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ihub_kale\aihub\output\aihub_summary\kale\"/>
    </mc:Choice>
  </mc:AlternateContent>
  <xr:revisionPtr revIDLastSave="0" documentId="13_ncr:1_{AEF579E2-8A47-4A5E-95E2-3420936C6CAF}" xr6:coauthVersionLast="47" xr6:coauthVersionMax="47" xr10:uidLastSave="{00000000-0000-0000-0000-000000000000}"/>
  <bookViews>
    <workbookView xWindow="28680" yWindow="-6855" windowWidth="16440" windowHeight="28440" activeTab="2" xr2:uid="{00000000-000D-0000-FFFF-FFFF00000000}"/>
  </bookViews>
  <sheets>
    <sheet name="분석" sheetId="1" r:id="rId1"/>
    <sheet name="수식" sheetId="3" r:id="rId2"/>
    <sheet name="계산" sheetId="4" r:id="rId3"/>
    <sheet name="LAI 추정" sheetId="5" r:id="rId4"/>
    <sheet name="Sheet2" sheetId="7" r:id="rId5"/>
  </sheets>
  <definedNames>
    <definedName name="_xlnm._FilterDatabase" localSheetId="3" hidden="1">'LAI 추정'!$A$1:$J$370</definedName>
    <definedName name="_xlnm._FilterDatabase" localSheetId="4" hidden="1">Sheet2!$A$1:$H$370</definedName>
    <definedName name="_xlnm._FilterDatabase" localSheetId="2" hidden="1">계산!$A$1:$P$370</definedName>
    <definedName name="_xlnm._FilterDatabase" localSheetId="0" hidden="1">분석!$A$1:$F$370</definedName>
    <definedName name="solver_adj" localSheetId="2" hidden="1">계산!$P$8:$P$9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계산!$P$9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계산!$P$11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2" i="5"/>
  <c r="I4" i="4"/>
  <c r="H85" i="7"/>
  <c r="H86" i="7"/>
  <c r="H3" i="7"/>
  <c r="H4" i="7"/>
  <c r="H5" i="7"/>
  <c r="H6" i="7"/>
  <c r="H7" i="7"/>
  <c r="H8" i="7"/>
  <c r="H9" i="7"/>
  <c r="H10" i="7"/>
  <c r="H11" i="7"/>
  <c r="H12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2" i="7"/>
  <c r="H73" i="7"/>
  <c r="H74" i="7"/>
  <c r="H75" i="7"/>
  <c r="H76" i="7"/>
  <c r="H77" i="7"/>
  <c r="H78" i="7"/>
  <c r="H80" i="7"/>
  <c r="H81" i="7"/>
  <c r="H82" i="7"/>
  <c r="H83" i="7"/>
  <c r="H84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71" i="7"/>
  <c r="H272" i="7"/>
  <c r="H273" i="7"/>
  <c r="H274" i="7"/>
  <c r="H275" i="7"/>
  <c r="H276" i="7"/>
  <c r="H277" i="7"/>
  <c r="H279" i="7"/>
  <c r="H280" i="7"/>
  <c r="H281" i="7"/>
  <c r="H282" i="7"/>
  <c r="H283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3" i="7"/>
  <c r="H304" i="7"/>
  <c r="H305" i="7"/>
  <c r="H306" i="7"/>
  <c r="H307" i="7"/>
  <c r="H308" i="7"/>
  <c r="H309" i="7"/>
  <c r="H310" i="7"/>
  <c r="H311" i="7"/>
  <c r="H312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9" i="7"/>
  <c r="H330" i="7"/>
  <c r="H331" i="7"/>
  <c r="H332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2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J2" i="5"/>
  <c r="J5" i="5"/>
  <c r="J3" i="5"/>
  <c r="J4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F370" i="5" l="1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S2" i="4"/>
  <c r="AG2" i="4"/>
  <c r="Z2" i="4"/>
  <c r="G5" i="4"/>
  <c r="K2" i="4"/>
  <c r="G11" i="4"/>
  <c r="G12" i="4" s="1"/>
  <c r="G13" i="4" s="1"/>
  <c r="G14" i="4"/>
  <c r="G15" i="4" s="1"/>
  <c r="G16" i="4" s="1"/>
  <c r="G17" i="4"/>
  <c r="G18" i="4" s="1"/>
  <c r="G19" i="4" s="1"/>
  <c r="G20" i="4" s="1"/>
  <c r="G21" i="4" s="1"/>
  <c r="H21" i="4" s="1"/>
  <c r="G25" i="4"/>
  <c r="G26" i="4" s="1"/>
  <c r="G27" i="4" s="1"/>
  <c r="G28" i="4"/>
  <c r="H28" i="4" s="1"/>
  <c r="G37" i="4"/>
  <c r="G38" i="4" s="1"/>
  <c r="H38" i="4" s="1"/>
  <c r="G39" i="4"/>
  <c r="G40" i="4" s="1"/>
  <c r="G42" i="4"/>
  <c r="G43" i="4" s="1"/>
  <c r="H43" i="4" s="1"/>
  <c r="G52" i="4"/>
  <c r="G53" i="4" s="1"/>
  <c r="G54" i="4"/>
  <c r="G55" i="4" s="1"/>
  <c r="H55" i="4" s="1"/>
  <c r="G60" i="4"/>
  <c r="G61" i="4" s="1"/>
  <c r="G62" i="4" s="1"/>
  <c r="G63" i="4"/>
  <c r="G64" i="4" s="1"/>
  <c r="G65" i="4"/>
  <c r="G66" i="4" s="1"/>
  <c r="H66" i="4" s="1"/>
  <c r="G75" i="4"/>
  <c r="G76" i="4" s="1"/>
  <c r="G77" i="4" s="1"/>
  <c r="G78" i="4" s="1"/>
  <c r="G79" i="4" s="1"/>
  <c r="G80" i="4" s="1"/>
  <c r="G81" i="4" s="1"/>
  <c r="G82" i="4" s="1"/>
  <c r="G93" i="4"/>
  <c r="G94" i="4" s="1"/>
  <c r="G95" i="4" s="1"/>
  <c r="G96" i="4" s="1"/>
  <c r="G97" i="4" s="1"/>
  <c r="H97" i="4" s="1"/>
  <c r="G103" i="4"/>
  <c r="G104" i="4" s="1"/>
  <c r="H104" i="4" s="1"/>
  <c r="G114" i="4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/>
  <c r="G139" i="4" s="1"/>
  <c r="H139" i="4" s="1"/>
  <c r="G149" i="4"/>
  <c r="G150" i="4" s="1"/>
  <c r="H150" i="4" s="1"/>
  <c r="G153" i="4"/>
  <c r="G154" i="4" s="1"/>
  <c r="G157" i="4"/>
  <c r="H157" i="4" s="1"/>
  <c r="G165" i="4"/>
  <c r="G166" i="4" s="1"/>
  <c r="G167" i="4" s="1"/>
  <c r="G168" i="4" s="1"/>
  <c r="H168" i="4" s="1"/>
  <c r="G169" i="4"/>
  <c r="G170" i="4" s="1"/>
  <c r="G171" i="4" s="1"/>
  <c r="G172" i="4" s="1"/>
  <c r="G173" i="4" s="1"/>
  <c r="G174" i="4" s="1"/>
  <c r="G175" i="4" s="1"/>
  <c r="G176" i="4" s="1"/>
  <c r="G177" i="4" s="1"/>
  <c r="G178" i="4"/>
  <c r="G179" i="4" s="1"/>
  <c r="H179" i="4" s="1"/>
  <c r="G182" i="4"/>
  <c r="H182" i="4" s="1"/>
  <c r="G187" i="4"/>
  <c r="G188" i="4" s="1"/>
  <c r="G189" i="4" s="1"/>
  <c r="G190" i="4" s="1"/>
  <c r="G191" i="4"/>
  <c r="G192" i="4" s="1"/>
  <c r="G199" i="4"/>
  <c r="G200" i="4" s="1"/>
  <c r="G201" i="4" s="1"/>
  <c r="G202" i="4" s="1"/>
  <c r="G203" i="4" s="1"/>
  <c r="G204" i="4"/>
  <c r="G205" i="4" s="1"/>
  <c r="G206" i="4" s="1"/>
  <c r="G207" i="4" s="1"/>
  <c r="G208" i="4" s="1"/>
  <c r="G209" i="4" s="1"/>
  <c r="G210" i="4" s="1"/>
  <c r="H210" i="4" s="1"/>
  <c r="G211" i="4"/>
  <c r="G212" i="4" s="1"/>
  <c r="G213" i="4" s="1"/>
  <c r="G214" i="4" s="1"/>
  <c r="G215" i="4" s="1"/>
  <c r="H215" i="4" s="1"/>
  <c r="G216" i="4"/>
  <c r="G217" i="4" s="1"/>
  <c r="G228" i="4"/>
  <c r="G229" i="4" s="1"/>
  <c r="G230" i="4" s="1"/>
  <c r="G265" i="4"/>
  <c r="H265" i="4" s="1"/>
  <c r="G285" i="4"/>
  <c r="G286" i="4" s="1"/>
  <c r="H286" i="4" s="1"/>
  <c r="G296" i="4"/>
  <c r="G297" i="4" s="1"/>
  <c r="G298" i="4" s="1"/>
  <c r="G299" i="4" s="1"/>
  <c r="G300" i="4" s="1"/>
  <c r="G301" i="4" s="1"/>
  <c r="G302" i="4" s="1"/>
  <c r="G303" i="4" s="1"/>
  <c r="G304" i="4" s="1"/>
  <c r="H304" i="4" s="1"/>
  <c r="G363" i="4"/>
  <c r="G364" i="4" s="1"/>
  <c r="G365" i="4" s="1"/>
  <c r="G366" i="4" s="1"/>
  <c r="G367" i="4" s="1"/>
  <c r="G368" i="4"/>
  <c r="G369" i="4" s="1"/>
  <c r="G370" i="4" s="1"/>
  <c r="H14" i="4"/>
  <c r="G2" i="4"/>
  <c r="G3" i="4" s="1"/>
  <c r="H3" i="4" s="1"/>
  <c r="G2" i="1"/>
  <c r="H2" i="1" s="1"/>
  <c r="G5" i="1"/>
  <c r="G6" i="1" s="1"/>
  <c r="G8" i="1"/>
  <c r="G9" i="1" s="1"/>
  <c r="G10" i="1" s="1"/>
  <c r="H10" i="1" s="1"/>
  <c r="G11" i="1"/>
  <c r="G12" i="1" s="1"/>
  <c r="G14" i="1"/>
  <c r="H14" i="1" s="1"/>
  <c r="G15" i="1"/>
  <c r="G16" i="1" s="1"/>
  <c r="H16" i="1" s="1"/>
  <c r="G17" i="1"/>
  <c r="H17" i="1" s="1"/>
  <c r="G20" i="1"/>
  <c r="G21" i="1" s="1"/>
  <c r="H21" i="1" s="1"/>
  <c r="G22" i="1"/>
  <c r="G23" i="1" s="1"/>
  <c r="G24" i="1" s="1"/>
  <c r="H24" i="1" s="1"/>
  <c r="G25" i="1"/>
  <c r="H25" i="1" s="1"/>
  <c r="G28" i="1"/>
  <c r="G29" i="1" s="1"/>
  <c r="G30" i="1" s="1"/>
  <c r="H30" i="1" s="1"/>
  <c r="G31" i="1"/>
  <c r="H31" i="1" s="1"/>
  <c r="G34" i="1"/>
  <c r="G35" i="1" s="1"/>
  <c r="G36" i="1" s="1"/>
  <c r="H36" i="1" s="1"/>
  <c r="G37" i="1"/>
  <c r="H37" i="1" s="1"/>
  <c r="G39" i="1"/>
  <c r="H39" i="1" s="1"/>
  <c r="G40" i="1"/>
  <c r="G41" i="1" s="1"/>
  <c r="H41" i="1" s="1"/>
  <c r="G42" i="1"/>
  <c r="G43" i="1" s="1"/>
  <c r="H43" i="1" s="1"/>
  <c r="G44" i="1"/>
  <c r="G45" i="1" s="1"/>
  <c r="G46" i="1" s="1"/>
  <c r="G47" i="1" s="1"/>
  <c r="G48" i="1" s="1"/>
  <c r="H48" i="1" s="1"/>
  <c r="G49" i="1"/>
  <c r="H49" i="1" s="1"/>
  <c r="G52" i="1"/>
  <c r="G53" i="1" s="1"/>
  <c r="H53" i="1" s="1"/>
  <c r="G54" i="1"/>
  <c r="H54" i="1" s="1"/>
  <c r="G56" i="1"/>
  <c r="G57" i="1" s="1"/>
  <c r="G58" i="1" s="1"/>
  <c r="G59" i="1" s="1"/>
  <c r="H59" i="1" s="1"/>
  <c r="G60" i="1"/>
  <c r="G61" i="1" s="1"/>
  <c r="G62" i="1" s="1"/>
  <c r="H62" i="1" s="1"/>
  <c r="G63" i="1"/>
  <c r="G64" i="1" s="1"/>
  <c r="H64" i="1" s="1"/>
  <c r="G65" i="1"/>
  <c r="G66" i="1" s="1"/>
  <c r="H66" i="1" s="1"/>
  <c r="G67" i="1"/>
  <c r="G68" i="1" s="1"/>
  <c r="G72" i="1"/>
  <c r="G73" i="1" s="1"/>
  <c r="G75" i="1"/>
  <c r="G76" i="1" s="1"/>
  <c r="H76" i="1" s="1"/>
  <c r="G77" i="1"/>
  <c r="H77" i="1" s="1"/>
  <c r="G80" i="1"/>
  <c r="H80" i="1" s="1"/>
  <c r="G81" i="1"/>
  <c r="G82" i="1" s="1"/>
  <c r="H82" i="1" s="1"/>
  <c r="G83" i="1"/>
  <c r="H83" i="1" s="1"/>
  <c r="G85" i="1"/>
  <c r="H85" i="1" s="1"/>
  <c r="G88" i="1"/>
  <c r="G89" i="1" s="1"/>
  <c r="H89" i="1" s="1"/>
  <c r="G90" i="1"/>
  <c r="H90" i="1" s="1"/>
  <c r="G93" i="1"/>
  <c r="H93" i="1" s="1"/>
  <c r="G97" i="1"/>
  <c r="H97" i="1" s="1"/>
  <c r="G98" i="1"/>
  <c r="H98" i="1" s="1"/>
  <c r="G100" i="1"/>
  <c r="G101" i="1" s="1"/>
  <c r="G102" i="1" s="1"/>
  <c r="H102" i="1" s="1"/>
  <c r="G103" i="1"/>
  <c r="G104" i="1" s="1"/>
  <c r="H104" i="1" s="1"/>
  <c r="G105" i="1"/>
  <c r="G106" i="1" s="1"/>
  <c r="H106" i="1" s="1"/>
  <c r="G107" i="1"/>
  <c r="H107" i="1" s="1"/>
  <c r="G108" i="1"/>
  <c r="G109" i="1" s="1"/>
  <c r="G110" i="1" s="1"/>
  <c r="H110" i="1" s="1"/>
  <c r="G111" i="1"/>
  <c r="G112" i="1" s="1"/>
  <c r="G113" i="1" s="1"/>
  <c r="H113" i="1" s="1"/>
  <c r="G114" i="1"/>
  <c r="G115" i="1" s="1"/>
  <c r="G117" i="1"/>
  <c r="H117" i="1" s="1"/>
  <c r="G120" i="1"/>
  <c r="G121" i="1" s="1"/>
  <c r="G122" i="1" s="1"/>
  <c r="H122" i="1" s="1"/>
  <c r="G123" i="1"/>
  <c r="G124" i="1" s="1"/>
  <c r="G125" i="1" s="1"/>
  <c r="H125" i="1" s="1"/>
  <c r="G126" i="1"/>
  <c r="H126" i="1" s="1"/>
  <c r="G129" i="1"/>
  <c r="H129" i="1" s="1"/>
  <c r="G132" i="1"/>
  <c r="G133" i="1" s="1"/>
  <c r="G134" i="1" s="1"/>
  <c r="H134" i="1" s="1"/>
  <c r="G135" i="1"/>
  <c r="G136" i="1" s="1"/>
  <c r="G137" i="1" s="1"/>
  <c r="H137" i="1" s="1"/>
  <c r="G138" i="1"/>
  <c r="H138" i="1" s="1"/>
  <c r="G139" i="1"/>
  <c r="H139" i="1" s="1"/>
  <c r="G140" i="1"/>
  <c r="G141" i="1" s="1"/>
  <c r="G142" i="1" s="1"/>
  <c r="H142" i="1" s="1"/>
  <c r="G143" i="1"/>
  <c r="H143" i="1" s="1"/>
  <c r="G144" i="1"/>
  <c r="G145" i="1" s="1"/>
  <c r="H145" i="1" s="1"/>
  <c r="G146" i="1"/>
  <c r="H146" i="1" s="1"/>
  <c r="G149" i="1"/>
  <c r="H149" i="1" s="1"/>
  <c r="G151" i="1"/>
  <c r="H151" i="1" s="1"/>
  <c r="G153" i="1"/>
  <c r="H153" i="1" s="1"/>
  <c r="G155" i="1"/>
  <c r="H155" i="1" s="1"/>
  <c r="G157" i="1"/>
  <c r="H157" i="1" s="1"/>
  <c r="G158" i="1"/>
  <c r="H158" i="1" s="1"/>
  <c r="G159" i="1"/>
  <c r="G160" i="1" s="1"/>
  <c r="G161" i="1" s="1"/>
  <c r="H161" i="1" s="1"/>
  <c r="G162" i="1"/>
  <c r="H162" i="1" s="1"/>
  <c r="G165" i="1"/>
  <c r="H165" i="1" s="1"/>
  <c r="G167" i="1"/>
  <c r="H167" i="1" s="1"/>
  <c r="G168" i="1"/>
  <c r="H168" i="1" s="1"/>
  <c r="G169" i="1"/>
  <c r="H169" i="1" s="1"/>
  <c r="G174" i="1"/>
  <c r="H174" i="1" s="1"/>
  <c r="G175" i="1"/>
  <c r="H175" i="1" s="1"/>
  <c r="G178" i="1"/>
  <c r="G179" i="1" s="1"/>
  <c r="H179" i="1" s="1"/>
  <c r="G180" i="1"/>
  <c r="G181" i="1" s="1"/>
  <c r="H181" i="1" s="1"/>
  <c r="G182" i="1"/>
  <c r="H182" i="1" s="1"/>
  <c r="G183" i="1"/>
  <c r="G184" i="1" s="1"/>
  <c r="G185" i="1" s="1"/>
  <c r="H185" i="1" s="1"/>
  <c r="G186" i="1"/>
  <c r="H186" i="1" s="1"/>
  <c r="G187" i="1"/>
  <c r="H187" i="1" s="1"/>
  <c r="G188" i="1"/>
  <c r="G189" i="1" s="1"/>
  <c r="G190" i="1" s="1"/>
  <c r="H190" i="1" s="1"/>
  <c r="G191" i="1"/>
  <c r="G192" i="1" s="1"/>
  <c r="H192" i="1" s="1"/>
  <c r="G193" i="1"/>
  <c r="H193" i="1" s="1"/>
  <c r="G195" i="1"/>
  <c r="H195" i="1" s="1"/>
  <c r="G196" i="1"/>
  <c r="G197" i="1" s="1"/>
  <c r="G198" i="1" s="1"/>
  <c r="H198" i="1" s="1"/>
  <c r="G199" i="1"/>
  <c r="H199" i="1" s="1"/>
  <c r="G204" i="1"/>
  <c r="G205" i="1" s="1"/>
  <c r="G206" i="1" s="1"/>
  <c r="G207" i="1" s="1"/>
  <c r="H207" i="1" s="1"/>
  <c r="G208" i="1"/>
  <c r="G209" i="1" s="1"/>
  <c r="G210" i="1" s="1"/>
  <c r="H210" i="1" s="1"/>
  <c r="G211" i="1"/>
  <c r="G212" i="1" s="1"/>
  <c r="G213" i="1" s="1"/>
  <c r="G214" i="1" s="1"/>
  <c r="H214" i="1" s="1"/>
  <c r="G215" i="1"/>
  <c r="H215" i="1" s="1"/>
  <c r="G216" i="1"/>
  <c r="H216" i="1" s="1"/>
  <c r="G218" i="1"/>
  <c r="H218" i="1" s="1"/>
  <c r="G219" i="1"/>
  <c r="H219" i="1" s="1"/>
  <c r="G220" i="1"/>
  <c r="G221" i="1" s="1"/>
  <c r="G222" i="1" s="1"/>
  <c r="H222" i="1" s="1"/>
  <c r="G223" i="1"/>
  <c r="H223" i="1" s="1"/>
  <c r="G228" i="1"/>
  <c r="G229" i="1" s="1"/>
  <c r="H229" i="1" s="1"/>
  <c r="G230" i="1"/>
  <c r="H230" i="1" s="1"/>
  <c r="G232" i="1"/>
  <c r="G233" i="1" s="1"/>
  <c r="H233" i="1" s="1"/>
  <c r="G234" i="1"/>
  <c r="G235" i="1" s="1"/>
  <c r="H235" i="1" s="1"/>
  <c r="G236" i="1"/>
  <c r="G237" i="1" s="1"/>
  <c r="H237" i="1" s="1"/>
  <c r="G238" i="1"/>
  <c r="G239" i="1" s="1"/>
  <c r="H239" i="1" s="1"/>
  <c r="G240" i="1"/>
  <c r="G241" i="1" s="1"/>
  <c r="H241" i="1" s="1"/>
  <c r="G242" i="1"/>
  <c r="H242" i="1" s="1"/>
  <c r="G244" i="1"/>
  <c r="G245" i="1" s="1"/>
  <c r="G246" i="1" s="1"/>
  <c r="H246" i="1" s="1"/>
  <c r="G247" i="1"/>
  <c r="G248" i="1" s="1"/>
  <c r="G250" i="1"/>
  <c r="G251" i="1" s="1"/>
  <c r="G252" i="1" s="1"/>
  <c r="H252" i="1" s="1"/>
  <c r="G253" i="1"/>
  <c r="H253" i="1" s="1"/>
  <c r="G254" i="1"/>
  <c r="H254" i="1" s="1"/>
  <c r="G256" i="1"/>
  <c r="G257" i="1" s="1"/>
  <c r="H257" i="1" s="1"/>
  <c r="G258" i="1"/>
  <c r="H258" i="1" s="1"/>
  <c r="G259" i="1"/>
  <c r="H259" i="1" s="1"/>
  <c r="G261" i="1"/>
  <c r="G262" i="1" s="1"/>
  <c r="G265" i="1"/>
  <c r="H265" i="1" s="1"/>
  <c r="G266" i="1"/>
  <c r="H266" i="1" s="1"/>
  <c r="G270" i="1"/>
  <c r="H270" i="1" s="1"/>
  <c r="G271" i="1"/>
  <c r="H271" i="1" s="1"/>
  <c r="G272" i="1"/>
  <c r="G273" i="1" s="1"/>
  <c r="G274" i="1" s="1"/>
  <c r="G275" i="1" s="1"/>
  <c r="G276" i="1" s="1"/>
  <c r="H276" i="1" s="1"/>
  <c r="G277" i="1"/>
  <c r="H277" i="1" s="1"/>
  <c r="G279" i="1"/>
  <c r="G280" i="1" s="1"/>
  <c r="G281" i="1" s="1"/>
  <c r="G282" i="1" s="1"/>
  <c r="G283" i="1" s="1"/>
  <c r="G284" i="1" s="1"/>
  <c r="H284" i="1" s="1"/>
  <c r="G285" i="1"/>
  <c r="H285" i="1" s="1"/>
  <c r="G287" i="1"/>
  <c r="H287" i="1" s="1"/>
  <c r="G288" i="1"/>
  <c r="H288" i="1" s="1"/>
  <c r="G289" i="1"/>
  <c r="H289" i="1" s="1"/>
  <c r="G290" i="1"/>
  <c r="H290" i="1" s="1"/>
  <c r="G296" i="1"/>
  <c r="H296" i="1" s="1"/>
  <c r="G297" i="1"/>
  <c r="G298" i="1" s="1"/>
  <c r="G301" i="1"/>
  <c r="H301" i="1" s="1"/>
  <c r="G304" i="1"/>
  <c r="H304" i="1" s="1"/>
  <c r="G305" i="1"/>
  <c r="H305" i="1" s="1"/>
  <c r="G306" i="1"/>
  <c r="G307" i="1" s="1"/>
  <c r="G309" i="1"/>
  <c r="H309" i="1" s="1"/>
  <c r="G314" i="1"/>
  <c r="H314" i="1" s="1"/>
  <c r="G317" i="1"/>
  <c r="H317" i="1" s="1"/>
  <c r="G318" i="1"/>
  <c r="H318" i="1" s="1"/>
  <c r="G319" i="1"/>
  <c r="H319" i="1" s="1"/>
  <c r="G321" i="1"/>
  <c r="H321" i="1" s="1"/>
  <c r="G322" i="1"/>
  <c r="G323" i="1" s="1"/>
  <c r="G324" i="1" s="1"/>
  <c r="H324" i="1" s="1"/>
  <c r="G325" i="1"/>
  <c r="H325" i="1" s="1"/>
  <c r="G326" i="1"/>
  <c r="H326" i="1" s="1"/>
  <c r="G329" i="1"/>
  <c r="H329" i="1" s="1"/>
  <c r="G334" i="1"/>
  <c r="G335" i="1" s="1"/>
  <c r="G336" i="1" s="1"/>
  <c r="H336" i="1" s="1"/>
  <c r="G337" i="1"/>
  <c r="H337" i="1" s="1"/>
  <c r="G341" i="1"/>
  <c r="G342" i="1" s="1"/>
  <c r="G344" i="1"/>
  <c r="G345" i="1" s="1"/>
  <c r="H345" i="1" s="1"/>
  <c r="G346" i="1"/>
  <c r="G347" i="1" s="1"/>
  <c r="G348" i="1" s="1"/>
  <c r="H348" i="1" s="1"/>
  <c r="G349" i="1"/>
  <c r="H349" i="1" s="1"/>
  <c r="G352" i="1"/>
  <c r="G353" i="1" s="1"/>
  <c r="G354" i="1" s="1"/>
  <c r="G355" i="1" s="1"/>
  <c r="H355" i="1" s="1"/>
  <c r="G356" i="1"/>
  <c r="H356" i="1" s="1"/>
  <c r="G357" i="1"/>
  <c r="G358" i="1" s="1"/>
  <c r="G360" i="1"/>
  <c r="G361" i="1" s="1"/>
  <c r="G362" i="1" s="1"/>
  <c r="H362" i="1" s="1"/>
  <c r="G363" i="1"/>
  <c r="G364" i="1" s="1"/>
  <c r="G365" i="1" s="1"/>
  <c r="G366" i="1" s="1"/>
  <c r="G367" i="1" s="1"/>
  <c r="H367" i="1" s="1"/>
  <c r="G368" i="1"/>
  <c r="G369" i="1" s="1"/>
  <c r="G370" i="1" s="1"/>
  <c r="H370" i="1" s="1"/>
  <c r="G3" i="1"/>
  <c r="H3" i="1" s="1"/>
  <c r="G183" i="4" l="1"/>
  <c r="G184" i="4" s="1"/>
  <c r="G185" i="4" s="1"/>
  <c r="G186" i="4" s="1"/>
  <c r="H186" i="4" s="1"/>
  <c r="G158" i="4"/>
  <c r="G159" i="4" s="1"/>
  <c r="G160" i="4" s="1"/>
  <c r="G161" i="4" s="1"/>
  <c r="G162" i="4" s="1"/>
  <c r="G163" i="4" s="1"/>
  <c r="G164" i="4" s="1"/>
  <c r="G44" i="4"/>
  <c r="G45" i="4" s="1"/>
  <c r="G46" i="4" s="1"/>
  <c r="G47" i="4" s="1"/>
  <c r="G48" i="4" s="1"/>
  <c r="G49" i="4" s="1"/>
  <c r="G50" i="4" s="1"/>
  <c r="G51" i="4" s="1"/>
  <c r="G6" i="4"/>
  <c r="G7" i="4" s="1"/>
  <c r="G8" i="4" s="1"/>
  <c r="G9" i="4" s="1"/>
  <c r="G10" i="4" s="1"/>
  <c r="H5" i="4"/>
  <c r="H82" i="4"/>
  <c r="G83" i="4"/>
  <c r="G84" i="4" s="1"/>
  <c r="G85" i="4" s="1"/>
  <c r="G98" i="4"/>
  <c r="G99" i="4" s="1"/>
  <c r="G56" i="4"/>
  <c r="G57" i="4" s="1"/>
  <c r="G58" i="4" s="1"/>
  <c r="G59" i="4" s="1"/>
  <c r="G22" i="4"/>
  <c r="G23" i="4" s="1"/>
  <c r="G24" i="4" s="1"/>
  <c r="H24" i="4" s="1"/>
  <c r="G151" i="4"/>
  <c r="G152" i="4" s="1"/>
  <c r="H152" i="4" s="1"/>
  <c r="G287" i="4"/>
  <c r="G288" i="4" s="1"/>
  <c r="G289" i="4" s="1"/>
  <c r="H52" i="4"/>
  <c r="G140" i="4"/>
  <c r="G141" i="4" s="1"/>
  <c r="G142" i="4" s="1"/>
  <c r="G143" i="4" s="1"/>
  <c r="G144" i="4" s="1"/>
  <c r="G145" i="4" s="1"/>
  <c r="G146" i="4" s="1"/>
  <c r="G147" i="4" s="1"/>
  <c r="G148" i="4" s="1"/>
  <c r="H148" i="4" s="1"/>
  <c r="G105" i="4"/>
  <c r="G106" i="4" s="1"/>
  <c r="H106" i="4" s="1"/>
  <c r="G67" i="4"/>
  <c r="G68" i="4" s="1"/>
  <c r="G69" i="4" s="1"/>
  <c r="G70" i="4" s="1"/>
  <c r="G71" i="4" s="1"/>
  <c r="G72" i="4" s="1"/>
  <c r="G73" i="4" s="1"/>
  <c r="G74" i="4" s="1"/>
  <c r="H74" i="4" s="1"/>
  <c r="G4" i="4"/>
  <c r="H2" i="4"/>
  <c r="H178" i="4"/>
  <c r="H80" i="4"/>
  <c r="G118" i="1"/>
  <c r="G119" i="1" s="1"/>
  <c r="H119" i="1" s="1"/>
  <c r="G32" i="1"/>
  <c r="G33" i="1" s="1"/>
  <c r="H33" i="1" s="1"/>
  <c r="H323" i="1"/>
  <c r="H251" i="1"/>
  <c r="G84" i="1"/>
  <c r="H84" i="1" s="1"/>
  <c r="H247" i="1"/>
  <c r="H180" i="1"/>
  <c r="H108" i="1"/>
  <c r="G154" i="1"/>
  <c r="H154" i="1" s="1"/>
  <c r="H47" i="1"/>
  <c r="G255" i="1"/>
  <c r="H255" i="1" s="1"/>
  <c r="G231" i="1"/>
  <c r="H231" i="1" s="1"/>
  <c r="G150" i="1"/>
  <c r="H150" i="1" s="1"/>
  <c r="G310" i="1"/>
  <c r="G311" i="1" s="1"/>
  <c r="G260" i="1"/>
  <c r="H260" i="1" s="1"/>
  <c r="G217" i="1"/>
  <c r="H217" i="1" s="1"/>
  <c r="H275" i="1"/>
  <c r="H211" i="1"/>
  <c r="H67" i="1"/>
  <c r="H347" i="1"/>
  <c r="H204" i="1"/>
  <c r="H60" i="1"/>
  <c r="G330" i="1"/>
  <c r="H330" i="1" s="1"/>
  <c r="G99" i="1"/>
  <c r="H99" i="1" s="1"/>
  <c r="G78" i="1"/>
  <c r="H78" i="1" s="1"/>
  <c r="H335" i="1"/>
  <c r="H191" i="1"/>
  <c r="H120" i="1"/>
  <c r="G302" i="1"/>
  <c r="G91" i="1"/>
  <c r="H240" i="1"/>
  <c r="H35" i="1"/>
  <c r="H103" i="1"/>
  <c r="G267" i="1"/>
  <c r="G268" i="1" s="1"/>
  <c r="G269" i="1" s="1"/>
  <c r="H269" i="1" s="1"/>
  <c r="G156" i="1"/>
  <c r="H156" i="1" s="1"/>
  <c r="G4" i="1"/>
  <c r="H4" i="1" s="1"/>
  <c r="H23" i="1"/>
  <c r="H228" i="1"/>
  <c r="H11" i="1"/>
  <c r="H360" i="1"/>
  <c r="H283" i="1"/>
  <c r="G170" i="1"/>
  <c r="H170" i="1" s="1"/>
  <c r="G130" i="1"/>
  <c r="G131" i="1" s="1"/>
  <c r="H131" i="1" s="1"/>
  <c r="H144" i="1"/>
  <c r="H72" i="1"/>
  <c r="H296" i="4"/>
  <c r="G218" i="4"/>
  <c r="H218" i="4" s="1"/>
  <c r="H217" i="4"/>
  <c r="H154" i="4"/>
  <c r="G155" i="4"/>
  <c r="G156" i="4" s="1"/>
  <c r="H156" i="4" s="1"/>
  <c r="H166" i="4"/>
  <c r="G305" i="4"/>
  <c r="G29" i="4"/>
  <c r="G30" i="4" s="1"/>
  <c r="H208" i="4"/>
  <c r="H229" i="4"/>
  <c r="H192" i="4"/>
  <c r="G193" i="4"/>
  <c r="G194" i="4" s="1"/>
  <c r="G231" i="4"/>
  <c r="H230" i="4"/>
  <c r="G41" i="4"/>
  <c r="H41" i="4" s="1"/>
  <c r="H40" i="4"/>
  <c r="H15" i="4"/>
  <c r="H63" i="4"/>
  <c r="G266" i="4"/>
  <c r="H75" i="4"/>
  <c r="G180" i="4"/>
  <c r="G181" i="4" s="1"/>
  <c r="H181" i="4" s="1"/>
  <c r="H39" i="4"/>
  <c r="H76" i="4"/>
  <c r="H53" i="4"/>
  <c r="H16" i="4"/>
  <c r="H64" i="4"/>
  <c r="H368" i="4"/>
  <c r="H19" i="4"/>
  <c r="H18" i="4"/>
  <c r="H118" i="4"/>
  <c r="H119" i="4"/>
  <c r="H124" i="4"/>
  <c r="H125" i="4"/>
  <c r="H184" i="4"/>
  <c r="H185" i="4"/>
  <c r="H212" i="4"/>
  <c r="H122" i="4"/>
  <c r="H121" i="4"/>
  <c r="H45" i="4"/>
  <c r="H128" i="4"/>
  <c r="H127" i="4"/>
  <c r="H298" i="4"/>
  <c r="H27" i="4"/>
  <c r="H26" i="4"/>
  <c r="H51" i="4"/>
  <c r="H50" i="4"/>
  <c r="H130" i="4"/>
  <c r="H131" i="4"/>
  <c r="H159" i="4"/>
  <c r="H188" i="4"/>
  <c r="H303" i="4"/>
  <c r="H302" i="4"/>
  <c r="H79" i="4"/>
  <c r="H78" i="4"/>
  <c r="H134" i="4"/>
  <c r="H133" i="4"/>
  <c r="H164" i="4"/>
  <c r="H163" i="4"/>
  <c r="H7" i="4"/>
  <c r="H6" i="4"/>
  <c r="H136" i="4"/>
  <c r="H137" i="4"/>
  <c r="H10" i="4"/>
  <c r="H9" i="4"/>
  <c r="H94" i="4"/>
  <c r="H13" i="4"/>
  <c r="H12" i="4"/>
  <c r="H170" i="4"/>
  <c r="H62" i="4"/>
  <c r="H61" i="4"/>
  <c r="H175" i="4"/>
  <c r="H364" i="4"/>
  <c r="H200" i="4"/>
  <c r="H370" i="4"/>
  <c r="H369" i="4"/>
  <c r="H116" i="4"/>
  <c r="H115" i="4"/>
  <c r="H205" i="4"/>
  <c r="H11" i="4"/>
  <c r="H17" i="4"/>
  <c r="H65" i="4"/>
  <c r="H77" i="4"/>
  <c r="H83" i="4"/>
  <c r="H149" i="4"/>
  <c r="H167" i="4"/>
  <c r="H191" i="4"/>
  <c r="H209" i="4"/>
  <c r="H42" i="4"/>
  <c r="H54" i="4"/>
  <c r="H60" i="4"/>
  <c r="H72" i="4"/>
  <c r="H114" i="4"/>
  <c r="H120" i="4"/>
  <c r="H126" i="4"/>
  <c r="H132" i="4"/>
  <c r="H138" i="4"/>
  <c r="H162" i="4"/>
  <c r="H174" i="4"/>
  <c r="H204" i="4"/>
  <c r="H216" i="4"/>
  <c r="H228" i="4"/>
  <c r="H25" i="4"/>
  <c r="H37" i="4"/>
  <c r="H49" i="4"/>
  <c r="H103" i="4"/>
  <c r="H169" i="4"/>
  <c r="H187" i="4"/>
  <c r="H199" i="4"/>
  <c r="H211" i="4"/>
  <c r="H301" i="4"/>
  <c r="H8" i="4"/>
  <c r="H20" i="4"/>
  <c r="H44" i="4"/>
  <c r="H56" i="4"/>
  <c r="H98" i="4"/>
  <c r="H158" i="4"/>
  <c r="H81" i="4"/>
  <c r="H93" i="4"/>
  <c r="H117" i="4"/>
  <c r="H123" i="4"/>
  <c r="H129" i="4"/>
  <c r="H135" i="4"/>
  <c r="H153" i="4"/>
  <c r="H165" i="4"/>
  <c r="H183" i="4"/>
  <c r="H285" i="4"/>
  <c r="H297" i="4"/>
  <c r="H363" i="4"/>
  <c r="G263" i="1"/>
  <c r="H262" i="1"/>
  <c r="G308" i="1"/>
  <c r="H308" i="1" s="1"/>
  <c r="H307" i="1"/>
  <c r="G359" i="1"/>
  <c r="H359" i="1" s="1"/>
  <c r="H358" i="1"/>
  <c r="H73" i="1"/>
  <c r="G74" i="1"/>
  <c r="H74" i="1" s="1"/>
  <c r="G13" i="1"/>
  <c r="H13" i="1" s="1"/>
  <c r="H12" i="1"/>
  <c r="G343" i="1"/>
  <c r="H343" i="1" s="1"/>
  <c r="H342" i="1"/>
  <c r="G116" i="1"/>
  <c r="H116" i="1" s="1"/>
  <c r="H115" i="1"/>
  <c r="G69" i="1"/>
  <c r="H68" i="1"/>
  <c r="G7" i="1"/>
  <c r="H7" i="1" s="1"/>
  <c r="H6" i="1"/>
  <c r="G299" i="1"/>
  <c r="H298" i="1"/>
  <c r="G249" i="1"/>
  <c r="H249" i="1" s="1"/>
  <c r="H248" i="1"/>
  <c r="G338" i="1"/>
  <c r="G320" i="1"/>
  <c r="H320" i="1" s="1"/>
  <c r="G286" i="1"/>
  <c r="H286" i="1" s="1"/>
  <c r="G243" i="1"/>
  <c r="H243" i="1" s="1"/>
  <c r="G224" i="1"/>
  <c r="G200" i="1"/>
  <c r="G166" i="1"/>
  <c r="H166" i="1" s="1"/>
  <c r="G152" i="1"/>
  <c r="H152" i="1" s="1"/>
  <c r="G94" i="1"/>
  <c r="H132" i="1"/>
  <c r="G79" i="1"/>
  <c r="H79" i="1" s="1"/>
  <c r="H346" i="1"/>
  <c r="H334" i="1"/>
  <c r="H322" i="1"/>
  <c r="H310" i="1"/>
  <c r="H274" i="1"/>
  <c r="H250" i="1"/>
  <c r="H238" i="1"/>
  <c r="H178" i="1"/>
  <c r="H130" i="1"/>
  <c r="H118" i="1"/>
  <c r="H58" i="1"/>
  <c r="H46" i="1"/>
  <c r="H34" i="1"/>
  <c r="H22" i="1"/>
  <c r="G278" i="1"/>
  <c r="H278" i="1" s="1"/>
  <c r="G163" i="1"/>
  <c r="G38" i="1"/>
  <c r="H38" i="1" s="1"/>
  <c r="G18" i="1"/>
  <c r="H369" i="1"/>
  <c r="H357" i="1"/>
  <c r="H297" i="1"/>
  <c r="H273" i="1"/>
  <c r="H261" i="1"/>
  <c r="H213" i="1"/>
  <c r="H189" i="1"/>
  <c r="H141" i="1"/>
  <c r="H105" i="1"/>
  <c r="H81" i="1"/>
  <c r="H57" i="1"/>
  <c r="H45" i="1"/>
  <c r="H9" i="1"/>
  <c r="G350" i="1"/>
  <c r="G315" i="1"/>
  <c r="G194" i="1"/>
  <c r="H194" i="1" s="1"/>
  <c r="G176" i="1"/>
  <c r="G147" i="1"/>
  <c r="G127" i="1"/>
  <c r="G55" i="1"/>
  <c r="H55" i="1" s="1"/>
  <c r="H368" i="1"/>
  <c r="H344" i="1"/>
  <c r="H272" i="1"/>
  <c r="H236" i="1"/>
  <c r="H212" i="1"/>
  <c r="H188" i="1"/>
  <c r="H140" i="1"/>
  <c r="H56" i="1"/>
  <c r="H44" i="1"/>
  <c r="H32" i="1"/>
  <c r="H20" i="1"/>
  <c r="H8" i="1"/>
  <c r="H366" i="1"/>
  <c r="H354" i="1"/>
  <c r="H306" i="1"/>
  <c r="H282" i="1"/>
  <c r="H234" i="1"/>
  <c r="H114" i="1"/>
  <c r="H42" i="1"/>
  <c r="G327" i="1"/>
  <c r="G291" i="1"/>
  <c r="G171" i="1"/>
  <c r="G86" i="1"/>
  <c r="H365" i="1"/>
  <c r="H353" i="1"/>
  <c r="H341" i="1"/>
  <c r="H281" i="1"/>
  <c r="H245" i="1"/>
  <c r="H221" i="1"/>
  <c r="H209" i="1"/>
  <c r="H197" i="1"/>
  <c r="H101" i="1"/>
  <c r="H65" i="1"/>
  <c r="H29" i="1"/>
  <c r="H5" i="1"/>
  <c r="G50" i="1"/>
  <c r="H364" i="1"/>
  <c r="H352" i="1"/>
  <c r="H280" i="1"/>
  <c r="H268" i="1"/>
  <c r="H256" i="1"/>
  <c r="H244" i="1"/>
  <c r="H232" i="1"/>
  <c r="H220" i="1"/>
  <c r="H208" i="1"/>
  <c r="H196" i="1"/>
  <c r="H184" i="1"/>
  <c r="H160" i="1"/>
  <c r="H136" i="1"/>
  <c r="H124" i="1"/>
  <c r="H112" i="1"/>
  <c r="H100" i="1"/>
  <c r="H88" i="1"/>
  <c r="H52" i="1"/>
  <c r="H40" i="1"/>
  <c r="H28" i="1"/>
  <c r="H363" i="1"/>
  <c r="H279" i="1"/>
  <c r="H267" i="1"/>
  <c r="H183" i="1"/>
  <c r="H159" i="1"/>
  <c r="H135" i="1"/>
  <c r="H123" i="1"/>
  <c r="H111" i="1"/>
  <c r="H75" i="1"/>
  <c r="H63" i="1"/>
  <c r="H15" i="1"/>
  <c r="G26" i="1"/>
  <c r="H206" i="1"/>
  <c r="H361" i="1"/>
  <c r="H205" i="1"/>
  <c r="H133" i="1"/>
  <c r="H121" i="1"/>
  <c r="H109" i="1"/>
  <c r="H61" i="1"/>
  <c r="H57" i="4" l="1"/>
  <c r="H73" i="4"/>
  <c r="H151" i="4"/>
  <c r="H23" i="4"/>
  <c r="H30" i="4"/>
  <c r="G31" i="4"/>
  <c r="H84" i="4"/>
  <c r="H288" i="4"/>
  <c r="G86" i="4"/>
  <c r="G87" i="4" s="1"/>
  <c r="H87" i="4" s="1"/>
  <c r="H85" i="4"/>
  <c r="G290" i="4"/>
  <c r="G291" i="4" s="1"/>
  <c r="G292" i="4" s="1"/>
  <c r="G293" i="4" s="1"/>
  <c r="G294" i="4" s="1"/>
  <c r="G295" i="4" s="1"/>
  <c r="H289" i="4"/>
  <c r="H147" i="4"/>
  <c r="H194" i="4"/>
  <c r="G195" i="4"/>
  <c r="H141" i="4"/>
  <c r="H142" i="4"/>
  <c r="H140" i="4"/>
  <c r="H22" i="4"/>
  <c r="H143" i="4"/>
  <c r="H67" i="4"/>
  <c r="H146" i="4"/>
  <c r="H145" i="4"/>
  <c r="H231" i="4"/>
  <c r="G232" i="4"/>
  <c r="H105" i="4"/>
  <c r="G107" i="4"/>
  <c r="H144" i="4"/>
  <c r="H99" i="4"/>
  <c r="G100" i="4"/>
  <c r="H68" i="4"/>
  <c r="H287" i="4"/>
  <c r="H193" i="4"/>
  <c r="L2" i="4"/>
  <c r="H29" i="4"/>
  <c r="G331" i="1"/>
  <c r="G92" i="1"/>
  <c r="H92" i="1" s="1"/>
  <c r="H91" i="1"/>
  <c r="H302" i="1"/>
  <c r="G303" i="1"/>
  <c r="H303" i="1" s="1"/>
  <c r="G312" i="1"/>
  <c r="H311" i="1"/>
  <c r="G219" i="4"/>
  <c r="H155" i="4"/>
  <c r="G306" i="4"/>
  <c r="H305" i="4"/>
  <c r="H4" i="4"/>
  <c r="H266" i="4"/>
  <c r="G267" i="4"/>
  <c r="H180" i="4"/>
  <c r="H171" i="4"/>
  <c r="H46" i="4"/>
  <c r="H201" i="4"/>
  <c r="H58" i="4"/>
  <c r="H59" i="4"/>
  <c r="H300" i="4"/>
  <c r="H299" i="4"/>
  <c r="H177" i="4"/>
  <c r="H176" i="4"/>
  <c r="H190" i="4"/>
  <c r="H189" i="4"/>
  <c r="H96" i="4"/>
  <c r="H95" i="4"/>
  <c r="H207" i="4"/>
  <c r="H206" i="4"/>
  <c r="H69" i="4"/>
  <c r="H160" i="4"/>
  <c r="H161" i="4"/>
  <c r="H214" i="4"/>
  <c r="H213" i="4"/>
  <c r="H365" i="4"/>
  <c r="H50" i="1"/>
  <c r="G51" i="1"/>
  <c r="H51" i="1" s="1"/>
  <c r="H86" i="1"/>
  <c r="G87" i="1"/>
  <c r="H87" i="1" s="1"/>
  <c r="H127" i="1"/>
  <c r="G128" i="1"/>
  <c r="H128" i="1" s="1"/>
  <c r="G339" i="1"/>
  <c r="H338" i="1"/>
  <c r="G172" i="1"/>
  <c r="H171" i="1"/>
  <c r="G148" i="1"/>
  <c r="H148" i="1" s="1"/>
  <c r="H147" i="1"/>
  <c r="G292" i="1"/>
  <c r="H291" i="1"/>
  <c r="G177" i="1"/>
  <c r="H177" i="1" s="1"/>
  <c r="H176" i="1"/>
  <c r="H26" i="1"/>
  <c r="G27" i="1"/>
  <c r="H27" i="1" s="1"/>
  <c r="G328" i="1"/>
  <c r="H328" i="1" s="1"/>
  <c r="H327" i="1"/>
  <c r="G316" i="1"/>
  <c r="H316" i="1" s="1"/>
  <c r="H315" i="1"/>
  <c r="G95" i="1"/>
  <c r="H94" i="1"/>
  <c r="G300" i="1"/>
  <c r="H300" i="1" s="1"/>
  <c r="H299" i="1"/>
  <c r="H331" i="1"/>
  <c r="G332" i="1"/>
  <c r="H350" i="1"/>
  <c r="G351" i="1"/>
  <c r="H351" i="1" s="1"/>
  <c r="G201" i="1"/>
  <c r="H200" i="1"/>
  <c r="H18" i="1"/>
  <c r="G19" i="1"/>
  <c r="H19" i="1" s="1"/>
  <c r="G225" i="1"/>
  <c r="H224" i="1"/>
  <c r="G70" i="1"/>
  <c r="H69" i="1"/>
  <c r="H163" i="1"/>
  <c r="G164" i="1"/>
  <c r="H164" i="1" s="1"/>
  <c r="G264" i="1"/>
  <c r="H264" i="1" s="1"/>
  <c r="H263" i="1"/>
  <c r="G88" i="4" l="1"/>
  <c r="H291" i="4"/>
  <c r="H86" i="4"/>
  <c r="G32" i="4"/>
  <c r="H31" i="4"/>
  <c r="H290" i="4"/>
  <c r="H195" i="4"/>
  <c r="G196" i="4"/>
  <c r="H88" i="4"/>
  <c r="G89" i="4"/>
  <c r="H232" i="4"/>
  <c r="G233" i="4"/>
  <c r="H107" i="4"/>
  <c r="G108" i="4"/>
  <c r="H219" i="4"/>
  <c r="G220" i="4"/>
  <c r="G101" i="4"/>
  <c r="H100" i="4"/>
  <c r="G313" i="1"/>
  <c r="H313" i="1" s="1"/>
  <c r="H312" i="1"/>
  <c r="G307" i="4"/>
  <c r="H306" i="4"/>
  <c r="G268" i="4"/>
  <c r="H267" i="4"/>
  <c r="H292" i="4"/>
  <c r="H367" i="4"/>
  <c r="H366" i="4"/>
  <c r="H202" i="4"/>
  <c r="H203" i="4"/>
  <c r="H48" i="4"/>
  <c r="H47" i="4"/>
  <c r="H70" i="4"/>
  <c r="H71" i="4"/>
  <c r="H172" i="4"/>
  <c r="H173" i="4"/>
  <c r="G226" i="1"/>
  <c r="H225" i="1"/>
  <c r="G96" i="1"/>
  <c r="H96" i="1" s="1"/>
  <c r="H95" i="1"/>
  <c r="G173" i="1"/>
  <c r="H173" i="1" s="1"/>
  <c r="H172" i="1"/>
  <c r="G202" i="1"/>
  <c r="H201" i="1"/>
  <c r="G340" i="1"/>
  <c r="H340" i="1" s="1"/>
  <c r="H339" i="1"/>
  <c r="G333" i="1"/>
  <c r="H333" i="1" s="1"/>
  <c r="H332" i="1"/>
  <c r="G71" i="1"/>
  <c r="H71" i="1" s="1"/>
  <c r="H70" i="1"/>
  <c r="G293" i="1"/>
  <c r="H292" i="1"/>
  <c r="AA2" i="4"/>
  <c r="AB2" i="4" s="1"/>
  <c r="AH2" i="4"/>
  <c r="G197" i="4" l="1"/>
  <c r="H196" i="4"/>
  <c r="G33" i="4"/>
  <c r="H32" i="4"/>
  <c r="H89" i="4"/>
  <c r="G90" i="4"/>
  <c r="G234" i="4"/>
  <c r="H233" i="4"/>
  <c r="G102" i="4"/>
  <c r="H102" i="4" s="1"/>
  <c r="H101" i="4"/>
  <c r="G221" i="4"/>
  <c r="H220" i="4"/>
  <c r="G109" i="4"/>
  <c r="H108" i="4"/>
  <c r="G308" i="4"/>
  <c r="H307" i="4"/>
  <c r="G269" i="4"/>
  <c r="H268" i="4"/>
  <c r="H293" i="4"/>
  <c r="G203" i="1"/>
  <c r="H203" i="1" s="1"/>
  <c r="H202" i="1"/>
  <c r="G294" i="1"/>
  <c r="H293" i="1"/>
  <c r="G227" i="1"/>
  <c r="H227" i="1" s="1"/>
  <c r="H226" i="1"/>
  <c r="AJ2" i="4"/>
  <c r="AG3" i="4" s="1"/>
  <c r="AI2" i="4"/>
  <c r="H90" i="4" l="1"/>
  <c r="G91" i="4"/>
  <c r="G349" i="4"/>
  <c r="G34" i="4"/>
  <c r="H33" i="4"/>
  <c r="G198" i="4"/>
  <c r="H198" i="4" s="1"/>
  <c r="H197" i="4"/>
  <c r="G235" i="4"/>
  <c r="H234" i="4"/>
  <c r="H308" i="4"/>
  <c r="G309" i="4"/>
  <c r="G360" i="4"/>
  <c r="G247" i="4"/>
  <c r="G110" i="4"/>
  <c r="H109" i="4"/>
  <c r="G222" i="4"/>
  <c r="H221" i="4"/>
  <c r="AH3" i="4"/>
  <c r="AI3" i="4" s="1"/>
  <c r="AJ3" i="4" s="1"/>
  <c r="AG4" i="4" s="1"/>
  <c r="G270" i="4"/>
  <c r="H269" i="4"/>
  <c r="H295" i="4"/>
  <c r="H294" i="4"/>
  <c r="G295" i="1"/>
  <c r="H295" i="1" s="1"/>
  <c r="H294" i="1"/>
  <c r="H91" i="4" l="1"/>
  <c r="G92" i="4"/>
  <c r="H92" i="4" s="1"/>
  <c r="G240" i="4"/>
  <c r="H235" i="4"/>
  <c r="G236" i="4"/>
  <c r="G35" i="4"/>
  <c r="H34" i="4"/>
  <c r="H270" i="4"/>
  <c r="G271" i="4"/>
  <c r="G350" i="4"/>
  <c r="H349" i="4"/>
  <c r="G248" i="4"/>
  <c r="H247" i="4"/>
  <c r="G310" i="4"/>
  <c r="H309" i="4"/>
  <c r="H222" i="4"/>
  <c r="G223" i="4"/>
  <c r="G111" i="4"/>
  <c r="H110" i="4"/>
  <c r="G361" i="4"/>
  <c r="H360" i="4"/>
  <c r="G329" i="4"/>
  <c r="G341" i="4"/>
  <c r="AH4" i="4"/>
  <c r="AI4" i="4" s="1"/>
  <c r="AJ4" i="4" s="1"/>
  <c r="AG5" i="4" s="1"/>
  <c r="T2" i="4"/>
  <c r="H240" i="4" l="1"/>
  <c r="G241" i="4"/>
  <c r="H236" i="4"/>
  <c r="G237" i="4"/>
  <c r="G351" i="4"/>
  <c r="H350" i="4"/>
  <c r="G36" i="4"/>
  <c r="H36" i="4" s="1"/>
  <c r="H35" i="4"/>
  <c r="G244" i="4"/>
  <c r="H271" i="4"/>
  <c r="G272" i="4"/>
  <c r="G362" i="4"/>
  <c r="H362" i="4" s="1"/>
  <c r="H361" i="4"/>
  <c r="G112" i="4"/>
  <c r="H111" i="4"/>
  <c r="G342" i="4"/>
  <c r="H341" i="4"/>
  <c r="G330" i="4"/>
  <c r="H329" i="4"/>
  <c r="G224" i="4"/>
  <c r="H223" i="4"/>
  <c r="G311" i="4"/>
  <c r="H310" i="4"/>
  <c r="G249" i="4"/>
  <c r="H248" i="4"/>
  <c r="AH5" i="4"/>
  <c r="AI5" i="4" s="1"/>
  <c r="AJ5" i="4" s="1"/>
  <c r="AG6" i="4" s="1"/>
  <c r="U2" i="4"/>
  <c r="V2" i="4"/>
  <c r="S3" i="4" s="1"/>
  <c r="H244" i="4" l="1"/>
  <c r="G245" i="4"/>
  <c r="H237" i="4"/>
  <c r="G238" i="4"/>
  <c r="H241" i="4"/>
  <c r="G242" i="4"/>
  <c r="G273" i="4"/>
  <c r="H272" i="4"/>
  <c r="G352" i="4"/>
  <c r="H351" i="4"/>
  <c r="G225" i="4"/>
  <c r="H224" i="4"/>
  <c r="G331" i="4"/>
  <c r="H330" i="4"/>
  <c r="G250" i="4"/>
  <c r="H249" i="4"/>
  <c r="G343" i="4"/>
  <c r="H342" i="4"/>
  <c r="G113" i="4"/>
  <c r="H113" i="4" s="1"/>
  <c r="H112" i="4"/>
  <c r="G312" i="4"/>
  <c r="H311" i="4"/>
  <c r="AH6" i="4"/>
  <c r="AI6" i="4"/>
  <c r="AJ6" i="4" s="1"/>
  <c r="AG7" i="4" s="1"/>
  <c r="T3" i="4"/>
  <c r="U3" i="4" s="1"/>
  <c r="V3" i="4" s="1"/>
  <c r="S4" i="4" s="1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2" i="1"/>
  <c r="G243" i="4" l="1"/>
  <c r="H243" i="4" s="1"/>
  <c r="H242" i="4"/>
  <c r="G239" i="4"/>
  <c r="H239" i="4" s="1"/>
  <c r="H238" i="4"/>
  <c r="G246" i="4"/>
  <c r="H246" i="4" s="1"/>
  <c r="H245" i="4"/>
  <c r="H352" i="4"/>
  <c r="G353" i="4"/>
  <c r="G274" i="4"/>
  <c r="H273" i="4"/>
  <c r="G313" i="4"/>
  <c r="H312" i="4"/>
  <c r="G344" i="4"/>
  <c r="H343" i="4"/>
  <c r="G251" i="4"/>
  <c r="H250" i="4"/>
  <c r="G332" i="4"/>
  <c r="H331" i="4"/>
  <c r="G226" i="4"/>
  <c r="H225" i="4"/>
  <c r="AH7" i="4"/>
  <c r="AI7" i="4" s="1"/>
  <c r="AJ7" i="4" s="1"/>
  <c r="AG8" i="4" s="1"/>
  <c r="T4" i="4"/>
  <c r="U4" i="4" s="1"/>
  <c r="V4" i="4" s="1"/>
  <c r="S5" i="4" s="1"/>
  <c r="J2" i="4"/>
  <c r="I3" i="4"/>
  <c r="K3" i="4" s="1"/>
  <c r="L3" i="4" s="1"/>
  <c r="J51" i="4"/>
  <c r="I51" i="4"/>
  <c r="K51" i="4" s="1"/>
  <c r="L51" i="4" s="1"/>
  <c r="J267" i="4"/>
  <c r="I267" i="4"/>
  <c r="K267" i="4" s="1"/>
  <c r="L267" i="4" s="1"/>
  <c r="I12" i="4"/>
  <c r="K12" i="4" s="1"/>
  <c r="L12" i="4" s="1"/>
  <c r="J12" i="4"/>
  <c r="I24" i="4"/>
  <c r="K24" i="4" s="1"/>
  <c r="L24" i="4" s="1"/>
  <c r="J24" i="4"/>
  <c r="I36" i="4"/>
  <c r="K36" i="4" s="1"/>
  <c r="L36" i="4" s="1"/>
  <c r="J36" i="4"/>
  <c r="I48" i="4"/>
  <c r="K48" i="4" s="1"/>
  <c r="L48" i="4" s="1"/>
  <c r="J48" i="4"/>
  <c r="I60" i="4"/>
  <c r="K60" i="4" s="1"/>
  <c r="L60" i="4" s="1"/>
  <c r="J60" i="4"/>
  <c r="I72" i="4"/>
  <c r="K72" i="4" s="1"/>
  <c r="L72" i="4" s="1"/>
  <c r="J72" i="4"/>
  <c r="I84" i="4"/>
  <c r="K84" i="4" s="1"/>
  <c r="L84" i="4" s="1"/>
  <c r="J84" i="4"/>
  <c r="I96" i="4"/>
  <c r="K96" i="4" s="1"/>
  <c r="L96" i="4" s="1"/>
  <c r="J96" i="4"/>
  <c r="I108" i="4"/>
  <c r="K108" i="4" s="1"/>
  <c r="L108" i="4" s="1"/>
  <c r="J108" i="4"/>
  <c r="I120" i="4"/>
  <c r="K120" i="4" s="1"/>
  <c r="L120" i="4" s="1"/>
  <c r="J120" i="4"/>
  <c r="I132" i="4"/>
  <c r="K132" i="4" s="1"/>
  <c r="L132" i="4" s="1"/>
  <c r="J132" i="4"/>
  <c r="I144" i="4"/>
  <c r="K144" i="4" s="1"/>
  <c r="L144" i="4" s="1"/>
  <c r="J144" i="4"/>
  <c r="I156" i="4"/>
  <c r="K156" i="4" s="1"/>
  <c r="L156" i="4" s="1"/>
  <c r="J156" i="4"/>
  <c r="I168" i="4"/>
  <c r="K168" i="4" s="1"/>
  <c r="L168" i="4" s="1"/>
  <c r="J168" i="4"/>
  <c r="I180" i="4"/>
  <c r="K180" i="4" s="1"/>
  <c r="L180" i="4" s="1"/>
  <c r="J180" i="4"/>
  <c r="I192" i="4"/>
  <c r="K192" i="4" s="1"/>
  <c r="L192" i="4" s="1"/>
  <c r="J192" i="4"/>
  <c r="J204" i="4"/>
  <c r="I204" i="4"/>
  <c r="K204" i="4" s="1"/>
  <c r="L204" i="4" s="1"/>
  <c r="I216" i="4"/>
  <c r="K216" i="4" s="1"/>
  <c r="L216" i="4" s="1"/>
  <c r="J216" i="4"/>
  <c r="I228" i="4"/>
  <c r="K228" i="4" s="1"/>
  <c r="L228" i="4" s="1"/>
  <c r="J228" i="4"/>
  <c r="I240" i="4"/>
  <c r="K240" i="4" s="1"/>
  <c r="L240" i="4" s="1"/>
  <c r="J240" i="4"/>
  <c r="I252" i="4"/>
  <c r="K252" i="4" s="1"/>
  <c r="J252" i="4"/>
  <c r="I264" i="4"/>
  <c r="K264" i="4" s="1"/>
  <c r="J264" i="4"/>
  <c r="J276" i="4"/>
  <c r="I276" i="4"/>
  <c r="K276" i="4" s="1"/>
  <c r="I288" i="4"/>
  <c r="K288" i="4" s="1"/>
  <c r="L288" i="4" s="1"/>
  <c r="J288" i="4"/>
  <c r="I300" i="4"/>
  <c r="K300" i="4" s="1"/>
  <c r="L300" i="4" s="1"/>
  <c r="J300" i="4"/>
  <c r="I312" i="4"/>
  <c r="K312" i="4" s="1"/>
  <c r="J312" i="4"/>
  <c r="J324" i="4"/>
  <c r="I324" i="4"/>
  <c r="K324" i="4" s="1"/>
  <c r="I336" i="4"/>
  <c r="K336" i="4" s="1"/>
  <c r="J336" i="4"/>
  <c r="J348" i="4"/>
  <c r="I348" i="4"/>
  <c r="K348" i="4" s="1"/>
  <c r="I360" i="4"/>
  <c r="K360" i="4" s="1"/>
  <c r="L360" i="4" s="1"/>
  <c r="J360" i="4"/>
  <c r="J111" i="4"/>
  <c r="I111" i="4"/>
  <c r="K111" i="4" s="1"/>
  <c r="L111" i="4" s="1"/>
  <c r="J13" i="4"/>
  <c r="I13" i="4"/>
  <c r="K13" i="4" s="1"/>
  <c r="L13" i="4" s="1"/>
  <c r="J25" i="4"/>
  <c r="I25" i="4"/>
  <c r="K25" i="4" s="1"/>
  <c r="L25" i="4" s="1"/>
  <c r="J37" i="4"/>
  <c r="I37" i="4"/>
  <c r="K37" i="4" s="1"/>
  <c r="L37" i="4" s="1"/>
  <c r="J49" i="4"/>
  <c r="I49" i="4"/>
  <c r="K49" i="4" s="1"/>
  <c r="L49" i="4" s="1"/>
  <c r="J61" i="4"/>
  <c r="I61" i="4"/>
  <c r="K61" i="4" s="1"/>
  <c r="L61" i="4" s="1"/>
  <c r="J73" i="4"/>
  <c r="I73" i="4"/>
  <c r="K73" i="4" s="1"/>
  <c r="L73" i="4" s="1"/>
  <c r="J85" i="4"/>
  <c r="I85" i="4"/>
  <c r="K85" i="4" s="1"/>
  <c r="L85" i="4" s="1"/>
  <c r="J97" i="4"/>
  <c r="I97" i="4"/>
  <c r="K97" i="4" s="1"/>
  <c r="L97" i="4" s="1"/>
  <c r="J109" i="4"/>
  <c r="I109" i="4"/>
  <c r="K109" i="4" s="1"/>
  <c r="L109" i="4" s="1"/>
  <c r="J121" i="4"/>
  <c r="I121" i="4"/>
  <c r="K121" i="4" s="1"/>
  <c r="L121" i="4" s="1"/>
  <c r="J133" i="4"/>
  <c r="I133" i="4"/>
  <c r="K133" i="4" s="1"/>
  <c r="L133" i="4" s="1"/>
  <c r="J145" i="4"/>
  <c r="I145" i="4"/>
  <c r="K145" i="4" s="1"/>
  <c r="L145" i="4" s="1"/>
  <c r="J157" i="4"/>
  <c r="I157" i="4"/>
  <c r="K157" i="4" s="1"/>
  <c r="L157" i="4" s="1"/>
  <c r="J169" i="4"/>
  <c r="I169" i="4"/>
  <c r="K169" i="4" s="1"/>
  <c r="L169" i="4" s="1"/>
  <c r="J181" i="4"/>
  <c r="I181" i="4"/>
  <c r="K181" i="4" s="1"/>
  <c r="L181" i="4" s="1"/>
  <c r="J193" i="4"/>
  <c r="I193" i="4"/>
  <c r="K193" i="4" s="1"/>
  <c r="L193" i="4" s="1"/>
  <c r="J205" i="4"/>
  <c r="I205" i="4"/>
  <c r="K205" i="4" s="1"/>
  <c r="L205" i="4" s="1"/>
  <c r="J217" i="4"/>
  <c r="I217" i="4"/>
  <c r="K217" i="4" s="1"/>
  <c r="L217" i="4" s="1"/>
  <c r="J229" i="4"/>
  <c r="I229" i="4"/>
  <c r="K229" i="4" s="1"/>
  <c r="L229" i="4" s="1"/>
  <c r="J241" i="4"/>
  <c r="I241" i="4"/>
  <c r="K241" i="4" s="1"/>
  <c r="L241" i="4" s="1"/>
  <c r="J253" i="4"/>
  <c r="I253" i="4"/>
  <c r="K253" i="4" s="1"/>
  <c r="J265" i="4"/>
  <c r="I265" i="4"/>
  <c r="K265" i="4" s="1"/>
  <c r="L265" i="4" s="1"/>
  <c r="J277" i="4"/>
  <c r="I277" i="4"/>
  <c r="K277" i="4" s="1"/>
  <c r="J289" i="4"/>
  <c r="I289" i="4"/>
  <c r="K289" i="4" s="1"/>
  <c r="L289" i="4" s="1"/>
  <c r="J301" i="4"/>
  <c r="I301" i="4"/>
  <c r="K301" i="4" s="1"/>
  <c r="L301" i="4" s="1"/>
  <c r="J313" i="4"/>
  <c r="I313" i="4"/>
  <c r="K313" i="4" s="1"/>
  <c r="J325" i="4"/>
  <c r="I325" i="4"/>
  <c r="K325" i="4" s="1"/>
  <c r="J337" i="4"/>
  <c r="I337" i="4"/>
  <c r="K337" i="4" s="1"/>
  <c r="J349" i="4"/>
  <c r="I349" i="4"/>
  <c r="K349" i="4" s="1"/>
  <c r="L349" i="4" s="1"/>
  <c r="J361" i="4"/>
  <c r="I361" i="4"/>
  <c r="K361" i="4" s="1"/>
  <c r="L361" i="4" s="1"/>
  <c r="J14" i="4"/>
  <c r="I14" i="4"/>
  <c r="K14" i="4" s="1"/>
  <c r="L14" i="4" s="1"/>
  <c r="J26" i="4"/>
  <c r="I26" i="4"/>
  <c r="K26" i="4" s="1"/>
  <c r="L26" i="4" s="1"/>
  <c r="J38" i="4"/>
  <c r="I38" i="4"/>
  <c r="K38" i="4" s="1"/>
  <c r="L38" i="4" s="1"/>
  <c r="J50" i="4"/>
  <c r="I50" i="4"/>
  <c r="K50" i="4" s="1"/>
  <c r="L50" i="4" s="1"/>
  <c r="J62" i="4"/>
  <c r="I62" i="4"/>
  <c r="K62" i="4" s="1"/>
  <c r="L62" i="4" s="1"/>
  <c r="J74" i="4"/>
  <c r="I74" i="4"/>
  <c r="K74" i="4" s="1"/>
  <c r="L74" i="4" s="1"/>
  <c r="J86" i="4"/>
  <c r="I86" i="4"/>
  <c r="K86" i="4" s="1"/>
  <c r="L86" i="4" s="1"/>
  <c r="J98" i="4"/>
  <c r="I98" i="4"/>
  <c r="K98" i="4" s="1"/>
  <c r="L98" i="4" s="1"/>
  <c r="J110" i="4"/>
  <c r="I110" i="4"/>
  <c r="K110" i="4" s="1"/>
  <c r="L110" i="4" s="1"/>
  <c r="J122" i="4"/>
  <c r="I122" i="4"/>
  <c r="K122" i="4" s="1"/>
  <c r="L122" i="4" s="1"/>
  <c r="J134" i="4"/>
  <c r="I134" i="4"/>
  <c r="K134" i="4" s="1"/>
  <c r="L134" i="4" s="1"/>
  <c r="J146" i="4"/>
  <c r="I146" i="4"/>
  <c r="K146" i="4" s="1"/>
  <c r="L146" i="4" s="1"/>
  <c r="J158" i="4"/>
  <c r="I158" i="4"/>
  <c r="K158" i="4" s="1"/>
  <c r="L158" i="4" s="1"/>
  <c r="J170" i="4"/>
  <c r="I170" i="4"/>
  <c r="K170" i="4" s="1"/>
  <c r="L170" i="4" s="1"/>
  <c r="J182" i="4"/>
  <c r="I182" i="4"/>
  <c r="K182" i="4" s="1"/>
  <c r="L182" i="4" s="1"/>
  <c r="J194" i="4"/>
  <c r="I194" i="4"/>
  <c r="K194" i="4" s="1"/>
  <c r="L194" i="4" s="1"/>
  <c r="J206" i="4"/>
  <c r="I206" i="4"/>
  <c r="K206" i="4" s="1"/>
  <c r="L206" i="4" s="1"/>
  <c r="J218" i="4"/>
  <c r="I218" i="4"/>
  <c r="K218" i="4" s="1"/>
  <c r="L218" i="4" s="1"/>
  <c r="J230" i="4"/>
  <c r="I230" i="4"/>
  <c r="K230" i="4" s="1"/>
  <c r="L230" i="4" s="1"/>
  <c r="J242" i="4"/>
  <c r="I242" i="4"/>
  <c r="K242" i="4" s="1"/>
  <c r="L242" i="4" s="1"/>
  <c r="J254" i="4"/>
  <c r="I254" i="4"/>
  <c r="K254" i="4" s="1"/>
  <c r="J266" i="4"/>
  <c r="I266" i="4"/>
  <c r="K266" i="4" s="1"/>
  <c r="L266" i="4" s="1"/>
  <c r="J278" i="4"/>
  <c r="I278" i="4"/>
  <c r="K278" i="4" s="1"/>
  <c r="J290" i="4"/>
  <c r="I290" i="4"/>
  <c r="K290" i="4" s="1"/>
  <c r="L290" i="4" s="1"/>
  <c r="J302" i="4"/>
  <c r="I302" i="4"/>
  <c r="K302" i="4" s="1"/>
  <c r="L302" i="4" s="1"/>
  <c r="J314" i="4"/>
  <c r="I314" i="4"/>
  <c r="K314" i="4" s="1"/>
  <c r="J326" i="4"/>
  <c r="I326" i="4"/>
  <c r="K326" i="4" s="1"/>
  <c r="J338" i="4"/>
  <c r="I338" i="4"/>
  <c r="K338" i="4" s="1"/>
  <c r="J350" i="4"/>
  <c r="I350" i="4"/>
  <c r="K350" i="4" s="1"/>
  <c r="L350" i="4" s="1"/>
  <c r="J362" i="4"/>
  <c r="I362" i="4"/>
  <c r="K362" i="4" s="1"/>
  <c r="L362" i="4" s="1"/>
  <c r="J75" i="4"/>
  <c r="I75" i="4"/>
  <c r="K75" i="4" s="1"/>
  <c r="L75" i="4" s="1"/>
  <c r="J183" i="4"/>
  <c r="I183" i="4"/>
  <c r="K183" i="4" s="1"/>
  <c r="L183" i="4" s="1"/>
  <c r="J291" i="4"/>
  <c r="I291" i="4"/>
  <c r="K291" i="4" s="1"/>
  <c r="L291" i="4" s="1"/>
  <c r="J16" i="4"/>
  <c r="I16" i="4"/>
  <c r="K16" i="4" s="1"/>
  <c r="L16" i="4" s="1"/>
  <c r="J28" i="4"/>
  <c r="I28" i="4"/>
  <c r="K28" i="4" s="1"/>
  <c r="L28" i="4" s="1"/>
  <c r="J40" i="4"/>
  <c r="I40" i="4"/>
  <c r="K40" i="4" s="1"/>
  <c r="L40" i="4" s="1"/>
  <c r="J52" i="4"/>
  <c r="I52" i="4"/>
  <c r="K52" i="4" s="1"/>
  <c r="L52" i="4" s="1"/>
  <c r="J64" i="4"/>
  <c r="I64" i="4"/>
  <c r="K64" i="4" s="1"/>
  <c r="L64" i="4" s="1"/>
  <c r="J76" i="4"/>
  <c r="I76" i="4"/>
  <c r="K76" i="4" s="1"/>
  <c r="L76" i="4" s="1"/>
  <c r="J88" i="4"/>
  <c r="I88" i="4"/>
  <c r="K88" i="4" s="1"/>
  <c r="L88" i="4" s="1"/>
  <c r="J100" i="4"/>
  <c r="I100" i="4"/>
  <c r="K100" i="4" s="1"/>
  <c r="L100" i="4" s="1"/>
  <c r="J112" i="4"/>
  <c r="I112" i="4"/>
  <c r="K112" i="4" s="1"/>
  <c r="L112" i="4" s="1"/>
  <c r="J124" i="4"/>
  <c r="I124" i="4"/>
  <c r="K124" i="4" s="1"/>
  <c r="L124" i="4" s="1"/>
  <c r="J136" i="4"/>
  <c r="I136" i="4"/>
  <c r="K136" i="4" s="1"/>
  <c r="L136" i="4" s="1"/>
  <c r="J148" i="4"/>
  <c r="I148" i="4"/>
  <c r="K148" i="4" s="1"/>
  <c r="L148" i="4" s="1"/>
  <c r="J160" i="4"/>
  <c r="I160" i="4"/>
  <c r="K160" i="4" s="1"/>
  <c r="L160" i="4" s="1"/>
  <c r="J172" i="4"/>
  <c r="I172" i="4"/>
  <c r="K172" i="4" s="1"/>
  <c r="L172" i="4" s="1"/>
  <c r="J184" i="4"/>
  <c r="I184" i="4"/>
  <c r="K184" i="4" s="1"/>
  <c r="L184" i="4" s="1"/>
  <c r="J196" i="4"/>
  <c r="I196" i="4"/>
  <c r="K196" i="4" s="1"/>
  <c r="L196" i="4" s="1"/>
  <c r="J208" i="4"/>
  <c r="I208" i="4"/>
  <c r="K208" i="4" s="1"/>
  <c r="L208" i="4" s="1"/>
  <c r="J220" i="4"/>
  <c r="I220" i="4"/>
  <c r="K220" i="4" s="1"/>
  <c r="L220" i="4" s="1"/>
  <c r="J232" i="4"/>
  <c r="I232" i="4"/>
  <c r="K232" i="4" s="1"/>
  <c r="L232" i="4" s="1"/>
  <c r="J244" i="4"/>
  <c r="I244" i="4"/>
  <c r="K244" i="4" s="1"/>
  <c r="L244" i="4" s="1"/>
  <c r="J256" i="4"/>
  <c r="I256" i="4"/>
  <c r="K256" i="4" s="1"/>
  <c r="J268" i="4"/>
  <c r="I268" i="4"/>
  <c r="K268" i="4" s="1"/>
  <c r="L268" i="4" s="1"/>
  <c r="J280" i="4"/>
  <c r="I280" i="4"/>
  <c r="K280" i="4" s="1"/>
  <c r="J292" i="4"/>
  <c r="I292" i="4"/>
  <c r="K292" i="4" s="1"/>
  <c r="L292" i="4" s="1"/>
  <c r="J304" i="4"/>
  <c r="I304" i="4"/>
  <c r="K304" i="4" s="1"/>
  <c r="L304" i="4" s="1"/>
  <c r="J316" i="4"/>
  <c r="I316" i="4"/>
  <c r="K316" i="4" s="1"/>
  <c r="J328" i="4"/>
  <c r="I328" i="4"/>
  <c r="K328" i="4" s="1"/>
  <c r="J340" i="4"/>
  <c r="I340" i="4"/>
  <c r="K340" i="4" s="1"/>
  <c r="J352" i="4"/>
  <c r="I352" i="4"/>
  <c r="K352" i="4" s="1"/>
  <c r="L352" i="4" s="1"/>
  <c r="J364" i="4"/>
  <c r="I364" i="4"/>
  <c r="K364" i="4" s="1"/>
  <c r="L364" i="4" s="1"/>
  <c r="J63" i="4"/>
  <c r="I63" i="4"/>
  <c r="K63" i="4" s="1"/>
  <c r="L63" i="4" s="1"/>
  <c r="J171" i="4"/>
  <c r="I171" i="4"/>
  <c r="K171" i="4" s="1"/>
  <c r="L171" i="4" s="1"/>
  <c r="J279" i="4"/>
  <c r="I279" i="4"/>
  <c r="K279" i="4" s="1"/>
  <c r="J4" i="4"/>
  <c r="K4" i="4"/>
  <c r="L4" i="4" s="1"/>
  <c r="I5" i="4"/>
  <c r="J5" i="4"/>
  <c r="I17" i="4"/>
  <c r="K17" i="4" s="1"/>
  <c r="L17" i="4" s="1"/>
  <c r="J17" i="4"/>
  <c r="I29" i="4"/>
  <c r="K29" i="4" s="1"/>
  <c r="L29" i="4" s="1"/>
  <c r="J29" i="4"/>
  <c r="I41" i="4"/>
  <c r="K41" i="4" s="1"/>
  <c r="L41" i="4" s="1"/>
  <c r="J41" i="4"/>
  <c r="I53" i="4"/>
  <c r="K53" i="4" s="1"/>
  <c r="L53" i="4" s="1"/>
  <c r="J53" i="4"/>
  <c r="I65" i="4"/>
  <c r="K65" i="4" s="1"/>
  <c r="L65" i="4" s="1"/>
  <c r="J65" i="4"/>
  <c r="I77" i="4"/>
  <c r="K77" i="4" s="1"/>
  <c r="L77" i="4" s="1"/>
  <c r="J77" i="4"/>
  <c r="I89" i="4"/>
  <c r="K89" i="4" s="1"/>
  <c r="L89" i="4" s="1"/>
  <c r="J89" i="4"/>
  <c r="I101" i="4"/>
  <c r="K101" i="4" s="1"/>
  <c r="L101" i="4" s="1"/>
  <c r="J101" i="4"/>
  <c r="I113" i="4"/>
  <c r="K113" i="4" s="1"/>
  <c r="L113" i="4" s="1"/>
  <c r="J113" i="4"/>
  <c r="I125" i="4"/>
  <c r="K125" i="4" s="1"/>
  <c r="L125" i="4" s="1"/>
  <c r="J125" i="4"/>
  <c r="I137" i="4"/>
  <c r="K137" i="4" s="1"/>
  <c r="L137" i="4" s="1"/>
  <c r="J137" i="4"/>
  <c r="I149" i="4"/>
  <c r="K149" i="4" s="1"/>
  <c r="L149" i="4" s="1"/>
  <c r="J149" i="4"/>
  <c r="I161" i="4"/>
  <c r="K161" i="4" s="1"/>
  <c r="L161" i="4" s="1"/>
  <c r="J161" i="4"/>
  <c r="I173" i="4"/>
  <c r="K173" i="4" s="1"/>
  <c r="L173" i="4" s="1"/>
  <c r="J173" i="4"/>
  <c r="I185" i="4"/>
  <c r="K185" i="4" s="1"/>
  <c r="L185" i="4" s="1"/>
  <c r="J185" i="4"/>
  <c r="I197" i="4"/>
  <c r="K197" i="4" s="1"/>
  <c r="L197" i="4" s="1"/>
  <c r="J197" i="4"/>
  <c r="I209" i="4"/>
  <c r="K209" i="4" s="1"/>
  <c r="L209" i="4" s="1"/>
  <c r="J209" i="4"/>
  <c r="I221" i="4"/>
  <c r="K221" i="4" s="1"/>
  <c r="L221" i="4" s="1"/>
  <c r="J221" i="4"/>
  <c r="I233" i="4"/>
  <c r="K233" i="4" s="1"/>
  <c r="L233" i="4" s="1"/>
  <c r="J233" i="4"/>
  <c r="I245" i="4"/>
  <c r="K245" i="4" s="1"/>
  <c r="L245" i="4" s="1"/>
  <c r="J245" i="4"/>
  <c r="I257" i="4"/>
  <c r="K257" i="4" s="1"/>
  <c r="J257" i="4"/>
  <c r="I269" i="4"/>
  <c r="K269" i="4" s="1"/>
  <c r="L269" i="4" s="1"/>
  <c r="J269" i="4"/>
  <c r="I281" i="4"/>
  <c r="K281" i="4" s="1"/>
  <c r="J281" i="4"/>
  <c r="I293" i="4"/>
  <c r="K293" i="4" s="1"/>
  <c r="L293" i="4" s="1"/>
  <c r="J293" i="4"/>
  <c r="I305" i="4"/>
  <c r="K305" i="4" s="1"/>
  <c r="L305" i="4" s="1"/>
  <c r="J305" i="4"/>
  <c r="I317" i="4"/>
  <c r="K317" i="4" s="1"/>
  <c r="J317" i="4"/>
  <c r="I329" i="4"/>
  <c r="K329" i="4" s="1"/>
  <c r="L329" i="4" s="1"/>
  <c r="J329" i="4"/>
  <c r="I341" i="4"/>
  <c r="K341" i="4" s="1"/>
  <c r="L341" i="4" s="1"/>
  <c r="J341" i="4"/>
  <c r="I353" i="4"/>
  <c r="K353" i="4" s="1"/>
  <c r="J353" i="4"/>
  <c r="I365" i="4"/>
  <c r="K365" i="4" s="1"/>
  <c r="L365" i="4" s="1"/>
  <c r="J365" i="4"/>
  <c r="J15" i="4"/>
  <c r="I15" i="4"/>
  <c r="K15" i="4" s="1"/>
  <c r="L15" i="4" s="1"/>
  <c r="J99" i="4"/>
  <c r="I99" i="4"/>
  <c r="K99" i="4" s="1"/>
  <c r="L99" i="4" s="1"/>
  <c r="J207" i="4"/>
  <c r="I207" i="4"/>
  <c r="K207" i="4" s="1"/>
  <c r="L207" i="4" s="1"/>
  <c r="J339" i="4"/>
  <c r="I339" i="4"/>
  <c r="K339" i="4" s="1"/>
  <c r="I6" i="4"/>
  <c r="K6" i="4" s="1"/>
  <c r="L6" i="4" s="1"/>
  <c r="J6" i="4"/>
  <c r="I18" i="4"/>
  <c r="K18" i="4" s="1"/>
  <c r="L18" i="4" s="1"/>
  <c r="J18" i="4"/>
  <c r="I30" i="4"/>
  <c r="K30" i="4" s="1"/>
  <c r="L30" i="4" s="1"/>
  <c r="J30" i="4"/>
  <c r="I42" i="4"/>
  <c r="K42" i="4" s="1"/>
  <c r="L42" i="4" s="1"/>
  <c r="J42" i="4"/>
  <c r="I54" i="4"/>
  <c r="K54" i="4" s="1"/>
  <c r="L54" i="4" s="1"/>
  <c r="J54" i="4"/>
  <c r="I66" i="4"/>
  <c r="K66" i="4" s="1"/>
  <c r="L66" i="4" s="1"/>
  <c r="J66" i="4"/>
  <c r="I78" i="4"/>
  <c r="K78" i="4" s="1"/>
  <c r="L78" i="4" s="1"/>
  <c r="J78" i="4"/>
  <c r="I90" i="4"/>
  <c r="K90" i="4" s="1"/>
  <c r="L90" i="4" s="1"/>
  <c r="J90" i="4"/>
  <c r="I102" i="4"/>
  <c r="K102" i="4" s="1"/>
  <c r="L102" i="4" s="1"/>
  <c r="J102" i="4"/>
  <c r="I114" i="4"/>
  <c r="K114" i="4" s="1"/>
  <c r="L114" i="4" s="1"/>
  <c r="J114" i="4"/>
  <c r="I126" i="4"/>
  <c r="K126" i="4" s="1"/>
  <c r="L126" i="4" s="1"/>
  <c r="J126" i="4"/>
  <c r="I138" i="4"/>
  <c r="K138" i="4" s="1"/>
  <c r="L138" i="4" s="1"/>
  <c r="J138" i="4"/>
  <c r="I150" i="4"/>
  <c r="K150" i="4" s="1"/>
  <c r="L150" i="4" s="1"/>
  <c r="J150" i="4"/>
  <c r="I162" i="4"/>
  <c r="K162" i="4" s="1"/>
  <c r="L162" i="4" s="1"/>
  <c r="J162" i="4"/>
  <c r="I174" i="4"/>
  <c r="K174" i="4" s="1"/>
  <c r="L174" i="4" s="1"/>
  <c r="J174" i="4"/>
  <c r="I186" i="4"/>
  <c r="K186" i="4" s="1"/>
  <c r="L186" i="4" s="1"/>
  <c r="J186" i="4"/>
  <c r="I198" i="4"/>
  <c r="K198" i="4" s="1"/>
  <c r="L198" i="4" s="1"/>
  <c r="J198" i="4"/>
  <c r="I210" i="4"/>
  <c r="K210" i="4" s="1"/>
  <c r="L210" i="4" s="1"/>
  <c r="J210" i="4"/>
  <c r="I222" i="4"/>
  <c r="K222" i="4" s="1"/>
  <c r="L222" i="4" s="1"/>
  <c r="J222" i="4"/>
  <c r="I234" i="4"/>
  <c r="K234" i="4" s="1"/>
  <c r="L234" i="4" s="1"/>
  <c r="J234" i="4"/>
  <c r="I246" i="4"/>
  <c r="K246" i="4" s="1"/>
  <c r="L246" i="4" s="1"/>
  <c r="J246" i="4"/>
  <c r="I258" i="4"/>
  <c r="K258" i="4" s="1"/>
  <c r="J258" i="4"/>
  <c r="I270" i="4"/>
  <c r="K270" i="4" s="1"/>
  <c r="L270" i="4" s="1"/>
  <c r="J270" i="4"/>
  <c r="I282" i="4"/>
  <c r="K282" i="4" s="1"/>
  <c r="J282" i="4"/>
  <c r="I294" i="4"/>
  <c r="K294" i="4" s="1"/>
  <c r="L294" i="4" s="1"/>
  <c r="J294" i="4"/>
  <c r="J306" i="4"/>
  <c r="I306" i="4"/>
  <c r="K306" i="4" s="1"/>
  <c r="L306" i="4" s="1"/>
  <c r="J318" i="4"/>
  <c r="I318" i="4"/>
  <c r="K318" i="4" s="1"/>
  <c r="J330" i="4"/>
  <c r="I330" i="4"/>
  <c r="K330" i="4" s="1"/>
  <c r="L330" i="4" s="1"/>
  <c r="I342" i="4"/>
  <c r="K342" i="4" s="1"/>
  <c r="L342" i="4" s="1"/>
  <c r="J342" i="4"/>
  <c r="J354" i="4"/>
  <c r="I354" i="4"/>
  <c r="K354" i="4" s="1"/>
  <c r="I366" i="4"/>
  <c r="K366" i="4" s="1"/>
  <c r="L366" i="4" s="1"/>
  <c r="J366" i="4"/>
  <c r="J39" i="4"/>
  <c r="I39" i="4"/>
  <c r="K39" i="4" s="1"/>
  <c r="L39" i="4" s="1"/>
  <c r="J159" i="4"/>
  <c r="I159" i="4"/>
  <c r="K159" i="4" s="1"/>
  <c r="L159" i="4" s="1"/>
  <c r="J255" i="4"/>
  <c r="I255" i="4"/>
  <c r="K255" i="4" s="1"/>
  <c r="J327" i="4"/>
  <c r="I327" i="4"/>
  <c r="K327" i="4" s="1"/>
  <c r="I7" i="4"/>
  <c r="K7" i="4" s="1"/>
  <c r="L7" i="4" s="1"/>
  <c r="J7" i="4"/>
  <c r="I19" i="4"/>
  <c r="K19" i="4" s="1"/>
  <c r="L19" i="4" s="1"/>
  <c r="J19" i="4"/>
  <c r="I31" i="4"/>
  <c r="K31" i="4" s="1"/>
  <c r="L31" i="4" s="1"/>
  <c r="J31" i="4"/>
  <c r="I43" i="4"/>
  <c r="K43" i="4" s="1"/>
  <c r="L43" i="4" s="1"/>
  <c r="J43" i="4"/>
  <c r="I55" i="4"/>
  <c r="K55" i="4" s="1"/>
  <c r="L55" i="4" s="1"/>
  <c r="J55" i="4"/>
  <c r="I67" i="4"/>
  <c r="K67" i="4" s="1"/>
  <c r="L67" i="4" s="1"/>
  <c r="J67" i="4"/>
  <c r="I79" i="4"/>
  <c r="K79" i="4" s="1"/>
  <c r="L79" i="4" s="1"/>
  <c r="J79" i="4"/>
  <c r="I91" i="4"/>
  <c r="K91" i="4" s="1"/>
  <c r="L91" i="4" s="1"/>
  <c r="J91" i="4"/>
  <c r="I103" i="4"/>
  <c r="K103" i="4" s="1"/>
  <c r="L103" i="4" s="1"/>
  <c r="J103" i="4"/>
  <c r="I115" i="4"/>
  <c r="K115" i="4" s="1"/>
  <c r="L115" i="4" s="1"/>
  <c r="J115" i="4"/>
  <c r="I127" i="4"/>
  <c r="K127" i="4" s="1"/>
  <c r="L127" i="4" s="1"/>
  <c r="J127" i="4"/>
  <c r="I139" i="4"/>
  <c r="K139" i="4" s="1"/>
  <c r="L139" i="4" s="1"/>
  <c r="J139" i="4"/>
  <c r="I151" i="4"/>
  <c r="K151" i="4" s="1"/>
  <c r="L151" i="4" s="1"/>
  <c r="J151" i="4"/>
  <c r="I163" i="4"/>
  <c r="K163" i="4" s="1"/>
  <c r="L163" i="4" s="1"/>
  <c r="J163" i="4"/>
  <c r="I175" i="4"/>
  <c r="K175" i="4" s="1"/>
  <c r="L175" i="4" s="1"/>
  <c r="J175" i="4"/>
  <c r="I187" i="4"/>
  <c r="K187" i="4" s="1"/>
  <c r="L187" i="4" s="1"/>
  <c r="J187" i="4"/>
  <c r="I199" i="4"/>
  <c r="K199" i="4" s="1"/>
  <c r="L199" i="4" s="1"/>
  <c r="J199" i="4"/>
  <c r="I211" i="4"/>
  <c r="K211" i="4" s="1"/>
  <c r="L211" i="4" s="1"/>
  <c r="J211" i="4"/>
  <c r="I223" i="4"/>
  <c r="K223" i="4" s="1"/>
  <c r="L223" i="4" s="1"/>
  <c r="J223" i="4"/>
  <c r="I235" i="4"/>
  <c r="K235" i="4" s="1"/>
  <c r="L235" i="4" s="1"/>
  <c r="J235" i="4"/>
  <c r="I247" i="4"/>
  <c r="K247" i="4" s="1"/>
  <c r="L247" i="4" s="1"/>
  <c r="J247" i="4"/>
  <c r="I259" i="4"/>
  <c r="K259" i="4" s="1"/>
  <c r="J259" i="4"/>
  <c r="I271" i="4"/>
  <c r="K271" i="4" s="1"/>
  <c r="L271" i="4" s="1"/>
  <c r="J271" i="4"/>
  <c r="I283" i="4"/>
  <c r="K283" i="4" s="1"/>
  <c r="J283" i="4"/>
  <c r="I295" i="4"/>
  <c r="K295" i="4" s="1"/>
  <c r="L295" i="4" s="1"/>
  <c r="J295" i="4"/>
  <c r="I307" i="4"/>
  <c r="K307" i="4" s="1"/>
  <c r="L307" i="4" s="1"/>
  <c r="J307" i="4"/>
  <c r="I319" i="4"/>
  <c r="K319" i="4" s="1"/>
  <c r="J319" i="4"/>
  <c r="I331" i="4"/>
  <c r="K331" i="4" s="1"/>
  <c r="L331" i="4" s="1"/>
  <c r="J331" i="4"/>
  <c r="I343" i="4"/>
  <c r="K343" i="4" s="1"/>
  <c r="L343" i="4" s="1"/>
  <c r="J343" i="4"/>
  <c r="I355" i="4"/>
  <c r="K355" i="4" s="1"/>
  <c r="J355" i="4"/>
  <c r="I367" i="4"/>
  <c r="K367" i="4" s="1"/>
  <c r="L367" i="4" s="1"/>
  <c r="J367" i="4"/>
  <c r="J135" i="4"/>
  <c r="I135" i="4"/>
  <c r="K135" i="4" s="1"/>
  <c r="L135" i="4" s="1"/>
  <c r="J231" i="4"/>
  <c r="I231" i="4"/>
  <c r="K231" i="4" s="1"/>
  <c r="L231" i="4" s="1"/>
  <c r="J303" i="4"/>
  <c r="I303" i="4"/>
  <c r="K303" i="4" s="1"/>
  <c r="L303" i="4" s="1"/>
  <c r="I8" i="4"/>
  <c r="K8" i="4" s="1"/>
  <c r="L8" i="4" s="1"/>
  <c r="J8" i="4"/>
  <c r="I20" i="4"/>
  <c r="K20" i="4" s="1"/>
  <c r="L20" i="4" s="1"/>
  <c r="J20" i="4"/>
  <c r="I32" i="4"/>
  <c r="K32" i="4" s="1"/>
  <c r="L32" i="4" s="1"/>
  <c r="J32" i="4"/>
  <c r="I44" i="4"/>
  <c r="K44" i="4" s="1"/>
  <c r="L44" i="4" s="1"/>
  <c r="J44" i="4"/>
  <c r="I56" i="4"/>
  <c r="K56" i="4" s="1"/>
  <c r="L56" i="4" s="1"/>
  <c r="J56" i="4"/>
  <c r="I68" i="4"/>
  <c r="K68" i="4" s="1"/>
  <c r="L68" i="4" s="1"/>
  <c r="J68" i="4"/>
  <c r="I80" i="4"/>
  <c r="K80" i="4" s="1"/>
  <c r="L80" i="4" s="1"/>
  <c r="J80" i="4"/>
  <c r="I92" i="4"/>
  <c r="K92" i="4" s="1"/>
  <c r="L92" i="4" s="1"/>
  <c r="J92" i="4"/>
  <c r="I104" i="4"/>
  <c r="K104" i="4" s="1"/>
  <c r="L104" i="4" s="1"/>
  <c r="J104" i="4"/>
  <c r="I116" i="4"/>
  <c r="K116" i="4" s="1"/>
  <c r="L116" i="4" s="1"/>
  <c r="J116" i="4"/>
  <c r="I128" i="4"/>
  <c r="K128" i="4" s="1"/>
  <c r="L128" i="4" s="1"/>
  <c r="J128" i="4"/>
  <c r="I140" i="4"/>
  <c r="K140" i="4" s="1"/>
  <c r="L140" i="4" s="1"/>
  <c r="J140" i="4"/>
  <c r="I152" i="4"/>
  <c r="K152" i="4" s="1"/>
  <c r="L152" i="4" s="1"/>
  <c r="J152" i="4"/>
  <c r="I164" i="4"/>
  <c r="K164" i="4" s="1"/>
  <c r="L164" i="4" s="1"/>
  <c r="J164" i="4"/>
  <c r="I176" i="4"/>
  <c r="K176" i="4" s="1"/>
  <c r="L176" i="4" s="1"/>
  <c r="J176" i="4"/>
  <c r="I188" i="4"/>
  <c r="K188" i="4" s="1"/>
  <c r="L188" i="4" s="1"/>
  <c r="J188" i="4"/>
  <c r="I200" i="4"/>
  <c r="K200" i="4" s="1"/>
  <c r="L200" i="4" s="1"/>
  <c r="J200" i="4"/>
  <c r="I212" i="4"/>
  <c r="K212" i="4" s="1"/>
  <c r="L212" i="4" s="1"/>
  <c r="J212" i="4"/>
  <c r="I224" i="4"/>
  <c r="K224" i="4" s="1"/>
  <c r="L224" i="4" s="1"/>
  <c r="J224" i="4"/>
  <c r="I236" i="4"/>
  <c r="K236" i="4" s="1"/>
  <c r="L236" i="4" s="1"/>
  <c r="J236" i="4"/>
  <c r="I248" i="4"/>
  <c r="K248" i="4" s="1"/>
  <c r="L248" i="4" s="1"/>
  <c r="J248" i="4"/>
  <c r="I260" i="4"/>
  <c r="K260" i="4" s="1"/>
  <c r="J260" i="4"/>
  <c r="I272" i="4"/>
  <c r="K272" i="4" s="1"/>
  <c r="L272" i="4" s="1"/>
  <c r="J272" i="4"/>
  <c r="J284" i="4"/>
  <c r="I284" i="4"/>
  <c r="K284" i="4" s="1"/>
  <c r="J296" i="4"/>
  <c r="I296" i="4"/>
  <c r="K296" i="4" s="1"/>
  <c r="L296" i="4" s="1"/>
  <c r="J308" i="4"/>
  <c r="I308" i="4"/>
  <c r="K308" i="4" s="1"/>
  <c r="L308" i="4" s="1"/>
  <c r="J320" i="4"/>
  <c r="I320" i="4"/>
  <c r="K320" i="4" s="1"/>
  <c r="J332" i="4"/>
  <c r="I332" i="4"/>
  <c r="K332" i="4" s="1"/>
  <c r="J344" i="4"/>
  <c r="I344" i="4"/>
  <c r="K344" i="4" s="1"/>
  <c r="J356" i="4"/>
  <c r="I356" i="4"/>
  <c r="K356" i="4" s="1"/>
  <c r="J368" i="4"/>
  <c r="I368" i="4"/>
  <c r="K368" i="4" s="1"/>
  <c r="L368" i="4" s="1"/>
  <c r="J87" i="4"/>
  <c r="I87" i="4"/>
  <c r="K87" i="4" s="1"/>
  <c r="L87" i="4" s="1"/>
  <c r="J195" i="4"/>
  <c r="I195" i="4"/>
  <c r="K195" i="4" s="1"/>
  <c r="L195" i="4" s="1"/>
  <c r="J363" i="4"/>
  <c r="I363" i="4"/>
  <c r="K363" i="4" s="1"/>
  <c r="L363" i="4" s="1"/>
  <c r="I9" i="4"/>
  <c r="K9" i="4" s="1"/>
  <c r="L9" i="4" s="1"/>
  <c r="J9" i="4"/>
  <c r="I21" i="4"/>
  <c r="K21" i="4" s="1"/>
  <c r="L21" i="4" s="1"/>
  <c r="J21" i="4"/>
  <c r="I33" i="4"/>
  <c r="K33" i="4" s="1"/>
  <c r="L33" i="4" s="1"/>
  <c r="J33" i="4"/>
  <c r="I45" i="4"/>
  <c r="K45" i="4" s="1"/>
  <c r="L45" i="4" s="1"/>
  <c r="J45" i="4"/>
  <c r="I57" i="4"/>
  <c r="K57" i="4" s="1"/>
  <c r="L57" i="4" s="1"/>
  <c r="J57" i="4"/>
  <c r="I69" i="4"/>
  <c r="K69" i="4" s="1"/>
  <c r="L69" i="4" s="1"/>
  <c r="J69" i="4"/>
  <c r="I81" i="4"/>
  <c r="K81" i="4" s="1"/>
  <c r="L81" i="4" s="1"/>
  <c r="J81" i="4"/>
  <c r="I93" i="4"/>
  <c r="K93" i="4" s="1"/>
  <c r="L93" i="4" s="1"/>
  <c r="J93" i="4"/>
  <c r="I105" i="4"/>
  <c r="K105" i="4" s="1"/>
  <c r="L105" i="4" s="1"/>
  <c r="J105" i="4"/>
  <c r="I117" i="4"/>
  <c r="K117" i="4" s="1"/>
  <c r="L117" i="4" s="1"/>
  <c r="J117" i="4"/>
  <c r="I129" i="4"/>
  <c r="K129" i="4" s="1"/>
  <c r="L129" i="4" s="1"/>
  <c r="J129" i="4"/>
  <c r="I141" i="4"/>
  <c r="K141" i="4" s="1"/>
  <c r="L141" i="4" s="1"/>
  <c r="J141" i="4"/>
  <c r="I153" i="4"/>
  <c r="K153" i="4" s="1"/>
  <c r="L153" i="4" s="1"/>
  <c r="J153" i="4"/>
  <c r="I165" i="4"/>
  <c r="K165" i="4" s="1"/>
  <c r="L165" i="4" s="1"/>
  <c r="J165" i="4"/>
  <c r="I177" i="4"/>
  <c r="K177" i="4" s="1"/>
  <c r="L177" i="4" s="1"/>
  <c r="J177" i="4"/>
  <c r="I189" i="4"/>
  <c r="K189" i="4" s="1"/>
  <c r="L189" i="4" s="1"/>
  <c r="J189" i="4"/>
  <c r="I201" i="4"/>
  <c r="K201" i="4" s="1"/>
  <c r="L201" i="4" s="1"/>
  <c r="J201" i="4"/>
  <c r="I213" i="4"/>
  <c r="K213" i="4" s="1"/>
  <c r="L213" i="4" s="1"/>
  <c r="J213" i="4"/>
  <c r="I225" i="4"/>
  <c r="K225" i="4" s="1"/>
  <c r="L225" i="4" s="1"/>
  <c r="J225" i="4"/>
  <c r="I237" i="4"/>
  <c r="K237" i="4" s="1"/>
  <c r="L237" i="4" s="1"/>
  <c r="J237" i="4"/>
  <c r="I249" i="4"/>
  <c r="K249" i="4" s="1"/>
  <c r="L249" i="4" s="1"/>
  <c r="J249" i="4"/>
  <c r="I261" i="4"/>
  <c r="K261" i="4" s="1"/>
  <c r="J261" i="4"/>
  <c r="I273" i="4"/>
  <c r="K273" i="4" s="1"/>
  <c r="L273" i="4" s="1"/>
  <c r="J273" i="4"/>
  <c r="I285" i="4"/>
  <c r="K285" i="4" s="1"/>
  <c r="L285" i="4" s="1"/>
  <c r="J285" i="4"/>
  <c r="I297" i="4"/>
  <c r="K297" i="4" s="1"/>
  <c r="L297" i="4" s="1"/>
  <c r="J297" i="4"/>
  <c r="I309" i="4"/>
  <c r="K309" i="4" s="1"/>
  <c r="L309" i="4" s="1"/>
  <c r="J309" i="4"/>
  <c r="I321" i="4"/>
  <c r="K321" i="4" s="1"/>
  <c r="J321" i="4"/>
  <c r="I333" i="4"/>
  <c r="K333" i="4" s="1"/>
  <c r="J333" i="4"/>
  <c r="I345" i="4"/>
  <c r="K345" i="4" s="1"/>
  <c r="J345" i="4"/>
  <c r="I357" i="4"/>
  <c r="K357" i="4" s="1"/>
  <c r="J357" i="4"/>
  <c r="I369" i="4"/>
  <c r="K369" i="4" s="1"/>
  <c r="L369" i="4" s="1"/>
  <c r="J369" i="4"/>
  <c r="J3" i="4"/>
  <c r="J123" i="4"/>
  <c r="I123" i="4"/>
  <c r="K123" i="4" s="1"/>
  <c r="L123" i="4" s="1"/>
  <c r="J219" i="4"/>
  <c r="I219" i="4"/>
  <c r="K219" i="4" s="1"/>
  <c r="L219" i="4" s="1"/>
  <c r="J351" i="4"/>
  <c r="I351" i="4"/>
  <c r="K351" i="4" s="1"/>
  <c r="L351" i="4" s="1"/>
  <c r="J10" i="4"/>
  <c r="I10" i="4"/>
  <c r="K10" i="4" s="1"/>
  <c r="L10" i="4" s="1"/>
  <c r="J22" i="4"/>
  <c r="I22" i="4"/>
  <c r="K22" i="4" s="1"/>
  <c r="L22" i="4" s="1"/>
  <c r="J34" i="4"/>
  <c r="I34" i="4"/>
  <c r="K34" i="4" s="1"/>
  <c r="L34" i="4" s="1"/>
  <c r="J46" i="4"/>
  <c r="I46" i="4"/>
  <c r="K46" i="4" s="1"/>
  <c r="L46" i="4" s="1"/>
  <c r="J58" i="4"/>
  <c r="I58" i="4"/>
  <c r="K58" i="4" s="1"/>
  <c r="L58" i="4" s="1"/>
  <c r="J70" i="4"/>
  <c r="I70" i="4"/>
  <c r="K70" i="4" s="1"/>
  <c r="L70" i="4" s="1"/>
  <c r="J82" i="4"/>
  <c r="I82" i="4"/>
  <c r="K82" i="4" s="1"/>
  <c r="L82" i="4" s="1"/>
  <c r="J94" i="4"/>
  <c r="I94" i="4"/>
  <c r="K94" i="4" s="1"/>
  <c r="L94" i="4" s="1"/>
  <c r="J106" i="4"/>
  <c r="I106" i="4"/>
  <c r="K106" i="4" s="1"/>
  <c r="L106" i="4" s="1"/>
  <c r="J118" i="4"/>
  <c r="I118" i="4"/>
  <c r="K118" i="4" s="1"/>
  <c r="L118" i="4" s="1"/>
  <c r="J130" i="4"/>
  <c r="I130" i="4"/>
  <c r="K130" i="4" s="1"/>
  <c r="L130" i="4" s="1"/>
  <c r="J142" i="4"/>
  <c r="I142" i="4"/>
  <c r="K142" i="4" s="1"/>
  <c r="L142" i="4" s="1"/>
  <c r="J154" i="4"/>
  <c r="I154" i="4"/>
  <c r="K154" i="4" s="1"/>
  <c r="L154" i="4" s="1"/>
  <c r="J166" i="4"/>
  <c r="I166" i="4"/>
  <c r="K166" i="4" s="1"/>
  <c r="L166" i="4" s="1"/>
  <c r="J178" i="4"/>
  <c r="I178" i="4"/>
  <c r="K178" i="4" s="1"/>
  <c r="L178" i="4" s="1"/>
  <c r="J190" i="4"/>
  <c r="I190" i="4"/>
  <c r="K190" i="4" s="1"/>
  <c r="L190" i="4" s="1"/>
  <c r="J202" i="4"/>
  <c r="I202" i="4"/>
  <c r="K202" i="4" s="1"/>
  <c r="L202" i="4" s="1"/>
  <c r="J214" i="4"/>
  <c r="I214" i="4"/>
  <c r="K214" i="4" s="1"/>
  <c r="L214" i="4" s="1"/>
  <c r="J226" i="4"/>
  <c r="I226" i="4"/>
  <c r="K226" i="4" s="1"/>
  <c r="J238" i="4"/>
  <c r="I238" i="4"/>
  <c r="K238" i="4" s="1"/>
  <c r="L238" i="4" s="1"/>
  <c r="J250" i="4"/>
  <c r="I250" i="4"/>
  <c r="K250" i="4" s="1"/>
  <c r="L250" i="4" s="1"/>
  <c r="J262" i="4"/>
  <c r="I262" i="4"/>
  <c r="K262" i="4" s="1"/>
  <c r="J274" i="4"/>
  <c r="I274" i="4"/>
  <c r="K274" i="4" s="1"/>
  <c r="J286" i="4"/>
  <c r="I286" i="4"/>
  <c r="K286" i="4" s="1"/>
  <c r="L286" i="4" s="1"/>
  <c r="J298" i="4"/>
  <c r="I298" i="4"/>
  <c r="K298" i="4" s="1"/>
  <c r="L298" i="4" s="1"/>
  <c r="J310" i="4"/>
  <c r="I310" i="4"/>
  <c r="K310" i="4" s="1"/>
  <c r="L310" i="4" s="1"/>
  <c r="J322" i="4"/>
  <c r="I322" i="4"/>
  <c r="K322" i="4" s="1"/>
  <c r="J334" i="4"/>
  <c r="I334" i="4"/>
  <c r="K334" i="4" s="1"/>
  <c r="J346" i="4"/>
  <c r="I346" i="4"/>
  <c r="K346" i="4" s="1"/>
  <c r="J358" i="4"/>
  <c r="I358" i="4"/>
  <c r="K358" i="4" s="1"/>
  <c r="J370" i="4"/>
  <c r="I370" i="4"/>
  <c r="K370" i="4" s="1"/>
  <c r="L370" i="4" s="1"/>
  <c r="J27" i="4"/>
  <c r="I27" i="4"/>
  <c r="K27" i="4" s="1"/>
  <c r="L27" i="4" s="1"/>
  <c r="J147" i="4"/>
  <c r="I147" i="4"/>
  <c r="K147" i="4" s="1"/>
  <c r="L147" i="4" s="1"/>
  <c r="J243" i="4"/>
  <c r="I243" i="4"/>
  <c r="K243" i="4" s="1"/>
  <c r="L243" i="4" s="1"/>
  <c r="J315" i="4"/>
  <c r="I315" i="4"/>
  <c r="K315" i="4" s="1"/>
  <c r="I11" i="4"/>
  <c r="K11" i="4" s="1"/>
  <c r="L11" i="4" s="1"/>
  <c r="J11" i="4"/>
  <c r="I23" i="4"/>
  <c r="K23" i="4" s="1"/>
  <c r="L23" i="4" s="1"/>
  <c r="J23" i="4"/>
  <c r="I35" i="4"/>
  <c r="K35" i="4" s="1"/>
  <c r="L35" i="4" s="1"/>
  <c r="J35" i="4"/>
  <c r="I47" i="4"/>
  <c r="K47" i="4" s="1"/>
  <c r="L47" i="4" s="1"/>
  <c r="J47" i="4"/>
  <c r="I59" i="4"/>
  <c r="K59" i="4" s="1"/>
  <c r="L59" i="4" s="1"/>
  <c r="J59" i="4"/>
  <c r="I71" i="4"/>
  <c r="K71" i="4" s="1"/>
  <c r="L71" i="4" s="1"/>
  <c r="J71" i="4"/>
  <c r="I83" i="4"/>
  <c r="K83" i="4" s="1"/>
  <c r="L83" i="4" s="1"/>
  <c r="J83" i="4"/>
  <c r="I95" i="4"/>
  <c r="K95" i="4" s="1"/>
  <c r="L95" i="4" s="1"/>
  <c r="J95" i="4"/>
  <c r="I107" i="4"/>
  <c r="K107" i="4" s="1"/>
  <c r="L107" i="4" s="1"/>
  <c r="J107" i="4"/>
  <c r="I119" i="4"/>
  <c r="K119" i="4" s="1"/>
  <c r="L119" i="4" s="1"/>
  <c r="J119" i="4"/>
  <c r="I131" i="4"/>
  <c r="K131" i="4" s="1"/>
  <c r="L131" i="4" s="1"/>
  <c r="J131" i="4"/>
  <c r="I143" i="4"/>
  <c r="K143" i="4" s="1"/>
  <c r="L143" i="4" s="1"/>
  <c r="J143" i="4"/>
  <c r="I155" i="4"/>
  <c r="K155" i="4" s="1"/>
  <c r="L155" i="4" s="1"/>
  <c r="J155" i="4"/>
  <c r="I167" i="4"/>
  <c r="K167" i="4" s="1"/>
  <c r="L167" i="4" s="1"/>
  <c r="J167" i="4"/>
  <c r="I179" i="4"/>
  <c r="K179" i="4" s="1"/>
  <c r="L179" i="4" s="1"/>
  <c r="J179" i="4"/>
  <c r="I191" i="4"/>
  <c r="K191" i="4" s="1"/>
  <c r="L191" i="4" s="1"/>
  <c r="J191" i="4"/>
  <c r="I203" i="4"/>
  <c r="K203" i="4" s="1"/>
  <c r="L203" i="4" s="1"/>
  <c r="J203" i="4"/>
  <c r="I215" i="4"/>
  <c r="K215" i="4" s="1"/>
  <c r="L215" i="4" s="1"/>
  <c r="J215" i="4"/>
  <c r="I227" i="4"/>
  <c r="K227" i="4" s="1"/>
  <c r="J227" i="4"/>
  <c r="I239" i="4"/>
  <c r="K239" i="4" s="1"/>
  <c r="L239" i="4" s="1"/>
  <c r="J239" i="4"/>
  <c r="I251" i="4"/>
  <c r="K251" i="4" s="1"/>
  <c r="J251" i="4"/>
  <c r="I263" i="4"/>
  <c r="K263" i="4" s="1"/>
  <c r="J263" i="4"/>
  <c r="I275" i="4"/>
  <c r="K275" i="4" s="1"/>
  <c r="J275" i="4"/>
  <c r="I287" i="4"/>
  <c r="K287" i="4" s="1"/>
  <c r="L287" i="4" s="1"/>
  <c r="J287" i="4"/>
  <c r="I299" i="4"/>
  <c r="K299" i="4" s="1"/>
  <c r="L299" i="4" s="1"/>
  <c r="J299" i="4"/>
  <c r="I311" i="4"/>
  <c r="K311" i="4" s="1"/>
  <c r="L311" i="4" s="1"/>
  <c r="J311" i="4"/>
  <c r="I323" i="4"/>
  <c r="K323" i="4" s="1"/>
  <c r="J323" i="4"/>
  <c r="I335" i="4"/>
  <c r="K335" i="4" s="1"/>
  <c r="J335" i="4"/>
  <c r="I347" i="4"/>
  <c r="K347" i="4" s="1"/>
  <c r="J347" i="4"/>
  <c r="I359" i="4"/>
  <c r="K359" i="4" s="1"/>
  <c r="J359" i="4"/>
  <c r="AC2" i="4"/>
  <c r="Z3" i="4" s="1"/>
  <c r="G275" i="4" l="1"/>
  <c r="H274" i="4"/>
  <c r="L274" i="4" s="1"/>
  <c r="G354" i="4"/>
  <c r="H353" i="4"/>
  <c r="L353" i="4"/>
  <c r="L312" i="4"/>
  <c r="H344" i="4"/>
  <c r="L344" i="4" s="1"/>
  <c r="G345" i="4"/>
  <c r="G227" i="4"/>
  <c r="H227" i="4" s="1"/>
  <c r="L227" i="4" s="1"/>
  <c r="H226" i="4"/>
  <c r="L226" i="4" s="1"/>
  <c r="G333" i="4"/>
  <c r="H332" i="4"/>
  <c r="L332" i="4" s="1"/>
  <c r="G252" i="4"/>
  <c r="H251" i="4"/>
  <c r="L251" i="4" s="1"/>
  <c r="G314" i="4"/>
  <c r="H313" i="4"/>
  <c r="L313" i="4" s="1"/>
  <c r="K5" i="4"/>
  <c r="L5" i="4" s="1"/>
  <c r="AH8" i="4"/>
  <c r="AI8" i="4" s="1"/>
  <c r="AJ8" i="4" s="1"/>
  <c r="AG9" i="4" s="1"/>
  <c r="AA3" i="4"/>
  <c r="AB3" i="4" s="1"/>
  <c r="AC3" i="4" s="1"/>
  <c r="Z4" i="4" s="1"/>
  <c r="T5" i="4"/>
  <c r="U5" i="4" s="1"/>
  <c r="V5" i="4" s="1"/>
  <c r="S6" i="4" s="1"/>
  <c r="G276" i="4" l="1"/>
  <c r="H275" i="4"/>
  <c r="L275" i="4" s="1"/>
  <c r="G355" i="4"/>
  <c r="H354" i="4"/>
  <c r="L354" i="4" s="1"/>
  <c r="H345" i="4"/>
  <c r="L345" i="4" s="1"/>
  <c r="G346" i="4"/>
  <c r="G334" i="4"/>
  <c r="H333" i="4"/>
  <c r="L333" i="4" s="1"/>
  <c r="G253" i="4"/>
  <c r="H252" i="4"/>
  <c r="L252" i="4" s="1"/>
  <c r="G315" i="4"/>
  <c r="H314" i="4"/>
  <c r="L314" i="4" s="1"/>
  <c r="AA4" i="4"/>
  <c r="AB4" i="4" s="1"/>
  <c r="AC4" i="4" s="1"/>
  <c r="Z5" i="4" s="1"/>
  <c r="T6" i="4"/>
  <c r="U6" i="4" s="1"/>
  <c r="V6" i="4" s="1"/>
  <c r="S7" i="4" s="1"/>
  <c r="AH9" i="4"/>
  <c r="AI9" i="4"/>
  <c r="AJ9" i="4" s="1"/>
  <c r="AG10" i="4" s="1"/>
  <c r="H346" i="4" l="1"/>
  <c r="L346" i="4" s="1"/>
  <c r="G347" i="4"/>
  <c r="G356" i="4"/>
  <c r="H355" i="4"/>
  <c r="L355" i="4" s="1"/>
  <c r="G277" i="4"/>
  <c r="H276" i="4"/>
  <c r="L276" i="4" s="1"/>
  <c r="H334" i="4"/>
  <c r="L334" i="4" s="1"/>
  <c r="G335" i="4"/>
  <c r="G316" i="4"/>
  <c r="H315" i="4"/>
  <c r="L315" i="4" s="1"/>
  <c r="G254" i="4"/>
  <c r="H253" i="4"/>
  <c r="T7" i="4"/>
  <c r="U7" i="4" s="1"/>
  <c r="V7" i="4" s="1"/>
  <c r="S8" i="4" s="1"/>
  <c r="AA5" i="4"/>
  <c r="AB5" i="4"/>
  <c r="AC5" i="4" s="1"/>
  <c r="Z6" i="4" s="1"/>
  <c r="AH10" i="4"/>
  <c r="AI10" i="4" s="1"/>
  <c r="AJ10" i="4" s="1"/>
  <c r="AG11" i="4" s="1"/>
  <c r="H347" i="4" l="1"/>
  <c r="L347" i="4" s="1"/>
  <c r="G348" i="4"/>
  <c r="H348" i="4" s="1"/>
  <c r="L348" i="4" s="1"/>
  <c r="G278" i="4"/>
  <c r="H277" i="4"/>
  <c r="L277" i="4" s="1"/>
  <c r="H356" i="4"/>
  <c r="L356" i="4" s="1"/>
  <c r="G357" i="4"/>
  <c r="G336" i="4"/>
  <c r="H335" i="4"/>
  <c r="L335" i="4" s="1"/>
  <c r="G255" i="4"/>
  <c r="H254" i="4"/>
  <c r="L254" i="4" s="1"/>
  <c r="L253" i="4"/>
  <c r="G317" i="4"/>
  <c r="H316" i="4"/>
  <c r="L316" i="4" s="1"/>
  <c r="T8" i="4"/>
  <c r="U8" i="4" s="1"/>
  <c r="V8" i="4" s="1"/>
  <c r="AA6" i="4"/>
  <c r="AB6" i="4"/>
  <c r="AC6" i="4" s="1"/>
  <c r="Z7" i="4" s="1"/>
  <c r="H357" i="4" l="1"/>
  <c r="L357" i="4" s="1"/>
  <c r="G358" i="4"/>
  <c r="H336" i="4"/>
  <c r="L336" i="4" s="1"/>
  <c r="G337" i="4"/>
  <c r="G279" i="4"/>
  <c r="H278" i="4"/>
  <c r="L278" i="4" s="1"/>
  <c r="G318" i="4"/>
  <c r="H317" i="4"/>
  <c r="L317" i="4" s="1"/>
  <c r="G256" i="4"/>
  <c r="H255" i="4"/>
  <c r="L255" i="4" s="1"/>
  <c r="S9" i="4"/>
  <c r="T9" i="4" s="1"/>
  <c r="U9" i="4" s="1"/>
  <c r="V9" i="4" s="1"/>
  <c r="S10" i="4" s="1"/>
  <c r="T10" i="4" s="1"/>
  <c r="U10" i="4" s="1"/>
  <c r="V10" i="4" s="1"/>
  <c r="S11" i="4" s="1"/>
  <c r="AI11" i="4"/>
  <c r="AJ11" i="4" s="1"/>
  <c r="AG12" i="4" s="1"/>
  <c r="AH11" i="4"/>
  <c r="H279" i="4" l="1"/>
  <c r="L279" i="4" s="1"/>
  <c r="G280" i="4"/>
  <c r="H337" i="4"/>
  <c r="L337" i="4" s="1"/>
  <c r="G338" i="4"/>
  <c r="G359" i="4"/>
  <c r="H359" i="4" s="1"/>
  <c r="L359" i="4" s="1"/>
  <c r="H358" i="4"/>
  <c r="L358" i="4" s="1"/>
  <c r="G257" i="4"/>
  <c r="H256" i="4"/>
  <c r="L256" i="4" s="1"/>
  <c r="G319" i="4"/>
  <c r="H318" i="4"/>
  <c r="L318" i="4" s="1"/>
  <c r="AA7" i="4"/>
  <c r="AB7" i="4"/>
  <c r="AC7" i="4" s="1"/>
  <c r="Z8" i="4" s="1"/>
  <c r="U11" i="4"/>
  <c r="V11" i="4" s="1"/>
  <c r="S12" i="4" s="1"/>
  <c r="T11" i="4"/>
  <c r="G339" i="4" l="1"/>
  <c r="H338" i="4"/>
  <c r="L338" i="4" s="1"/>
  <c r="H280" i="4"/>
  <c r="L280" i="4" s="1"/>
  <c r="G281" i="4"/>
  <c r="G320" i="4"/>
  <c r="H319" i="4"/>
  <c r="L319" i="4" s="1"/>
  <c r="G258" i="4"/>
  <c r="H257" i="4"/>
  <c r="L257" i="4" s="1"/>
  <c r="AH12" i="4"/>
  <c r="AI12" i="4"/>
  <c r="AJ12" i="4" s="1"/>
  <c r="AG13" i="4" s="1"/>
  <c r="U12" i="4"/>
  <c r="V12" i="4" s="1"/>
  <c r="S13" i="4" s="1"/>
  <c r="T12" i="4"/>
  <c r="H281" i="4" l="1"/>
  <c r="L281" i="4" s="1"/>
  <c r="G282" i="4"/>
  <c r="H339" i="4"/>
  <c r="L339" i="4" s="1"/>
  <c r="G340" i="4"/>
  <c r="H340" i="4" s="1"/>
  <c r="L340" i="4" s="1"/>
  <c r="G259" i="4"/>
  <c r="H258" i="4"/>
  <c r="L258" i="4" s="1"/>
  <c r="G321" i="4"/>
  <c r="H320" i="4"/>
  <c r="L320" i="4" s="1"/>
  <c r="AA8" i="4"/>
  <c r="AB8" i="4"/>
  <c r="AC8" i="4" s="1"/>
  <c r="Z9" i="4" s="1"/>
  <c r="U13" i="4"/>
  <c r="V13" i="4" s="1"/>
  <c r="S14" i="4" s="1"/>
  <c r="T13" i="4"/>
  <c r="H282" i="4" l="1"/>
  <c r="L282" i="4" s="1"/>
  <c r="G283" i="4"/>
  <c r="H321" i="4"/>
  <c r="L321" i="4" s="1"/>
  <c r="G322" i="4"/>
  <c r="G260" i="4"/>
  <c r="H259" i="4"/>
  <c r="L259" i="4" s="1"/>
  <c r="AI13" i="4"/>
  <c r="AJ13" i="4" s="1"/>
  <c r="AG14" i="4" s="1"/>
  <c r="AH13" i="4"/>
  <c r="U14" i="4"/>
  <c r="V14" i="4" s="1"/>
  <c r="S15" i="4" s="1"/>
  <c r="T14" i="4"/>
  <c r="G284" i="4" l="1"/>
  <c r="H284" i="4" s="1"/>
  <c r="L284" i="4" s="1"/>
  <c r="H283" i="4"/>
  <c r="L283" i="4" s="1"/>
  <c r="H322" i="4"/>
  <c r="L322" i="4" s="1"/>
  <c r="G323" i="4"/>
  <c r="G261" i="4"/>
  <c r="H260" i="4"/>
  <c r="L260" i="4" s="1"/>
  <c r="AA9" i="4"/>
  <c r="AB9" i="4"/>
  <c r="AC9" i="4" s="1"/>
  <c r="Z10" i="4" s="1"/>
  <c r="U15" i="4"/>
  <c r="V15" i="4" s="1"/>
  <c r="S16" i="4" s="1"/>
  <c r="T15" i="4"/>
  <c r="G324" i="4" l="1"/>
  <c r="H323" i="4"/>
  <c r="L323" i="4" s="1"/>
  <c r="G262" i="4"/>
  <c r="H261" i="4"/>
  <c r="AI14" i="4"/>
  <c r="AJ14" i="4" s="1"/>
  <c r="AG15" i="4" s="1"/>
  <c r="AH14" i="4"/>
  <c r="U16" i="4"/>
  <c r="V16" i="4" s="1"/>
  <c r="S17" i="4" s="1"/>
  <c r="T16" i="4"/>
  <c r="H324" i="4" l="1"/>
  <c r="L324" i="4" s="1"/>
  <c r="G325" i="4"/>
  <c r="L261" i="4"/>
  <c r="G263" i="4"/>
  <c r="H262" i="4"/>
  <c r="L262" i="4" s="1"/>
  <c r="AA10" i="4"/>
  <c r="AB10" i="4"/>
  <c r="AC10" i="4" s="1"/>
  <c r="Z11" i="4" s="1"/>
  <c r="U17" i="4"/>
  <c r="V17" i="4" s="1"/>
  <c r="S18" i="4" s="1"/>
  <c r="H325" i="4" l="1"/>
  <c r="L325" i="4" s="1"/>
  <c r="G326" i="4"/>
  <c r="G264" i="4"/>
  <c r="H264" i="4" s="1"/>
  <c r="L264" i="4" s="1"/>
  <c r="H263" i="4"/>
  <c r="AH15" i="4"/>
  <c r="AI15" i="4"/>
  <c r="AJ15" i="4" s="1"/>
  <c r="AG16" i="4" s="1"/>
  <c r="U18" i="4"/>
  <c r="V18" i="4" s="1"/>
  <c r="S19" i="4" s="1"/>
  <c r="G327" i="4" l="1"/>
  <c r="H326" i="4"/>
  <c r="L326" i="4" s="1"/>
  <c r="L263" i="4"/>
  <c r="AA11" i="4"/>
  <c r="AB11" i="4"/>
  <c r="AC11" i="4" s="1"/>
  <c r="Z12" i="4" s="1"/>
  <c r="U19" i="4"/>
  <c r="V19" i="4" s="1"/>
  <c r="S20" i="4" s="1"/>
  <c r="H327" i="4" l="1"/>
  <c r="G328" i="4"/>
  <c r="H328" i="4" s="1"/>
  <c r="L328" i="4" s="1"/>
  <c r="AI16" i="4"/>
  <c r="AJ16" i="4" s="1"/>
  <c r="AG17" i="4" s="1"/>
  <c r="AH16" i="4"/>
  <c r="U20" i="4"/>
  <c r="V20" i="4" s="1"/>
  <c r="S21" i="4" s="1"/>
  <c r="L327" i="4" l="1"/>
  <c r="P11" i="4" s="1"/>
  <c r="P12" i="4"/>
  <c r="AI17" i="4"/>
  <c r="AJ17" i="4" s="1"/>
  <c r="AG18" i="4" s="1"/>
  <c r="AA12" i="4"/>
  <c r="AB12" i="4"/>
  <c r="AC12" i="4" s="1"/>
  <c r="Z13" i="4" s="1"/>
  <c r="U21" i="4"/>
  <c r="V21" i="4" s="1"/>
  <c r="S22" i="4" s="1"/>
  <c r="AI18" i="4" l="1"/>
  <c r="AJ18" i="4" s="1"/>
  <c r="AG19" i="4" s="1"/>
  <c r="U22" i="4"/>
  <c r="V22" i="4" s="1"/>
  <c r="S23" i="4" s="1"/>
  <c r="AI19" i="4" l="1"/>
  <c r="AJ19" i="4" s="1"/>
  <c r="AG20" i="4" s="1"/>
  <c r="AA13" i="4"/>
  <c r="AB13" i="4"/>
  <c r="AC13" i="4" s="1"/>
  <c r="Z14" i="4" s="1"/>
  <c r="U23" i="4"/>
  <c r="V23" i="4" s="1"/>
  <c r="S24" i="4" s="1"/>
  <c r="AI20" i="4" l="1"/>
  <c r="AJ20" i="4" s="1"/>
  <c r="AG21" i="4" s="1"/>
  <c r="U24" i="4"/>
  <c r="V24" i="4" s="1"/>
  <c r="S25" i="4" s="1"/>
  <c r="AI21" i="4" l="1"/>
  <c r="AJ21" i="4" s="1"/>
  <c r="AG22" i="4" s="1"/>
  <c r="AA14" i="4"/>
  <c r="AB14" i="4"/>
  <c r="AC14" i="4" s="1"/>
  <c r="Z15" i="4" s="1"/>
  <c r="U25" i="4"/>
  <c r="V25" i="4" s="1"/>
  <c r="S26" i="4" s="1"/>
  <c r="AI22" i="4" l="1"/>
  <c r="AJ22" i="4" s="1"/>
  <c r="AG23" i="4" s="1"/>
  <c r="U26" i="4"/>
  <c r="V26" i="4" s="1"/>
  <c r="S27" i="4" s="1"/>
  <c r="AI23" i="4" l="1"/>
  <c r="AJ23" i="4" s="1"/>
  <c r="AG24" i="4" s="1"/>
  <c r="AA15" i="4"/>
  <c r="AB15" i="4"/>
  <c r="AC15" i="4" s="1"/>
  <c r="Z16" i="4" s="1"/>
  <c r="U27" i="4"/>
  <c r="V27" i="4" s="1"/>
  <c r="S28" i="4" s="1"/>
  <c r="AI24" i="4" l="1"/>
  <c r="AJ24" i="4" s="1"/>
  <c r="AG25" i="4" s="1"/>
  <c r="U28" i="4"/>
  <c r="V28" i="4" s="1"/>
  <c r="S29" i="4" s="1"/>
  <c r="AI25" i="4" l="1"/>
  <c r="AJ25" i="4" s="1"/>
  <c r="AG26" i="4" s="1"/>
  <c r="AA16" i="4"/>
  <c r="AB16" i="4"/>
  <c r="AC16" i="4" s="1"/>
  <c r="Z17" i="4" s="1"/>
  <c r="U29" i="4"/>
  <c r="V29" i="4" s="1"/>
  <c r="S30" i="4" s="1"/>
  <c r="AI26" i="4" l="1"/>
  <c r="AJ26" i="4" s="1"/>
  <c r="AG27" i="4" s="1"/>
  <c r="AB17" i="4"/>
  <c r="AC17" i="4" s="1"/>
  <c r="Z18" i="4" s="1"/>
  <c r="U30" i="4"/>
  <c r="V30" i="4" s="1"/>
  <c r="S31" i="4" s="1"/>
  <c r="AI27" i="4" l="1"/>
  <c r="AJ27" i="4" s="1"/>
  <c r="AG28" i="4" s="1"/>
  <c r="AB18" i="4"/>
  <c r="AC18" i="4" s="1"/>
  <c r="Z19" i="4" s="1"/>
  <c r="U31" i="4"/>
  <c r="V31" i="4" s="1"/>
  <c r="S32" i="4" s="1"/>
  <c r="AI28" i="4" l="1"/>
  <c r="AJ28" i="4" s="1"/>
  <c r="AG29" i="4" s="1"/>
  <c r="AB19" i="4"/>
  <c r="AC19" i="4" s="1"/>
  <c r="Z20" i="4" s="1"/>
  <c r="U32" i="4"/>
  <c r="V32" i="4" s="1"/>
  <c r="S33" i="4" s="1"/>
  <c r="AI29" i="4" l="1"/>
  <c r="AJ29" i="4" s="1"/>
  <c r="AG30" i="4" s="1"/>
  <c r="AB20" i="4"/>
  <c r="AC20" i="4" s="1"/>
  <c r="Z21" i="4" s="1"/>
  <c r="U33" i="4"/>
  <c r="V33" i="4" s="1"/>
  <c r="S34" i="4" s="1"/>
  <c r="AI30" i="4" l="1"/>
  <c r="AJ30" i="4" s="1"/>
  <c r="AG31" i="4" s="1"/>
  <c r="AB21" i="4"/>
  <c r="AC21" i="4" s="1"/>
  <c r="Z22" i="4" s="1"/>
  <c r="U34" i="4"/>
  <c r="V34" i="4" s="1"/>
  <c r="S35" i="4" s="1"/>
  <c r="AI31" i="4" l="1"/>
  <c r="AJ31" i="4" s="1"/>
  <c r="AG32" i="4" s="1"/>
  <c r="AB22" i="4"/>
  <c r="AC22" i="4" s="1"/>
  <c r="Z23" i="4" s="1"/>
  <c r="U35" i="4"/>
  <c r="V35" i="4" s="1"/>
  <c r="S36" i="4" s="1"/>
  <c r="AI32" i="4" l="1"/>
  <c r="AJ32" i="4" s="1"/>
  <c r="AG33" i="4" s="1"/>
  <c r="AB23" i="4"/>
  <c r="AC23" i="4" s="1"/>
  <c r="Z24" i="4" s="1"/>
  <c r="U36" i="4"/>
  <c r="V36" i="4" s="1"/>
  <c r="S37" i="4" s="1"/>
  <c r="AI33" i="4" l="1"/>
  <c r="AJ33" i="4" s="1"/>
  <c r="AG34" i="4" s="1"/>
  <c r="AB24" i="4"/>
  <c r="AC24" i="4" s="1"/>
  <c r="Z25" i="4" s="1"/>
  <c r="U37" i="4"/>
  <c r="V37" i="4" s="1"/>
  <c r="S38" i="4" s="1"/>
  <c r="AI34" i="4" l="1"/>
  <c r="AJ34" i="4" s="1"/>
  <c r="AG35" i="4" s="1"/>
  <c r="AB25" i="4"/>
  <c r="AC25" i="4" s="1"/>
  <c r="Z26" i="4" s="1"/>
  <c r="U38" i="4"/>
  <c r="V38" i="4" s="1"/>
  <c r="S39" i="4" s="1"/>
  <c r="AI35" i="4" l="1"/>
  <c r="AJ35" i="4" s="1"/>
  <c r="AG36" i="4" s="1"/>
  <c r="AB26" i="4"/>
  <c r="AC26" i="4" s="1"/>
  <c r="Z27" i="4" s="1"/>
  <c r="U39" i="4"/>
  <c r="V39" i="4" s="1"/>
  <c r="S40" i="4" s="1"/>
  <c r="AI36" i="4" l="1"/>
  <c r="AJ36" i="4" s="1"/>
  <c r="AG37" i="4" s="1"/>
  <c r="AB27" i="4"/>
  <c r="AC27" i="4" s="1"/>
  <c r="Z28" i="4" s="1"/>
  <c r="U40" i="4"/>
  <c r="V40" i="4" s="1"/>
  <c r="S41" i="4" s="1"/>
  <c r="AI37" i="4" l="1"/>
  <c r="AJ37" i="4" s="1"/>
  <c r="AG38" i="4" s="1"/>
  <c r="AB28" i="4"/>
  <c r="AC28" i="4" s="1"/>
  <c r="Z29" i="4" s="1"/>
  <c r="U41" i="4"/>
  <c r="V41" i="4" s="1"/>
  <c r="S42" i="4" s="1"/>
  <c r="AI38" i="4" l="1"/>
  <c r="AJ38" i="4" s="1"/>
  <c r="AG39" i="4" s="1"/>
  <c r="AB29" i="4"/>
  <c r="AC29" i="4" s="1"/>
  <c r="Z30" i="4" s="1"/>
  <c r="U42" i="4"/>
  <c r="V42" i="4" s="1"/>
  <c r="S43" i="4" s="1"/>
  <c r="AI39" i="4" l="1"/>
  <c r="AJ39" i="4" s="1"/>
  <c r="AG40" i="4" s="1"/>
  <c r="AB30" i="4"/>
  <c r="AC30" i="4" s="1"/>
  <c r="Z31" i="4" s="1"/>
  <c r="U43" i="4"/>
  <c r="V43" i="4" s="1"/>
  <c r="S44" i="4" s="1"/>
  <c r="AI40" i="4" l="1"/>
  <c r="AJ40" i="4" s="1"/>
  <c r="AG41" i="4" s="1"/>
  <c r="AB31" i="4"/>
  <c r="AC31" i="4" s="1"/>
  <c r="Z32" i="4" s="1"/>
  <c r="U44" i="4"/>
  <c r="V44" i="4" s="1"/>
  <c r="S45" i="4" s="1"/>
  <c r="AI41" i="4" l="1"/>
  <c r="AJ41" i="4" s="1"/>
  <c r="AG42" i="4" s="1"/>
  <c r="AB32" i="4"/>
  <c r="AC32" i="4" s="1"/>
  <c r="Z33" i="4" s="1"/>
  <c r="U45" i="4"/>
  <c r="V45" i="4" s="1"/>
  <c r="S46" i="4" s="1"/>
  <c r="AI42" i="4" l="1"/>
  <c r="AJ42" i="4" s="1"/>
  <c r="AG43" i="4" s="1"/>
  <c r="AB33" i="4"/>
  <c r="AC33" i="4" s="1"/>
  <c r="Z34" i="4" s="1"/>
  <c r="U46" i="4"/>
  <c r="V46" i="4" s="1"/>
  <c r="S47" i="4" s="1"/>
  <c r="AI43" i="4" l="1"/>
  <c r="AJ43" i="4" s="1"/>
  <c r="AG44" i="4" s="1"/>
  <c r="AB34" i="4"/>
  <c r="AC34" i="4" s="1"/>
  <c r="Z35" i="4" s="1"/>
  <c r="U47" i="4"/>
  <c r="V47" i="4" s="1"/>
  <c r="S48" i="4" s="1"/>
  <c r="AI44" i="4" l="1"/>
  <c r="AJ44" i="4" s="1"/>
  <c r="AG45" i="4" s="1"/>
  <c r="AB35" i="4"/>
  <c r="AC35" i="4" s="1"/>
  <c r="Z36" i="4" s="1"/>
  <c r="U48" i="4"/>
  <c r="V48" i="4" s="1"/>
  <c r="S49" i="4" s="1"/>
  <c r="AI45" i="4" l="1"/>
  <c r="AJ45" i="4" s="1"/>
  <c r="AG46" i="4" s="1"/>
  <c r="AB36" i="4"/>
  <c r="AC36" i="4" s="1"/>
  <c r="Z37" i="4" s="1"/>
  <c r="U49" i="4"/>
  <c r="V49" i="4" s="1"/>
  <c r="S50" i="4" s="1"/>
  <c r="AI46" i="4" l="1"/>
  <c r="AJ46" i="4" s="1"/>
  <c r="AG47" i="4" s="1"/>
  <c r="AB37" i="4"/>
  <c r="AC37" i="4" s="1"/>
  <c r="Z38" i="4" s="1"/>
  <c r="U50" i="4"/>
  <c r="V50" i="4" s="1"/>
  <c r="S51" i="4" s="1"/>
  <c r="AI47" i="4" l="1"/>
  <c r="AJ47" i="4" s="1"/>
  <c r="AG48" i="4" s="1"/>
  <c r="AB38" i="4"/>
  <c r="AC38" i="4" s="1"/>
  <c r="Z39" i="4" s="1"/>
  <c r="U51" i="4"/>
  <c r="V51" i="4" s="1"/>
  <c r="S52" i="4" s="1"/>
  <c r="AI48" i="4" l="1"/>
  <c r="AJ48" i="4" s="1"/>
  <c r="AG49" i="4" s="1"/>
  <c r="AB39" i="4"/>
  <c r="AC39" i="4" s="1"/>
  <c r="Z40" i="4" s="1"/>
  <c r="U52" i="4"/>
  <c r="V52" i="4" s="1"/>
  <c r="S53" i="4" s="1"/>
  <c r="AI49" i="4" l="1"/>
  <c r="AJ49" i="4" s="1"/>
  <c r="AG50" i="4" s="1"/>
  <c r="AB40" i="4"/>
  <c r="AC40" i="4" s="1"/>
  <c r="Z41" i="4" s="1"/>
  <c r="U53" i="4"/>
  <c r="V53" i="4" s="1"/>
  <c r="S54" i="4" s="1"/>
  <c r="AI50" i="4" l="1"/>
  <c r="AJ50" i="4" s="1"/>
  <c r="AG51" i="4" s="1"/>
  <c r="AB41" i="4"/>
  <c r="AC41" i="4" s="1"/>
  <c r="Z42" i="4" s="1"/>
  <c r="U54" i="4"/>
  <c r="V54" i="4" s="1"/>
  <c r="S55" i="4" s="1"/>
  <c r="AI51" i="4" l="1"/>
  <c r="AJ51" i="4" s="1"/>
  <c r="AG52" i="4" s="1"/>
  <c r="AB42" i="4"/>
  <c r="AC42" i="4" s="1"/>
  <c r="Z43" i="4" s="1"/>
  <c r="U55" i="4"/>
  <c r="V55" i="4" s="1"/>
  <c r="S56" i="4" s="1"/>
  <c r="AI52" i="4" l="1"/>
  <c r="AJ52" i="4" s="1"/>
  <c r="AG53" i="4" s="1"/>
  <c r="AB43" i="4"/>
  <c r="AC43" i="4" s="1"/>
  <c r="Z44" i="4" s="1"/>
  <c r="U56" i="4"/>
  <c r="V56" i="4" s="1"/>
  <c r="AI53" i="4" l="1"/>
  <c r="AJ53" i="4" s="1"/>
  <c r="AG54" i="4" s="1"/>
  <c r="AB44" i="4"/>
  <c r="AC44" i="4" s="1"/>
  <c r="Z45" i="4" s="1"/>
  <c r="AI54" i="4" l="1"/>
  <c r="AJ54" i="4" s="1"/>
  <c r="AG55" i="4" s="1"/>
  <c r="AB45" i="4"/>
  <c r="AC45" i="4" s="1"/>
  <c r="Z46" i="4" s="1"/>
  <c r="AI55" i="4" l="1"/>
  <c r="AJ55" i="4" s="1"/>
  <c r="AG56" i="4" s="1"/>
  <c r="AB46" i="4"/>
  <c r="AC46" i="4" s="1"/>
  <c r="Z47" i="4" s="1"/>
  <c r="AI56" i="4" l="1"/>
  <c r="AJ56" i="4" s="1"/>
  <c r="AB47" i="4"/>
  <c r="AC47" i="4" s="1"/>
  <c r="Z48" i="4" s="1"/>
  <c r="AB48" i="4" l="1"/>
  <c r="AC48" i="4" s="1"/>
  <c r="Z49" i="4" s="1"/>
  <c r="AB49" i="4" l="1"/>
  <c r="AC49" i="4" s="1"/>
  <c r="Z50" i="4" s="1"/>
  <c r="AB50" i="4" l="1"/>
  <c r="AC50" i="4" s="1"/>
  <c r="Z51" i="4" s="1"/>
  <c r="AB51" i="4" l="1"/>
  <c r="AC51" i="4" s="1"/>
  <c r="Z52" i="4" s="1"/>
  <c r="AB52" i="4" l="1"/>
  <c r="AC52" i="4" s="1"/>
  <c r="Z53" i="4" s="1"/>
  <c r="AB53" i="4" l="1"/>
  <c r="AC53" i="4" s="1"/>
  <c r="Z54" i="4" s="1"/>
  <c r="AB54" i="4" l="1"/>
  <c r="AC54" i="4" s="1"/>
  <c r="Z55" i="4" s="1"/>
  <c r="AB55" i="4" l="1"/>
  <c r="AC55" i="4" s="1"/>
  <c r="Z56" i="4" s="1"/>
  <c r="AB56" i="4" l="1"/>
  <c r="AC56" i="4" s="1"/>
</calcChain>
</file>

<file path=xl/sharedStrings.xml><?xml version="1.0" encoding="utf-8"?>
<sst xmlns="http://schemas.openxmlformats.org/spreadsheetml/2006/main" count="1731" uniqueCount="84">
  <si>
    <t>date</t>
  </si>
  <si>
    <t>fname</t>
  </si>
  <si>
    <t>ti_value</t>
  </si>
  <si>
    <t>leaf_cnt</t>
  </si>
  <si>
    <t>C12_L02_01_001</t>
  </si>
  <si>
    <t>C12_L02_01_002</t>
  </si>
  <si>
    <t>C12_L02_01_003</t>
  </si>
  <si>
    <t>C12_L02_01_004</t>
  </si>
  <si>
    <t>C12_L02_01_005</t>
  </si>
  <si>
    <t>C12_L02_01_006</t>
  </si>
  <si>
    <t>C12_L02_01_007</t>
  </si>
  <si>
    <t>C12_L02_01_008</t>
  </si>
  <si>
    <t>C12_L02_01_009</t>
  </si>
  <si>
    <t>C14_L02_01_001</t>
  </si>
  <si>
    <t>C14_L02_01_002</t>
  </si>
  <si>
    <t>C14_L02_01_003</t>
  </si>
  <si>
    <t>C14_L02_01_004</t>
  </si>
  <si>
    <t>C14_L02_01_005</t>
  </si>
  <si>
    <t>C14_L02_01_006</t>
  </si>
  <si>
    <t>C14_L02_01_007</t>
  </si>
  <si>
    <t>C14_L02_01_008</t>
  </si>
  <si>
    <t>C15_L02_01_001</t>
  </si>
  <si>
    <t>C15_L02_01_002</t>
  </si>
  <si>
    <t>C15_L02_01_003</t>
  </si>
  <si>
    <t>C15_L02_01_004</t>
  </si>
  <si>
    <t>C15_L02_01_005</t>
  </si>
  <si>
    <t>C15_L02_01_006</t>
  </si>
  <si>
    <t>C15_L02_01_007</t>
  </si>
  <si>
    <t>C15_L02_01_008</t>
  </si>
  <si>
    <t>C15_L02_01_009</t>
  </si>
  <si>
    <t>C15_L02_01_010</t>
  </si>
  <si>
    <t>C15_L02_01_011</t>
  </si>
  <si>
    <t>C15_L02_01_012</t>
  </si>
  <si>
    <t>C15_L02_01_013</t>
  </si>
  <si>
    <t>C15_L02_01_014</t>
  </si>
  <si>
    <t>C15_L02_01_015</t>
  </si>
  <si>
    <t>C31_L02_01_05_001</t>
  </si>
  <si>
    <t>C31_L02_01_05_002</t>
  </si>
  <si>
    <t>C31_L02_01_05_003</t>
  </si>
  <si>
    <t>C47_L02_001</t>
  </si>
  <si>
    <t>C47_L02_002</t>
  </si>
  <si>
    <t>C47_L02_003</t>
  </si>
  <si>
    <t>C47_L02_004</t>
  </si>
  <si>
    <t>C47_L02_005</t>
  </si>
  <si>
    <t>C47_L02_006</t>
  </si>
  <si>
    <t>temp</t>
    <phoneticPr fontId="18" type="noConversion"/>
  </si>
  <si>
    <t>Rxleaf *((Txleaf-Ta)/(Txleaf-Toleaf))*(Ta/Toleaf)^(Toleaf/(Txleaf-Toleaf))</t>
    <phoneticPr fontId="18" type="noConversion"/>
  </si>
  <si>
    <t>Rxleaf</t>
    <phoneticPr fontId="18" type="noConversion"/>
  </si>
  <si>
    <t>Txleaf</t>
  </si>
  <si>
    <t>Toleaf</t>
    <phoneticPr fontId="18" type="noConversion"/>
  </si>
  <si>
    <t>maximum rate of leaf number accumulation</t>
    <phoneticPr fontId="18" type="noConversion"/>
  </si>
  <si>
    <t>critical temperature for leaf number accumulation</t>
    <phoneticPr fontId="18" type="noConversion"/>
  </si>
  <si>
    <t>optimum temperature at Rxleaf</t>
    <phoneticPr fontId="18" type="noConversion"/>
  </si>
  <si>
    <t>midRateLN</t>
    <phoneticPr fontId="18" type="noConversion"/>
  </si>
  <si>
    <t>earlyRateLN</t>
    <phoneticPr fontId="18" type="noConversion"/>
  </si>
  <si>
    <t>DAP</t>
    <phoneticPr fontId="18" type="noConversion"/>
  </si>
  <si>
    <t>leafRate</t>
    <phoneticPr fontId="18" type="noConversion"/>
  </si>
  <si>
    <t>Ta</t>
    <phoneticPr fontId="18" type="noConversion"/>
  </si>
  <si>
    <t>daysRoot</t>
    <phoneticPr fontId="18" type="noConversion"/>
  </si>
  <si>
    <t>pLeafForm</t>
    <phoneticPr fontId="18" type="noConversion"/>
  </si>
  <si>
    <t>param</t>
    <phoneticPr fontId="18" type="noConversion"/>
  </si>
  <si>
    <t>LN</t>
    <phoneticPr fontId="18" type="noConversion"/>
  </si>
  <si>
    <t>LN 실측 평균</t>
    <phoneticPr fontId="18" type="noConversion"/>
  </si>
  <si>
    <t>GDD</t>
    <phoneticPr fontId="18" type="noConversion"/>
  </si>
  <si>
    <t>tempRate</t>
    <phoneticPr fontId="18" type="noConversion"/>
  </si>
  <si>
    <t>C31_L02_01_05_001</t>
    <phoneticPr fontId="18" type="noConversion"/>
  </si>
  <si>
    <t>leaf_incr_count</t>
    <phoneticPr fontId="18" type="noConversion"/>
  </si>
  <si>
    <t>init_leaf_count</t>
    <phoneticPr fontId="18" type="noConversion"/>
  </si>
  <si>
    <t>b</t>
    <phoneticPr fontId="18" type="noConversion"/>
  </si>
  <si>
    <t>a</t>
    <phoneticPr fontId="18" type="noConversion"/>
  </si>
  <si>
    <t>max_leaf</t>
    <phoneticPr fontId="18" type="noConversion"/>
  </si>
  <si>
    <t>error</t>
    <phoneticPr fontId="18" type="noConversion"/>
  </si>
  <si>
    <t>est_inc_leaf</t>
    <phoneticPr fontId="18" type="noConversion"/>
  </si>
  <si>
    <t>new_leafRate</t>
    <phoneticPr fontId="18" type="noConversion"/>
  </si>
  <si>
    <t>Rxleaf * 10/LN*((Txleaf-Ta)/(Txleaf-Toleaf))*(Ta/Toleaf)^(Toleaf/(Txleaf-Toleaf))</t>
    <phoneticPr fontId="18" type="noConversion"/>
  </si>
  <si>
    <t>c</t>
    <phoneticPr fontId="18" type="noConversion"/>
  </si>
  <si>
    <t>stem_length</t>
  </si>
  <si>
    <t>leaf_width</t>
  </si>
  <si>
    <t>leaf_length</t>
  </si>
  <si>
    <t>LAI</t>
    <phoneticPr fontId="18" type="noConversion"/>
  </si>
  <si>
    <t>plantDensity</t>
    <phoneticPr fontId="18" type="noConversion"/>
  </si>
  <si>
    <t>lai</t>
    <phoneticPr fontId="18" type="noConversion"/>
  </si>
  <si>
    <t>new_leaf_cnt</t>
    <phoneticPr fontId="18" type="noConversion"/>
  </si>
  <si>
    <t>new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</si>
</sst>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5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33" borderId="14" xfId="0" applyNumberFormat="1" applyFill="1" applyBorder="1">
      <alignment vertical="center"/>
    </xf>
    <xf numFmtId="0" fontId="0" fillId="33" borderId="15" xfId="0" applyFill="1" applyBorder="1">
      <alignment vertical="center"/>
    </xf>
    <xf numFmtId="14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14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5" borderId="19" xfId="0" applyFill="1" applyBorder="1">
      <alignment vertical="center"/>
    </xf>
    <xf numFmtId="0" fontId="0" fillId="0" borderId="14" xfId="0" applyBorder="1">
      <alignment vertical="center"/>
    </xf>
    <xf numFmtId="0" fontId="0" fillId="34" borderId="14" xfId="0" applyFill="1" applyBorder="1">
      <alignment vertical="center"/>
    </xf>
    <xf numFmtId="0" fontId="0" fillId="34" borderId="0" xfId="0" applyFill="1">
      <alignment vertical="center"/>
    </xf>
    <xf numFmtId="0" fontId="0" fillId="0" borderId="16" xfId="0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6" borderId="10" xfId="0" applyFill="1" applyBorder="1">
      <alignment vertical="center"/>
    </xf>
    <xf numFmtId="0" fontId="0" fillId="34" borderId="10" xfId="0" applyFill="1" applyBorder="1">
      <alignment vertical="center"/>
    </xf>
    <xf numFmtId="0" fontId="6" fillId="2" borderId="10" xfId="6" applyBorder="1">
      <alignment vertical="center"/>
    </xf>
    <xf numFmtId="0" fontId="7" fillId="3" borderId="10" xfId="7" applyBorder="1">
      <alignment vertical="center"/>
    </xf>
    <xf numFmtId="0" fontId="0" fillId="34" borderId="2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14996468814892"/>
          <c:y val="0.12108250891715458"/>
          <c:w val="0.83664927426240399"/>
          <c:h val="0.73911064001615179"/>
        </c:manualLayout>
      </c:layout>
      <c:scatterChart>
        <c:scatterStyle val="lineMarker"/>
        <c:varyColors val="0"/>
        <c:ser>
          <c:idx val="0"/>
          <c:order val="0"/>
          <c:tx>
            <c:v>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15136662134101E-2"/>
                  <c:y val="0.32336193552728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분석!$B$2:$B$370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6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분석!$E$2:$E$370</c:f>
              <c:numCache>
                <c:formatCode>General</c:formatCode>
                <c:ptCount val="36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13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8</c:v>
                </c:pt>
                <c:pt idx="273">
                  <c:v>10</c:v>
                </c:pt>
                <c:pt idx="274">
                  <c:v>14</c:v>
                </c:pt>
                <c:pt idx="275">
                  <c:v>14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6</c:v>
                </c:pt>
                <c:pt idx="308">
                  <c:v>8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8</c:v>
                </c:pt>
                <c:pt idx="314">
                  <c:v>9</c:v>
                </c:pt>
                <c:pt idx="315">
                  <c:v>6</c:v>
                </c:pt>
                <c:pt idx="316">
                  <c:v>8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8</c:v>
                </c:pt>
                <c:pt idx="326">
                  <c:v>11</c:v>
                </c:pt>
                <c:pt idx="327">
                  <c:v>5</c:v>
                </c:pt>
                <c:pt idx="328">
                  <c:v>8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5</c:v>
                </c:pt>
                <c:pt idx="336">
                  <c:v>7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DF-424C-963B-31EEA2BD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5232"/>
        <c:axId val="81073024"/>
      </c:scatterChart>
      <c:valAx>
        <c:axId val="1042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073024"/>
        <c:crosses val="autoZero"/>
        <c:crossBetween val="midCat"/>
      </c:valAx>
      <c:valAx>
        <c:axId val="81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</a:t>
                </a:r>
                <a:r>
                  <a:rPr lang="en-US" altLang="ko-KR" baseline="0"/>
                  <a:t>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계산!$K$1</c:f>
              <c:strCache>
                <c:ptCount val="1"/>
                <c:pt idx="0">
                  <c:v>est_inc_leaf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8927165354330707E-2"/>
                  <c:y val="0.32769539224263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xVal>
          <c:yVal>
            <c:numRef>
              <c:f>계산!$K$2:$K$370</c:f>
              <c:numCache>
                <c:formatCode>General</c:formatCode>
                <c:ptCount val="369"/>
                <c:pt idx="0">
                  <c:v>1.2854996900796727</c:v>
                </c:pt>
                <c:pt idx="1">
                  <c:v>2.1975527103926016</c:v>
                </c:pt>
                <c:pt idx="2">
                  <c:v>4.0802445644945662</c:v>
                </c:pt>
                <c:pt idx="3">
                  <c:v>1.2854996900796727</c:v>
                </c:pt>
                <c:pt idx="4">
                  <c:v>2.1975527103926016</c:v>
                </c:pt>
                <c:pt idx="5">
                  <c:v>3.5874340216116107</c:v>
                </c:pt>
                <c:pt idx="6">
                  <c:v>1.2854996900796727</c:v>
                </c:pt>
                <c:pt idx="7">
                  <c:v>2.4189627797884601</c:v>
                </c:pt>
                <c:pt idx="8">
                  <c:v>4.2426610913321978</c:v>
                </c:pt>
                <c:pt idx="9">
                  <c:v>1.2854996900796727</c:v>
                </c:pt>
                <c:pt idx="10">
                  <c:v>2.3432234589157392</c:v>
                </c:pt>
                <c:pt idx="11">
                  <c:v>4.2426610913321978</c:v>
                </c:pt>
                <c:pt idx="12">
                  <c:v>1.2854996900796727</c:v>
                </c:pt>
                <c:pt idx="13">
                  <c:v>2.1975527103926016</c:v>
                </c:pt>
                <c:pt idx="14">
                  <c:v>4.0802445644945662</c:v>
                </c:pt>
                <c:pt idx="15">
                  <c:v>1.2854996900796727</c:v>
                </c:pt>
                <c:pt idx="16">
                  <c:v>2.1975527103926016</c:v>
                </c:pt>
                <c:pt idx="17">
                  <c:v>3.5874340216116107</c:v>
                </c:pt>
                <c:pt idx="18">
                  <c:v>5.4800907175068749</c:v>
                </c:pt>
                <c:pt idx="19">
                  <c:v>7.697768549220231</c:v>
                </c:pt>
                <c:pt idx="20">
                  <c:v>1.2854996900796727</c:v>
                </c:pt>
                <c:pt idx="21">
                  <c:v>2.4189627797884601</c:v>
                </c:pt>
                <c:pt idx="22">
                  <c:v>4.2426610913321978</c:v>
                </c:pt>
                <c:pt idx="23">
                  <c:v>1.2854996900796727</c:v>
                </c:pt>
                <c:pt idx="24">
                  <c:v>2.3432234589157392</c:v>
                </c:pt>
                <c:pt idx="25">
                  <c:v>4.2426610913321978</c:v>
                </c:pt>
                <c:pt idx="26">
                  <c:v>1.2854996900796727</c:v>
                </c:pt>
                <c:pt idx="27">
                  <c:v>2.1975527103926016</c:v>
                </c:pt>
                <c:pt idx="28">
                  <c:v>4.0802445644945662</c:v>
                </c:pt>
                <c:pt idx="29">
                  <c:v>1.2854996900796727</c:v>
                </c:pt>
                <c:pt idx="30">
                  <c:v>2.1975527103926016</c:v>
                </c:pt>
                <c:pt idx="31">
                  <c:v>3.5874340216116107</c:v>
                </c:pt>
                <c:pt idx="32">
                  <c:v>1.2854996900796727</c:v>
                </c:pt>
                <c:pt idx="33">
                  <c:v>2.4189627797884601</c:v>
                </c:pt>
                <c:pt idx="34">
                  <c:v>4.2426610913321978</c:v>
                </c:pt>
                <c:pt idx="35">
                  <c:v>1.2854996900796727</c:v>
                </c:pt>
                <c:pt idx="36">
                  <c:v>2.3432234589157392</c:v>
                </c:pt>
                <c:pt idx="37">
                  <c:v>1.2854996900796727</c:v>
                </c:pt>
                <c:pt idx="38">
                  <c:v>2.1975527103926016</c:v>
                </c:pt>
                <c:pt idx="39">
                  <c:v>4.0802445644945662</c:v>
                </c:pt>
                <c:pt idx="40">
                  <c:v>1.2854996900796727</c:v>
                </c:pt>
                <c:pt idx="41">
                  <c:v>2.1975527103926016</c:v>
                </c:pt>
                <c:pt idx="42">
                  <c:v>1.2854996900796727</c:v>
                </c:pt>
                <c:pt idx="43">
                  <c:v>2.4189627797884601</c:v>
                </c:pt>
                <c:pt idx="44">
                  <c:v>4.2426610913321978</c:v>
                </c:pt>
                <c:pt idx="45">
                  <c:v>6.7081748723259853</c:v>
                </c:pt>
                <c:pt idx="46">
                  <c:v>8.8183792304550348</c:v>
                </c:pt>
                <c:pt idx="47">
                  <c:v>1.2854996900796727</c:v>
                </c:pt>
                <c:pt idx="48">
                  <c:v>2.3432234589157392</c:v>
                </c:pt>
                <c:pt idx="49">
                  <c:v>4.2426610913321978</c:v>
                </c:pt>
                <c:pt idx="50">
                  <c:v>1.2854996900796727</c:v>
                </c:pt>
                <c:pt idx="51">
                  <c:v>2.1975527103926016</c:v>
                </c:pt>
                <c:pt idx="52">
                  <c:v>1.2854996900796727</c:v>
                </c:pt>
                <c:pt idx="53">
                  <c:v>2.1975527103926016</c:v>
                </c:pt>
                <c:pt idx="54">
                  <c:v>1.2854996900796727</c:v>
                </c:pt>
                <c:pt idx="55">
                  <c:v>2.4189627797884601</c:v>
                </c:pt>
                <c:pt idx="56">
                  <c:v>4.2426610913321978</c:v>
                </c:pt>
                <c:pt idx="57">
                  <c:v>6.7081748723259853</c:v>
                </c:pt>
                <c:pt idx="58">
                  <c:v>1.2854996900796727</c:v>
                </c:pt>
                <c:pt idx="59">
                  <c:v>2.3432234589157392</c:v>
                </c:pt>
                <c:pt idx="60">
                  <c:v>4.2426610913321978</c:v>
                </c:pt>
                <c:pt idx="61">
                  <c:v>1.2854996900796727</c:v>
                </c:pt>
                <c:pt idx="62">
                  <c:v>2.1975527103926016</c:v>
                </c:pt>
                <c:pt idx="63">
                  <c:v>1.2854996900796727</c:v>
                </c:pt>
                <c:pt idx="64">
                  <c:v>2.1975527103926016</c:v>
                </c:pt>
                <c:pt idx="65">
                  <c:v>1.2854996900796727</c:v>
                </c:pt>
                <c:pt idx="66">
                  <c:v>2.4189627797884601</c:v>
                </c:pt>
                <c:pt idx="67">
                  <c:v>4.2426610913321978</c:v>
                </c:pt>
                <c:pt idx="68">
                  <c:v>6.7081748723259853</c:v>
                </c:pt>
                <c:pt idx="69">
                  <c:v>8.8183792304550348</c:v>
                </c:pt>
                <c:pt idx="70">
                  <c:v>1.2854996900796727</c:v>
                </c:pt>
                <c:pt idx="71">
                  <c:v>2.3432234589157392</c:v>
                </c:pt>
                <c:pt idx="72">
                  <c:v>4.2426610913321978</c:v>
                </c:pt>
                <c:pt idx="73">
                  <c:v>1.2854996900796727</c:v>
                </c:pt>
                <c:pt idx="74">
                  <c:v>2.1975527103926016</c:v>
                </c:pt>
                <c:pt idx="75">
                  <c:v>1.2854996900796727</c:v>
                </c:pt>
                <c:pt idx="76">
                  <c:v>2.1975527103926016</c:v>
                </c:pt>
                <c:pt idx="77">
                  <c:v>3.8286299355008828</c:v>
                </c:pt>
                <c:pt idx="78">
                  <c:v>1.2854996900796727</c:v>
                </c:pt>
                <c:pt idx="79">
                  <c:v>2.1975527103926016</c:v>
                </c:pt>
                <c:pt idx="80">
                  <c:v>4.0802445644945662</c:v>
                </c:pt>
                <c:pt idx="81">
                  <c:v>1.2854996900796727</c:v>
                </c:pt>
                <c:pt idx="82">
                  <c:v>2.2694278129778724</c:v>
                </c:pt>
                <c:pt idx="83">
                  <c:v>3.7979054245022477</c:v>
                </c:pt>
                <c:pt idx="84">
                  <c:v>5.8803200946682335</c:v>
                </c:pt>
                <c:pt idx="85">
                  <c:v>2.0981564515865019</c:v>
                </c:pt>
                <c:pt idx="86">
                  <c:v>1.2854996900796727</c:v>
                </c:pt>
                <c:pt idx="87">
                  <c:v>2.3432234589157392</c:v>
                </c:pt>
                <c:pt idx="88">
                  <c:v>1.2854996900796727</c:v>
                </c:pt>
                <c:pt idx="89">
                  <c:v>2.4189627797884601</c:v>
                </c:pt>
                <c:pt idx="90">
                  <c:v>4.0163793485168595</c:v>
                </c:pt>
                <c:pt idx="91">
                  <c:v>1.2854996900796727</c:v>
                </c:pt>
                <c:pt idx="92">
                  <c:v>2.2694278129778724</c:v>
                </c:pt>
                <c:pt idx="93">
                  <c:v>3.7979054245022477</c:v>
                </c:pt>
                <c:pt idx="94">
                  <c:v>5.8803200946682335</c:v>
                </c:pt>
                <c:pt idx="95">
                  <c:v>7.9202027810575242</c:v>
                </c:pt>
                <c:pt idx="96">
                  <c:v>1.2854996900796727</c:v>
                </c:pt>
                <c:pt idx="97">
                  <c:v>2.3432234589157392</c:v>
                </c:pt>
                <c:pt idx="98">
                  <c:v>1.2854996900796727</c:v>
                </c:pt>
                <c:pt idx="99">
                  <c:v>2.4189627797884601</c:v>
                </c:pt>
                <c:pt idx="100">
                  <c:v>4.0163793485168595</c:v>
                </c:pt>
                <c:pt idx="101">
                  <c:v>1.2854996900796727</c:v>
                </c:pt>
                <c:pt idx="102">
                  <c:v>2.2694278129778724</c:v>
                </c:pt>
                <c:pt idx="103">
                  <c:v>1.2854996900796727</c:v>
                </c:pt>
                <c:pt idx="104">
                  <c:v>2.2694278129778724</c:v>
                </c:pt>
                <c:pt idx="105">
                  <c:v>3.5433883377221216</c:v>
                </c:pt>
                <c:pt idx="106">
                  <c:v>1.2854996900796727</c:v>
                </c:pt>
                <c:pt idx="107">
                  <c:v>2.3432234589157392</c:v>
                </c:pt>
                <c:pt idx="108">
                  <c:v>4.2426610913321978</c:v>
                </c:pt>
                <c:pt idx="109">
                  <c:v>1.2854996900796727</c:v>
                </c:pt>
                <c:pt idx="110">
                  <c:v>2.4189627797884601</c:v>
                </c:pt>
                <c:pt idx="111">
                  <c:v>4.0163793485168595</c:v>
                </c:pt>
                <c:pt idx="112">
                  <c:v>1.2854996900796727</c:v>
                </c:pt>
                <c:pt idx="113">
                  <c:v>2.2694278129778724</c:v>
                </c:pt>
                <c:pt idx="114">
                  <c:v>3.5874340216116107</c:v>
                </c:pt>
                <c:pt idx="115">
                  <c:v>1.2854996900796727</c:v>
                </c:pt>
                <c:pt idx="116">
                  <c:v>2.2694278129778724</c:v>
                </c:pt>
                <c:pt idx="117">
                  <c:v>3.7979054245022477</c:v>
                </c:pt>
                <c:pt idx="118">
                  <c:v>1.2854996900796727</c:v>
                </c:pt>
                <c:pt idx="119">
                  <c:v>2.4189627797884601</c:v>
                </c:pt>
                <c:pt idx="120">
                  <c:v>4.2426610913321978</c:v>
                </c:pt>
                <c:pt idx="121">
                  <c:v>1.2854996900796727</c:v>
                </c:pt>
                <c:pt idx="122">
                  <c:v>2.4189627797884601</c:v>
                </c:pt>
                <c:pt idx="123">
                  <c:v>4.0163793485168595</c:v>
                </c:pt>
                <c:pt idx="124">
                  <c:v>1.2854996900796727</c:v>
                </c:pt>
                <c:pt idx="125">
                  <c:v>2.2694278129778724</c:v>
                </c:pt>
                <c:pt idx="126">
                  <c:v>3.5874340216116107</c:v>
                </c:pt>
                <c:pt idx="127">
                  <c:v>1.2854996900796727</c:v>
                </c:pt>
                <c:pt idx="128">
                  <c:v>2.2694278129778724</c:v>
                </c:pt>
                <c:pt idx="129">
                  <c:v>3.7979054245022477</c:v>
                </c:pt>
                <c:pt idx="130">
                  <c:v>1.2854996900796727</c:v>
                </c:pt>
                <c:pt idx="131">
                  <c:v>2.4189627797884601</c:v>
                </c:pt>
                <c:pt idx="132">
                  <c:v>4.0163793485168595</c:v>
                </c:pt>
                <c:pt idx="133">
                  <c:v>1.2854996900796727</c:v>
                </c:pt>
                <c:pt idx="134">
                  <c:v>2.4189627797884601</c:v>
                </c:pt>
                <c:pt idx="135">
                  <c:v>4.0163793485168595</c:v>
                </c:pt>
                <c:pt idx="136">
                  <c:v>1.2854996900796727</c:v>
                </c:pt>
                <c:pt idx="137">
                  <c:v>2.1975527103926016</c:v>
                </c:pt>
                <c:pt idx="138">
                  <c:v>1.2854996900796727</c:v>
                </c:pt>
                <c:pt idx="139">
                  <c:v>2.2694278129778724</c:v>
                </c:pt>
                <c:pt idx="140">
                  <c:v>3.7979054245022477</c:v>
                </c:pt>
                <c:pt idx="141">
                  <c:v>1.2854996900796727</c:v>
                </c:pt>
                <c:pt idx="142">
                  <c:v>2.4189627797884601</c:v>
                </c:pt>
                <c:pt idx="143">
                  <c:v>4.0163793485168595</c:v>
                </c:pt>
                <c:pt idx="144">
                  <c:v>1.2854996900796727</c:v>
                </c:pt>
                <c:pt idx="145">
                  <c:v>2.4189627797884601</c:v>
                </c:pt>
                <c:pt idx="146">
                  <c:v>4.0163793485168595</c:v>
                </c:pt>
                <c:pt idx="147">
                  <c:v>1.2854996900796727</c:v>
                </c:pt>
                <c:pt idx="148">
                  <c:v>2.1975527103926016</c:v>
                </c:pt>
                <c:pt idx="149">
                  <c:v>1.2854996900796727</c:v>
                </c:pt>
                <c:pt idx="150">
                  <c:v>2.1975527103926016</c:v>
                </c:pt>
                <c:pt idx="151">
                  <c:v>1.2854996900796727</c:v>
                </c:pt>
                <c:pt idx="152">
                  <c:v>2.0594643081561674</c:v>
                </c:pt>
                <c:pt idx="153">
                  <c:v>3.0051301870585641</c:v>
                </c:pt>
                <c:pt idx="154">
                  <c:v>5.2198354314138466</c:v>
                </c:pt>
                <c:pt idx="155">
                  <c:v>1.2854996900796727</c:v>
                </c:pt>
                <c:pt idx="156">
                  <c:v>1.2854996900796727</c:v>
                </c:pt>
                <c:pt idx="157">
                  <c:v>2.2694278129778724</c:v>
                </c:pt>
                <c:pt idx="158">
                  <c:v>3.7979054245022477</c:v>
                </c:pt>
                <c:pt idx="159">
                  <c:v>7.697768549220231</c:v>
                </c:pt>
                <c:pt idx="160">
                  <c:v>1.2854996900796727</c:v>
                </c:pt>
                <c:pt idx="161">
                  <c:v>2.2694278129778724</c:v>
                </c:pt>
                <c:pt idx="162">
                  <c:v>3.7979054245022477</c:v>
                </c:pt>
                <c:pt idx="163">
                  <c:v>1.2854996900796727</c:v>
                </c:pt>
                <c:pt idx="164">
                  <c:v>2.0594643081561674</c:v>
                </c:pt>
                <c:pt idx="165">
                  <c:v>3.0051301870585641</c:v>
                </c:pt>
                <c:pt idx="166">
                  <c:v>5.2198354314138466</c:v>
                </c:pt>
                <c:pt idx="167">
                  <c:v>1.2854996900796727</c:v>
                </c:pt>
                <c:pt idx="168">
                  <c:v>2.2694278129778724</c:v>
                </c:pt>
                <c:pt idx="169">
                  <c:v>3.7979054245022477</c:v>
                </c:pt>
                <c:pt idx="170">
                  <c:v>5.8803200946682335</c:v>
                </c:pt>
                <c:pt idx="171">
                  <c:v>7.697768549220231</c:v>
                </c:pt>
                <c:pt idx="172">
                  <c:v>1.2854996900796727</c:v>
                </c:pt>
                <c:pt idx="173">
                  <c:v>2.2694278129778724</c:v>
                </c:pt>
                <c:pt idx="174">
                  <c:v>3.7979054245022477</c:v>
                </c:pt>
                <c:pt idx="175">
                  <c:v>5.8803200946682335</c:v>
                </c:pt>
                <c:pt idx="176">
                  <c:v>1.2854996900796727</c:v>
                </c:pt>
                <c:pt idx="177">
                  <c:v>2.0594643081561674</c:v>
                </c:pt>
                <c:pt idx="178">
                  <c:v>3.0051301870585641</c:v>
                </c:pt>
                <c:pt idx="179">
                  <c:v>5.2198354314138466</c:v>
                </c:pt>
                <c:pt idx="180">
                  <c:v>1.2854996900796727</c:v>
                </c:pt>
                <c:pt idx="181">
                  <c:v>1.2854996900796727</c:v>
                </c:pt>
                <c:pt idx="182">
                  <c:v>2.2694278129778724</c:v>
                </c:pt>
                <c:pt idx="183">
                  <c:v>3.7979054245022477</c:v>
                </c:pt>
                <c:pt idx="184">
                  <c:v>5.8803200946682335</c:v>
                </c:pt>
                <c:pt idx="185">
                  <c:v>1.2854996900796727</c:v>
                </c:pt>
                <c:pt idx="186">
                  <c:v>2.2694278129778724</c:v>
                </c:pt>
                <c:pt idx="187">
                  <c:v>3.7979054245022477</c:v>
                </c:pt>
                <c:pt idx="188">
                  <c:v>5.8803200946682335</c:v>
                </c:pt>
                <c:pt idx="189">
                  <c:v>1.2854996900796727</c:v>
                </c:pt>
                <c:pt idx="190">
                  <c:v>2.0594643081561674</c:v>
                </c:pt>
                <c:pt idx="191">
                  <c:v>3.0051301870585641</c:v>
                </c:pt>
                <c:pt idx="192">
                  <c:v>5.2198354314138466</c:v>
                </c:pt>
                <c:pt idx="193">
                  <c:v>1.2854996900796727</c:v>
                </c:pt>
                <c:pt idx="194">
                  <c:v>1.2854996900796727</c:v>
                </c:pt>
                <c:pt idx="195">
                  <c:v>2.2694278129778724</c:v>
                </c:pt>
                <c:pt idx="196">
                  <c:v>3.7979054245022477</c:v>
                </c:pt>
                <c:pt idx="197">
                  <c:v>1.2854996900796727</c:v>
                </c:pt>
                <c:pt idx="198">
                  <c:v>2.2694278129778724</c:v>
                </c:pt>
                <c:pt idx="199">
                  <c:v>3.7979054245022477</c:v>
                </c:pt>
                <c:pt idx="200">
                  <c:v>5.8803200946682335</c:v>
                </c:pt>
                <c:pt idx="201">
                  <c:v>7.697768549220231</c:v>
                </c:pt>
                <c:pt idx="202">
                  <c:v>1.2854996900796727</c:v>
                </c:pt>
                <c:pt idx="203">
                  <c:v>2.0594643081561674</c:v>
                </c:pt>
                <c:pt idx="204">
                  <c:v>3.0051301870585641</c:v>
                </c:pt>
                <c:pt idx="205">
                  <c:v>5.2198354314138466</c:v>
                </c:pt>
                <c:pt idx="206">
                  <c:v>1.2854996900796727</c:v>
                </c:pt>
                <c:pt idx="207">
                  <c:v>2.2694278129778724</c:v>
                </c:pt>
                <c:pt idx="208">
                  <c:v>3.7979054245022477</c:v>
                </c:pt>
                <c:pt idx="209">
                  <c:v>1.2854996900796727</c:v>
                </c:pt>
                <c:pt idx="210">
                  <c:v>2.2694278129778724</c:v>
                </c:pt>
                <c:pt idx="211">
                  <c:v>3.7979054245022477</c:v>
                </c:pt>
                <c:pt idx="212">
                  <c:v>5.8803200946682335</c:v>
                </c:pt>
                <c:pt idx="213">
                  <c:v>7.697768549220231</c:v>
                </c:pt>
                <c:pt idx="214">
                  <c:v>1.2854996900796727</c:v>
                </c:pt>
                <c:pt idx="215">
                  <c:v>2.0594643081561674</c:v>
                </c:pt>
                <c:pt idx="216">
                  <c:v>3.0051301870585641</c:v>
                </c:pt>
                <c:pt idx="217">
                  <c:v>5.2198354314138466</c:v>
                </c:pt>
                <c:pt idx="218">
                  <c:v>1.2854996900796727</c:v>
                </c:pt>
                <c:pt idx="219">
                  <c:v>2.2694278129778724</c:v>
                </c:pt>
                <c:pt idx="220">
                  <c:v>3.7979054245022477</c:v>
                </c:pt>
                <c:pt idx="221">
                  <c:v>1.2854996900796727</c:v>
                </c:pt>
                <c:pt idx="222">
                  <c:v>2.2694278129778724</c:v>
                </c:pt>
                <c:pt idx="223">
                  <c:v>3.7979054245022477</c:v>
                </c:pt>
                <c:pt idx="224">
                  <c:v>5.8803200946682335</c:v>
                </c:pt>
                <c:pt idx="225">
                  <c:v>7.697768549220231</c:v>
                </c:pt>
                <c:pt idx="226">
                  <c:v>1.2854996900796727</c:v>
                </c:pt>
                <c:pt idx="227">
                  <c:v>2.0594643081561674</c:v>
                </c:pt>
                <c:pt idx="228">
                  <c:v>3.0051301870585641</c:v>
                </c:pt>
                <c:pt idx="229">
                  <c:v>5.2198354314138466</c:v>
                </c:pt>
                <c:pt idx="230">
                  <c:v>1.2854996900796727</c:v>
                </c:pt>
                <c:pt idx="231">
                  <c:v>2.0594643081561674</c:v>
                </c:pt>
                <c:pt idx="232">
                  <c:v>3.0051301870585641</c:v>
                </c:pt>
                <c:pt idx="233">
                  <c:v>5.2198354314138466</c:v>
                </c:pt>
                <c:pt idx="234">
                  <c:v>1.2854996900796727</c:v>
                </c:pt>
                <c:pt idx="235">
                  <c:v>2.0594643081561674</c:v>
                </c:pt>
                <c:pt idx="236">
                  <c:v>3.1909905157678096</c:v>
                </c:pt>
                <c:pt idx="237">
                  <c:v>5.2198354314138466</c:v>
                </c:pt>
                <c:pt idx="238">
                  <c:v>1.2854996900796727</c:v>
                </c:pt>
                <c:pt idx="239">
                  <c:v>2.0594643081561674</c:v>
                </c:pt>
                <c:pt idx="240">
                  <c:v>3.0051301870585641</c:v>
                </c:pt>
                <c:pt idx="241">
                  <c:v>5.2198354314138466</c:v>
                </c:pt>
                <c:pt idx="242">
                  <c:v>1.2854996900796727</c:v>
                </c:pt>
                <c:pt idx="243">
                  <c:v>2.0594643081561674</c:v>
                </c:pt>
                <c:pt idx="244">
                  <c:v>3.0051301870585641</c:v>
                </c:pt>
                <c:pt idx="245">
                  <c:v>1.2854996900796727</c:v>
                </c:pt>
                <c:pt idx="246">
                  <c:v>2.0594643081561674</c:v>
                </c:pt>
                <c:pt idx="247">
                  <c:v>3.0051301870585641</c:v>
                </c:pt>
                <c:pt idx="248">
                  <c:v>1.2854996900796727</c:v>
                </c:pt>
                <c:pt idx="249">
                  <c:v>2.0594643081561674</c:v>
                </c:pt>
                <c:pt idx="250">
                  <c:v>3.1909905157678096</c:v>
                </c:pt>
                <c:pt idx="251">
                  <c:v>1.2854996900796727</c:v>
                </c:pt>
                <c:pt idx="252">
                  <c:v>2.0594643081561674</c:v>
                </c:pt>
                <c:pt idx="253">
                  <c:v>3.0051301870585641</c:v>
                </c:pt>
                <c:pt idx="254">
                  <c:v>1.2854996900796727</c:v>
                </c:pt>
                <c:pt idx="255">
                  <c:v>2.0594643081561674</c:v>
                </c:pt>
                <c:pt idx="256">
                  <c:v>3.0051301870585641</c:v>
                </c:pt>
                <c:pt idx="257">
                  <c:v>2.9792518035391278</c:v>
                </c:pt>
                <c:pt idx="258">
                  <c:v>4.9296713101323615</c:v>
                </c:pt>
                <c:pt idx="259">
                  <c:v>8.3424733693892676</c:v>
                </c:pt>
                <c:pt idx="260">
                  <c:v>10.395759119948709</c:v>
                </c:pt>
                <c:pt idx="261">
                  <c:v>11.856655018819175</c:v>
                </c:pt>
                <c:pt idx="262">
                  <c:v>12.807814861708172</c:v>
                </c:pt>
                <c:pt idx="263">
                  <c:v>1.2854996900796727</c:v>
                </c:pt>
                <c:pt idx="264">
                  <c:v>2.2694278129778724</c:v>
                </c:pt>
                <c:pt idx="265">
                  <c:v>3.7979054245022477</c:v>
                </c:pt>
                <c:pt idx="266">
                  <c:v>5.4800907175068749</c:v>
                </c:pt>
                <c:pt idx="267">
                  <c:v>8.6607552627284825</c:v>
                </c:pt>
                <c:pt idx="268">
                  <c:v>10.716629425099663</c:v>
                </c:pt>
                <c:pt idx="269">
                  <c:v>1.2854996900796727</c:v>
                </c:pt>
                <c:pt idx="270">
                  <c:v>2.0594643081561674</c:v>
                </c:pt>
                <c:pt idx="271">
                  <c:v>1.2854996900796727</c:v>
                </c:pt>
                <c:pt idx="272">
                  <c:v>2.3432234589157392</c:v>
                </c:pt>
                <c:pt idx="273">
                  <c:v>4.4764956332043804</c:v>
                </c:pt>
                <c:pt idx="274">
                  <c:v>6.2904652119492592</c:v>
                </c:pt>
                <c:pt idx="275">
                  <c:v>8.8183792304550348</c:v>
                </c:pt>
                <c:pt idx="276">
                  <c:v>10.498531175538645</c:v>
                </c:pt>
                <c:pt idx="277">
                  <c:v>1.2854996900796727</c:v>
                </c:pt>
                <c:pt idx="278">
                  <c:v>2.2694278129778724</c:v>
                </c:pt>
                <c:pt idx="279">
                  <c:v>3.7979054245022477</c:v>
                </c:pt>
                <c:pt idx="280">
                  <c:v>5.4800907175068749</c:v>
                </c:pt>
                <c:pt idx="281">
                  <c:v>8.6607552627284825</c:v>
                </c:pt>
                <c:pt idx="282">
                  <c:v>10.716629425099663</c:v>
                </c:pt>
                <c:pt idx="283">
                  <c:v>11.734153226719968</c:v>
                </c:pt>
                <c:pt idx="284">
                  <c:v>12.252550474743684</c:v>
                </c:pt>
                <c:pt idx="285">
                  <c:v>1.2854996900796727</c:v>
                </c:pt>
                <c:pt idx="286">
                  <c:v>1.8051668096172881</c:v>
                </c:pt>
                <c:pt idx="287">
                  <c:v>2.0594643081561674</c:v>
                </c:pt>
                <c:pt idx="288">
                  <c:v>1.2854996900796727</c:v>
                </c:pt>
                <c:pt idx="289">
                  <c:v>2.3432234589157392</c:v>
                </c:pt>
                <c:pt idx="290">
                  <c:v>4.4764956332043804</c:v>
                </c:pt>
                <c:pt idx="291">
                  <c:v>6.7081748723259853</c:v>
                </c:pt>
                <c:pt idx="292">
                  <c:v>8.8183792304550348</c:v>
                </c:pt>
                <c:pt idx="293">
                  <c:v>10.498531175538645</c:v>
                </c:pt>
                <c:pt idx="294">
                  <c:v>1.2854996900796727</c:v>
                </c:pt>
                <c:pt idx="295">
                  <c:v>2.2694278129778724</c:v>
                </c:pt>
                <c:pt idx="296">
                  <c:v>3.7979054245022477</c:v>
                </c:pt>
                <c:pt idx="297">
                  <c:v>5.8803200946682335</c:v>
                </c:pt>
                <c:pt idx="298">
                  <c:v>8.0412437834925949</c:v>
                </c:pt>
                <c:pt idx="299">
                  <c:v>10.716629425099663</c:v>
                </c:pt>
                <c:pt idx="300">
                  <c:v>11.070867773808688</c:v>
                </c:pt>
                <c:pt idx="301">
                  <c:v>12.252550474743684</c:v>
                </c:pt>
                <c:pt idx="302">
                  <c:v>1.2854996900796727</c:v>
                </c:pt>
                <c:pt idx="303">
                  <c:v>2.0594643081561674</c:v>
                </c:pt>
                <c:pt idx="304">
                  <c:v>1.2854996900796727</c:v>
                </c:pt>
                <c:pt idx="305">
                  <c:v>2.0594643081561674</c:v>
                </c:pt>
                <c:pt idx="306">
                  <c:v>2.8275033412573172</c:v>
                </c:pt>
                <c:pt idx="307">
                  <c:v>1.2854996900796727</c:v>
                </c:pt>
                <c:pt idx="308">
                  <c:v>2.127573533729147</c:v>
                </c:pt>
                <c:pt idx="309">
                  <c:v>3.1909905157678096</c:v>
                </c:pt>
                <c:pt idx="310">
                  <c:v>5.0918924009272635</c:v>
                </c:pt>
                <c:pt idx="311">
                  <c:v>5.4800907175068749</c:v>
                </c:pt>
                <c:pt idx="312">
                  <c:v>1.2854996900796727</c:v>
                </c:pt>
                <c:pt idx="313">
                  <c:v>1.9931978265148258</c:v>
                </c:pt>
                <c:pt idx="314">
                  <c:v>3.0051301870585641</c:v>
                </c:pt>
                <c:pt idx="315">
                  <c:v>1.2854996900796727</c:v>
                </c:pt>
                <c:pt idx="316">
                  <c:v>2.127573533729147</c:v>
                </c:pt>
                <c:pt idx="317">
                  <c:v>3.1909905157678096</c:v>
                </c:pt>
                <c:pt idx="318">
                  <c:v>5.0918924009272635</c:v>
                </c:pt>
                <c:pt idx="319">
                  <c:v>5.4800907175068749</c:v>
                </c:pt>
                <c:pt idx="320">
                  <c:v>1.2854996900796727</c:v>
                </c:pt>
                <c:pt idx="321">
                  <c:v>1.9931978265148258</c:v>
                </c:pt>
                <c:pt idx="322">
                  <c:v>3.1909905157678096</c:v>
                </c:pt>
                <c:pt idx="323">
                  <c:v>1.2854996900796727</c:v>
                </c:pt>
                <c:pt idx="324">
                  <c:v>2.0594643081561674</c:v>
                </c:pt>
                <c:pt idx="325">
                  <c:v>3.0051301870585641</c:v>
                </c:pt>
                <c:pt idx="326">
                  <c:v>4.0163793485168595</c:v>
                </c:pt>
                <c:pt idx="327">
                  <c:v>1.2854996900796727</c:v>
                </c:pt>
                <c:pt idx="328">
                  <c:v>2.127573533729147</c:v>
                </c:pt>
                <c:pt idx="329">
                  <c:v>3.1909905157678096</c:v>
                </c:pt>
                <c:pt idx="330">
                  <c:v>5.0918924009272635</c:v>
                </c:pt>
                <c:pt idx="331">
                  <c:v>5.4800907175068749</c:v>
                </c:pt>
                <c:pt idx="332">
                  <c:v>1.2854996900796727</c:v>
                </c:pt>
                <c:pt idx="333">
                  <c:v>1.9931978265148258</c:v>
                </c:pt>
                <c:pt idx="334">
                  <c:v>3.1909905157678096</c:v>
                </c:pt>
                <c:pt idx="335">
                  <c:v>1.2854996900796727</c:v>
                </c:pt>
                <c:pt idx="336">
                  <c:v>2.0594643081561674</c:v>
                </c:pt>
                <c:pt idx="337">
                  <c:v>3.3851018337033691</c:v>
                </c:pt>
                <c:pt idx="338">
                  <c:v>4.7175661114562173</c:v>
                </c:pt>
                <c:pt idx="339">
                  <c:v>1.2854996900796727</c:v>
                </c:pt>
                <c:pt idx="340">
                  <c:v>2.127573533729147</c:v>
                </c:pt>
                <c:pt idx="341">
                  <c:v>3.1909905157678096</c:v>
                </c:pt>
                <c:pt idx="342">
                  <c:v>5.4800907175068749</c:v>
                </c:pt>
                <c:pt idx="343">
                  <c:v>5.4800907175068749</c:v>
                </c:pt>
                <c:pt idx="344">
                  <c:v>1.2854996900796727</c:v>
                </c:pt>
                <c:pt idx="345">
                  <c:v>1.9931978265148258</c:v>
                </c:pt>
                <c:pt idx="346">
                  <c:v>3.0051301870585641</c:v>
                </c:pt>
                <c:pt idx="347">
                  <c:v>1.2854996900796727</c:v>
                </c:pt>
                <c:pt idx="348">
                  <c:v>2.0594643081561674</c:v>
                </c:pt>
                <c:pt idx="349">
                  <c:v>3.0051301870585641</c:v>
                </c:pt>
                <c:pt idx="350">
                  <c:v>1.2854996900796727</c:v>
                </c:pt>
                <c:pt idx="351">
                  <c:v>2.127573533729147</c:v>
                </c:pt>
                <c:pt idx="352">
                  <c:v>3.1909905157678096</c:v>
                </c:pt>
                <c:pt idx="353">
                  <c:v>5.0918924009272635</c:v>
                </c:pt>
                <c:pt idx="354">
                  <c:v>5.4800907175068749</c:v>
                </c:pt>
                <c:pt idx="355">
                  <c:v>1.2854996900796727</c:v>
                </c:pt>
                <c:pt idx="356">
                  <c:v>1.9931978265148258</c:v>
                </c:pt>
                <c:pt idx="357">
                  <c:v>3.1909905157678096</c:v>
                </c:pt>
                <c:pt idx="358">
                  <c:v>1.2854996900796727</c:v>
                </c:pt>
                <c:pt idx="359">
                  <c:v>1.9931978265148258</c:v>
                </c:pt>
                <c:pt idx="360">
                  <c:v>3.5874340216116107</c:v>
                </c:pt>
                <c:pt idx="361">
                  <c:v>1.2854996900796727</c:v>
                </c:pt>
                <c:pt idx="362">
                  <c:v>2.127573533729147</c:v>
                </c:pt>
                <c:pt idx="363">
                  <c:v>3.1909905157678096</c:v>
                </c:pt>
                <c:pt idx="364">
                  <c:v>5.0918924009272635</c:v>
                </c:pt>
                <c:pt idx="365">
                  <c:v>5.4800907175068749</c:v>
                </c:pt>
                <c:pt idx="366">
                  <c:v>1.2854996900796727</c:v>
                </c:pt>
                <c:pt idx="367">
                  <c:v>1.9931978265148258</c:v>
                </c:pt>
                <c:pt idx="368">
                  <c:v>3.0051301870585641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4-4182-9172-D66C9BCC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7711"/>
        <c:axId val="1452938672"/>
      </c:scatterChart>
      <c:valAx>
        <c:axId val="20641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2938672"/>
        <c:crosses val="autoZero"/>
        <c:crossBetween val="midCat"/>
      </c:valAx>
      <c:valAx>
        <c:axId val="1452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1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계산!$K$1</c:f>
              <c:strCache>
                <c:ptCount val="1"/>
                <c:pt idx="0">
                  <c:v>est_inc_leaf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계산!$B$2:$B$370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6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계산!$K$2:$K$370</c:f>
              <c:numCache>
                <c:formatCode>General</c:formatCode>
                <c:ptCount val="369"/>
                <c:pt idx="0">
                  <c:v>1.2854996900796727</c:v>
                </c:pt>
                <c:pt idx="1">
                  <c:v>2.1975527103926016</c:v>
                </c:pt>
                <c:pt idx="2">
                  <c:v>4.0802445644945662</c:v>
                </c:pt>
                <c:pt idx="3">
                  <c:v>1.2854996900796727</c:v>
                </c:pt>
                <c:pt idx="4">
                  <c:v>2.1975527103926016</c:v>
                </c:pt>
                <c:pt idx="5">
                  <c:v>3.5874340216116107</c:v>
                </c:pt>
                <c:pt idx="6">
                  <c:v>1.2854996900796727</c:v>
                </c:pt>
                <c:pt idx="7">
                  <c:v>2.4189627797884601</c:v>
                </c:pt>
                <c:pt idx="8">
                  <c:v>4.2426610913321978</c:v>
                </c:pt>
                <c:pt idx="9">
                  <c:v>1.2854996900796727</c:v>
                </c:pt>
                <c:pt idx="10">
                  <c:v>2.3432234589157392</c:v>
                </c:pt>
                <c:pt idx="11">
                  <c:v>4.2426610913321978</c:v>
                </c:pt>
                <c:pt idx="12">
                  <c:v>1.2854996900796727</c:v>
                </c:pt>
                <c:pt idx="13">
                  <c:v>2.1975527103926016</c:v>
                </c:pt>
                <c:pt idx="14">
                  <c:v>4.0802445644945662</c:v>
                </c:pt>
                <c:pt idx="15">
                  <c:v>1.2854996900796727</c:v>
                </c:pt>
                <c:pt idx="16">
                  <c:v>2.1975527103926016</c:v>
                </c:pt>
                <c:pt idx="17">
                  <c:v>3.5874340216116107</c:v>
                </c:pt>
                <c:pt idx="18">
                  <c:v>5.4800907175068749</c:v>
                </c:pt>
                <c:pt idx="19">
                  <c:v>7.697768549220231</c:v>
                </c:pt>
                <c:pt idx="20">
                  <c:v>1.2854996900796727</c:v>
                </c:pt>
                <c:pt idx="21">
                  <c:v>2.4189627797884601</c:v>
                </c:pt>
                <c:pt idx="22">
                  <c:v>4.2426610913321978</c:v>
                </c:pt>
                <c:pt idx="23">
                  <c:v>1.2854996900796727</c:v>
                </c:pt>
                <c:pt idx="24">
                  <c:v>2.3432234589157392</c:v>
                </c:pt>
                <c:pt idx="25">
                  <c:v>4.2426610913321978</c:v>
                </c:pt>
                <c:pt idx="26">
                  <c:v>1.2854996900796727</c:v>
                </c:pt>
                <c:pt idx="27">
                  <c:v>2.1975527103926016</c:v>
                </c:pt>
                <c:pt idx="28">
                  <c:v>4.0802445644945662</c:v>
                </c:pt>
                <c:pt idx="29">
                  <c:v>1.2854996900796727</c:v>
                </c:pt>
                <c:pt idx="30">
                  <c:v>2.1975527103926016</c:v>
                </c:pt>
                <c:pt idx="31">
                  <c:v>3.5874340216116107</c:v>
                </c:pt>
                <c:pt idx="32">
                  <c:v>1.2854996900796727</c:v>
                </c:pt>
                <c:pt idx="33">
                  <c:v>2.4189627797884601</c:v>
                </c:pt>
                <c:pt idx="34">
                  <c:v>4.2426610913321978</c:v>
                </c:pt>
                <c:pt idx="35">
                  <c:v>1.2854996900796727</c:v>
                </c:pt>
                <c:pt idx="36">
                  <c:v>2.3432234589157392</c:v>
                </c:pt>
                <c:pt idx="37">
                  <c:v>1.2854996900796727</c:v>
                </c:pt>
                <c:pt idx="38">
                  <c:v>2.1975527103926016</c:v>
                </c:pt>
                <c:pt idx="39">
                  <c:v>4.0802445644945662</c:v>
                </c:pt>
                <c:pt idx="40">
                  <c:v>1.2854996900796727</c:v>
                </c:pt>
                <c:pt idx="41">
                  <c:v>2.1975527103926016</c:v>
                </c:pt>
                <c:pt idx="42">
                  <c:v>1.2854996900796727</c:v>
                </c:pt>
                <c:pt idx="43">
                  <c:v>2.4189627797884601</c:v>
                </c:pt>
                <c:pt idx="44">
                  <c:v>4.2426610913321978</c:v>
                </c:pt>
                <c:pt idx="45">
                  <c:v>6.7081748723259853</c:v>
                </c:pt>
                <c:pt idx="46">
                  <c:v>8.8183792304550348</c:v>
                </c:pt>
                <c:pt idx="47">
                  <c:v>1.2854996900796727</c:v>
                </c:pt>
                <c:pt idx="48">
                  <c:v>2.3432234589157392</c:v>
                </c:pt>
                <c:pt idx="49">
                  <c:v>4.2426610913321978</c:v>
                </c:pt>
                <c:pt idx="50">
                  <c:v>1.2854996900796727</c:v>
                </c:pt>
                <c:pt idx="51">
                  <c:v>2.1975527103926016</c:v>
                </c:pt>
                <c:pt idx="52">
                  <c:v>1.2854996900796727</c:v>
                </c:pt>
                <c:pt idx="53">
                  <c:v>2.1975527103926016</c:v>
                </c:pt>
                <c:pt idx="54">
                  <c:v>1.2854996900796727</c:v>
                </c:pt>
                <c:pt idx="55">
                  <c:v>2.4189627797884601</c:v>
                </c:pt>
                <c:pt idx="56">
                  <c:v>4.2426610913321978</c:v>
                </c:pt>
                <c:pt idx="57">
                  <c:v>6.7081748723259853</c:v>
                </c:pt>
                <c:pt idx="58">
                  <c:v>1.2854996900796727</c:v>
                </c:pt>
                <c:pt idx="59">
                  <c:v>2.3432234589157392</c:v>
                </c:pt>
                <c:pt idx="60">
                  <c:v>4.2426610913321978</c:v>
                </c:pt>
                <c:pt idx="61">
                  <c:v>1.2854996900796727</c:v>
                </c:pt>
                <c:pt idx="62">
                  <c:v>2.1975527103926016</c:v>
                </c:pt>
                <c:pt idx="63">
                  <c:v>1.2854996900796727</c:v>
                </c:pt>
                <c:pt idx="64">
                  <c:v>2.1975527103926016</c:v>
                </c:pt>
                <c:pt idx="65">
                  <c:v>1.2854996900796727</c:v>
                </c:pt>
                <c:pt idx="66">
                  <c:v>2.4189627797884601</c:v>
                </c:pt>
                <c:pt idx="67">
                  <c:v>4.2426610913321978</c:v>
                </c:pt>
                <c:pt idx="68">
                  <c:v>6.7081748723259853</c:v>
                </c:pt>
                <c:pt idx="69">
                  <c:v>8.8183792304550348</c:v>
                </c:pt>
                <c:pt idx="70">
                  <c:v>1.2854996900796727</c:v>
                </c:pt>
                <c:pt idx="71">
                  <c:v>2.3432234589157392</c:v>
                </c:pt>
                <c:pt idx="72">
                  <c:v>4.2426610913321978</c:v>
                </c:pt>
                <c:pt idx="73">
                  <c:v>1.2854996900796727</c:v>
                </c:pt>
                <c:pt idx="74">
                  <c:v>2.1975527103926016</c:v>
                </c:pt>
                <c:pt idx="75">
                  <c:v>1.2854996900796727</c:v>
                </c:pt>
                <c:pt idx="76">
                  <c:v>2.1975527103926016</c:v>
                </c:pt>
                <c:pt idx="77">
                  <c:v>3.8286299355008828</c:v>
                </c:pt>
                <c:pt idx="78">
                  <c:v>1.2854996900796727</c:v>
                </c:pt>
                <c:pt idx="79">
                  <c:v>2.1975527103926016</c:v>
                </c:pt>
                <c:pt idx="80">
                  <c:v>4.0802445644945662</c:v>
                </c:pt>
                <c:pt idx="81">
                  <c:v>1.2854996900796727</c:v>
                </c:pt>
                <c:pt idx="82">
                  <c:v>2.2694278129778724</c:v>
                </c:pt>
                <c:pt idx="83">
                  <c:v>3.7979054245022477</c:v>
                </c:pt>
                <c:pt idx="84">
                  <c:v>5.8803200946682335</c:v>
                </c:pt>
                <c:pt idx="85">
                  <c:v>2.0981564515865019</c:v>
                </c:pt>
                <c:pt idx="86">
                  <c:v>1.2854996900796727</c:v>
                </c:pt>
                <c:pt idx="87">
                  <c:v>2.3432234589157392</c:v>
                </c:pt>
                <c:pt idx="88">
                  <c:v>1.2854996900796727</c:v>
                </c:pt>
                <c:pt idx="89">
                  <c:v>2.4189627797884601</c:v>
                </c:pt>
                <c:pt idx="90">
                  <c:v>4.0163793485168595</c:v>
                </c:pt>
                <c:pt idx="91">
                  <c:v>1.2854996900796727</c:v>
                </c:pt>
                <c:pt idx="92">
                  <c:v>2.2694278129778724</c:v>
                </c:pt>
                <c:pt idx="93">
                  <c:v>3.7979054245022477</c:v>
                </c:pt>
                <c:pt idx="94">
                  <c:v>5.8803200946682335</c:v>
                </c:pt>
                <c:pt idx="95">
                  <c:v>7.9202027810575242</c:v>
                </c:pt>
                <c:pt idx="96">
                  <c:v>1.2854996900796727</c:v>
                </c:pt>
                <c:pt idx="97">
                  <c:v>2.3432234589157392</c:v>
                </c:pt>
                <c:pt idx="98">
                  <c:v>1.2854996900796727</c:v>
                </c:pt>
                <c:pt idx="99">
                  <c:v>2.4189627797884601</c:v>
                </c:pt>
                <c:pt idx="100">
                  <c:v>4.0163793485168595</c:v>
                </c:pt>
                <c:pt idx="101">
                  <c:v>1.2854996900796727</c:v>
                </c:pt>
                <c:pt idx="102">
                  <c:v>2.2694278129778724</c:v>
                </c:pt>
                <c:pt idx="103">
                  <c:v>1.2854996900796727</c:v>
                </c:pt>
                <c:pt idx="104">
                  <c:v>2.2694278129778724</c:v>
                </c:pt>
                <c:pt idx="105">
                  <c:v>3.5433883377221216</c:v>
                </c:pt>
                <c:pt idx="106">
                  <c:v>1.2854996900796727</c:v>
                </c:pt>
                <c:pt idx="107">
                  <c:v>2.3432234589157392</c:v>
                </c:pt>
                <c:pt idx="108">
                  <c:v>4.2426610913321978</c:v>
                </c:pt>
                <c:pt idx="109">
                  <c:v>1.2854996900796727</c:v>
                </c:pt>
                <c:pt idx="110">
                  <c:v>2.4189627797884601</c:v>
                </c:pt>
                <c:pt idx="111">
                  <c:v>4.0163793485168595</c:v>
                </c:pt>
                <c:pt idx="112">
                  <c:v>1.2854996900796727</c:v>
                </c:pt>
                <c:pt idx="113">
                  <c:v>2.2694278129778724</c:v>
                </c:pt>
                <c:pt idx="114">
                  <c:v>3.5874340216116107</c:v>
                </c:pt>
                <c:pt idx="115">
                  <c:v>1.2854996900796727</c:v>
                </c:pt>
                <c:pt idx="116">
                  <c:v>2.2694278129778724</c:v>
                </c:pt>
                <c:pt idx="117">
                  <c:v>3.7979054245022477</c:v>
                </c:pt>
                <c:pt idx="118">
                  <c:v>1.2854996900796727</c:v>
                </c:pt>
                <c:pt idx="119">
                  <c:v>2.4189627797884601</c:v>
                </c:pt>
                <c:pt idx="120">
                  <c:v>4.2426610913321978</c:v>
                </c:pt>
                <c:pt idx="121">
                  <c:v>1.2854996900796727</c:v>
                </c:pt>
                <c:pt idx="122">
                  <c:v>2.4189627797884601</c:v>
                </c:pt>
                <c:pt idx="123">
                  <c:v>4.0163793485168595</c:v>
                </c:pt>
                <c:pt idx="124">
                  <c:v>1.2854996900796727</c:v>
                </c:pt>
                <c:pt idx="125">
                  <c:v>2.2694278129778724</c:v>
                </c:pt>
                <c:pt idx="126">
                  <c:v>3.5874340216116107</c:v>
                </c:pt>
                <c:pt idx="127">
                  <c:v>1.2854996900796727</c:v>
                </c:pt>
                <c:pt idx="128">
                  <c:v>2.2694278129778724</c:v>
                </c:pt>
                <c:pt idx="129">
                  <c:v>3.7979054245022477</c:v>
                </c:pt>
                <c:pt idx="130">
                  <c:v>1.2854996900796727</c:v>
                </c:pt>
                <c:pt idx="131">
                  <c:v>2.4189627797884601</c:v>
                </c:pt>
                <c:pt idx="132">
                  <c:v>4.0163793485168595</c:v>
                </c:pt>
                <c:pt idx="133">
                  <c:v>1.2854996900796727</c:v>
                </c:pt>
                <c:pt idx="134">
                  <c:v>2.4189627797884601</c:v>
                </c:pt>
                <c:pt idx="135">
                  <c:v>4.0163793485168595</c:v>
                </c:pt>
                <c:pt idx="136">
                  <c:v>1.2854996900796727</c:v>
                </c:pt>
                <c:pt idx="137">
                  <c:v>2.1975527103926016</c:v>
                </c:pt>
                <c:pt idx="138">
                  <c:v>1.2854996900796727</c:v>
                </c:pt>
                <c:pt idx="139">
                  <c:v>2.2694278129778724</c:v>
                </c:pt>
                <c:pt idx="140">
                  <c:v>3.7979054245022477</c:v>
                </c:pt>
                <c:pt idx="141">
                  <c:v>1.2854996900796727</c:v>
                </c:pt>
                <c:pt idx="142">
                  <c:v>2.4189627797884601</c:v>
                </c:pt>
                <c:pt idx="143">
                  <c:v>4.0163793485168595</c:v>
                </c:pt>
                <c:pt idx="144">
                  <c:v>1.2854996900796727</c:v>
                </c:pt>
                <c:pt idx="145">
                  <c:v>2.4189627797884601</c:v>
                </c:pt>
                <c:pt idx="146">
                  <c:v>4.0163793485168595</c:v>
                </c:pt>
                <c:pt idx="147">
                  <c:v>1.2854996900796727</c:v>
                </c:pt>
                <c:pt idx="148">
                  <c:v>2.1975527103926016</c:v>
                </c:pt>
                <c:pt idx="149">
                  <c:v>1.2854996900796727</c:v>
                </c:pt>
                <c:pt idx="150">
                  <c:v>2.1975527103926016</c:v>
                </c:pt>
                <c:pt idx="151">
                  <c:v>1.2854996900796727</c:v>
                </c:pt>
                <c:pt idx="152">
                  <c:v>2.0594643081561674</c:v>
                </c:pt>
                <c:pt idx="153">
                  <c:v>3.0051301870585641</c:v>
                </c:pt>
                <c:pt idx="154">
                  <c:v>5.2198354314138466</c:v>
                </c:pt>
                <c:pt idx="155">
                  <c:v>1.2854996900796727</c:v>
                </c:pt>
                <c:pt idx="156">
                  <c:v>1.2854996900796727</c:v>
                </c:pt>
                <c:pt idx="157">
                  <c:v>2.2694278129778724</c:v>
                </c:pt>
                <c:pt idx="158">
                  <c:v>3.7979054245022477</c:v>
                </c:pt>
                <c:pt idx="159">
                  <c:v>7.697768549220231</c:v>
                </c:pt>
                <c:pt idx="160">
                  <c:v>1.2854996900796727</c:v>
                </c:pt>
                <c:pt idx="161">
                  <c:v>2.2694278129778724</c:v>
                </c:pt>
                <c:pt idx="162">
                  <c:v>3.7979054245022477</c:v>
                </c:pt>
                <c:pt idx="163">
                  <c:v>1.2854996900796727</c:v>
                </c:pt>
                <c:pt idx="164">
                  <c:v>2.0594643081561674</c:v>
                </c:pt>
                <c:pt idx="165">
                  <c:v>3.0051301870585641</c:v>
                </c:pt>
                <c:pt idx="166">
                  <c:v>5.2198354314138466</c:v>
                </c:pt>
                <c:pt idx="167">
                  <c:v>1.2854996900796727</c:v>
                </c:pt>
                <c:pt idx="168">
                  <c:v>2.2694278129778724</c:v>
                </c:pt>
                <c:pt idx="169">
                  <c:v>3.7979054245022477</c:v>
                </c:pt>
                <c:pt idx="170">
                  <c:v>5.8803200946682335</c:v>
                </c:pt>
                <c:pt idx="171">
                  <c:v>7.697768549220231</c:v>
                </c:pt>
                <c:pt idx="172">
                  <c:v>1.2854996900796727</c:v>
                </c:pt>
                <c:pt idx="173">
                  <c:v>2.2694278129778724</c:v>
                </c:pt>
                <c:pt idx="174">
                  <c:v>3.7979054245022477</c:v>
                </c:pt>
                <c:pt idx="175">
                  <c:v>5.8803200946682335</c:v>
                </c:pt>
                <c:pt idx="176">
                  <c:v>1.2854996900796727</c:v>
                </c:pt>
                <c:pt idx="177">
                  <c:v>2.0594643081561674</c:v>
                </c:pt>
                <c:pt idx="178">
                  <c:v>3.0051301870585641</c:v>
                </c:pt>
                <c:pt idx="179">
                  <c:v>5.2198354314138466</c:v>
                </c:pt>
                <c:pt idx="180">
                  <c:v>1.2854996900796727</c:v>
                </c:pt>
                <c:pt idx="181">
                  <c:v>1.2854996900796727</c:v>
                </c:pt>
                <c:pt idx="182">
                  <c:v>2.2694278129778724</c:v>
                </c:pt>
                <c:pt idx="183">
                  <c:v>3.7979054245022477</c:v>
                </c:pt>
                <c:pt idx="184">
                  <c:v>5.8803200946682335</c:v>
                </c:pt>
                <c:pt idx="185">
                  <c:v>1.2854996900796727</c:v>
                </c:pt>
                <c:pt idx="186">
                  <c:v>2.2694278129778724</c:v>
                </c:pt>
                <c:pt idx="187">
                  <c:v>3.7979054245022477</c:v>
                </c:pt>
                <c:pt idx="188">
                  <c:v>5.8803200946682335</c:v>
                </c:pt>
                <c:pt idx="189">
                  <c:v>1.2854996900796727</c:v>
                </c:pt>
                <c:pt idx="190">
                  <c:v>2.0594643081561674</c:v>
                </c:pt>
                <c:pt idx="191">
                  <c:v>3.0051301870585641</c:v>
                </c:pt>
                <c:pt idx="192">
                  <c:v>5.2198354314138466</c:v>
                </c:pt>
                <c:pt idx="193">
                  <c:v>1.2854996900796727</c:v>
                </c:pt>
                <c:pt idx="194">
                  <c:v>1.2854996900796727</c:v>
                </c:pt>
                <c:pt idx="195">
                  <c:v>2.2694278129778724</c:v>
                </c:pt>
                <c:pt idx="196">
                  <c:v>3.7979054245022477</c:v>
                </c:pt>
                <c:pt idx="197">
                  <c:v>1.2854996900796727</c:v>
                </c:pt>
                <c:pt idx="198">
                  <c:v>2.2694278129778724</c:v>
                </c:pt>
                <c:pt idx="199">
                  <c:v>3.7979054245022477</c:v>
                </c:pt>
                <c:pt idx="200">
                  <c:v>5.8803200946682335</c:v>
                </c:pt>
                <c:pt idx="201">
                  <c:v>7.697768549220231</c:v>
                </c:pt>
                <c:pt idx="202">
                  <c:v>1.2854996900796727</c:v>
                </c:pt>
                <c:pt idx="203">
                  <c:v>2.0594643081561674</c:v>
                </c:pt>
                <c:pt idx="204">
                  <c:v>3.0051301870585641</c:v>
                </c:pt>
                <c:pt idx="205">
                  <c:v>5.2198354314138466</c:v>
                </c:pt>
                <c:pt idx="206">
                  <c:v>1.2854996900796727</c:v>
                </c:pt>
                <c:pt idx="207">
                  <c:v>2.2694278129778724</c:v>
                </c:pt>
                <c:pt idx="208">
                  <c:v>3.7979054245022477</c:v>
                </c:pt>
                <c:pt idx="209">
                  <c:v>1.2854996900796727</c:v>
                </c:pt>
                <c:pt idx="210">
                  <c:v>2.2694278129778724</c:v>
                </c:pt>
                <c:pt idx="211">
                  <c:v>3.7979054245022477</c:v>
                </c:pt>
                <c:pt idx="212">
                  <c:v>5.8803200946682335</c:v>
                </c:pt>
                <c:pt idx="213">
                  <c:v>7.697768549220231</c:v>
                </c:pt>
                <c:pt idx="214">
                  <c:v>1.2854996900796727</c:v>
                </c:pt>
                <c:pt idx="215">
                  <c:v>2.0594643081561674</c:v>
                </c:pt>
                <c:pt idx="216">
                  <c:v>3.0051301870585641</c:v>
                </c:pt>
                <c:pt idx="217">
                  <c:v>5.2198354314138466</c:v>
                </c:pt>
                <c:pt idx="218">
                  <c:v>1.2854996900796727</c:v>
                </c:pt>
                <c:pt idx="219">
                  <c:v>2.2694278129778724</c:v>
                </c:pt>
                <c:pt idx="220">
                  <c:v>3.7979054245022477</c:v>
                </c:pt>
                <c:pt idx="221">
                  <c:v>1.2854996900796727</c:v>
                </c:pt>
                <c:pt idx="222">
                  <c:v>2.2694278129778724</c:v>
                </c:pt>
                <c:pt idx="223">
                  <c:v>3.7979054245022477</c:v>
                </c:pt>
                <c:pt idx="224">
                  <c:v>5.8803200946682335</c:v>
                </c:pt>
                <c:pt idx="225">
                  <c:v>7.697768549220231</c:v>
                </c:pt>
                <c:pt idx="226">
                  <c:v>1.2854996900796727</c:v>
                </c:pt>
                <c:pt idx="227">
                  <c:v>2.0594643081561674</c:v>
                </c:pt>
                <c:pt idx="228">
                  <c:v>3.0051301870585641</c:v>
                </c:pt>
                <c:pt idx="229">
                  <c:v>5.2198354314138466</c:v>
                </c:pt>
                <c:pt idx="230">
                  <c:v>1.2854996900796727</c:v>
                </c:pt>
                <c:pt idx="231">
                  <c:v>2.0594643081561674</c:v>
                </c:pt>
                <c:pt idx="232">
                  <c:v>3.0051301870585641</c:v>
                </c:pt>
                <c:pt idx="233">
                  <c:v>5.2198354314138466</c:v>
                </c:pt>
                <c:pt idx="234">
                  <c:v>1.2854996900796727</c:v>
                </c:pt>
                <c:pt idx="235">
                  <c:v>2.0594643081561674</c:v>
                </c:pt>
                <c:pt idx="236">
                  <c:v>3.1909905157678096</c:v>
                </c:pt>
                <c:pt idx="237">
                  <c:v>5.2198354314138466</c:v>
                </c:pt>
                <c:pt idx="238">
                  <c:v>1.2854996900796727</c:v>
                </c:pt>
                <c:pt idx="239">
                  <c:v>2.0594643081561674</c:v>
                </c:pt>
                <c:pt idx="240">
                  <c:v>3.0051301870585641</c:v>
                </c:pt>
                <c:pt idx="241">
                  <c:v>5.2198354314138466</c:v>
                </c:pt>
                <c:pt idx="242">
                  <c:v>1.2854996900796727</c:v>
                </c:pt>
                <c:pt idx="243">
                  <c:v>2.0594643081561674</c:v>
                </c:pt>
                <c:pt idx="244">
                  <c:v>3.0051301870585641</c:v>
                </c:pt>
                <c:pt idx="245">
                  <c:v>1.2854996900796727</c:v>
                </c:pt>
                <c:pt idx="246">
                  <c:v>2.0594643081561674</c:v>
                </c:pt>
                <c:pt idx="247">
                  <c:v>3.0051301870585641</c:v>
                </c:pt>
                <c:pt idx="248">
                  <c:v>1.2854996900796727</c:v>
                </c:pt>
                <c:pt idx="249">
                  <c:v>2.0594643081561674</c:v>
                </c:pt>
                <c:pt idx="250">
                  <c:v>3.1909905157678096</c:v>
                </c:pt>
                <c:pt idx="251">
                  <c:v>1.2854996900796727</c:v>
                </c:pt>
                <c:pt idx="252">
                  <c:v>2.0594643081561674</c:v>
                </c:pt>
                <c:pt idx="253">
                  <c:v>3.0051301870585641</c:v>
                </c:pt>
                <c:pt idx="254">
                  <c:v>1.2854996900796727</c:v>
                </c:pt>
                <c:pt idx="255">
                  <c:v>2.0594643081561674</c:v>
                </c:pt>
                <c:pt idx="256">
                  <c:v>3.0051301870585641</c:v>
                </c:pt>
                <c:pt idx="257">
                  <c:v>2.9792518035391278</c:v>
                </c:pt>
                <c:pt idx="258">
                  <c:v>4.9296713101323615</c:v>
                </c:pt>
                <c:pt idx="259">
                  <c:v>8.3424733693892676</c:v>
                </c:pt>
                <c:pt idx="260">
                  <c:v>10.395759119948709</c:v>
                </c:pt>
                <c:pt idx="261">
                  <c:v>11.856655018819175</c:v>
                </c:pt>
                <c:pt idx="262">
                  <c:v>12.807814861708172</c:v>
                </c:pt>
                <c:pt idx="263">
                  <c:v>1.2854996900796727</c:v>
                </c:pt>
                <c:pt idx="264">
                  <c:v>2.2694278129778724</c:v>
                </c:pt>
                <c:pt idx="265">
                  <c:v>3.7979054245022477</c:v>
                </c:pt>
                <c:pt idx="266">
                  <c:v>5.4800907175068749</c:v>
                </c:pt>
                <c:pt idx="267">
                  <c:v>8.6607552627284825</c:v>
                </c:pt>
                <c:pt idx="268">
                  <c:v>10.716629425099663</c:v>
                </c:pt>
                <c:pt idx="269">
                  <c:v>1.2854996900796727</c:v>
                </c:pt>
                <c:pt idx="270">
                  <c:v>2.0594643081561674</c:v>
                </c:pt>
                <c:pt idx="271">
                  <c:v>1.2854996900796727</c:v>
                </c:pt>
                <c:pt idx="272">
                  <c:v>2.3432234589157392</c:v>
                </c:pt>
                <c:pt idx="273">
                  <c:v>4.4764956332043804</c:v>
                </c:pt>
                <c:pt idx="274">
                  <c:v>6.2904652119492592</c:v>
                </c:pt>
                <c:pt idx="275">
                  <c:v>8.8183792304550348</c:v>
                </c:pt>
                <c:pt idx="276">
                  <c:v>10.498531175538645</c:v>
                </c:pt>
                <c:pt idx="277">
                  <c:v>1.2854996900796727</c:v>
                </c:pt>
                <c:pt idx="278">
                  <c:v>2.2694278129778724</c:v>
                </c:pt>
                <c:pt idx="279">
                  <c:v>3.7979054245022477</c:v>
                </c:pt>
                <c:pt idx="280">
                  <c:v>5.4800907175068749</c:v>
                </c:pt>
                <c:pt idx="281">
                  <c:v>8.6607552627284825</c:v>
                </c:pt>
                <c:pt idx="282">
                  <c:v>10.716629425099663</c:v>
                </c:pt>
                <c:pt idx="283">
                  <c:v>11.734153226719968</c:v>
                </c:pt>
                <c:pt idx="284">
                  <c:v>12.252550474743684</c:v>
                </c:pt>
                <c:pt idx="285">
                  <c:v>1.2854996900796727</c:v>
                </c:pt>
                <c:pt idx="286">
                  <c:v>1.8051668096172881</c:v>
                </c:pt>
                <c:pt idx="287">
                  <c:v>2.0594643081561674</c:v>
                </c:pt>
                <c:pt idx="288">
                  <c:v>1.2854996900796727</c:v>
                </c:pt>
                <c:pt idx="289">
                  <c:v>2.3432234589157392</c:v>
                </c:pt>
                <c:pt idx="290">
                  <c:v>4.4764956332043804</c:v>
                </c:pt>
                <c:pt idx="291">
                  <c:v>6.7081748723259853</c:v>
                </c:pt>
                <c:pt idx="292">
                  <c:v>8.8183792304550348</c:v>
                </c:pt>
                <c:pt idx="293">
                  <c:v>10.498531175538645</c:v>
                </c:pt>
                <c:pt idx="294">
                  <c:v>1.2854996900796727</c:v>
                </c:pt>
                <c:pt idx="295">
                  <c:v>2.2694278129778724</c:v>
                </c:pt>
                <c:pt idx="296">
                  <c:v>3.7979054245022477</c:v>
                </c:pt>
                <c:pt idx="297">
                  <c:v>5.8803200946682335</c:v>
                </c:pt>
                <c:pt idx="298">
                  <c:v>8.0412437834925949</c:v>
                </c:pt>
                <c:pt idx="299">
                  <c:v>10.716629425099663</c:v>
                </c:pt>
                <c:pt idx="300">
                  <c:v>11.070867773808688</c:v>
                </c:pt>
                <c:pt idx="301">
                  <c:v>12.252550474743684</c:v>
                </c:pt>
                <c:pt idx="302">
                  <c:v>1.2854996900796727</c:v>
                </c:pt>
                <c:pt idx="303">
                  <c:v>2.0594643081561674</c:v>
                </c:pt>
                <c:pt idx="304">
                  <c:v>1.2854996900796727</c:v>
                </c:pt>
                <c:pt idx="305">
                  <c:v>2.0594643081561674</c:v>
                </c:pt>
                <c:pt idx="306">
                  <c:v>2.8275033412573172</c:v>
                </c:pt>
                <c:pt idx="307">
                  <c:v>1.2854996900796727</c:v>
                </c:pt>
                <c:pt idx="308">
                  <c:v>2.127573533729147</c:v>
                </c:pt>
                <c:pt idx="309">
                  <c:v>3.1909905157678096</c:v>
                </c:pt>
                <c:pt idx="310">
                  <c:v>5.0918924009272635</c:v>
                </c:pt>
                <c:pt idx="311">
                  <c:v>5.4800907175068749</c:v>
                </c:pt>
                <c:pt idx="312">
                  <c:v>1.2854996900796727</c:v>
                </c:pt>
                <c:pt idx="313">
                  <c:v>1.9931978265148258</c:v>
                </c:pt>
                <c:pt idx="314">
                  <c:v>3.0051301870585641</c:v>
                </c:pt>
                <c:pt idx="315">
                  <c:v>1.2854996900796727</c:v>
                </c:pt>
                <c:pt idx="316">
                  <c:v>2.127573533729147</c:v>
                </c:pt>
                <c:pt idx="317">
                  <c:v>3.1909905157678096</c:v>
                </c:pt>
                <c:pt idx="318">
                  <c:v>5.0918924009272635</c:v>
                </c:pt>
                <c:pt idx="319">
                  <c:v>5.4800907175068749</c:v>
                </c:pt>
                <c:pt idx="320">
                  <c:v>1.2854996900796727</c:v>
                </c:pt>
                <c:pt idx="321">
                  <c:v>1.9931978265148258</c:v>
                </c:pt>
                <c:pt idx="322">
                  <c:v>3.1909905157678096</c:v>
                </c:pt>
                <c:pt idx="323">
                  <c:v>1.2854996900796727</c:v>
                </c:pt>
                <c:pt idx="324">
                  <c:v>2.0594643081561674</c:v>
                </c:pt>
                <c:pt idx="325">
                  <c:v>3.0051301870585641</c:v>
                </c:pt>
                <c:pt idx="326">
                  <c:v>4.0163793485168595</c:v>
                </c:pt>
                <c:pt idx="327">
                  <c:v>1.2854996900796727</c:v>
                </c:pt>
                <c:pt idx="328">
                  <c:v>2.127573533729147</c:v>
                </c:pt>
                <c:pt idx="329">
                  <c:v>3.1909905157678096</c:v>
                </c:pt>
                <c:pt idx="330">
                  <c:v>5.0918924009272635</c:v>
                </c:pt>
                <c:pt idx="331">
                  <c:v>5.4800907175068749</c:v>
                </c:pt>
                <c:pt idx="332">
                  <c:v>1.2854996900796727</c:v>
                </c:pt>
                <c:pt idx="333">
                  <c:v>1.9931978265148258</c:v>
                </c:pt>
                <c:pt idx="334">
                  <c:v>3.1909905157678096</c:v>
                </c:pt>
                <c:pt idx="335">
                  <c:v>1.2854996900796727</c:v>
                </c:pt>
                <c:pt idx="336">
                  <c:v>2.0594643081561674</c:v>
                </c:pt>
                <c:pt idx="337">
                  <c:v>3.3851018337033691</c:v>
                </c:pt>
                <c:pt idx="338">
                  <c:v>4.7175661114562173</c:v>
                </c:pt>
                <c:pt idx="339">
                  <c:v>1.2854996900796727</c:v>
                </c:pt>
                <c:pt idx="340">
                  <c:v>2.127573533729147</c:v>
                </c:pt>
                <c:pt idx="341">
                  <c:v>3.1909905157678096</c:v>
                </c:pt>
                <c:pt idx="342">
                  <c:v>5.4800907175068749</c:v>
                </c:pt>
                <c:pt idx="343">
                  <c:v>5.4800907175068749</c:v>
                </c:pt>
                <c:pt idx="344">
                  <c:v>1.2854996900796727</c:v>
                </c:pt>
                <c:pt idx="345">
                  <c:v>1.9931978265148258</c:v>
                </c:pt>
                <c:pt idx="346">
                  <c:v>3.0051301870585641</c:v>
                </c:pt>
                <c:pt idx="347">
                  <c:v>1.2854996900796727</c:v>
                </c:pt>
                <c:pt idx="348">
                  <c:v>2.0594643081561674</c:v>
                </c:pt>
                <c:pt idx="349">
                  <c:v>3.0051301870585641</c:v>
                </c:pt>
                <c:pt idx="350">
                  <c:v>1.2854996900796727</c:v>
                </c:pt>
                <c:pt idx="351">
                  <c:v>2.127573533729147</c:v>
                </c:pt>
                <c:pt idx="352">
                  <c:v>3.1909905157678096</c:v>
                </c:pt>
                <c:pt idx="353">
                  <c:v>5.0918924009272635</c:v>
                </c:pt>
                <c:pt idx="354">
                  <c:v>5.4800907175068749</c:v>
                </c:pt>
                <c:pt idx="355">
                  <c:v>1.2854996900796727</c:v>
                </c:pt>
                <c:pt idx="356">
                  <c:v>1.9931978265148258</c:v>
                </c:pt>
                <c:pt idx="357">
                  <c:v>3.1909905157678096</c:v>
                </c:pt>
                <c:pt idx="358">
                  <c:v>1.2854996900796727</c:v>
                </c:pt>
                <c:pt idx="359">
                  <c:v>1.9931978265148258</c:v>
                </c:pt>
                <c:pt idx="360">
                  <c:v>3.5874340216116107</c:v>
                </c:pt>
                <c:pt idx="361">
                  <c:v>1.2854996900796727</c:v>
                </c:pt>
                <c:pt idx="362">
                  <c:v>2.127573533729147</c:v>
                </c:pt>
                <c:pt idx="363">
                  <c:v>3.1909905157678096</c:v>
                </c:pt>
                <c:pt idx="364">
                  <c:v>5.0918924009272635</c:v>
                </c:pt>
                <c:pt idx="365">
                  <c:v>5.4800907175068749</c:v>
                </c:pt>
                <c:pt idx="366">
                  <c:v>1.2854996900796727</c:v>
                </c:pt>
                <c:pt idx="367">
                  <c:v>1.9931978265148258</c:v>
                </c:pt>
                <c:pt idx="368">
                  <c:v>3.0051301870585641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9-45D4-BD13-A198E5950A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6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9-45D4-BD13-A198E595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6159"/>
        <c:axId val="1456746080"/>
      </c:scatterChart>
      <c:valAx>
        <c:axId val="1520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6080"/>
        <c:crosses val="autoZero"/>
        <c:crossBetween val="midCat"/>
      </c:valAx>
      <c:valAx>
        <c:axId val="1456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계산!$K$1</c:f>
              <c:strCache>
                <c:ptCount val="1"/>
                <c:pt idx="0">
                  <c:v>est_inc_leaf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계산!$I$2:$I$370</c:f>
              <c:numCache>
                <c:formatCode>General</c:formatCode>
                <c:ptCount val="369"/>
                <c:pt idx="0">
                  <c:v>0</c:v>
                </c:pt>
                <c:pt idx="1">
                  <c:v>112</c:v>
                </c:pt>
                <c:pt idx="2">
                  <c:v>256</c:v>
                </c:pt>
                <c:pt idx="3">
                  <c:v>0</c:v>
                </c:pt>
                <c:pt idx="4">
                  <c:v>112</c:v>
                </c:pt>
                <c:pt idx="5">
                  <c:v>224</c:v>
                </c:pt>
                <c:pt idx="6">
                  <c:v>0</c:v>
                </c:pt>
                <c:pt idx="7">
                  <c:v>133</c:v>
                </c:pt>
                <c:pt idx="8">
                  <c:v>266</c:v>
                </c:pt>
                <c:pt idx="9">
                  <c:v>0</c:v>
                </c:pt>
                <c:pt idx="10">
                  <c:v>126</c:v>
                </c:pt>
                <c:pt idx="11">
                  <c:v>266</c:v>
                </c:pt>
                <c:pt idx="12">
                  <c:v>0</c:v>
                </c:pt>
                <c:pt idx="13">
                  <c:v>112</c:v>
                </c:pt>
                <c:pt idx="14">
                  <c:v>256</c:v>
                </c:pt>
                <c:pt idx="15">
                  <c:v>0</c:v>
                </c:pt>
                <c:pt idx="16">
                  <c:v>112</c:v>
                </c:pt>
                <c:pt idx="17">
                  <c:v>224</c:v>
                </c:pt>
                <c:pt idx="18">
                  <c:v>336</c:v>
                </c:pt>
                <c:pt idx="19">
                  <c:v>448</c:v>
                </c:pt>
                <c:pt idx="20">
                  <c:v>0</c:v>
                </c:pt>
                <c:pt idx="21">
                  <c:v>133</c:v>
                </c:pt>
                <c:pt idx="22">
                  <c:v>266</c:v>
                </c:pt>
                <c:pt idx="23">
                  <c:v>0</c:v>
                </c:pt>
                <c:pt idx="24">
                  <c:v>126</c:v>
                </c:pt>
                <c:pt idx="25">
                  <c:v>266</c:v>
                </c:pt>
                <c:pt idx="26">
                  <c:v>0</c:v>
                </c:pt>
                <c:pt idx="27">
                  <c:v>112</c:v>
                </c:pt>
                <c:pt idx="28">
                  <c:v>256</c:v>
                </c:pt>
                <c:pt idx="29">
                  <c:v>0</c:v>
                </c:pt>
                <c:pt idx="30">
                  <c:v>112</c:v>
                </c:pt>
                <c:pt idx="31">
                  <c:v>224</c:v>
                </c:pt>
                <c:pt idx="32">
                  <c:v>0</c:v>
                </c:pt>
                <c:pt idx="33">
                  <c:v>133</c:v>
                </c:pt>
                <c:pt idx="34">
                  <c:v>266</c:v>
                </c:pt>
                <c:pt idx="35">
                  <c:v>0</c:v>
                </c:pt>
                <c:pt idx="36">
                  <c:v>126</c:v>
                </c:pt>
                <c:pt idx="37">
                  <c:v>0</c:v>
                </c:pt>
                <c:pt idx="38">
                  <c:v>112</c:v>
                </c:pt>
                <c:pt idx="39">
                  <c:v>256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133</c:v>
                </c:pt>
                <c:pt idx="44">
                  <c:v>266</c:v>
                </c:pt>
                <c:pt idx="45">
                  <c:v>399</c:v>
                </c:pt>
                <c:pt idx="46">
                  <c:v>504</c:v>
                </c:pt>
                <c:pt idx="47">
                  <c:v>0</c:v>
                </c:pt>
                <c:pt idx="48">
                  <c:v>126</c:v>
                </c:pt>
                <c:pt idx="49">
                  <c:v>266</c:v>
                </c:pt>
                <c:pt idx="50">
                  <c:v>0</c:v>
                </c:pt>
                <c:pt idx="51">
                  <c:v>112</c:v>
                </c:pt>
                <c:pt idx="52">
                  <c:v>0</c:v>
                </c:pt>
                <c:pt idx="53">
                  <c:v>112</c:v>
                </c:pt>
                <c:pt idx="54">
                  <c:v>0</c:v>
                </c:pt>
                <c:pt idx="55">
                  <c:v>133</c:v>
                </c:pt>
                <c:pt idx="56">
                  <c:v>266</c:v>
                </c:pt>
                <c:pt idx="57">
                  <c:v>399</c:v>
                </c:pt>
                <c:pt idx="58">
                  <c:v>0</c:v>
                </c:pt>
                <c:pt idx="59">
                  <c:v>126</c:v>
                </c:pt>
                <c:pt idx="60">
                  <c:v>266</c:v>
                </c:pt>
                <c:pt idx="61">
                  <c:v>0</c:v>
                </c:pt>
                <c:pt idx="62">
                  <c:v>112</c:v>
                </c:pt>
                <c:pt idx="63">
                  <c:v>0</c:v>
                </c:pt>
                <c:pt idx="64">
                  <c:v>112</c:v>
                </c:pt>
                <c:pt idx="65">
                  <c:v>0</c:v>
                </c:pt>
                <c:pt idx="66">
                  <c:v>133</c:v>
                </c:pt>
                <c:pt idx="67">
                  <c:v>266</c:v>
                </c:pt>
                <c:pt idx="68">
                  <c:v>399</c:v>
                </c:pt>
                <c:pt idx="69">
                  <c:v>504</c:v>
                </c:pt>
                <c:pt idx="70">
                  <c:v>0</c:v>
                </c:pt>
                <c:pt idx="71">
                  <c:v>126</c:v>
                </c:pt>
                <c:pt idx="72">
                  <c:v>266</c:v>
                </c:pt>
                <c:pt idx="73">
                  <c:v>0</c:v>
                </c:pt>
                <c:pt idx="74">
                  <c:v>112</c:v>
                </c:pt>
                <c:pt idx="75">
                  <c:v>0</c:v>
                </c:pt>
                <c:pt idx="76">
                  <c:v>112</c:v>
                </c:pt>
                <c:pt idx="77">
                  <c:v>240</c:v>
                </c:pt>
                <c:pt idx="78">
                  <c:v>0</c:v>
                </c:pt>
                <c:pt idx="79">
                  <c:v>112</c:v>
                </c:pt>
                <c:pt idx="80">
                  <c:v>256</c:v>
                </c:pt>
                <c:pt idx="81">
                  <c:v>0</c:v>
                </c:pt>
                <c:pt idx="82">
                  <c:v>119</c:v>
                </c:pt>
                <c:pt idx="83">
                  <c:v>238</c:v>
                </c:pt>
                <c:pt idx="84">
                  <c:v>357</c:v>
                </c:pt>
                <c:pt idx="85">
                  <c:v>102</c:v>
                </c:pt>
                <c:pt idx="86">
                  <c:v>0</c:v>
                </c:pt>
                <c:pt idx="87">
                  <c:v>126</c:v>
                </c:pt>
                <c:pt idx="88">
                  <c:v>0</c:v>
                </c:pt>
                <c:pt idx="89">
                  <c:v>133</c:v>
                </c:pt>
                <c:pt idx="90">
                  <c:v>252</c:v>
                </c:pt>
                <c:pt idx="91">
                  <c:v>0</c:v>
                </c:pt>
                <c:pt idx="92">
                  <c:v>119</c:v>
                </c:pt>
                <c:pt idx="93">
                  <c:v>238</c:v>
                </c:pt>
                <c:pt idx="94">
                  <c:v>357</c:v>
                </c:pt>
                <c:pt idx="95">
                  <c:v>459</c:v>
                </c:pt>
                <c:pt idx="96">
                  <c:v>0</c:v>
                </c:pt>
                <c:pt idx="97">
                  <c:v>126</c:v>
                </c:pt>
                <c:pt idx="98">
                  <c:v>0</c:v>
                </c:pt>
                <c:pt idx="99">
                  <c:v>133</c:v>
                </c:pt>
                <c:pt idx="100">
                  <c:v>252</c:v>
                </c:pt>
                <c:pt idx="101">
                  <c:v>0</c:v>
                </c:pt>
                <c:pt idx="102">
                  <c:v>119</c:v>
                </c:pt>
                <c:pt idx="103">
                  <c:v>0</c:v>
                </c:pt>
                <c:pt idx="104">
                  <c:v>119</c:v>
                </c:pt>
                <c:pt idx="105">
                  <c:v>221</c:v>
                </c:pt>
                <c:pt idx="106">
                  <c:v>0</c:v>
                </c:pt>
                <c:pt idx="107">
                  <c:v>126</c:v>
                </c:pt>
                <c:pt idx="108">
                  <c:v>266</c:v>
                </c:pt>
                <c:pt idx="109">
                  <c:v>0</c:v>
                </c:pt>
                <c:pt idx="110">
                  <c:v>133</c:v>
                </c:pt>
                <c:pt idx="111">
                  <c:v>252</c:v>
                </c:pt>
                <c:pt idx="112">
                  <c:v>0</c:v>
                </c:pt>
                <c:pt idx="113">
                  <c:v>119</c:v>
                </c:pt>
                <c:pt idx="114">
                  <c:v>224</c:v>
                </c:pt>
                <c:pt idx="115">
                  <c:v>0</c:v>
                </c:pt>
                <c:pt idx="116">
                  <c:v>119</c:v>
                </c:pt>
                <c:pt idx="117">
                  <c:v>238</c:v>
                </c:pt>
                <c:pt idx="118">
                  <c:v>0</c:v>
                </c:pt>
                <c:pt idx="119">
                  <c:v>133</c:v>
                </c:pt>
                <c:pt idx="120">
                  <c:v>266</c:v>
                </c:pt>
                <c:pt idx="121">
                  <c:v>0</c:v>
                </c:pt>
                <c:pt idx="122">
                  <c:v>133</c:v>
                </c:pt>
                <c:pt idx="123">
                  <c:v>252</c:v>
                </c:pt>
                <c:pt idx="124">
                  <c:v>0</c:v>
                </c:pt>
                <c:pt idx="125">
                  <c:v>119</c:v>
                </c:pt>
                <c:pt idx="126">
                  <c:v>224</c:v>
                </c:pt>
                <c:pt idx="127">
                  <c:v>0</c:v>
                </c:pt>
                <c:pt idx="128">
                  <c:v>119</c:v>
                </c:pt>
                <c:pt idx="129">
                  <c:v>238</c:v>
                </c:pt>
                <c:pt idx="130">
                  <c:v>0</c:v>
                </c:pt>
                <c:pt idx="131">
                  <c:v>133</c:v>
                </c:pt>
                <c:pt idx="132">
                  <c:v>252</c:v>
                </c:pt>
                <c:pt idx="133">
                  <c:v>0</c:v>
                </c:pt>
                <c:pt idx="134">
                  <c:v>133</c:v>
                </c:pt>
                <c:pt idx="135">
                  <c:v>252</c:v>
                </c:pt>
                <c:pt idx="136">
                  <c:v>0</c:v>
                </c:pt>
                <c:pt idx="137">
                  <c:v>112</c:v>
                </c:pt>
                <c:pt idx="138">
                  <c:v>0</c:v>
                </c:pt>
                <c:pt idx="139">
                  <c:v>119</c:v>
                </c:pt>
                <c:pt idx="140">
                  <c:v>238</c:v>
                </c:pt>
                <c:pt idx="141">
                  <c:v>0</c:v>
                </c:pt>
                <c:pt idx="142">
                  <c:v>133</c:v>
                </c:pt>
                <c:pt idx="143">
                  <c:v>252</c:v>
                </c:pt>
                <c:pt idx="144">
                  <c:v>0</c:v>
                </c:pt>
                <c:pt idx="145">
                  <c:v>133</c:v>
                </c:pt>
                <c:pt idx="146">
                  <c:v>252</c:v>
                </c:pt>
                <c:pt idx="147">
                  <c:v>0</c:v>
                </c:pt>
                <c:pt idx="148">
                  <c:v>112</c:v>
                </c:pt>
                <c:pt idx="149">
                  <c:v>0</c:v>
                </c:pt>
                <c:pt idx="150">
                  <c:v>112</c:v>
                </c:pt>
                <c:pt idx="151">
                  <c:v>0</c:v>
                </c:pt>
                <c:pt idx="152">
                  <c:v>98</c:v>
                </c:pt>
                <c:pt idx="153">
                  <c:v>182</c:v>
                </c:pt>
                <c:pt idx="154">
                  <c:v>322</c:v>
                </c:pt>
                <c:pt idx="155">
                  <c:v>0</c:v>
                </c:pt>
                <c:pt idx="156">
                  <c:v>0</c:v>
                </c:pt>
                <c:pt idx="157">
                  <c:v>119</c:v>
                </c:pt>
                <c:pt idx="158">
                  <c:v>238</c:v>
                </c:pt>
                <c:pt idx="159">
                  <c:v>448</c:v>
                </c:pt>
                <c:pt idx="160">
                  <c:v>0</c:v>
                </c:pt>
                <c:pt idx="161">
                  <c:v>119</c:v>
                </c:pt>
                <c:pt idx="162">
                  <c:v>238</c:v>
                </c:pt>
                <c:pt idx="163">
                  <c:v>0</c:v>
                </c:pt>
                <c:pt idx="164">
                  <c:v>98</c:v>
                </c:pt>
                <c:pt idx="165">
                  <c:v>182</c:v>
                </c:pt>
                <c:pt idx="166">
                  <c:v>322</c:v>
                </c:pt>
                <c:pt idx="167">
                  <c:v>0</c:v>
                </c:pt>
                <c:pt idx="168">
                  <c:v>119</c:v>
                </c:pt>
                <c:pt idx="169">
                  <c:v>238</c:v>
                </c:pt>
                <c:pt idx="170">
                  <c:v>357</c:v>
                </c:pt>
                <c:pt idx="171">
                  <c:v>448</c:v>
                </c:pt>
                <c:pt idx="172">
                  <c:v>0</c:v>
                </c:pt>
                <c:pt idx="173">
                  <c:v>119</c:v>
                </c:pt>
                <c:pt idx="174">
                  <c:v>238</c:v>
                </c:pt>
                <c:pt idx="175">
                  <c:v>357</c:v>
                </c:pt>
                <c:pt idx="176">
                  <c:v>0</c:v>
                </c:pt>
                <c:pt idx="177">
                  <c:v>98</c:v>
                </c:pt>
                <c:pt idx="178">
                  <c:v>182</c:v>
                </c:pt>
                <c:pt idx="179">
                  <c:v>322</c:v>
                </c:pt>
                <c:pt idx="180">
                  <c:v>0</c:v>
                </c:pt>
                <c:pt idx="181">
                  <c:v>0</c:v>
                </c:pt>
                <c:pt idx="182">
                  <c:v>119</c:v>
                </c:pt>
                <c:pt idx="183">
                  <c:v>238</c:v>
                </c:pt>
                <c:pt idx="184">
                  <c:v>357</c:v>
                </c:pt>
                <c:pt idx="185">
                  <c:v>0</c:v>
                </c:pt>
                <c:pt idx="186">
                  <c:v>119</c:v>
                </c:pt>
                <c:pt idx="187">
                  <c:v>238</c:v>
                </c:pt>
                <c:pt idx="188">
                  <c:v>357</c:v>
                </c:pt>
                <c:pt idx="189">
                  <c:v>0</c:v>
                </c:pt>
                <c:pt idx="190">
                  <c:v>98</c:v>
                </c:pt>
                <c:pt idx="191">
                  <c:v>182</c:v>
                </c:pt>
                <c:pt idx="192">
                  <c:v>322</c:v>
                </c:pt>
                <c:pt idx="193">
                  <c:v>0</c:v>
                </c:pt>
                <c:pt idx="194">
                  <c:v>0</c:v>
                </c:pt>
                <c:pt idx="195">
                  <c:v>119</c:v>
                </c:pt>
                <c:pt idx="196">
                  <c:v>238</c:v>
                </c:pt>
                <c:pt idx="197">
                  <c:v>0</c:v>
                </c:pt>
                <c:pt idx="198">
                  <c:v>119</c:v>
                </c:pt>
                <c:pt idx="199">
                  <c:v>238</c:v>
                </c:pt>
                <c:pt idx="200">
                  <c:v>357</c:v>
                </c:pt>
                <c:pt idx="201">
                  <c:v>448</c:v>
                </c:pt>
                <c:pt idx="202">
                  <c:v>0</c:v>
                </c:pt>
                <c:pt idx="203">
                  <c:v>98</c:v>
                </c:pt>
                <c:pt idx="204">
                  <c:v>182</c:v>
                </c:pt>
                <c:pt idx="205">
                  <c:v>322</c:v>
                </c:pt>
                <c:pt idx="206">
                  <c:v>0</c:v>
                </c:pt>
                <c:pt idx="207">
                  <c:v>119</c:v>
                </c:pt>
                <c:pt idx="208">
                  <c:v>238</c:v>
                </c:pt>
                <c:pt idx="209">
                  <c:v>0</c:v>
                </c:pt>
                <c:pt idx="210">
                  <c:v>119</c:v>
                </c:pt>
                <c:pt idx="211">
                  <c:v>238</c:v>
                </c:pt>
                <c:pt idx="212">
                  <c:v>357</c:v>
                </c:pt>
                <c:pt idx="213">
                  <c:v>448</c:v>
                </c:pt>
                <c:pt idx="214">
                  <c:v>0</c:v>
                </c:pt>
                <c:pt idx="215">
                  <c:v>98</c:v>
                </c:pt>
                <c:pt idx="216">
                  <c:v>182</c:v>
                </c:pt>
                <c:pt idx="217">
                  <c:v>322</c:v>
                </c:pt>
                <c:pt idx="218">
                  <c:v>0</c:v>
                </c:pt>
                <c:pt idx="219">
                  <c:v>119</c:v>
                </c:pt>
                <c:pt idx="220">
                  <c:v>238</c:v>
                </c:pt>
                <c:pt idx="221">
                  <c:v>0</c:v>
                </c:pt>
                <c:pt idx="222">
                  <c:v>119</c:v>
                </c:pt>
                <c:pt idx="223">
                  <c:v>238</c:v>
                </c:pt>
                <c:pt idx="224">
                  <c:v>357</c:v>
                </c:pt>
                <c:pt idx="225">
                  <c:v>448</c:v>
                </c:pt>
                <c:pt idx="226">
                  <c:v>0</c:v>
                </c:pt>
                <c:pt idx="227">
                  <c:v>98</c:v>
                </c:pt>
                <c:pt idx="228">
                  <c:v>182</c:v>
                </c:pt>
                <c:pt idx="229">
                  <c:v>322</c:v>
                </c:pt>
                <c:pt idx="230">
                  <c:v>0</c:v>
                </c:pt>
                <c:pt idx="231">
                  <c:v>98</c:v>
                </c:pt>
                <c:pt idx="232">
                  <c:v>182</c:v>
                </c:pt>
                <c:pt idx="233">
                  <c:v>322</c:v>
                </c:pt>
                <c:pt idx="234">
                  <c:v>0</c:v>
                </c:pt>
                <c:pt idx="235">
                  <c:v>98</c:v>
                </c:pt>
                <c:pt idx="236">
                  <c:v>196</c:v>
                </c:pt>
                <c:pt idx="237">
                  <c:v>322</c:v>
                </c:pt>
                <c:pt idx="238">
                  <c:v>0</c:v>
                </c:pt>
                <c:pt idx="239">
                  <c:v>98</c:v>
                </c:pt>
                <c:pt idx="240">
                  <c:v>182</c:v>
                </c:pt>
                <c:pt idx="241">
                  <c:v>322</c:v>
                </c:pt>
                <c:pt idx="242">
                  <c:v>0</c:v>
                </c:pt>
                <c:pt idx="243">
                  <c:v>98</c:v>
                </c:pt>
                <c:pt idx="244">
                  <c:v>182</c:v>
                </c:pt>
                <c:pt idx="245">
                  <c:v>0</c:v>
                </c:pt>
                <c:pt idx="246">
                  <c:v>98</c:v>
                </c:pt>
                <c:pt idx="247">
                  <c:v>182</c:v>
                </c:pt>
                <c:pt idx="248">
                  <c:v>0</c:v>
                </c:pt>
                <c:pt idx="249">
                  <c:v>98</c:v>
                </c:pt>
                <c:pt idx="250">
                  <c:v>196</c:v>
                </c:pt>
                <c:pt idx="251">
                  <c:v>0</c:v>
                </c:pt>
                <c:pt idx="252">
                  <c:v>98</c:v>
                </c:pt>
                <c:pt idx="253">
                  <c:v>182</c:v>
                </c:pt>
                <c:pt idx="254">
                  <c:v>0</c:v>
                </c:pt>
                <c:pt idx="255">
                  <c:v>98</c:v>
                </c:pt>
                <c:pt idx="256">
                  <c:v>182</c:v>
                </c:pt>
                <c:pt idx="257">
                  <c:v>180</c:v>
                </c:pt>
                <c:pt idx="258">
                  <c:v>306</c:v>
                </c:pt>
                <c:pt idx="259">
                  <c:v>480</c:v>
                </c:pt>
                <c:pt idx="260">
                  <c:v>589</c:v>
                </c:pt>
                <c:pt idx="261">
                  <c:v>684</c:v>
                </c:pt>
                <c:pt idx="262">
                  <c:v>765</c:v>
                </c:pt>
                <c:pt idx="263">
                  <c:v>0</c:v>
                </c:pt>
                <c:pt idx="264">
                  <c:v>119</c:v>
                </c:pt>
                <c:pt idx="265">
                  <c:v>238</c:v>
                </c:pt>
                <c:pt idx="266">
                  <c:v>336</c:v>
                </c:pt>
                <c:pt idx="267">
                  <c:v>496</c:v>
                </c:pt>
                <c:pt idx="268">
                  <c:v>608</c:v>
                </c:pt>
                <c:pt idx="269">
                  <c:v>0</c:v>
                </c:pt>
                <c:pt idx="270">
                  <c:v>98</c:v>
                </c:pt>
                <c:pt idx="271">
                  <c:v>0</c:v>
                </c:pt>
                <c:pt idx="272">
                  <c:v>126</c:v>
                </c:pt>
                <c:pt idx="273">
                  <c:v>280</c:v>
                </c:pt>
                <c:pt idx="274">
                  <c:v>378</c:v>
                </c:pt>
                <c:pt idx="275">
                  <c:v>504</c:v>
                </c:pt>
                <c:pt idx="276">
                  <c:v>595</c:v>
                </c:pt>
                <c:pt idx="277">
                  <c:v>0</c:v>
                </c:pt>
                <c:pt idx="278">
                  <c:v>119</c:v>
                </c:pt>
                <c:pt idx="279">
                  <c:v>238</c:v>
                </c:pt>
                <c:pt idx="280">
                  <c:v>336</c:v>
                </c:pt>
                <c:pt idx="281">
                  <c:v>496</c:v>
                </c:pt>
                <c:pt idx="282">
                  <c:v>608</c:v>
                </c:pt>
                <c:pt idx="283">
                  <c:v>675</c:v>
                </c:pt>
                <c:pt idx="284">
                  <c:v>715</c:v>
                </c:pt>
                <c:pt idx="285">
                  <c:v>0</c:v>
                </c:pt>
                <c:pt idx="286">
                  <c:v>70</c:v>
                </c:pt>
                <c:pt idx="287">
                  <c:v>98</c:v>
                </c:pt>
                <c:pt idx="288">
                  <c:v>0</c:v>
                </c:pt>
                <c:pt idx="289">
                  <c:v>126</c:v>
                </c:pt>
                <c:pt idx="290">
                  <c:v>280</c:v>
                </c:pt>
                <c:pt idx="291">
                  <c:v>399</c:v>
                </c:pt>
                <c:pt idx="292">
                  <c:v>504</c:v>
                </c:pt>
                <c:pt idx="293">
                  <c:v>595</c:v>
                </c:pt>
                <c:pt idx="294">
                  <c:v>0</c:v>
                </c:pt>
                <c:pt idx="295">
                  <c:v>119</c:v>
                </c:pt>
                <c:pt idx="296">
                  <c:v>238</c:v>
                </c:pt>
                <c:pt idx="297">
                  <c:v>357</c:v>
                </c:pt>
                <c:pt idx="298">
                  <c:v>465</c:v>
                </c:pt>
                <c:pt idx="299">
                  <c:v>608</c:v>
                </c:pt>
                <c:pt idx="300">
                  <c:v>630</c:v>
                </c:pt>
                <c:pt idx="301">
                  <c:v>715</c:v>
                </c:pt>
                <c:pt idx="302">
                  <c:v>0</c:v>
                </c:pt>
                <c:pt idx="303">
                  <c:v>98</c:v>
                </c:pt>
                <c:pt idx="304">
                  <c:v>0</c:v>
                </c:pt>
                <c:pt idx="305">
                  <c:v>98</c:v>
                </c:pt>
                <c:pt idx="306">
                  <c:v>168</c:v>
                </c:pt>
                <c:pt idx="307">
                  <c:v>0</c:v>
                </c:pt>
                <c:pt idx="308">
                  <c:v>105</c:v>
                </c:pt>
                <c:pt idx="309">
                  <c:v>196</c:v>
                </c:pt>
                <c:pt idx="310">
                  <c:v>315</c:v>
                </c:pt>
                <c:pt idx="311">
                  <c:v>336</c:v>
                </c:pt>
                <c:pt idx="312">
                  <c:v>0</c:v>
                </c:pt>
                <c:pt idx="313">
                  <c:v>91</c:v>
                </c:pt>
                <c:pt idx="314">
                  <c:v>182</c:v>
                </c:pt>
                <c:pt idx="315">
                  <c:v>0</c:v>
                </c:pt>
                <c:pt idx="316">
                  <c:v>105</c:v>
                </c:pt>
                <c:pt idx="317">
                  <c:v>196</c:v>
                </c:pt>
                <c:pt idx="318">
                  <c:v>315</c:v>
                </c:pt>
                <c:pt idx="319">
                  <c:v>336</c:v>
                </c:pt>
                <c:pt idx="320">
                  <c:v>0</c:v>
                </c:pt>
                <c:pt idx="321">
                  <c:v>91</c:v>
                </c:pt>
                <c:pt idx="322">
                  <c:v>196</c:v>
                </c:pt>
                <c:pt idx="323">
                  <c:v>0</c:v>
                </c:pt>
                <c:pt idx="324">
                  <c:v>98</c:v>
                </c:pt>
                <c:pt idx="325">
                  <c:v>182</c:v>
                </c:pt>
                <c:pt idx="326">
                  <c:v>252</c:v>
                </c:pt>
                <c:pt idx="327">
                  <c:v>0</c:v>
                </c:pt>
                <c:pt idx="328">
                  <c:v>105</c:v>
                </c:pt>
                <c:pt idx="329">
                  <c:v>196</c:v>
                </c:pt>
                <c:pt idx="330">
                  <c:v>315</c:v>
                </c:pt>
                <c:pt idx="331">
                  <c:v>336</c:v>
                </c:pt>
                <c:pt idx="332">
                  <c:v>0</c:v>
                </c:pt>
                <c:pt idx="333">
                  <c:v>91</c:v>
                </c:pt>
                <c:pt idx="334">
                  <c:v>196</c:v>
                </c:pt>
                <c:pt idx="335">
                  <c:v>0</c:v>
                </c:pt>
                <c:pt idx="336">
                  <c:v>98</c:v>
                </c:pt>
                <c:pt idx="337">
                  <c:v>210</c:v>
                </c:pt>
                <c:pt idx="338">
                  <c:v>294</c:v>
                </c:pt>
                <c:pt idx="339">
                  <c:v>0</c:v>
                </c:pt>
                <c:pt idx="340">
                  <c:v>105</c:v>
                </c:pt>
                <c:pt idx="341">
                  <c:v>196</c:v>
                </c:pt>
                <c:pt idx="342">
                  <c:v>336</c:v>
                </c:pt>
                <c:pt idx="343">
                  <c:v>336</c:v>
                </c:pt>
                <c:pt idx="344">
                  <c:v>0</c:v>
                </c:pt>
                <c:pt idx="345">
                  <c:v>91</c:v>
                </c:pt>
                <c:pt idx="346">
                  <c:v>182</c:v>
                </c:pt>
                <c:pt idx="347">
                  <c:v>0</c:v>
                </c:pt>
                <c:pt idx="348">
                  <c:v>98</c:v>
                </c:pt>
                <c:pt idx="349">
                  <c:v>182</c:v>
                </c:pt>
                <c:pt idx="350">
                  <c:v>0</c:v>
                </c:pt>
                <c:pt idx="351">
                  <c:v>105</c:v>
                </c:pt>
                <c:pt idx="352">
                  <c:v>196</c:v>
                </c:pt>
                <c:pt idx="353">
                  <c:v>315</c:v>
                </c:pt>
                <c:pt idx="354">
                  <c:v>336</c:v>
                </c:pt>
                <c:pt idx="355">
                  <c:v>0</c:v>
                </c:pt>
                <c:pt idx="356">
                  <c:v>91</c:v>
                </c:pt>
                <c:pt idx="357">
                  <c:v>196</c:v>
                </c:pt>
                <c:pt idx="358">
                  <c:v>0</c:v>
                </c:pt>
                <c:pt idx="359">
                  <c:v>91</c:v>
                </c:pt>
                <c:pt idx="360">
                  <c:v>224</c:v>
                </c:pt>
                <c:pt idx="361">
                  <c:v>0</c:v>
                </c:pt>
                <c:pt idx="362">
                  <c:v>105</c:v>
                </c:pt>
                <c:pt idx="363">
                  <c:v>196</c:v>
                </c:pt>
                <c:pt idx="364">
                  <c:v>315</c:v>
                </c:pt>
                <c:pt idx="365">
                  <c:v>336</c:v>
                </c:pt>
                <c:pt idx="366">
                  <c:v>0</c:v>
                </c:pt>
                <c:pt idx="367">
                  <c:v>91</c:v>
                </c:pt>
                <c:pt idx="368">
                  <c:v>182</c:v>
                </c:pt>
              </c:numCache>
            </c:numRef>
          </c:xVal>
          <c:yVal>
            <c:numRef>
              <c:f>계산!$K$2:$K$370</c:f>
              <c:numCache>
                <c:formatCode>General</c:formatCode>
                <c:ptCount val="369"/>
                <c:pt idx="0">
                  <c:v>1.2854996900796727</c:v>
                </c:pt>
                <c:pt idx="1">
                  <c:v>2.1975527103926016</c:v>
                </c:pt>
                <c:pt idx="2">
                  <c:v>4.0802445644945662</c:v>
                </c:pt>
                <c:pt idx="3">
                  <c:v>1.2854996900796727</c:v>
                </c:pt>
                <c:pt idx="4">
                  <c:v>2.1975527103926016</c:v>
                </c:pt>
                <c:pt idx="5">
                  <c:v>3.5874340216116107</c:v>
                </c:pt>
                <c:pt idx="6">
                  <c:v>1.2854996900796727</c:v>
                </c:pt>
                <c:pt idx="7">
                  <c:v>2.4189627797884601</c:v>
                </c:pt>
                <c:pt idx="8">
                  <c:v>4.2426610913321978</c:v>
                </c:pt>
                <c:pt idx="9">
                  <c:v>1.2854996900796727</c:v>
                </c:pt>
                <c:pt idx="10">
                  <c:v>2.3432234589157392</c:v>
                </c:pt>
                <c:pt idx="11">
                  <c:v>4.2426610913321978</c:v>
                </c:pt>
                <c:pt idx="12">
                  <c:v>1.2854996900796727</c:v>
                </c:pt>
                <c:pt idx="13">
                  <c:v>2.1975527103926016</c:v>
                </c:pt>
                <c:pt idx="14">
                  <c:v>4.0802445644945662</c:v>
                </c:pt>
                <c:pt idx="15">
                  <c:v>1.2854996900796727</c:v>
                </c:pt>
                <c:pt idx="16">
                  <c:v>2.1975527103926016</c:v>
                </c:pt>
                <c:pt idx="17">
                  <c:v>3.5874340216116107</c:v>
                </c:pt>
                <c:pt idx="18">
                  <c:v>5.4800907175068749</c:v>
                </c:pt>
                <c:pt idx="19">
                  <c:v>7.697768549220231</c:v>
                </c:pt>
                <c:pt idx="20">
                  <c:v>1.2854996900796727</c:v>
                </c:pt>
                <c:pt idx="21">
                  <c:v>2.4189627797884601</c:v>
                </c:pt>
                <c:pt idx="22">
                  <c:v>4.2426610913321978</c:v>
                </c:pt>
                <c:pt idx="23">
                  <c:v>1.2854996900796727</c:v>
                </c:pt>
                <c:pt idx="24">
                  <c:v>2.3432234589157392</c:v>
                </c:pt>
                <c:pt idx="25">
                  <c:v>4.2426610913321978</c:v>
                </c:pt>
                <c:pt idx="26">
                  <c:v>1.2854996900796727</c:v>
                </c:pt>
                <c:pt idx="27">
                  <c:v>2.1975527103926016</c:v>
                </c:pt>
                <c:pt idx="28">
                  <c:v>4.0802445644945662</c:v>
                </c:pt>
                <c:pt idx="29">
                  <c:v>1.2854996900796727</c:v>
                </c:pt>
                <c:pt idx="30">
                  <c:v>2.1975527103926016</c:v>
                </c:pt>
                <c:pt idx="31">
                  <c:v>3.5874340216116107</c:v>
                </c:pt>
                <c:pt idx="32">
                  <c:v>1.2854996900796727</c:v>
                </c:pt>
                <c:pt idx="33">
                  <c:v>2.4189627797884601</c:v>
                </c:pt>
                <c:pt idx="34">
                  <c:v>4.2426610913321978</c:v>
                </c:pt>
                <c:pt idx="35">
                  <c:v>1.2854996900796727</c:v>
                </c:pt>
                <c:pt idx="36">
                  <c:v>2.3432234589157392</c:v>
                </c:pt>
                <c:pt idx="37">
                  <c:v>1.2854996900796727</c:v>
                </c:pt>
                <c:pt idx="38">
                  <c:v>2.1975527103926016</c:v>
                </c:pt>
                <c:pt idx="39">
                  <c:v>4.0802445644945662</c:v>
                </c:pt>
                <c:pt idx="40">
                  <c:v>1.2854996900796727</c:v>
                </c:pt>
                <c:pt idx="41">
                  <c:v>2.1975527103926016</c:v>
                </c:pt>
                <c:pt idx="42">
                  <c:v>1.2854996900796727</c:v>
                </c:pt>
                <c:pt idx="43">
                  <c:v>2.4189627797884601</c:v>
                </c:pt>
                <c:pt idx="44">
                  <c:v>4.2426610913321978</c:v>
                </c:pt>
                <c:pt idx="45">
                  <c:v>6.7081748723259853</c:v>
                </c:pt>
                <c:pt idx="46">
                  <c:v>8.8183792304550348</c:v>
                </c:pt>
                <c:pt idx="47">
                  <c:v>1.2854996900796727</c:v>
                </c:pt>
                <c:pt idx="48">
                  <c:v>2.3432234589157392</c:v>
                </c:pt>
                <c:pt idx="49">
                  <c:v>4.2426610913321978</c:v>
                </c:pt>
                <c:pt idx="50">
                  <c:v>1.2854996900796727</c:v>
                </c:pt>
                <c:pt idx="51">
                  <c:v>2.1975527103926016</c:v>
                </c:pt>
                <c:pt idx="52">
                  <c:v>1.2854996900796727</c:v>
                </c:pt>
                <c:pt idx="53">
                  <c:v>2.1975527103926016</c:v>
                </c:pt>
                <c:pt idx="54">
                  <c:v>1.2854996900796727</c:v>
                </c:pt>
                <c:pt idx="55">
                  <c:v>2.4189627797884601</c:v>
                </c:pt>
                <c:pt idx="56">
                  <c:v>4.2426610913321978</c:v>
                </c:pt>
                <c:pt idx="57">
                  <c:v>6.7081748723259853</c:v>
                </c:pt>
                <c:pt idx="58">
                  <c:v>1.2854996900796727</c:v>
                </c:pt>
                <c:pt idx="59">
                  <c:v>2.3432234589157392</c:v>
                </c:pt>
                <c:pt idx="60">
                  <c:v>4.2426610913321978</c:v>
                </c:pt>
                <c:pt idx="61">
                  <c:v>1.2854996900796727</c:v>
                </c:pt>
                <c:pt idx="62">
                  <c:v>2.1975527103926016</c:v>
                </c:pt>
                <c:pt idx="63">
                  <c:v>1.2854996900796727</c:v>
                </c:pt>
                <c:pt idx="64">
                  <c:v>2.1975527103926016</c:v>
                </c:pt>
                <c:pt idx="65">
                  <c:v>1.2854996900796727</c:v>
                </c:pt>
                <c:pt idx="66">
                  <c:v>2.4189627797884601</c:v>
                </c:pt>
                <c:pt idx="67">
                  <c:v>4.2426610913321978</c:v>
                </c:pt>
                <c:pt idx="68">
                  <c:v>6.7081748723259853</c:v>
                </c:pt>
                <c:pt idx="69">
                  <c:v>8.8183792304550348</c:v>
                </c:pt>
                <c:pt idx="70">
                  <c:v>1.2854996900796727</c:v>
                </c:pt>
                <c:pt idx="71">
                  <c:v>2.3432234589157392</c:v>
                </c:pt>
                <c:pt idx="72">
                  <c:v>4.2426610913321978</c:v>
                </c:pt>
                <c:pt idx="73">
                  <c:v>1.2854996900796727</c:v>
                </c:pt>
                <c:pt idx="74">
                  <c:v>2.1975527103926016</c:v>
                </c:pt>
                <c:pt idx="75">
                  <c:v>1.2854996900796727</c:v>
                </c:pt>
                <c:pt idx="76">
                  <c:v>2.1975527103926016</c:v>
                </c:pt>
                <c:pt idx="77">
                  <c:v>3.8286299355008828</c:v>
                </c:pt>
                <c:pt idx="78">
                  <c:v>1.2854996900796727</c:v>
                </c:pt>
                <c:pt idx="79">
                  <c:v>2.1975527103926016</c:v>
                </c:pt>
                <c:pt idx="80">
                  <c:v>4.0802445644945662</c:v>
                </c:pt>
                <c:pt idx="81">
                  <c:v>1.2854996900796727</c:v>
                </c:pt>
                <c:pt idx="82">
                  <c:v>2.2694278129778724</c:v>
                </c:pt>
                <c:pt idx="83">
                  <c:v>3.7979054245022477</c:v>
                </c:pt>
                <c:pt idx="84">
                  <c:v>5.8803200946682335</c:v>
                </c:pt>
                <c:pt idx="85">
                  <c:v>2.0981564515865019</c:v>
                </c:pt>
                <c:pt idx="86">
                  <c:v>1.2854996900796727</c:v>
                </c:pt>
                <c:pt idx="87">
                  <c:v>2.3432234589157392</c:v>
                </c:pt>
                <c:pt idx="88">
                  <c:v>1.2854996900796727</c:v>
                </c:pt>
                <c:pt idx="89">
                  <c:v>2.4189627797884601</c:v>
                </c:pt>
                <c:pt idx="90">
                  <c:v>4.0163793485168595</c:v>
                </c:pt>
                <c:pt idx="91">
                  <c:v>1.2854996900796727</c:v>
                </c:pt>
                <c:pt idx="92">
                  <c:v>2.2694278129778724</c:v>
                </c:pt>
                <c:pt idx="93">
                  <c:v>3.7979054245022477</c:v>
                </c:pt>
                <c:pt idx="94">
                  <c:v>5.8803200946682335</c:v>
                </c:pt>
                <c:pt idx="95">
                  <c:v>7.9202027810575242</c:v>
                </c:pt>
                <c:pt idx="96">
                  <c:v>1.2854996900796727</c:v>
                </c:pt>
                <c:pt idx="97">
                  <c:v>2.3432234589157392</c:v>
                </c:pt>
                <c:pt idx="98">
                  <c:v>1.2854996900796727</c:v>
                </c:pt>
                <c:pt idx="99">
                  <c:v>2.4189627797884601</c:v>
                </c:pt>
                <c:pt idx="100">
                  <c:v>4.0163793485168595</c:v>
                </c:pt>
                <c:pt idx="101">
                  <c:v>1.2854996900796727</c:v>
                </c:pt>
                <c:pt idx="102">
                  <c:v>2.2694278129778724</c:v>
                </c:pt>
                <c:pt idx="103">
                  <c:v>1.2854996900796727</c:v>
                </c:pt>
                <c:pt idx="104">
                  <c:v>2.2694278129778724</c:v>
                </c:pt>
                <c:pt idx="105">
                  <c:v>3.5433883377221216</c:v>
                </c:pt>
                <c:pt idx="106">
                  <c:v>1.2854996900796727</c:v>
                </c:pt>
                <c:pt idx="107">
                  <c:v>2.3432234589157392</c:v>
                </c:pt>
                <c:pt idx="108">
                  <c:v>4.2426610913321978</c:v>
                </c:pt>
                <c:pt idx="109">
                  <c:v>1.2854996900796727</c:v>
                </c:pt>
                <c:pt idx="110">
                  <c:v>2.4189627797884601</c:v>
                </c:pt>
                <c:pt idx="111">
                  <c:v>4.0163793485168595</c:v>
                </c:pt>
                <c:pt idx="112">
                  <c:v>1.2854996900796727</c:v>
                </c:pt>
                <c:pt idx="113">
                  <c:v>2.2694278129778724</c:v>
                </c:pt>
                <c:pt idx="114">
                  <c:v>3.5874340216116107</c:v>
                </c:pt>
                <c:pt idx="115">
                  <c:v>1.2854996900796727</c:v>
                </c:pt>
                <c:pt idx="116">
                  <c:v>2.2694278129778724</c:v>
                </c:pt>
                <c:pt idx="117">
                  <c:v>3.7979054245022477</c:v>
                </c:pt>
                <c:pt idx="118">
                  <c:v>1.2854996900796727</c:v>
                </c:pt>
                <c:pt idx="119">
                  <c:v>2.4189627797884601</c:v>
                </c:pt>
                <c:pt idx="120">
                  <c:v>4.2426610913321978</c:v>
                </c:pt>
                <c:pt idx="121">
                  <c:v>1.2854996900796727</c:v>
                </c:pt>
                <c:pt idx="122">
                  <c:v>2.4189627797884601</c:v>
                </c:pt>
                <c:pt idx="123">
                  <c:v>4.0163793485168595</c:v>
                </c:pt>
                <c:pt idx="124">
                  <c:v>1.2854996900796727</c:v>
                </c:pt>
                <c:pt idx="125">
                  <c:v>2.2694278129778724</c:v>
                </c:pt>
                <c:pt idx="126">
                  <c:v>3.5874340216116107</c:v>
                </c:pt>
                <c:pt idx="127">
                  <c:v>1.2854996900796727</c:v>
                </c:pt>
                <c:pt idx="128">
                  <c:v>2.2694278129778724</c:v>
                </c:pt>
                <c:pt idx="129">
                  <c:v>3.7979054245022477</c:v>
                </c:pt>
                <c:pt idx="130">
                  <c:v>1.2854996900796727</c:v>
                </c:pt>
                <c:pt idx="131">
                  <c:v>2.4189627797884601</c:v>
                </c:pt>
                <c:pt idx="132">
                  <c:v>4.0163793485168595</c:v>
                </c:pt>
                <c:pt idx="133">
                  <c:v>1.2854996900796727</c:v>
                </c:pt>
                <c:pt idx="134">
                  <c:v>2.4189627797884601</c:v>
                </c:pt>
                <c:pt idx="135">
                  <c:v>4.0163793485168595</c:v>
                </c:pt>
                <c:pt idx="136">
                  <c:v>1.2854996900796727</c:v>
                </c:pt>
                <c:pt idx="137">
                  <c:v>2.1975527103926016</c:v>
                </c:pt>
                <c:pt idx="138">
                  <c:v>1.2854996900796727</c:v>
                </c:pt>
                <c:pt idx="139">
                  <c:v>2.2694278129778724</c:v>
                </c:pt>
                <c:pt idx="140">
                  <c:v>3.7979054245022477</c:v>
                </c:pt>
                <c:pt idx="141">
                  <c:v>1.2854996900796727</c:v>
                </c:pt>
                <c:pt idx="142">
                  <c:v>2.4189627797884601</c:v>
                </c:pt>
                <c:pt idx="143">
                  <c:v>4.0163793485168595</c:v>
                </c:pt>
                <c:pt idx="144">
                  <c:v>1.2854996900796727</c:v>
                </c:pt>
                <c:pt idx="145">
                  <c:v>2.4189627797884601</c:v>
                </c:pt>
                <c:pt idx="146">
                  <c:v>4.0163793485168595</c:v>
                </c:pt>
                <c:pt idx="147">
                  <c:v>1.2854996900796727</c:v>
                </c:pt>
                <c:pt idx="148">
                  <c:v>2.1975527103926016</c:v>
                </c:pt>
                <c:pt idx="149">
                  <c:v>1.2854996900796727</c:v>
                </c:pt>
                <c:pt idx="150">
                  <c:v>2.1975527103926016</c:v>
                </c:pt>
                <c:pt idx="151">
                  <c:v>1.2854996900796727</c:v>
                </c:pt>
                <c:pt idx="152">
                  <c:v>2.0594643081561674</c:v>
                </c:pt>
                <c:pt idx="153">
                  <c:v>3.0051301870585641</c:v>
                </c:pt>
                <c:pt idx="154">
                  <c:v>5.2198354314138466</c:v>
                </c:pt>
                <c:pt idx="155">
                  <c:v>1.2854996900796727</c:v>
                </c:pt>
                <c:pt idx="156">
                  <c:v>1.2854996900796727</c:v>
                </c:pt>
                <c:pt idx="157">
                  <c:v>2.2694278129778724</c:v>
                </c:pt>
                <c:pt idx="158">
                  <c:v>3.7979054245022477</c:v>
                </c:pt>
                <c:pt idx="159">
                  <c:v>7.697768549220231</c:v>
                </c:pt>
                <c:pt idx="160">
                  <c:v>1.2854996900796727</c:v>
                </c:pt>
                <c:pt idx="161">
                  <c:v>2.2694278129778724</c:v>
                </c:pt>
                <c:pt idx="162">
                  <c:v>3.7979054245022477</c:v>
                </c:pt>
                <c:pt idx="163">
                  <c:v>1.2854996900796727</c:v>
                </c:pt>
                <c:pt idx="164">
                  <c:v>2.0594643081561674</c:v>
                </c:pt>
                <c:pt idx="165">
                  <c:v>3.0051301870585641</c:v>
                </c:pt>
                <c:pt idx="166">
                  <c:v>5.2198354314138466</c:v>
                </c:pt>
                <c:pt idx="167">
                  <c:v>1.2854996900796727</c:v>
                </c:pt>
                <c:pt idx="168">
                  <c:v>2.2694278129778724</c:v>
                </c:pt>
                <c:pt idx="169">
                  <c:v>3.7979054245022477</c:v>
                </c:pt>
                <c:pt idx="170">
                  <c:v>5.8803200946682335</c:v>
                </c:pt>
                <c:pt idx="171">
                  <c:v>7.697768549220231</c:v>
                </c:pt>
                <c:pt idx="172">
                  <c:v>1.2854996900796727</c:v>
                </c:pt>
                <c:pt idx="173">
                  <c:v>2.2694278129778724</c:v>
                </c:pt>
                <c:pt idx="174">
                  <c:v>3.7979054245022477</c:v>
                </c:pt>
                <c:pt idx="175">
                  <c:v>5.8803200946682335</c:v>
                </c:pt>
                <c:pt idx="176">
                  <c:v>1.2854996900796727</c:v>
                </c:pt>
                <c:pt idx="177">
                  <c:v>2.0594643081561674</c:v>
                </c:pt>
                <c:pt idx="178">
                  <c:v>3.0051301870585641</c:v>
                </c:pt>
                <c:pt idx="179">
                  <c:v>5.2198354314138466</c:v>
                </c:pt>
                <c:pt idx="180">
                  <c:v>1.2854996900796727</c:v>
                </c:pt>
                <c:pt idx="181">
                  <c:v>1.2854996900796727</c:v>
                </c:pt>
                <c:pt idx="182">
                  <c:v>2.2694278129778724</c:v>
                </c:pt>
                <c:pt idx="183">
                  <c:v>3.7979054245022477</c:v>
                </c:pt>
                <c:pt idx="184">
                  <c:v>5.8803200946682335</c:v>
                </c:pt>
                <c:pt idx="185">
                  <c:v>1.2854996900796727</c:v>
                </c:pt>
                <c:pt idx="186">
                  <c:v>2.2694278129778724</c:v>
                </c:pt>
                <c:pt idx="187">
                  <c:v>3.7979054245022477</c:v>
                </c:pt>
                <c:pt idx="188">
                  <c:v>5.8803200946682335</c:v>
                </c:pt>
                <c:pt idx="189">
                  <c:v>1.2854996900796727</c:v>
                </c:pt>
                <c:pt idx="190">
                  <c:v>2.0594643081561674</c:v>
                </c:pt>
                <c:pt idx="191">
                  <c:v>3.0051301870585641</c:v>
                </c:pt>
                <c:pt idx="192">
                  <c:v>5.2198354314138466</c:v>
                </c:pt>
                <c:pt idx="193">
                  <c:v>1.2854996900796727</c:v>
                </c:pt>
                <c:pt idx="194">
                  <c:v>1.2854996900796727</c:v>
                </c:pt>
                <c:pt idx="195">
                  <c:v>2.2694278129778724</c:v>
                </c:pt>
                <c:pt idx="196">
                  <c:v>3.7979054245022477</c:v>
                </c:pt>
                <c:pt idx="197">
                  <c:v>1.2854996900796727</c:v>
                </c:pt>
                <c:pt idx="198">
                  <c:v>2.2694278129778724</c:v>
                </c:pt>
                <c:pt idx="199">
                  <c:v>3.7979054245022477</c:v>
                </c:pt>
                <c:pt idx="200">
                  <c:v>5.8803200946682335</c:v>
                </c:pt>
                <c:pt idx="201">
                  <c:v>7.697768549220231</c:v>
                </c:pt>
                <c:pt idx="202">
                  <c:v>1.2854996900796727</c:v>
                </c:pt>
                <c:pt idx="203">
                  <c:v>2.0594643081561674</c:v>
                </c:pt>
                <c:pt idx="204">
                  <c:v>3.0051301870585641</c:v>
                </c:pt>
                <c:pt idx="205">
                  <c:v>5.2198354314138466</c:v>
                </c:pt>
                <c:pt idx="206">
                  <c:v>1.2854996900796727</c:v>
                </c:pt>
                <c:pt idx="207">
                  <c:v>2.2694278129778724</c:v>
                </c:pt>
                <c:pt idx="208">
                  <c:v>3.7979054245022477</c:v>
                </c:pt>
                <c:pt idx="209">
                  <c:v>1.2854996900796727</c:v>
                </c:pt>
                <c:pt idx="210">
                  <c:v>2.2694278129778724</c:v>
                </c:pt>
                <c:pt idx="211">
                  <c:v>3.7979054245022477</c:v>
                </c:pt>
                <c:pt idx="212">
                  <c:v>5.8803200946682335</c:v>
                </c:pt>
                <c:pt idx="213">
                  <c:v>7.697768549220231</c:v>
                </c:pt>
                <c:pt idx="214">
                  <c:v>1.2854996900796727</c:v>
                </c:pt>
                <c:pt idx="215">
                  <c:v>2.0594643081561674</c:v>
                </c:pt>
                <c:pt idx="216">
                  <c:v>3.0051301870585641</c:v>
                </c:pt>
                <c:pt idx="217">
                  <c:v>5.2198354314138466</c:v>
                </c:pt>
                <c:pt idx="218">
                  <c:v>1.2854996900796727</c:v>
                </c:pt>
                <c:pt idx="219">
                  <c:v>2.2694278129778724</c:v>
                </c:pt>
                <c:pt idx="220">
                  <c:v>3.7979054245022477</c:v>
                </c:pt>
                <c:pt idx="221">
                  <c:v>1.2854996900796727</c:v>
                </c:pt>
                <c:pt idx="222">
                  <c:v>2.2694278129778724</c:v>
                </c:pt>
                <c:pt idx="223">
                  <c:v>3.7979054245022477</c:v>
                </c:pt>
                <c:pt idx="224">
                  <c:v>5.8803200946682335</c:v>
                </c:pt>
                <c:pt idx="225">
                  <c:v>7.697768549220231</c:v>
                </c:pt>
                <c:pt idx="226">
                  <c:v>1.2854996900796727</c:v>
                </c:pt>
                <c:pt idx="227">
                  <c:v>2.0594643081561674</c:v>
                </c:pt>
                <c:pt idx="228">
                  <c:v>3.0051301870585641</c:v>
                </c:pt>
                <c:pt idx="229">
                  <c:v>5.2198354314138466</c:v>
                </c:pt>
                <c:pt idx="230">
                  <c:v>1.2854996900796727</c:v>
                </c:pt>
                <c:pt idx="231">
                  <c:v>2.0594643081561674</c:v>
                </c:pt>
                <c:pt idx="232">
                  <c:v>3.0051301870585641</c:v>
                </c:pt>
                <c:pt idx="233">
                  <c:v>5.2198354314138466</c:v>
                </c:pt>
                <c:pt idx="234">
                  <c:v>1.2854996900796727</c:v>
                </c:pt>
                <c:pt idx="235">
                  <c:v>2.0594643081561674</c:v>
                </c:pt>
                <c:pt idx="236">
                  <c:v>3.1909905157678096</c:v>
                </c:pt>
                <c:pt idx="237">
                  <c:v>5.2198354314138466</c:v>
                </c:pt>
                <c:pt idx="238">
                  <c:v>1.2854996900796727</c:v>
                </c:pt>
                <c:pt idx="239">
                  <c:v>2.0594643081561674</c:v>
                </c:pt>
                <c:pt idx="240">
                  <c:v>3.0051301870585641</c:v>
                </c:pt>
                <c:pt idx="241">
                  <c:v>5.2198354314138466</c:v>
                </c:pt>
                <c:pt idx="242">
                  <c:v>1.2854996900796727</c:v>
                </c:pt>
                <c:pt idx="243">
                  <c:v>2.0594643081561674</c:v>
                </c:pt>
                <c:pt idx="244">
                  <c:v>3.0051301870585641</c:v>
                </c:pt>
                <c:pt idx="245">
                  <c:v>1.2854996900796727</c:v>
                </c:pt>
                <c:pt idx="246">
                  <c:v>2.0594643081561674</c:v>
                </c:pt>
                <c:pt idx="247">
                  <c:v>3.0051301870585641</c:v>
                </c:pt>
                <c:pt idx="248">
                  <c:v>1.2854996900796727</c:v>
                </c:pt>
                <c:pt idx="249">
                  <c:v>2.0594643081561674</c:v>
                </c:pt>
                <c:pt idx="250">
                  <c:v>3.1909905157678096</c:v>
                </c:pt>
                <c:pt idx="251">
                  <c:v>1.2854996900796727</c:v>
                </c:pt>
                <c:pt idx="252">
                  <c:v>2.0594643081561674</c:v>
                </c:pt>
                <c:pt idx="253">
                  <c:v>3.0051301870585641</c:v>
                </c:pt>
                <c:pt idx="254">
                  <c:v>1.2854996900796727</c:v>
                </c:pt>
                <c:pt idx="255">
                  <c:v>2.0594643081561674</c:v>
                </c:pt>
                <c:pt idx="256">
                  <c:v>3.0051301870585641</c:v>
                </c:pt>
                <c:pt idx="257">
                  <c:v>2.9792518035391278</c:v>
                </c:pt>
                <c:pt idx="258">
                  <c:v>4.9296713101323615</c:v>
                </c:pt>
                <c:pt idx="259">
                  <c:v>8.3424733693892676</c:v>
                </c:pt>
                <c:pt idx="260">
                  <c:v>10.395759119948709</c:v>
                </c:pt>
                <c:pt idx="261">
                  <c:v>11.856655018819175</c:v>
                </c:pt>
                <c:pt idx="262">
                  <c:v>12.807814861708172</c:v>
                </c:pt>
                <c:pt idx="263">
                  <c:v>1.2854996900796727</c:v>
                </c:pt>
                <c:pt idx="264">
                  <c:v>2.2694278129778724</c:v>
                </c:pt>
                <c:pt idx="265">
                  <c:v>3.7979054245022477</c:v>
                </c:pt>
                <c:pt idx="266">
                  <c:v>5.4800907175068749</c:v>
                </c:pt>
                <c:pt idx="267">
                  <c:v>8.6607552627284825</c:v>
                </c:pt>
                <c:pt idx="268">
                  <c:v>10.716629425099663</c:v>
                </c:pt>
                <c:pt idx="269">
                  <c:v>1.2854996900796727</c:v>
                </c:pt>
                <c:pt idx="270">
                  <c:v>2.0594643081561674</c:v>
                </c:pt>
                <c:pt idx="271">
                  <c:v>1.2854996900796727</c:v>
                </c:pt>
                <c:pt idx="272">
                  <c:v>2.3432234589157392</c:v>
                </c:pt>
                <c:pt idx="273">
                  <c:v>4.4764956332043804</c:v>
                </c:pt>
                <c:pt idx="274">
                  <c:v>6.2904652119492592</c:v>
                </c:pt>
                <c:pt idx="275">
                  <c:v>8.8183792304550348</c:v>
                </c:pt>
                <c:pt idx="276">
                  <c:v>10.498531175538645</c:v>
                </c:pt>
                <c:pt idx="277">
                  <c:v>1.2854996900796727</c:v>
                </c:pt>
                <c:pt idx="278">
                  <c:v>2.2694278129778724</c:v>
                </c:pt>
                <c:pt idx="279">
                  <c:v>3.7979054245022477</c:v>
                </c:pt>
                <c:pt idx="280">
                  <c:v>5.4800907175068749</c:v>
                </c:pt>
                <c:pt idx="281">
                  <c:v>8.6607552627284825</c:v>
                </c:pt>
                <c:pt idx="282">
                  <c:v>10.716629425099663</c:v>
                </c:pt>
                <c:pt idx="283">
                  <c:v>11.734153226719968</c:v>
                </c:pt>
                <c:pt idx="284">
                  <c:v>12.252550474743684</c:v>
                </c:pt>
                <c:pt idx="285">
                  <c:v>1.2854996900796727</c:v>
                </c:pt>
                <c:pt idx="286">
                  <c:v>1.8051668096172881</c:v>
                </c:pt>
                <c:pt idx="287">
                  <c:v>2.0594643081561674</c:v>
                </c:pt>
                <c:pt idx="288">
                  <c:v>1.2854996900796727</c:v>
                </c:pt>
                <c:pt idx="289">
                  <c:v>2.3432234589157392</c:v>
                </c:pt>
                <c:pt idx="290">
                  <c:v>4.4764956332043804</c:v>
                </c:pt>
                <c:pt idx="291">
                  <c:v>6.7081748723259853</c:v>
                </c:pt>
                <c:pt idx="292">
                  <c:v>8.8183792304550348</c:v>
                </c:pt>
                <c:pt idx="293">
                  <c:v>10.498531175538645</c:v>
                </c:pt>
                <c:pt idx="294">
                  <c:v>1.2854996900796727</c:v>
                </c:pt>
                <c:pt idx="295">
                  <c:v>2.2694278129778724</c:v>
                </c:pt>
                <c:pt idx="296">
                  <c:v>3.7979054245022477</c:v>
                </c:pt>
                <c:pt idx="297">
                  <c:v>5.8803200946682335</c:v>
                </c:pt>
                <c:pt idx="298">
                  <c:v>8.0412437834925949</c:v>
                </c:pt>
                <c:pt idx="299">
                  <c:v>10.716629425099663</c:v>
                </c:pt>
                <c:pt idx="300">
                  <c:v>11.070867773808688</c:v>
                </c:pt>
                <c:pt idx="301">
                  <c:v>12.252550474743684</c:v>
                </c:pt>
                <c:pt idx="302">
                  <c:v>1.2854996900796727</c:v>
                </c:pt>
                <c:pt idx="303">
                  <c:v>2.0594643081561674</c:v>
                </c:pt>
                <c:pt idx="304">
                  <c:v>1.2854996900796727</c:v>
                </c:pt>
                <c:pt idx="305">
                  <c:v>2.0594643081561674</c:v>
                </c:pt>
                <c:pt idx="306">
                  <c:v>2.8275033412573172</c:v>
                </c:pt>
                <c:pt idx="307">
                  <c:v>1.2854996900796727</c:v>
                </c:pt>
                <c:pt idx="308">
                  <c:v>2.127573533729147</c:v>
                </c:pt>
                <c:pt idx="309">
                  <c:v>3.1909905157678096</c:v>
                </c:pt>
                <c:pt idx="310">
                  <c:v>5.0918924009272635</c:v>
                </c:pt>
                <c:pt idx="311">
                  <c:v>5.4800907175068749</c:v>
                </c:pt>
                <c:pt idx="312">
                  <c:v>1.2854996900796727</c:v>
                </c:pt>
                <c:pt idx="313">
                  <c:v>1.9931978265148258</c:v>
                </c:pt>
                <c:pt idx="314">
                  <c:v>3.0051301870585641</c:v>
                </c:pt>
                <c:pt idx="315">
                  <c:v>1.2854996900796727</c:v>
                </c:pt>
                <c:pt idx="316">
                  <c:v>2.127573533729147</c:v>
                </c:pt>
                <c:pt idx="317">
                  <c:v>3.1909905157678096</c:v>
                </c:pt>
                <c:pt idx="318">
                  <c:v>5.0918924009272635</c:v>
                </c:pt>
                <c:pt idx="319">
                  <c:v>5.4800907175068749</c:v>
                </c:pt>
                <c:pt idx="320">
                  <c:v>1.2854996900796727</c:v>
                </c:pt>
                <c:pt idx="321">
                  <c:v>1.9931978265148258</c:v>
                </c:pt>
                <c:pt idx="322">
                  <c:v>3.1909905157678096</c:v>
                </c:pt>
                <c:pt idx="323">
                  <c:v>1.2854996900796727</c:v>
                </c:pt>
                <c:pt idx="324">
                  <c:v>2.0594643081561674</c:v>
                </c:pt>
                <c:pt idx="325">
                  <c:v>3.0051301870585641</c:v>
                </c:pt>
                <c:pt idx="326">
                  <c:v>4.0163793485168595</c:v>
                </c:pt>
                <c:pt idx="327">
                  <c:v>1.2854996900796727</c:v>
                </c:pt>
                <c:pt idx="328">
                  <c:v>2.127573533729147</c:v>
                </c:pt>
                <c:pt idx="329">
                  <c:v>3.1909905157678096</c:v>
                </c:pt>
                <c:pt idx="330">
                  <c:v>5.0918924009272635</c:v>
                </c:pt>
                <c:pt idx="331">
                  <c:v>5.4800907175068749</c:v>
                </c:pt>
                <c:pt idx="332">
                  <c:v>1.2854996900796727</c:v>
                </c:pt>
                <c:pt idx="333">
                  <c:v>1.9931978265148258</c:v>
                </c:pt>
                <c:pt idx="334">
                  <c:v>3.1909905157678096</c:v>
                </c:pt>
                <c:pt idx="335">
                  <c:v>1.2854996900796727</c:v>
                </c:pt>
                <c:pt idx="336">
                  <c:v>2.0594643081561674</c:v>
                </c:pt>
                <c:pt idx="337">
                  <c:v>3.3851018337033691</c:v>
                </c:pt>
                <c:pt idx="338">
                  <c:v>4.7175661114562173</c:v>
                </c:pt>
                <c:pt idx="339">
                  <c:v>1.2854996900796727</c:v>
                </c:pt>
                <c:pt idx="340">
                  <c:v>2.127573533729147</c:v>
                </c:pt>
                <c:pt idx="341">
                  <c:v>3.1909905157678096</c:v>
                </c:pt>
                <c:pt idx="342">
                  <c:v>5.4800907175068749</c:v>
                </c:pt>
                <c:pt idx="343">
                  <c:v>5.4800907175068749</c:v>
                </c:pt>
                <c:pt idx="344">
                  <c:v>1.2854996900796727</c:v>
                </c:pt>
                <c:pt idx="345">
                  <c:v>1.9931978265148258</c:v>
                </c:pt>
                <c:pt idx="346">
                  <c:v>3.0051301870585641</c:v>
                </c:pt>
                <c:pt idx="347">
                  <c:v>1.2854996900796727</c:v>
                </c:pt>
                <c:pt idx="348">
                  <c:v>2.0594643081561674</c:v>
                </c:pt>
                <c:pt idx="349">
                  <c:v>3.0051301870585641</c:v>
                </c:pt>
                <c:pt idx="350">
                  <c:v>1.2854996900796727</c:v>
                </c:pt>
                <c:pt idx="351">
                  <c:v>2.127573533729147</c:v>
                </c:pt>
                <c:pt idx="352">
                  <c:v>3.1909905157678096</c:v>
                </c:pt>
                <c:pt idx="353">
                  <c:v>5.0918924009272635</c:v>
                </c:pt>
                <c:pt idx="354">
                  <c:v>5.4800907175068749</c:v>
                </c:pt>
                <c:pt idx="355">
                  <c:v>1.2854996900796727</c:v>
                </c:pt>
                <c:pt idx="356">
                  <c:v>1.9931978265148258</c:v>
                </c:pt>
                <c:pt idx="357">
                  <c:v>3.1909905157678096</c:v>
                </c:pt>
                <c:pt idx="358">
                  <c:v>1.2854996900796727</c:v>
                </c:pt>
                <c:pt idx="359">
                  <c:v>1.9931978265148258</c:v>
                </c:pt>
                <c:pt idx="360">
                  <c:v>3.5874340216116107</c:v>
                </c:pt>
                <c:pt idx="361">
                  <c:v>1.2854996900796727</c:v>
                </c:pt>
                <c:pt idx="362">
                  <c:v>2.127573533729147</c:v>
                </c:pt>
                <c:pt idx="363">
                  <c:v>3.1909905157678096</c:v>
                </c:pt>
                <c:pt idx="364">
                  <c:v>5.0918924009272635</c:v>
                </c:pt>
                <c:pt idx="365">
                  <c:v>5.4800907175068749</c:v>
                </c:pt>
                <c:pt idx="366">
                  <c:v>1.2854996900796727</c:v>
                </c:pt>
                <c:pt idx="367">
                  <c:v>1.9931978265148258</c:v>
                </c:pt>
                <c:pt idx="368">
                  <c:v>3.0051301870585641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E-4394-A4FF-077881A6A0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계산!$I$2:$I$371</c:f>
              <c:numCache>
                <c:formatCode>General</c:formatCode>
                <c:ptCount val="370"/>
                <c:pt idx="0">
                  <c:v>0</c:v>
                </c:pt>
                <c:pt idx="1">
                  <c:v>112</c:v>
                </c:pt>
                <c:pt idx="2">
                  <c:v>256</c:v>
                </c:pt>
                <c:pt idx="3">
                  <c:v>0</c:v>
                </c:pt>
                <c:pt idx="4">
                  <c:v>112</c:v>
                </c:pt>
                <c:pt idx="5">
                  <c:v>224</c:v>
                </c:pt>
                <c:pt idx="6">
                  <c:v>0</c:v>
                </c:pt>
                <c:pt idx="7">
                  <c:v>133</c:v>
                </c:pt>
                <c:pt idx="8">
                  <c:v>266</c:v>
                </c:pt>
                <c:pt idx="9">
                  <c:v>0</c:v>
                </c:pt>
                <c:pt idx="10">
                  <c:v>126</c:v>
                </c:pt>
                <c:pt idx="11">
                  <c:v>266</c:v>
                </c:pt>
                <c:pt idx="12">
                  <c:v>0</c:v>
                </c:pt>
                <c:pt idx="13">
                  <c:v>112</c:v>
                </c:pt>
                <c:pt idx="14">
                  <c:v>256</c:v>
                </c:pt>
                <c:pt idx="15">
                  <c:v>0</c:v>
                </c:pt>
                <c:pt idx="16">
                  <c:v>112</c:v>
                </c:pt>
                <c:pt idx="17">
                  <c:v>224</c:v>
                </c:pt>
                <c:pt idx="18">
                  <c:v>336</c:v>
                </c:pt>
                <c:pt idx="19">
                  <c:v>448</c:v>
                </c:pt>
                <c:pt idx="20">
                  <c:v>0</c:v>
                </c:pt>
                <c:pt idx="21">
                  <c:v>133</c:v>
                </c:pt>
                <c:pt idx="22">
                  <c:v>266</c:v>
                </c:pt>
                <c:pt idx="23">
                  <c:v>0</c:v>
                </c:pt>
                <c:pt idx="24">
                  <c:v>126</c:v>
                </c:pt>
                <c:pt idx="25">
                  <c:v>266</c:v>
                </c:pt>
                <c:pt idx="26">
                  <c:v>0</c:v>
                </c:pt>
                <c:pt idx="27">
                  <c:v>112</c:v>
                </c:pt>
                <c:pt idx="28">
                  <c:v>256</c:v>
                </c:pt>
                <c:pt idx="29">
                  <c:v>0</c:v>
                </c:pt>
                <c:pt idx="30">
                  <c:v>112</c:v>
                </c:pt>
                <c:pt idx="31">
                  <c:v>224</c:v>
                </c:pt>
                <c:pt idx="32">
                  <c:v>0</c:v>
                </c:pt>
                <c:pt idx="33">
                  <c:v>133</c:v>
                </c:pt>
                <c:pt idx="34">
                  <c:v>266</c:v>
                </c:pt>
                <c:pt idx="35">
                  <c:v>0</c:v>
                </c:pt>
                <c:pt idx="36">
                  <c:v>126</c:v>
                </c:pt>
                <c:pt idx="37">
                  <c:v>0</c:v>
                </c:pt>
                <c:pt idx="38">
                  <c:v>112</c:v>
                </c:pt>
                <c:pt idx="39">
                  <c:v>256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133</c:v>
                </c:pt>
                <c:pt idx="44">
                  <c:v>266</c:v>
                </c:pt>
                <c:pt idx="45">
                  <c:v>399</c:v>
                </c:pt>
                <c:pt idx="46">
                  <c:v>504</c:v>
                </c:pt>
                <c:pt idx="47">
                  <c:v>0</c:v>
                </c:pt>
                <c:pt idx="48">
                  <c:v>126</c:v>
                </c:pt>
                <c:pt idx="49">
                  <c:v>266</c:v>
                </c:pt>
                <c:pt idx="50">
                  <c:v>0</c:v>
                </c:pt>
                <c:pt idx="51">
                  <c:v>112</c:v>
                </c:pt>
                <c:pt idx="52">
                  <c:v>0</c:v>
                </c:pt>
                <c:pt idx="53">
                  <c:v>112</c:v>
                </c:pt>
                <c:pt idx="54">
                  <c:v>0</c:v>
                </c:pt>
                <c:pt idx="55">
                  <c:v>133</c:v>
                </c:pt>
                <c:pt idx="56">
                  <c:v>266</c:v>
                </c:pt>
                <c:pt idx="57">
                  <c:v>399</c:v>
                </c:pt>
                <c:pt idx="58">
                  <c:v>0</c:v>
                </c:pt>
                <c:pt idx="59">
                  <c:v>126</c:v>
                </c:pt>
                <c:pt idx="60">
                  <c:v>266</c:v>
                </c:pt>
                <c:pt idx="61">
                  <c:v>0</c:v>
                </c:pt>
                <c:pt idx="62">
                  <c:v>112</c:v>
                </c:pt>
                <c:pt idx="63">
                  <c:v>0</c:v>
                </c:pt>
                <c:pt idx="64">
                  <c:v>112</c:v>
                </c:pt>
                <c:pt idx="65">
                  <c:v>0</c:v>
                </c:pt>
                <c:pt idx="66">
                  <c:v>133</c:v>
                </c:pt>
                <c:pt idx="67">
                  <c:v>266</c:v>
                </c:pt>
                <c:pt idx="68">
                  <c:v>399</c:v>
                </c:pt>
                <c:pt idx="69">
                  <c:v>504</c:v>
                </c:pt>
                <c:pt idx="70">
                  <c:v>0</c:v>
                </c:pt>
                <c:pt idx="71">
                  <c:v>126</c:v>
                </c:pt>
                <c:pt idx="72">
                  <c:v>266</c:v>
                </c:pt>
                <c:pt idx="73">
                  <c:v>0</c:v>
                </c:pt>
                <c:pt idx="74">
                  <c:v>112</c:v>
                </c:pt>
                <c:pt idx="75">
                  <c:v>0</c:v>
                </c:pt>
                <c:pt idx="76">
                  <c:v>112</c:v>
                </c:pt>
                <c:pt idx="77">
                  <c:v>240</c:v>
                </c:pt>
                <c:pt idx="78">
                  <c:v>0</c:v>
                </c:pt>
                <c:pt idx="79">
                  <c:v>112</c:v>
                </c:pt>
                <c:pt idx="80">
                  <c:v>256</c:v>
                </c:pt>
                <c:pt idx="81">
                  <c:v>0</c:v>
                </c:pt>
                <c:pt idx="82">
                  <c:v>119</c:v>
                </c:pt>
                <c:pt idx="83">
                  <c:v>238</c:v>
                </c:pt>
                <c:pt idx="84">
                  <c:v>357</c:v>
                </c:pt>
                <c:pt idx="85">
                  <c:v>102</c:v>
                </c:pt>
                <c:pt idx="86">
                  <c:v>0</c:v>
                </c:pt>
                <c:pt idx="87">
                  <c:v>126</c:v>
                </c:pt>
                <c:pt idx="88">
                  <c:v>0</c:v>
                </c:pt>
                <c:pt idx="89">
                  <c:v>133</c:v>
                </c:pt>
                <c:pt idx="90">
                  <c:v>252</c:v>
                </c:pt>
                <c:pt idx="91">
                  <c:v>0</c:v>
                </c:pt>
                <c:pt idx="92">
                  <c:v>119</c:v>
                </c:pt>
                <c:pt idx="93">
                  <c:v>238</c:v>
                </c:pt>
                <c:pt idx="94">
                  <c:v>357</c:v>
                </c:pt>
                <c:pt idx="95">
                  <c:v>459</c:v>
                </c:pt>
                <c:pt idx="96">
                  <c:v>0</c:v>
                </c:pt>
                <c:pt idx="97">
                  <c:v>126</c:v>
                </c:pt>
                <c:pt idx="98">
                  <c:v>0</c:v>
                </c:pt>
                <c:pt idx="99">
                  <c:v>133</c:v>
                </c:pt>
                <c:pt idx="100">
                  <c:v>252</c:v>
                </c:pt>
                <c:pt idx="101">
                  <c:v>0</c:v>
                </c:pt>
                <c:pt idx="102">
                  <c:v>119</c:v>
                </c:pt>
                <c:pt idx="103">
                  <c:v>0</c:v>
                </c:pt>
                <c:pt idx="104">
                  <c:v>119</c:v>
                </c:pt>
                <c:pt idx="105">
                  <c:v>221</c:v>
                </c:pt>
                <c:pt idx="106">
                  <c:v>0</c:v>
                </c:pt>
                <c:pt idx="107">
                  <c:v>126</c:v>
                </c:pt>
                <c:pt idx="108">
                  <c:v>266</c:v>
                </c:pt>
                <c:pt idx="109">
                  <c:v>0</c:v>
                </c:pt>
                <c:pt idx="110">
                  <c:v>133</c:v>
                </c:pt>
                <c:pt idx="111">
                  <c:v>252</c:v>
                </c:pt>
                <c:pt idx="112">
                  <c:v>0</c:v>
                </c:pt>
                <c:pt idx="113">
                  <c:v>119</c:v>
                </c:pt>
                <c:pt idx="114">
                  <c:v>224</c:v>
                </c:pt>
                <c:pt idx="115">
                  <c:v>0</c:v>
                </c:pt>
                <c:pt idx="116">
                  <c:v>119</c:v>
                </c:pt>
                <c:pt idx="117">
                  <c:v>238</c:v>
                </c:pt>
                <c:pt idx="118">
                  <c:v>0</c:v>
                </c:pt>
                <c:pt idx="119">
                  <c:v>133</c:v>
                </c:pt>
                <c:pt idx="120">
                  <c:v>266</c:v>
                </c:pt>
                <c:pt idx="121">
                  <c:v>0</c:v>
                </c:pt>
                <c:pt idx="122">
                  <c:v>133</c:v>
                </c:pt>
                <c:pt idx="123">
                  <c:v>252</c:v>
                </c:pt>
                <c:pt idx="124">
                  <c:v>0</c:v>
                </c:pt>
                <c:pt idx="125">
                  <c:v>119</c:v>
                </c:pt>
                <c:pt idx="126">
                  <c:v>224</c:v>
                </c:pt>
                <c:pt idx="127">
                  <c:v>0</c:v>
                </c:pt>
                <c:pt idx="128">
                  <c:v>119</c:v>
                </c:pt>
                <c:pt idx="129">
                  <c:v>238</c:v>
                </c:pt>
                <c:pt idx="130">
                  <c:v>0</c:v>
                </c:pt>
                <c:pt idx="131">
                  <c:v>133</c:v>
                </c:pt>
                <c:pt idx="132">
                  <c:v>252</c:v>
                </c:pt>
                <c:pt idx="133">
                  <c:v>0</c:v>
                </c:pt>
                <c:pt idx="134">
                  <c:v>133</c:v>
                </c:pt>
                <c:pt idx="135">
                  <c:v>252</c:v>
                </c:pt>
                <c:pt idx="136">
                  <c:v>0</c:v>
                </c:pt>
                <c:pt idx="137">
                  <c:v>112</c:v>
                </c:pt>
                <c:pt idx="138">
                  <c:v>0</c:v>
                </c:pt>
                <c:pt idx="139">
                  <c:v>119</c:v>
                </c:pt>
                <c:pt idx="140">
                  <c:v>238</c:v>
                </c:pt>
                <c:pt idx="141">
                  <c:v>0</c:v>
                </c:pt>
                <c:pt idx="142">
                  <c:v>133</c:v>
                </c:pt>
                <c:pt idx="143">
                  <c:v>252</c:v>
                </c:pt>
                <c:pt idx="144">
                  <c:v>0</c:v>
                </c:pt>
                <c:pt idx="145">
                  <c:v>133</c:v>
                </c:pt>
                <c:pt idx="146">
                  <c:v>252</c:v>
                </c:pt>
                <c:pt idx="147">
                  <c:v>0</c:v>
                </c:pt>
                <c:pt idx="148">
                  <c:v>112</c:v>
                </c:pt>
                <c:pt idx="149">
                  <c:v>0</c:v>
                </c:pt>
                <c:pt idx="150">
                  <c:v>112</c:v>
                </c:pt>
                <c:pt idx="151">
                  <c:v>0</c:v>
                </c:pt>
                <c:pt idx="152">
                  <c:v>98</c:v>
                </c:pt>
                <c:pt idx="153">
                  <c:v>182</c:v>
                </c:pt>
                <c:pt idx="154">
                  <c:v>322</c:v>
                </c:pt>
                <c:pt idx="155">
                  <c:v>0</c:v>
                </c:pt>
                <c:pt idx="156">
                  <c:v>0</c:v>
                </c:pt>
                <c:pt idx="157">
                  <c:v>119</c:v>
                </c:pt>
                <c:pt idx="158">
                  <c:v>238</c:v>
                </c:pt>
                <c:pt idx="159">
                  <c:v>448</c:v>
                </c:pt>
                <c:pt idx="160">
                  <c:v>0</c:v>
                </c:pt>
                <c:pt idx="161">
                  <c:v>119</c:v>
                </c:pt>
                <c:pt idx="162">
                  <c:v>238</c:v>
                </c:pt>
                <c:pt idx="163">
                  <c:v>0</c:v>
                </c:pt>
                <c:pt idx="164">
                  <c:v>98</c:v>
                </c:pt>
                <c:pt idx="165">
                  <c:v>182</c:v>
                </c:pt>
                <c:pt idx="166">
                  <c:v>322</c:v>
                </c:pt>
                <c:pt idx="167">
                  <c:v>0</c:v>
                </c:pt>
                <c:pt idx="168">
                  <c:v>119</c:v>
                </c:pt>
                <c:pt idx="169">
                  <c:v>238</c:v>
                </c:pt>
                <c:pt idx="170">
                  <c:v>357</c:v>
                </c:pt>
                <c:pt idx="171">
                  <c:v>448</c:v>
                </c:pt>
                <c:pt idx="172">
                  <c:v>0</c:v>
                </c:pt>
                <c:pt idx="173">
                  <c:v>119</c:v>
                </c:pt>
                <c:pt idx="174">
                  <c:v>238</c:v>
                </c:pt>
                <c:pt idx="175">
                  <c:v>357</c:v>
                </c:pt>
                <c:pt idx="176">
                  <c:v>0</c:v>
                </c:pt>
                <c:pt idx="177">
                  <c:v>98</c:v>
                </c:pt>
                <c:pt idx="178">
                  <c:v>182</c:v>
                </c:pt>
                <c:pt idx="179">
                  <c:v>322</c:v>
                </c:pt>
                <c:pt idx="180">
                  <c:v>0</c:v>
                </c:pt>
                <c:pt idx="181">
                  <c:v>0</c:v>
                </c:pt>
                <c:pt idx="182">
                  <c:v>119</c:v>
                </c:pt>
                <c:pt idx="183">
                  <c:v>238</c:v>
                </c:pt>
                <c:pt idx="184">
                  <c:v>357</c:v>
                </c:pt>
                <c:pt idx="185">
                  <c:v>0</c:v>
                </c:pt>
                <c:pt idx="186">
                  <c:v>119</c:v>
                </c:pt>
                <c:pt idx="187">
                  <c:v>238</c:v>
                </c:pt>
                <c:pt idx="188">
                  <c:v>357</c:v>
                </c:pt>
                <c:pt idx="189">
                  <c:v>0</c:v>
                </c:pt>
                <c:pt idx="190">
                  <c:v>98</c:v>
                </c:pt>
                <c:pt idx="191">
                  <c:v>182</c:v>
                </c:pt>
                <c:pt idx="192">
                  <c:v>322</c:v>
                </c:pt>
                <c:pt idx="193">
                  <c:v>0</c:v>
                </c:pt>
                <c:pt idx="194">
                  <c:v>0</c:v>
                </c:pt>
                <c:pt idx="195">
                  <c:v>119</c:v>
                </c:pt>
                <c:pt idx="196">
                  <c:v>238</c:v>
                </c:pt>
                <c:pt idx="197">
                  <c:v>0</c:v>
                </c:pt>
                <c:pt idx="198">
                  <c:v>119</c:v>
                </c:pt>
                <c:pt idx="199">
                  <c:v>238</c:v>
                </c:pt>
                <c:pt idx="200">
                  <c:v>357</c:v>
                </c:pt>
                <c:pt idx="201">
                  <c:v>448</c:v>
                </c:pt>
                <c:pt idx="202">
                  <c:v>0</c:v>
                </c:pt>
                <c:pt idx="203">
                  <c:v>98</c:v>
                </c:pt>
                <c:pt idx="204">
                  <c:v>182</c:v>
                </c:pt>
                <c:pt idx="205">
                  <c:v>322</c:v>
                </c:pt>
                <c:pt idx="206">
                  <c:v>0</c:v>
                </c:pt>
                <c:pt idx="207">
                  <c:v>119</c:v>
                </c:pt>
                <c:pt idx="208">
                  <c:v>238</c:v>
                </c:pt>
                <c:pt idx="209">
                  <c:v>0</c:v>
                </c:pt>
                <c:pt idx="210">
                  <c:v>119</c:v>
                </c:pt>
                <c:pt idx="211">
                  <c:v>238</c:v>
                </c:pt>
                <c:pt idx="212">
                  <c:v>357</c:v>
                </c:pt>
                <c:pt idx="213">
                  <c:v>448</c:v>
                </c:pt>
                <c:pt idx="214">
                  <c:v>0</c:v>
                </c:pt>
                <c:pt idx="215">
                  <c:v>98</c:v>
                </c:pt>
                <c:pt idx="216">
                  <c:v>182</c:v>
                </c:pt>
                <c:pt idx="217">
                  <c:v>322</c:v>
                </c:pt>
                <c:pt idx="218">
                  <c:v>0</c:v>
                </c:pt>
                <c:pt idx="219">
                  <c:v>119</c:v>
                </c:pt>
                <c:pt idx="220">
                  <c:v>238</c:v>
                </c:pt>
                <c:pt idx="221">
                  <c:v>0</c:v>
                </c:pt>
                <c:pt idx="222">
                  <c:v>119</c:v>
                </c:pt>
                <c:pt idx="223">
                  <c:v>238</c:v>
                </c:pt>
                <c:pt idx="224">
                  <c:v>357</c:v>
                </c:pt>
                <c:pt idx="225">
                  <c:v>448</c:v>
                </c:pt>
                <c:pt idx="226">
                  <c:v>0</c:v>
                </c:pt>
                <c:pt idx="227">
                  <c:v>98</c:v>
                </c:pt>
                <c:pt idx="228">
                  <c:v>182</c:v>
                </c:pt>
                <c:pt idx="229">
                  <c:v>322</c:v>
                </c:pt>
                <c:pt idx="230">
                  <c:v>0</c:v>
                </c:pt>
                <c:pt idx="231">
                  <c:v>98</c:v>
                </c:pt>
                <c:pt idx="232">
                  <c:v>182</c:v>
                </c:pt>
                <c:pt idx="233">
                  <c:v>322</c:v>
                </c:pt>
                <c:pt idx="234">
                  <c:v>0</c:v>
                </c:pt>
                <c:pt idx="235">
                  <c:v>98</c:v>
                </c:pt>
                <c:pt idx="236">
                  <c:v>196</c:v>
                </c:pt>
                <c:pt idx="237">
                  <c:v>322</c:v>
                </c:pt>
                <c:pt idx="238">
                  <c:v>0</c:v>
                </c:pt>
                <c:pt idx="239">
                  <c:v>98</c:v>
                </c:pt>
                <c:pt idx="240">
                  <c:v>182</c:v>
                </c:pt>
                <c:pt idx="241">
                  <c:v>322</c:v>
                </c:pt>
                <c:pt idx="242">
                  <c:v>0</c:v>
                </c:pt>
                <c:pt idx="243">
                  <c:v>98</c:v>
                </c:pt>
                <c:pt idx="244">
                  <c:v>182</c:v>
                </c:pt>
                <c:pt idx="245">
                  <c:v>0</c:v>
                </c:pt>
                <c:pt idx="246">
                  <c:v>98</c:v>
                </c:pt>
                <c:pt idx="247">
                  <c:v>182</c:v>
                </c:pt>
                <c:pt idx="248">
                  <c:v>0</c:v>
                </c:pt>
                <c:pt idx="249">
                  <c:v>98</c:v>
                </c:pt>
                <c:pt idx="250">
                  <c:v>196</c:v>
                </c:pt>
                <c:pt idx="251">
                  <c:v>0</c:v>
                </c:pt>
                <c:pt idx="252">
                  <c:v>98</c:v>
                </c:pt>
                <c:pt idx="253">
                  <c:v>182</c:v>
                </c:pt>
                <c:pt idx="254">
                  <c:v>0</c:v>
                </c:pt>
                <c:pt idx="255">
                  <c:v>98</c:v>
                </c:pt>
                <c:pt idx="256">
                  <c:v>182</c:v>
                </c:pt>
                <c:pt idx="257">
                  <c:v>180</c:v>
                </c:pt>
                <c:pt idx="258">
                  <c:v>306</c:v>
                </c:pt>
                <c:pt idx="259">
                  <c:v>480</c:v>
                </c:pt>
                <c:pt idx="260">
                  <c:v>589</c:v>
                </c:pt>
                <c:pt idx="261">
                  <c:v>684</c:v>
                </c:pt>
                <c:pt idx="262">
                  <c:v>765</c:v>
                </c:pt>
                <c:pt idx="263">
                  <c:v>0</c:v>
                </c:pt>
                <c:pt idx="264">
                  <c:v>119</c:v>
                </c:pt>
                <c:pt idx="265">
                  <c:v>238</c:v>
                </c:pt>
                <c:pt idx="266">
                  <c:v>336</c:v>
                </c:pt>
                <c:pt idx="267">
                  <c:v>496</c:v>
                </c:pt>
                <c:pt idx="268">
                  <c:v>608</c:v>
                </c:pt>
                <c:pt idx="269">
                  <c:v>0</c:v>
                </c:pt>
                <c:pt idx="270">
                  <c:v>98</c:v>
                </c:pt>
                <c:pt idx="271">
                  <c:v>0</c:v>
                </c:pt>
                <c:pt idx="272">
                  <c:v>126</c:v>
                </c:pt>
                <c:pt idx="273">
                  <c:v>280</c:v>
                </c:pt>
                <c:pt idx="274">
                  <c:v>378</c:v>
                </c:pt>
                <c:pt idx="275">
                  <c:v>504</c:v>
                </c:pt>
                <c:pt idx="276">
                  <c:v>595</c:v>
                </c:pt>
                <c:pt idx="277">
                  <c:v>0</c:v>
                </c:pt>
                <c:pt idx="278">
                  <c:v>119</c:v>
                </c:pt>
                <c:pt idx="279">
                  <c:v>238</c:v>
                </c:pt>
                <c:pt idx="280">
                  <c:v>336</c:v>
                </c:pt>
                <c:pt idx="281">
                  <c:v>496</c:v>
                </c:pt>
                <c:pt idx="282">
                  <c:v>608</c:v>
                </c:pt>
                <c:pt idx="283">
                  <c:v>675</c:v>
                </c:pt>
                <c:pt idx="284">
                  <c:v>715</c:v>
                </c:pt>
                <c:pt idx="285">
                  <c:v>0</c:v>
                </c:pt>
                <c:pt idx="286">
                  <c:v>70</c:v>
                </c:pt>
                <c:pt idx="287">
                  <c:v>98</c:v>
                </c:pt>
                <c:pt idx="288">
                  <c:v>0</c:v>
                </c:pt>
                <c:pt idx="289">
                  <c:v>126</c:v>
                </c:pt>
                <c:pt idx="290">
                  <c:v>280</c:v>
                </c:pt>
                <c:pt idx="291">
                  <c:v>399</c:v>
                </c:pt>
                <c:pt idx="292">
                  <c:v>504</c:v>
                </c:pt>
                <c:pt idx="293">
                  <c:v>595</c:v>
                </c:pt>
                <c:pt idx="294">
                  <c:v>0</c:v>
                </c:pt>
                <c:pt idx="295">
                  <c:v>119</c:v>
                </c:pt>
                <c:pt idx="296">
                  <c:v>238</c:v>
                </c:pt>
                <c:pt idx="297">
                  <c:v>357</c:v>
                </c:pt>
                <c:pt idx="298">
                  <c:v>465</c:v>
                </c:pt>
                <c:pt idx="299">
                  <c:v>608</c:v>
                </c:pt>
                <c:pt idx="300">
                  <c:v>630</c:v>
                </c:pt>
                <c:pt idx="301">
                  <c:v>715</c:v>
                </c:pt>
                <c:pt idx="302">
                  <c:v>0</c:v>
                </c:pt>
                <c:pt idx="303">
                  <c:v>98</c:v>
                </c:pt>
                <c:pt idx="304">
                  <c:v>0</c:v>
                </c:pt>
                <c:pt idx="305">
                  <c:v>98</c:v>
                </c:pt>
                <c:pt idx="306">
                  <c:v>168</c:v>
                </c:pt>
                <c:pt idx="307">
                  <c:v>0</c:v>
                </c:pt>
                <c:pt idx="308">
                  <c:v>105</c:v>
                </c:pt>
                <c:pt idx="309">
                  <c:v>196</c:v>
                </c:pt>
                <c:pt idx="310">
                  <c:v>315</c:v>
                </c:pt>
                <c:pt idx="311">
                  <c:v>336</c:v>
                </c:pt>
                <c:pt idx="312">
                  <c:v>0</c:v>
                </c:pt>
                <c:pt idx="313">
                  <c:v>91</c:v>
                </c:pt>
                <c:pt idx="314">
                  <c:v>182</c:v>
                </c:pt>
                <c:pt idx="315">
                  <c:v>0</c:v>
                </c:pt>
                <c:pt idx="316">
                  <c:v>105</c:v>
                </c:pt>
                <c:pt idx="317">
                  <c:v>196</c:v>
                </c:pt>
                <c:pt idx="318">
                  <c:v>315</c:v>
                </c:pt>
                <c:pt idx="319">
                  <c:v>336</c:v>
                </c:pt>
                <c:pt idx="320">
                  <c:v>0</c:v>
                </c:pt>
                <c:pt idx="321">
                  <c:v>91</c:v>
                </c:pt>
                <c:pt idx="322">
                  <c:v>196</c:v>
                </c:pt>
                <c:pt idx="323">
                  <c:v>0</c:v>
                </c:pt>
                <c:pt idx="324">
                  <c:v>98</c:v>
                </c:pt>
                <c:pt idx="325">
                  <c:v>182</c:v>
                </c:pt>
                <c:pt idx="326">
                  <c:v>252</c:v>
                </c:pt>
                <c:pt idx="327">
                  <c:v>0</c:v>
                </c:pt>
                <c:pt idx="328">
                  <c:v>105</c:v>
                </c:pt>
                <c:pt idx="329">
                  <c:v>196</c:v>
                </c:pt>
                <c:pt idx="330">
                  <c:v>315</c:v>
                </c:pt>
                <c:pt idx="331">
                  <c:v>336</c:v>
                </c:pt>
                <c:pt idx="332">
                  <c:v>0</c:v>
                </c:pt>
                <c:pt idx="333">
                  <c:v>91</c:v>
                </c:pt>
                <c:pt idx="334">
                  <c:v>196</c:v>
                </c:pt>
                <c:pt idx="335">
                  <c:v>0</c:v>
                </c:pt>
                <c:pt idx="336">
                  <c:v>98</c:v>
                </c:pt>
                <c:pt idx="337">
                  <c:v>210</c:v>
                </c:pt>
                <c:pt idx="338">
                  <c:v>294</c:v>
                </c:pt>
                <c:pt idx="339">
                  <c:v>0</c:v>
                </c:pt>
                <c:pt idx="340">
                  <c:v>105</c:v>
                </c:pt>
                <c:pt idx="341">
                  <c:v>196</c:v>
                </c:pt>
                <c:pt idx="342">
                  <c:v>336</c:v>
                </c:pt>
                <c:pt idx="343">
                  <c:v>336</c:v>
                </c:pt>
                <c:pt idx="344">
                  <c:v>0</c:v>
                </c:pt>
                <c:pt idx="345">
                  <c:v>91</c:v>
                </c:pt>
                <c:pt idx="346">
                  <c:v>182</c:v>
                </c:pt>
                <c:pt idx="347">
                  <c:v>0</c:v>
                </c:pt>
                <c:pt idx="348">
                  <c:v>98</c:v>
                </c:pt>
                <c:pt idx="349">
                  <c:v>182</c:v>
                </c:pt>
                <c:pt idx="350">
                  <c:v>0</c:v>
                </c:pt>
                <c:pt idx="351">
                  <c:v>105</c:v>
                </c:pt>
                <c:pt idx="352">
                  <c:v>196</c:v>
                </c:pt>
                <c:pt idx="353">
                  <c:v>315</c:v>
                </c:pt>
                <c:pt idx="354">
                  <c:v>336</c:v>
                </c:pt>
                <c:pt idx="355">
                  <c:v>0</c:v>
                </c:pt>
                <c:pt idx="356">
                  <c:v>91</c:v>
                </c:pt>
                <c:pt idx="357">
                  <c:v>196</c:v>
                </c:pt>
                <c:pt idx="358">
                  <c:v>0</c:v>
                </c:pt>
                <c:pt idx="359">
                  <c:v>91</c:v>
                </c:pt>
                <c:pt idx="360">
                  <c:v>224</c:v>
                </c:pt>
                <c:pt idx="361">
                  <c:v>0</c:v>
                </c:pt>
                <c:pt idx="362">
                  <c:v>105</c:v>
                </c:pt>
                <c:pt idx="363">
                  <c:v>196</c:v>
                </c:pt>
                <c:pt idx="364">
                  <c:v>315</c:v>
                </c:pt>
                <c:pt idx="365">
                  <c:v>336</c:v>
                </c:pt>
                <c:pt idx="366">
                  <c:v>0</c:v>
                </c:pt>
                <c:pt idx="367">
                  <c:v>91</c:v>
                </c:pt>
                <c:pt idx="368">
                  <c:v>182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E-4394-A4FF-077881A6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6159"/>
        <c:axId val="1456746080"/>
      </c:scatterChart>
      <c:valAx>
        <c:axId val="1520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6080"/>
        <c:crosses val="autoZero"/>
        <c:crossBetween val="midCat"/>
      </c:valAx>
      <c:valAx>
        <c:axId val="1456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계산!$J$2:$J$371</c:f>
              <c:numCache>
                <c:formatCode>General</c:formatCode>
                <c:ptCount val="370"/>
                <c:pt idx="0">
                  <c:v>0</c:v>
                </c:pt>
                <c:pt idx="1">
                  <c:v>6.8356237002521993</c:v>
                </c:pt>
                <c:pt idx="2">
                  <c:v>15.624282743433598</c:v>
                </c:pt>
                <c:pt idx="3">
                  <c:v>0</c:v>
                </c:pt>
                <c:pt idx="4">
                  <c:v>6.8356237002521993</c:v>
                </c:pt>
                <c:pt idx="5">
                  <c:v>13.671247400504399</c:v>
                </c:pt>
                <c:pt idx="6">
                  <c:v>0</c:v>
                </c:pt>
                <c:pt idx="7">
                  <c:v>6.4439981243479876</c:v>
                </c:pt>
                <c:pt idx="8">
                  <c:v>12.887996248695975</c:v>
                </c:pt>
                <c:pt idx="9">
                  <c:v>0</c:v>
                </c:pt>
                <c:pt idx="10">
                  <c:v>6.5917912809138919</c:v>
                </c:pt>
                <c:pt idx="11">
                  <c:v>12.887996248695975</c:v>
                </c:pt>
                <c:pt idx="12">
                  <c:v>0</c:v>
                </c:pt>
                <c:pt idx="13">
                  <c:v>6.8356237002521993</c:v>
                </c:pt>
                <c:pt idx="14">
                  <c:v>15.624282743433598</c:v>
                </c:pt>
                <c:pt idx="15">
                  <c:v>0</c:v>
                </c:pt>
                <c:pt idx="16">
                  <c:v>6.8356237002521993</c:v>
                </c:pt>
                <c:pt idx="17">
                  <c:v>13.671247400504399</c:v>
                </c:pt>
                <c:pt idx="18">
                  <c:v>20.506871100756598</c:v>
                </c:pt>
                <c:pt idx="19">
                  <c:v>27.342494801008797</c:v>
                </c:pt>
                <c:pt idx="20">
                  <c:v>0</c:v>
                </c:pt>
                <c:pt idx="21">
                  <c:v>6.4439981243479876</c:v>
                </c:pt>
                <c:pt idx="22">
                  <c:v>12.887996248695975</c:v>
                </c:pt>
                <c:pt idx="23">
                  <c:v>0</c:v>
                </c:pt>
                <c:pt idx="24">
                  <c:v>6.5917912809138919</c:v>
                </c:pt>
                <c:pt idx="25">
                  <c:v>12.887996248695975</c:v>
                </c:pt>
                <c:pt idx="26">
                  <c:v>0</c:v>
                </c:pt>
                <c:pt idx="27">
                  <c:v>6.8356237002521993</c:v>
                </c:pt>
                <c:pt idx="28">
                  <c:v>15.624282743433598</c:v>
                </c:pt>
                <c:pt idx="29">
                  <c:v>0</c:v>
                </c:pt>
                <c:pt idx="30">
                  <c:v>6.8356237002521993</c:v>
                </c:pt>
                <c:pt idx="31">
                  <c:v>13.671247400504399</c:v>
                </c:pt>
                <c:pt idx="32">
                  <c:v>0</c:v>
                </c:pt>
                <c:pt idx="33">
                  <c:v>6.4439981243479876</c:v>
                </c:pt>
                <c:pt idx="34">
                  <c:v>12.887996248695975</c:v>
                </c:pt>
                <c:pt idx="35">
                  <c:v>0</c:v>
                </c:pt>
                <c:pt idx="36">
                  <c:v>6.5917912809138919</c:v>
                </c:pt>
                <c:pt idx="37">
                  <c:v>0</c:v>
                </c:pt>
                <c:pt idx="38">
                  <c:v>6.8356237002521993</c:v>
                </c:pt>
                <c:pt idx="39">
                  <c:v>15.624282743433598</c:v>
                </c:pt>
                <c:pt idx="40">
                  <c:v>0</c:v>
                </c:pt>
                <c:pt idx="41">
                  <c:v>6.8356237002521993</c:v>
                </c:pt>
                <c:pt idx="42">
                  <c:v>0</c:v>
                </c:pt>
                <c:pt idx="43">
                  <c:v>6.4439981243479876</c:v>
                </c:pt>
                <c:pt idx="44">
                  <c:v>12.887996248695975</c:v>
                </c:pt>
                <c:pt idx="45">
                  <c:v>19.331994373043962</c:v>
                </c:pt>
                <c:pt idx="46">
                  <c:v>26.367165123655568</c:v>
                </c:pt>
                <c:pt idx="47">
                  <c:v>0</c:v>
                </c:pt>
                <c:pt idx="48">
                  <c:v>6.5917912809138919</c:v>
                </c:pt>
                <c:pt idx="49">
                  <c:v>12.887996248695975</c:v>
                </c:pt>
                <c:pt idx="50">
                  <c:v>0</c:v>
                </c:pt>
                <c:pt idx="51">
                  <c:v>6.8356237002521993</c:v>
                </c:pt>
                <c:pt idx="52">
                  <c:v>0</c:v>
                </c:pt>
                <c:pt idx="53">
                  <c:v>6.8356237002521993</c:v>
                </c:pt>
                <c:pt idx="54">
                  <c:v>0</c:v>
                </c:pt>
                <c:pt idx="55">
                  <c:v>6.4439981243479876</c:v>
                </c:pt>
                <c:pt idx="56">
                  <c:v>12.887996248695975</c:v>
                </c:pt>
                <c:pt idx="57">
                  <c:v>19.331994373043962</c:v>
                </c:pt>
                <c:pt idx="58">
                  <c:v>0</c:v>
                </c:pt>
                <c:pt idx="59">
                  <c:v>6.5917912809138919</c:v>
                </c:pt>
                <c:pt idx="60">
                  <c:v>12.887996248695975</c:v>
                </c:pt>
                <c:pt idx="61">
                  <c:v>0</c:v>
                </c:pt>
                <c:pt idx="62">
                  <c:v>6.8356237002521993</c:v>
                </c:pt>
                <c:pt idx="63">
                  <c:v>0</c:v>
                </c:pt>
                <c:pt idx="64">
                  <c:v>6.8356237002521993</c:v>
                </c:pt>
                <c:pt idx="65">
                  <c:v>0</c:v>
                </c:pt>
                <c:pt idx="66">
                  <c:v>6.4439981243479876</c:v>
                </c:pt>
                <c:pt idx="67">
                  <c:v>12.887996248695975</c:v>
                </c:pt>
                <c:pt idx="68">
                  <c:v>19.331994373043962</c:v>
                </c:pt>
                <c:pt idx="69">
                  <c:v>26.367165123655568</c:v>
                </c:pt>
                <c:pt idx="70">
                  <c:v>0</c:v>
                </c:pt>
                <c:pt idx="71">
                  <c:v>6.5917912809138919</c:v>
                </c:pt>
                <c:pt idx="72">
                  <c:v>12.887996248695975</c:v>
                </c:pt>
                <c:pt idx="73">
                  <c:v>0</c:v>
                </c:pt>
                <c:pt idx="74">
                  <c:v>6.8356237002521993</c:v>
                </c:pt>
                <c:pt idx="75">
                  <c:v>0</c:v>
                </c:pt>
                <c:pt idx="76">
                  <c:v>6.8356237002521993</c:v>
                </c:pt>
                <c:pt idx="77">
                  <c:v>15.823368778984387</c:v>
                </c:pt>
                <c:pt idx="78">
                  <c:v>0</c:v>
                </c:pt>
                <c:pt idx="79">
                  <c:v>6.8356237002521993</c:v>
                </c:pt>
                <c:pt idx="80">
                  <c:v>15.624282743433598</c:v>
                </c:pt>
                <c:pt idx="81">
                  <c:v>0</c:v>
                </c:pt>
                <c:pt idx="82">
                  <c:v>6.7237189795986563</c:v>
                </c:pt>
                <c:pt idx="83">
                  <c:v>13.447437959197313</c:v>
                </c:pt>
                <c:pt idx="84">
                  <c:v>20.171156938795967</c:v>
                </c:pt>
                <c:pt idx="85">
                  <c:v>5.7631876967988482</c:v>
                </c:pt>
                <c:pt idx="86">
                  <c:v>0</c:v>
                </c:pt>
                <c:pt idx="87">
                  <c:v>6.5917912809138919</c:v>
                </c:pt>
                <c:pt idx="88">
                  <c:v>0</c:v>
                </c:pt>
                <c:pt idx="89">
                  <c:v>6.4439981243479876</c:v>
                </c:pt>
                <c:pt idx="90">
                  <c:v>13.183582561827784</c:v>
                </c:pt>
                <c:pt idx="91">
                  <c:v>0</c:v>
                </c:pt>
                <c:pt idx="92">
                  <c:v>6.7237189795986563</c:v>
                </c:pt>
                <c:pt idx="93">
                  <c:v>13.447437959197313</c:v>
                </c:pt>
                <c:pt idx="94">
                  <c:v>20.171156938795967</c:v>
                </c:pt>
                <c:pt idx="95">
                  <c:v>25.934344635594819</c:v>
                </c:pt>
                <c:pt idx="96">
                  <c:v>0</c:v>
                </c:pt>
                <c:pt idx="97">
                  <c:v>6.5917912809138919</c:v>
                </c:pt>
                <c:pt idx="98">
                  <c:v>0</c:v>
                </c:pt>
                <c:pt idx="99">
                  <c:v>6.4439981243479876</c:v>
                </c:pt>
                <c:pt idx="100">
                  <c:v>13.183582561827784</c:v>
                </c:pt>
                <c:pt idx="101">
                  <c:v>0</c:v>
                </c:pt>
                <c:pt idx="102">
                  <c:v>6.7237189795986563</c:v>
                </c:pt>
                <c:pt idx="103">
                  <c:v>0</c:v>
                </c:pt>
                <c:pt idx="104">
                  <c:v>6.7237189795986563</c:v>
                </c:pt>
                <c:pt idx="105">
                  <c:v>12.486906676397505</c:v>
                </c:pt>
                <c:pt idx="106">
                  <c:v>0</c:v>
                </c:pt>
                <c:pt idx="107">
                  <c:v>6.5917912809138919</c:v>
                </c:pt>
                <c:pt idx="108">
                  <c:v>12.887996248695975</c:v>
                </c:pt>
                <c:pt idx="109">
                  <c:v>0</c:v>
                </c:pt>
                <c:pt idx="110">
                  <c:v>6.4439981243479876</c:v>
                </c:pt>
                <c:pt idx="111">
                  <c:v>13.183582561827784</c:v>
                </c:pt>
                <c:pt idx="112">
                  <c:v>0</c:v>
                </c:pt>
                <c:pt idx="113">
                  <c:v>6.7237189795986563</c:v>
                </c:pt>
                <c:pt idx="114">
                  <c:v>13.671247400504399</c:v>
                </c:pt>
                <c:pt idx="115">
                  <c:v>0</c:v>
                </c:pt>
                <c:pt idx="116">
                  <c:v>6.7237189795986563</c:v>
                </c:pt>
                <c:pt idx="117">
                  <c:v>13.447437959197313</c:v>
                </c:pt>
                <c:pt idx="118">
                  <c:v>0</c:v>
                </c:pt>
                <c:pt idx="119">
                  <c:v>6.4439981243479876</c:v>
                </c:pt>
                <c:pt idx="120">
                  <c:v>12.887996248695975</c:v>
                </c:pt>
                <c:pt idx="121">
                  <c:v>0</c:v>
                </c:pt>
                <c:pt idx="122">
                  <c:v>6.4439981243479876</c:v>
                </c:pt>
                <c:pt idx="123">
                  <c:v>13.183582561827784</c:v>
                </c:pt>
                <c:pt idx="124">
                  <c:v>0</c:v>
                </c:pt>
                <c:pt idx="125">
                  <c:v>6.7237189795986563</c:v>
                </c:pt>
                <c:pt idx="126">
                  <c:v>13.671247400504399</c:v>
                </c:pt>
                <c:pt idx="127">
                  <c:v>0</c:v>
                </c:pt>
                <c:pt idx="128">
                  <c:v>6.7237189795986563</c:v>
                </c:pt>
                <c:pt idx="129">
                  <c:v>13.447437959197313</c:v>
                </c:pt>
                <c:pt idx="130">
                  <c:v>0</c:v>
                </c:pt>
                <c:pt idx="131">
                  <c:v>6.4439981243479876</c:v>
                </c:pt>
                <c:pt idx="132">
                  <c:v>13.183582561827784</c:v>
                </c:pt>
                <c:pt idx="133">
                  <c:v>0</c:v>
                </c:pt>
                <c:pt idx="134">
                  <c:v>6.4439981243479876</c:v>
                </c:pt>
                <c:pt idx="135">
                  <c:v>13.183582561827784</c:v>
                </c:pt>
                <c:pt idx="136">
                  <c:v>0</c:v>
                </c:pt>
                <c:pt idx="137">
                  <c:v>6.8356237002521993</c:v>
                </c:pt>
                <c:pt idx="138">
                  <c:v>0</c:v>
                </c:pt>
                <c:pt idx="139">
                  <c:v>6.7237189795986563</c:v>
                </c:pt>
                <c:pt idx="140">
                  <c:v>13.447437959197313</c:v>
                </c:pt>
                <c:pt idx="141">
                  <c:v>0</c:v>
                </c:pt>
                <c:pt idx="142">
                  <c:v>6.4439981243479876</c:v>
                </c:pt>
                <c:pt idx="143">
                  <c:v>13.183582561827784</c:v>
                </c:pt>
                <c:pt idx="144">
                  <c:v>0</c:v>
                </c:pt>
                <c:pt idx="145">
                  <c:v>6.4439981243479876</c:v>
                </c:pt>
                <c:pt idx="146">
                  <c:v>13.183582561827784</c:v>
                </c:pt>
                <c:pt idx="147">
                  <c:v>0</c:v>
                </c:pt>
                <c:pt idx="148">
                  <c:v>6.8356237002521993</c:v>
                </c:pt>
                <c:pt idx="149">
                  <c:v>0</c:v>
                </c:pt>
                <c:pt idx="150">
                  <c:v>6.8356237002521993</c:v>
                </c:pt>
                <c:pt idx="151">
                  <c:v>0</c:v>
                </c:pt>
                <c:pt idx="152">
                  <c:v>6.9795670291278924</c:v>
                </c:pt>
                <c:pt idx="153">
                  <c:v>14</c:v>
                </c:pt>
                <c:pt idx="154">
                  <c:v>22.93286309570593</c:v>
                </c:pt>
                <c:pt idx="155">
                  <c:v>0</c:v>
                </c:pt>
                <c:pt idx="156">
                  <c:v>0</c:v>
                </c:pt>
                <c:pt idx="157">
                  <c:v>6.7237189795986563</c:v>
                </c:pt>
                <c:pt idx="158">
                  <c:v>13.447437959197313</c:v>
                </c:pt>
                <c:pt idx="159">
                  <c:v>27.342494801008797</c:v>
                </c:pt>
                <c:pt idx="160">
                  <c:v>0</c:v>
                </c:pt>
                <c:pt idx="161">
                  <c:v>6.7237189795986563</c:v>
                </c:pt>
                <c:pt idx="162">
                  <c:v>13.447437959197313</c:v>
                </c:pt>
                <c:pt idx="163">
                  <c:v>0</c:v>
                </c:pt>
                <c:pt idx="164">
                  <c:v>6.9795670291278924</c:v>
                </c:pt>
                <c:pt idx="165">
                  <c:v>14</c:v>
                </c:pt>
                <c:pt idx="166">
                  <c:v>22.93286309570593</c:v>
                </c:pt>
                <c:pt idx="167">
                  <c:v>0</c:v>
                </c:pt>
                <c:pt idx="168">
                  <c:v>6.7237189795986563</c:v>
                </c:pt>
                <c:pt idx="169">
                  <c:v>13.447437959197313</c:v>
                </c:pt>
                <c:pt idx="170">
                  <c:v>20.171156938795967</c:v>
                </c:pt>
                <c:pt idx="171">
                  <c:v>27.342494801008797</c:v>
                </c:pt>
                <c:pt idx="172">
                  <c:v>0</c:v>
                </c:pt>
                <c:pt idx="173">
                  <c:v>6.7237189795986563</c:v>
                </c:pt>
                <c:pt idx="174">
                  <c:v>13.447437959197313</c:v>
                </c:pt>
                <c:pt idx="175">
                  <c:v>20.171156938795967</c:v>
                </c:pt>
                <c:pt idx="176">
                  <c:v>0</c:v>
                </c:pt>
                <c:pt idx="177">
                  <c:v>6.9795670291278924</c:v>
                </c:pt>
                <c:pt idx="178">
                  <c:v>14</c:v>
                </c:pt>
                <c:pt idx="179">
                  <c:v>22.93286309570593</c:v>
                </c:pt>
                <c:pt idx="180">
                  <c:v>0</c:v>
                </c:pt>
                <c:pt idx="181">
                  <c:v>0</c:v>
                </c:pt>
                <c:pt idx="182">
                  <c:v>6.7237189795986563</c:v>
                </c:pt>
                <c:pt idx="183">
                  <c:v>13.447437959197313</c:v>
                </c:pt>
                <c:pt idx="184">
                  <c:v>20.171156938795967</c:v>
                </c:pt>
                <c:pt idx="185">
                  <c:v>0</c:v>
                </c:pt>
                <c:pt idx="186">
                  <c:v>6.7237189795986563</c:v>
                </c:pt>
                <c:pt idx="187">
                  <c:v>13.447437959197313</c:v>
                </c:pt>
                <c:pt idx="188">
                  <c:v>20.171156938795967</c:v>
                </c:pt>
                <c:pt idx="189">
                  <c:v>0</c:v>
                </c:pt>
                <c:pt idx="190">
                  <c:v>6.9795670291278924</c:v>
                </c:pt>
                <c:pt idx="191">
                  <c:v>14</c:v>
                </c:pt>
                <c:pt idx="192">
                  <c:v>22.93286309570593</c:v>
                </c:pt>
                <c:pt idx="193">
                  <c:v>0</c:v>
                </c:pt>
                <c:pt idx="194">
                  <c:v>0</c:v>
                </c:pt>
                <c:pt idx="195">
                  <c:v>6.7237189795986563</c:v>
                </c:pt>
                <c:pt idx="196">
                  <c:v>13.447437959197313</c:v>
                </c:pt>
                <c:pt idx="197">
                  <c:v>0</c:v>
                </c:pt>
                <c:pt idx="198">
                  <c:v>6.7237189795986563</c:v>
                </c:pt>
                <c:pt idx="199">
                  <c:v>13.447437959197313</c:v>
                </c:pt>
                <c:pt idx="200">
                  <c:v>20.171156938795967</c:v>
                </c:pt>
                <c:pt idx="201">
                  <c:v>27.342494801008797</c:v>
                </c:pt>
                <c:pt idx="202">
                  <c:v>0</c:v>
                </c:pt>
                <c:pt idx="203">
                  <c:v>6.9795670291278924</c:v>
                </c:pt>
                <c:pt idx="204">
                  <c:v>14</c:v>
                </c:pt>
                <c:pt idx="205">
                  <c:v>22.93286309570593</c:v>
                </c:pt>
                <c:pt idx="206">
                  <c:v>0</c:v>
                </c:pt>
                <c:pt idx="207">
                  <c:v>6.7237189795986563</c:v>
                </c:pt>
                <c:pt idx="208">
                  <c:v>13.447437959197313</c:v>
                </c:pt>
                <c:pt idx="209">
                  <c:v>0</c:v>
                </c:pt>
                <c:pt idx="210">
                  <c:v>6.7237189795986563</c:v>
                </c:pt>
                <c:pt idx="211">
                  <c:v>13.447437959197313</c:v>
                </c:pt>
                <c:pt idx="212">
                  <c:v>20.171156938795967</c:v>
                </c:pt>
                <c:pt idx="213">
                  <c:v>27.342494801008797</c:v>
                </c:pt>
                <c:pt idx="214">
                  <c:v>0</c:v>
                </c:pt>
                <c:pt idx="215">
                  <c:v>6.9795670291278924</c:v>
                </c:pt>
                <c:pt idx="216">
                  <c:v>14</c:v>
                </c:pt>
                <c:pt idx="217">
                  <c:v>22.93286309570593</c:v>
                </c:pt>
                <c:pt idx="218">
                  <c:v>0</c:v>
                </c:pt>
                <c:pt idx="219">
                  <c:v>6.7237189795986563</c:v>
                </c:pt>
                <c:pt idx="220">
                  <c:v>13.447437959197313</c:v>
                </c:pt>
                <c:pt idx="221">
                  <c:v>0</c:v>
                </c:pt>
                <c:pt idx="222">
                  <c:v>6.7237189795986563</c:v>
                </c:pt>
                <c:pt idx="223">
                  <c:v>13.447437959197313</c:v>
                </c:pt>
                <c:pt idx="224">
                  <c:v>20.171156938795967</c:v>
                </c:pt>
                <c:pt idx="225">
                  <c:v>27.342494801008797</c:v>
                </c:pt>
                <c:pt idx="226">
                  <c:v>0</c:v>
                </c:pt>
                <c:pt idx="227">
                  <c:v>6.9795670291278924</c:v>
                </c:pt>
                <c:pt idx="228">
                  <c:v>14</c:v>
                </c:pt>
                <c:pt idx="229">
                  <c:v>22.93286309570593</c:v>
                </c:pt>
                <c:pt idx="230">
                  <c:v>0</c:v>
                </c:pt>
                <c:pt idx="231">
                  <c:v>6.9795670291278924</c:v>
                </c:pt>
                <c:pt idx="232">
                  <c:v>14</c:v>
                </c:pt>
                <c:pt idx="233">
                  <c:v>22.93286309570593</c:v>
                </c:pt>
                <c:pt idx="234">
                  <c:v>0</c:v>
                </c:pt>
                <c:pt idx="235">
                  <c:v>6.9795670291278924</c:v>
                </c:pt>
                <c:pt idx="236">
                  <c:v>13.959134058255785</c:v>
                </c:pt>
                <c:pt idx="237">
                  <c:v>22.93286309570593</c:v>
                </c:pt>
                <c:pt idx="238">
                  <c:v>0</c:v>
                </c:pt>
                <c:pt idx="239">
                  <c:v>6.9795670291278924</c:v>
                </c:pt>
                <c:pt idx="240">
                  <c:v>14</c:v>
                </c:pt>
                <c:pt idx="241">
                  <c:v>22.93286309570593</c:v>
                </c:pt>
                <c:pt idx="242">
                  <c:v>0</c:v>
                </c:pt>
                <c:pt idx="243">
                  <c:v>6.9795670291278924</c:v>
                </c:pt>
                <c:pt idx="244">
                  <c:v>14</c:v>
                </c:pt>
                <c:pt idx="245">
                  <c:v>0</c:v>
                </c:pt>
                <c:pt idx="246">
                  <c:v>6.9795670291278924</c:v>
                </c:pt>
                <c:pt idx="247">
                  <c:v>14</c:v>
                </c:pt>
                <c:pt idx="248">
                  <c:v>0</c:v>
                </c:pt>
                <c:pt idx="249">
                  <c:v>6.9795670291278924</c:v>
                </c:pt>
                <c:pt idx="250">
                  <c:v>13.959134058255785</c:v>
                </c:pt>
                <c:pt idx="251">
                  <c:v>0</c:v>
                </c:pt>
                <c:pt idx="252">
                  <c:v>6.9795670291278924</c:v>
                </c:pt>
                <c:pt idx="253">
                  <c:v>14</c:v>
                </c:pt>
                <c:pt idx="254">
                  <c:v>0</c:v>
                </c:pt>
                <c:pt idx="255">
                  <c:v>6.9795670291278924</c:v>
                </c:pt>
                <c:pt idx="256">
                  <c:v>14</c:v>
                </c:pt>
                <c:pt idx="257">
                  <c:v>9.4168446870198448</c:v>
                </c:pt>
                <c:pt idx="258">
                  <c:v>16.008635967933738</c:v>
                </c:pt>
                <c:pt idx="259">
                  <c:v>21.544895232585553</c:v>
                </c:pt>
                <c:pt idx="260">
                  <c:v>28.537705979255374</c:v>
                </c:pt>
                <c:pt idx="261">
                  <c:v>35.784009810675414</c:v>
                </c:pt>
                <c:pt idx="262">
                  <c:v>43.22390772599136</c:v>
                </c:pt>
                <c:pt idx="263">
                  <c:v>0</c:v>
                </c:pt>
                <c:pt idx="264">
                  <c:v>6.7237189795986563</c:v>
                </c:pt>
                <c:pt idx="265">
                  <c:v>13.447437959197313</c:v>
                </c:pt>
                <c:pt idx="266">
                  <c:v>20.506871100756598</c:v>
                </c:pt>
                <c:pt idx="267">
                  <c:v>30.272047815402598</c:v>
                </c:pt>
                <c:pt idx="268">
                  <c:v>37.107671515654793</c:v>
                </c:pt>
                <c:pt idx="269">
                  <c:v>0</c:v>
                </c:pt>
                <c:pt idx="270">
                  <c:v>6.9795670291278924</c:v>
                </c:pt>
                <c:pt idx="271">
                  <c:v>0</c:v>
                </c:pt>
                <c:pt idx="272">
                  <c:v>6.5917912809138919</c:v>
                </c:pt>
                <c:pt idx="273">
                  <c:v>12.567855552341573</c:v>
                </c:pt>
                <c:pt idx="274">
                  <c:v>19.775373842741676</c:v>
                </c:pt>
                <c:pt idx="275">
                  <c:v>26.367165123655568</c:v>
                </c:pt>
                <c:pt idx="276">
                  <c:v>33.618594897993283</c:v>
                </c:pt>
                <c:pt idx="277">
                  <c:v>0</c:v>
                </c:pt>
                <c:pt idx="278">
                  <c:v>6.7237189795986563</c:v>
                </c:pt>
                <c:pt idx="279">
                  <c:v>13.447437959197313</c:v>
                </c:pt>
                <c:pt idx="280">
                  <c:v>20.506871100756598</c:v>
                </c:pt>
                <c:pt idx="281">
                  <c:v>30.272047815402598</c:v>
                </c:pt>
                <c:pt idx="282">
                  <c:v>37.107671515654793</c:v>
                </c:pt>
                <c:pt idx="283">
                  <c:v>44.503224690893589</c:v>
                </c:pt>
                <c:pt idx="284">
                  <c:v>55</c:v>
                </c:pt>
                <c:pt idx="285">
                  <c:v>0</c:v>
                </c:pt>
                <c:pt idx="286">
                  <c:v>4.9854050208056373</c:v>
                </c:pt>
                <c:pt idx="287">
                  <c:v>6.9795670291278924</c:v>
                </c:pt>
                <c:pt idx="288">
                  <c:v>0</c:v>
                </c:pt>
                <c:pt idx="289">
                  <c:v>6.5917912809138919</c:v>
                </c:pt>
                <c:pt idx="290">
                  <c:v>12.567855552341573</c:v>
                </c:pt>
                <c:pt idx="291">
                  <c:v>19.331994373043962</c:v>
                </c:pt>
                <c:pt idx="292">
                  <c:v>26.367165123655568</c:v>
                </c:pt>
                <c:pt idx="293">
                  <c:v>33.618594897993283</c:v>
                </c:pt>
                <c:pt idx="294">
                  <c:v>0</c:v>
                </c:pt>
                <c:pt idx="295">
                  <c:v>6.7237189795986563</c:v>
                </c:pt>
                <c:pt idx="296">
                  <c:v>13.447437959197313</c:v>
                </c:pt>
                <c:pt idx="297">
                  <c:v>20.171156938795967</c:v>
                </c:pt>
                <c:pt idx="298">
                  <c:v>30.657777009282249</c:v>
                </c:pt>
                <c:pt idx="299">
                  <c:v>37.107671515654793</c:v>
                </c:pt>
                <c:pt idx="300">
                  <c:v>44.868645187250735</c:v>
                </c:pt>
                <c:pt idx="301">
                  <c:v>55</c:v>
                </c:pt>
                <c:pt idx="302">
                  <c:v>0</c:v>
                </c:pt>
                <c:pt idx="303">
                  <c:v>6.9795670291278924</c:v>
                </c:pt>
                <c:pt idx="304">
                  <c:v>0</c:v>
                </c:pt>
                <c:pt idx="305">
                  <c:v>6.9795670291278924</c:v>
                </c:pt>
                <c:pt idx="306">
                  <c:v>13.954335455757368</c:v>
                </c:pt>
                <c:pt idx="307">
                  <c:v>0</c:v>
                </c:pt>
                <c:pt idx="308">
                  <c:v>6.922723840805669</c:v>
                </c:pt>
                <c:pt idx="309">
                  <c:v>13.959134058255785</c:v>
                </c:pt>
                <c:pt idx="310">
                  <c:v>20.768171522417006</c:v>
                </c:pt>
                <c:pt idx="311">
                  <c:v>23.929944099867058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6.922723840805669</c:v>
                </c:pt>
                <c:pt idx="317">
                  <c:v>13.959134058255785</c:v>
                </c:pt>
                <c:pt idx="318">
                  <c:v>20.768171522417006</c:v>
                </c:pt>
                <c:pt idx="319">
                  <c:v>23.929944099867058</c:v>
                </c:pt>
                <c:pt idx="320">
                  <c:v>0</c:v>
                </c:pt>
                <c:pt idx="321">
                  <c:v>7</c:v>
                </c:pt>
                <c:pt idx="322">
                  <c:v>13.959134058255785</c:v>
                </c:pt>
                <c:pt idx="323">
                  <c:v>0</c:v>
                </c:pt>
                <c:pt idx="324">
                  <c:v>6.9795670291278924</c:v>
                </c:pt>
                <c:pt idx="325">
                  <c:v>14</c:v>
                </c:pt>
                <c:pt idx="326">
                  <c:v>20.931503183636053</c:v>
                </c:pt>
                <c:pt idx="327">
                  <c:v>0</c:v>
                </c:pt>
                <c:pt idx="328">
                  <c:v>6.922723840805669</c:v>
                </c:pt>
                <c:pt idx="329">
                  <c:v>13.959134058255785</c:v>
                </c:pt>
                <c:pt idx="330">
                  <c:v>20.768171522417006</c:v>
                </c:pt>
                <c:pt idx="331">
                  <c:v>23.929944099867058</c:v>
                </c:pt>
                <c:pt idx="332">
                  <c:v>0</c:v>
                </c:pt>
                <c:pt idx="333">
                  <c:v>7</c:v>
                </c:pt>
                <c:pt idx="334">
                  <c:v>13.959134058255785</c:v>
                </c:pt>
                <c:pt idx="335">
                  <c:v>0</c:v>
                </c:pt>
                <c:pt idx="336">
                  <c:v>6.9795670291278924</c:v>
                </c:pt>
                <c:pt idx="337">
                  <c:v>13.845447681611338</c:v>
                </c:pt>
                <c:pt idx="338">
                  <c:v>20.938701087383677</c:v>
                </c:pt>
                <c:pt idx="339">
                  <c:v>0</c:v>
                </c:pt>
                <c:pt idx="340">
                  <c:v>6.922723840805669</c:v>
                </c:pt>
                <c:pt idx="341">
                  <c:v>13.959134058255785</c:v>
                </c:pt>
                <c:pt idx="342">
                  <c:v>20.506871100756598</c:v>
                </c:pt>
                <c:pt idx="343">
                  <c:v>23.929944099867058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6.9795670291278924</c:v>
                </c:pt>
                <c:pt idx="349">
                  <c:v>14</c:v>
                </c:pt>
                <c:pt idx="350">
                  <c:v>0</c:v>
                </c:pt>
                <c:pt idx="351">
                  <c:v>6.922723840805669</c:v>
                </c:pt>
                <c:pt idx="352">
                  <c:v>13.959134058255785</c:v>
                </c:pt>
                <c:pt idx="353">
                  <c:v>20.768171522417006</c:v>
                </c:pt>
                <c:pt idx="354">
                  <c:v>23.929944099867058</c:v>
                </c:pt>
                <c:pt idx="355">
                  <c:v>0</c:v>
                </c:pt>
                <c:pt idx="356">
                  <c:v>7</c:v>
                </c:pt>
                <c:pt idx="357">
                  <c:v>13.959134058255785</c:v>
                </c:pt>
                <c:pt idx="358">
                  <c:v>0</c:v>
                </c:pt>
                <c:pt idx="359">
                  <c:v>7</c:v>
                </c:pt>
                <c:pt idx="360">
                  <c:v>13.671247400504399</c:v>
                </c:pt>
                <c:pt idx="361">
                  <c:v>0</c:v>
                </c:pt>
                <c:pt idx="362">
                  <c:v>6.922723840805669</c:v>
                </c:pt>
                <c:pt idx="363">
                  <c:v>13.959134058255785</c:v>
                </c:pt>
                <c:pt idx="364">
                  <c:v>20.768171522417006</c:v>
                </c:pt>
                <c:pt idx="365">
                  <c:v>23.929944099867058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9-4289-A21D-500506D9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6159"/>
        <c:axId val="1456746080"/>
      </c:scatterChart>
      <c:valAx>
        <c:axId val="1520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6080"/>
        <c:crosses val="autoZero"/>
        <c:crossBetween val="midCat"/>
      </c:valAx>
      <c:valAx>
        <c:axId val="1456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계산!$B$2:$B$371</c:f>
              <c:numCache>
                <c:formatCode>General</c:formatCode>
                <c:ptCount val="370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6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8-4B38-AE03-A7BB0275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6159"/>
        <c:axId val="1456746080"/>
      </c:scatterChart>
      <c:valAx>
        <c:axId val="1520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6080"/>
        <c:crosses val="autoZero"/>
        <c:crossBetween val="midCat"/>
      </c:valAx>
      <c:valAx>
        <c:axId val="1456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184164479440063E-2"/>
                  <c:y val="0.17941272965879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'LAI 추정'!$B$2:$B$370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6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'LAI 추정'!$K$2:$K$370</c:f>
              <c:numCache>
                <c:formatCode>General</c:formatCode>
                <c:ptCount val="369"/>
                <c:pt idx="0">
                  <c:v>1.6319999999999998E-2</c:v>
                </c:pt>
                <c:pt idx="1">
                  <c:v>5.8799999999999998E-2</c:v>
                </c:pt>
                <c:pt idx="2">
                  <c:v>0.39311999999999991</c:v>
                </c:pt>
                <c:pt idx="3">
                  <c:v>1.9E-2</c:v>
                </c:pt>
                <c:pt idx="4">
                  <c:v>0.13844999999999999</c:v>
                </c:pt>
                <c:pt idx="5">
                  <c:v>0.47267999999999993</c:v>
                </c:pt>
                <c:pt idx="6">
                  <c:v>3.0600000000000002E-3</c:v>
                </c:pt>
                <c:pt idx="7">
                  <c:v>3.168E-2</c:v>
                </c:pt>
                <c:pt idx="8">
                  <c:v>0.22800000000000001</c:v>
                </c:pt>
                <c:pt idx="9">
                  <c:v>4.7999999999999996E-4</c:v>
                </c:pt>
                <c:pt idx="10">
                  <c:v>8.8199999999999987E-2</c:v>
                </c:pt>
                <c:pt idx="11">
                  <c:v>0.33277499999999999</c:v>
                </c:pt>
                <c:pt idx="12">
                  <c:v>1.5119999999999998E-2</c:v>
                </c:pt>
                <c:pt idx="13">
                  <c:v>4.888E-2</c:v>
                </c:pt>
                <c:pt idx="14">
                  <c:v>0.30912000000000001</c:v>
                </c:pt>
                <c:pt idx="15">
                  <c:v>1.4415000000000001E-2</c:v>
                </c:pt>
                <c:pt idx="16">
                  <c:v>0.12095999999999998</c:v>
                </c:pt>
                <c:pt idx="17">
                  <c:v>0.36771000000000004</c:v>
                </c:pt>
                <c:pt idx="18">
                  <c:v>0.44677499999999998</c:v>
                </c:pt>
                <c:pt idx="19">
                  <c:v>0.70784999999999987</c:v>
                </c:pt>
                <c:pt idx="20">
                  <c:v>4.8599999999999997E-3</c:v>
                </c:pt>
                <c:pt idx="21">
                  <c:v>2.7059999999999997E-2</c:v>
                </c:pt>
                <c:pt idx="22">
                  <c:v>0.23407999999999998</c:v>
                </c:pt>
                <c:pt idx="23">
                  <c:v>7.7000000000000007E-4</c:v>
                </c:pt>
                <c:pt idx="24">
                  <c:v>0.30599999999999999</c:v>
                </c:pt>
                <c:pt idx="25">
                  <c:v>0.216</c:v>
                </c:pt>
                <c:pt idx="26">
                  <c:v>1.2150000000000003E-2</c:v>
                </c:pt>
                <c:pt idx="27">
                  <c:v>4.1399999999999999E-2</c:v>
                </c:pt>
                <c:pt idx="28">
                  <c:v>0.26240000000000002</c:v>
                </c:pt>
                <c:pt idx="29">
                  <c:v>1.4400000000000003E-2</c:v>
                </c:pt>
                <c:pt idx="30">
                  <c:v>0.10974000000000003</c:v>
                </c:pt>
                <c:pt idx="31">
                  <c:v>0.29231999999999997</c:v>
                </c:pt>
                <c:pt idx="32">
                  <c:v>3.2400000000000007E-3</c:v>
                </c:pt>
                <c:pt idx="33">
                  <c:v>3.2399999999999998E-2</c:v>
                </c:pt>
                <c:pt idx="34">
                  <c:v>0.27104</c:v>
                </c:pt>
                <c:pt idx="35">
                  <c:v>4.95E-4</c:v>
                </c:pt>
                <c:pt idx="36">
                  <c:v>8.4000000000000005E-2</c:v>
                </c:pt>
                <c:pt idx="37">
                  <c:v>1.2960000000000003E-2</c:v>
                </c:pt>
                <c:pt idx="38">
                  <c:v>5.1840000000000011E-2</c:v>
                </c:pt>
                <c:pt idx="39">
                  <c:v>0.21560000000000001</c:v>
                </c:pt>
                <c:pt idx="40">
                  <c:v>1.2599999999999997E-2</c:v>
                </c:pt>
                <c:pt idx="41">
                  <c:v>0.1134</c:v>
                </c:pt>
                <c:pt idx="42">
                  <c:v>9.3500000000000018E-4</c:v>
                </c:pt>
                <c:pt idx="43">
                  <c:v>7.9349999999999993E-3</c:v>
                </c:pt>
                <c:pt idx="44">
                  <c:v>8.2500000000000004E-2</c:v>
                </c:pt>
                <c:pt idx="45">
                  <c:v>0.36828</c:v>
                </c:pt>
                <c:pt idx="46">
                  <c:v>0.66080000000000005</c:v>
                </c:pt>
                <c:pt idx="47">
                  <c:v>4.7999999999999996E-4</c:v>
                </c:pt>
                <c:pt idx="48">
                  <c:v>6.7574999999999996E-2</c:v>
                </c:pt>
                <c:pt idx="49">
                  <c:v>0.29231999999999997</c:v>
                </c:pt>
                <c:pt idx="50">
                  <c:v>2.232E-2</c:v>
                </c:pt>
                <c:pt idx="51">
                  <c:v>9.1499999999999998E-2</c:v>
                </c:pt>
                <c:pt idx="52">
                  <c:v>2.232E-2</c:v>
                </c:pt>
                <c:pt idx="53">
                  <c:v>0.14070000000000002</c:v>
                </c:pt>
                <c:pt idx="54">
                  <c:v>5.4000000000000001E-4</c:v>
                </c:pt>
                <c:pt idx="55">
                  <c:v>4.8599999999999997E-3</c:v>
                </c:pt>
                <c:pt idx="56">
                  <c:v>8.1089999999999982E-2</c:v>
                </c:pt>
                <c:pt idx="57">
                  <c:v>0.28799999999999998</c:v>
                </c:pt>
                <c:pt idx="58">
                  <c:v>5.9999999999999995E-4</c:v>
                </c:pt>
                <c:pt idx="59">
                  <c:v>8.2650000000000001E-2</c:v>
                </c:pt>
                <c:pt idx="60">
                  <c:v>0.31667999999999991</c:v>
                </c:pt>
                <c:pt idx="61">
                  <c:v>1.9799999999999998E-2</c:v>
                </c:pt>
                <c:pt idx="62">
                  <c:v>8.2500000000000004E-2</c:v>
                </c:pt>
                <c:pt idx="63">
                  <c:v>2.8879999999999999E-2</c:v>
                </c:pt>
                <c:pt idx="64">
                  <c:v>0.13440000000000005</c:v>
                </c:pt>
                <c:pt idx="65">
                  <c:v>1.4E-3</c:v>
                </c:pt>
                <c:pt idx="66">
                  <c:v>2.7719999999999998E-2</c:v>
                </c:pt>
                <c:pt idx="67">
                  <c:v>0.18396000000000001</c:v>
                </c:pt>
                <c:pt idx="68">
                  <c:v>0.54449999999999998</c:v>
                </c:pt>
                <c:pt idx="69">
                  <c:v>0.89375000000000004</c:v>
                </c:pt>
                <c:pt idx="70">
                  <c:v>8.4000000000000003E-4</c:v>
                </c:pt>
                <c:pt idx="71">
                  <c:v>7.6999999999999999E-2</c:v>
                </c:pt>
                <c:pt idx="72">
                  <c:v>0.28440000000000004</c:v>
                </c:pt>
                <c:pt idx="73">
                  <c:v>1.8479999999999996E-2</c:v>
                </c:pt>
                <c:pt idx="74">
                  <c:v>6.0025000000000002E-2</c:v>
                </c:pt>
                <c:pt idx="75">
                  <c:v>1.2599999999999997E-2</c:v>
                </c:pt>
                <c:pt idx="76">
                  <c:v>4.3199999999999995E-2</c:v>
                </c:pt>
                <c:pt idx="77">
                  <c:v>0.32643000000000005</c:v>
                </c:pt>
                <c:pt idx="78">
                  <c:v>1.2960000000000003E-2</c:v>
                </c:pt>
                <c:pt idx="79">
                  <c:v>4.5900000000000003E-2</c:v>
                </c:pt>
                <c:pt idx="80">
                  <c:v>0.28431000000000001</c:v>
                </c:pt>
                <c:pt idx="81">
                  <c:v>5.2800000000000008E-3</c:v>
                </c:pt>
                <c:pt idx="82">
                  <c:v>9.2624999999999999E-2</c:v>
                </c:pt>
                <c:pt idx="83">
                  <c:v>0.23275000000000001</c:v>
                </c:pt>
                <c:pt idx="84">
                  <c:v>0.53998000000000002</c:v>
                </c:pt>
                <c:pt idx="85">
                  <c:v>0.71757000000000004</c:v>
                </c:pt>
                <c:pt idx="86">
                  <c:v>2.7200000000000002E-3</c:v>
                </c:pt>
                <c:pt idx="87">
                  <c:v>2.8799999999999999E-2</c:v>
                </c:pt>
                <c:pt idx="88">
                  <c:v>4.95E-4</c:v>
                </c:pt>
                <c:pt idx="89">
                  <c:v>9.7439999999999985E-2</c:v>
                </c:pt>
                <c:pt idx="90">
                  <c:v>0.42322500000000002</c:v>
                </c:pt>
                <c:pt idx="91">
                  <c:v>0.01</c:v>
                </c:pt>
                <c:pt idx="92">
                  <c:v>9.4399999999999998E-2</c:v>
                </c:pt>
                <c:pt idx="93">
                  <c:v>0.24288000000000001</c:v>
                </c:pt>
                <c:pt idx="94">
                  <c:v>0.54900000000000004</c:v>
                </c:pt>
                <c:pt idx="95">
                  <c:v>0.92002499999999998</c:v>
                </c:pt>
                <c:pt idx="96">
                  <c:v>1E-3</c:v>
                </c:pt>
                <c:pt idx="97">
                  <c:v>2.3779999999999999E-2</c:v>
                </c:pt>
                <c:pt idx="98">
                  <c:v>2.0000000000000001E-4</c:v>
                </c:pt>
                <c:pt idx="99">
                  <c:v>6.7574999999999982E-2</c:v>
                </c:pt>
                <c:pt idx="100">
                  <c:v>0.43259999999999998</c:v>
                </c:pt>
                <c:pt idx="101">
                  <c:v>1.7999999999999999E-2</c:v>
                </c:pt>
                <c:pt idx="102">
                  <c:v>0.12077999999999997</c:v>
                </c:pt>
                <c:pt idx="103">
                  <c:v>0.2303</c:v>
                </c:pt>
                <c:pt idx="104">
                  <c:v>0.70950000000000002</c:v>
                </c:pt>
                <c:pt idx="105">
                  <c:v>0.99385000000000001</c:v>
                </c:pt>
                <c:pt idx="106">
                  <c:v>1.5600000000000002E-3</c:v>
                </c:pt>
                <c:pt idx="107">
                  <c:v>2.52E-2</c:v>
                </c:pt>
                <c:pt idx="108">
                  <c:v>0.15768000000000001</c:v>
                </c:pt>
                <c:pt idx="109">
                  <c:v>6.9999999999999999E-4</c:v>
                </c:pt>
                <c:pt idx="110">
                  <c:v>8.1119999999999998E-2</c:v>
                </c:pt>
                <c:pt idx="111">
                  <c:v>0.4662</c:v>
                </c:pt>
                <c:pt idx="112">
                  <c:v>5.0000000000000001E-3</c:v>
                </c:pt>
                <c:pt idx="113">
                  <c:v>1.9980000000000005E-2</c:v>
                </c:pt>
                <c:pt idx="114">
                  <c:v>0.21370999999999998</c:v>
                </c:pt>
                <c:pt idx="115">
                  <c:v>1.7399999999999999E-2</c:v>
                </c:pt>
                <c:pt idx="116">
                  <c:v>0.12473999999999999</c:v>
                </c:pt>
                <c:pt idx="117">
                  <c:v>0.30870000000000003</c:v>
                </c:pt>
                <c:pt idx="118">
                  <c:v>5.2500000000000003E-3</c:v>
                </c:pt>
                <c:pt idx="119">
                  <c:v>4.3999999999999997E-2</c:v>
                </c:pt>
                <c:pt idx="120">
                  <c:v>0.22500000000000001</c:v>
                </c:pt>
                <c:pt idx="121">
                  <c:v>4.0000000000000002E-4</c:v>
                </c:pt>
                <c:pt idx="122">
                  <c:v>6.1919999999999982E-2</c:v>
                </c:pt>
                <c:pt idx="123">
                  <c:v>0.33119999999999999</c:v>
                </c:pt>
                <c:pt idx="124">
                  <c:v>5.4999999999999997E-3</c:v>
                </c:pt>
                <c:pt idx="125">
                  <c:v>2.7199999999999998E-2</c:v>
                </c:pt>
                <c:pt idx="126">
                  <c:v>0.12180000000000001</c:v>
                </c:pt>
                <c:pt idx="127">
                  <c:v>1.5599999999999999E-2</c:v>
                </c:pt>
                <c:pt idx="128">
                  <c:v>0.10368000000000002</c:v>
                </c:pt>
                <c:pt idx="129">
                  <c:v>0.23519999999999999</c:v>
                </c:pt>
                <c:pt idx="130">
                  <c:v>3.4200000000000003E-3</c:v>
                </c:pt>
                <c:pt idx="131">
                  <c:v>1.95E-2</c:v>
                </c:pt>
                <c:pt idx="132">
                  <c:v>0.21560000000000001</c:v>
                </c:pt>
                <c:pt idx="133">
                  <c:v>5.0000000000000001E-4</c:v>
                </c:pt>
                <c:pt idx="134">
                  <c:v>7.6950000000000005E-2</c:v>
                </c:pt>
                <c:pt idx="135">
                  <c:v>0.24394999999999994</c:v>
                </c:pt>
                <c:pt idx="136">
                  <c:v>2.1700000000000001E-2</c:v>
                </c:pt>
                <c:pt idx="137">
                  <c:v>0.12960000000000002</c:v>
                </c:pt>
                <c:pt idx="138">
                  <c:v>1.736E-2</c:v>
                </c:pt>
                <c:pt idx="139">
                  <c:v>0.15959999999999999</c:v>
                </c:pt>
                <c:pt idx="140">
                  <c:v>0.38219999999999998</c:v>
                </c:pt>
                <c:pt idx="141">
                  <c:v>1.1000000000000001E-3</c:v>
                </c:pt>
                <c:pt idx="142">
                  <c:v>1.7999999999999999E-2</c:v>
                </c:pt>
                <c:pt idx="143">
                  <c:v>0.126</c:v>
                </c:pt>
                <c:pt idx="144">
                  <c:v>5.0000000000000001E-4</c:v>
                </c:pt>
                <c:pt idx="145">
                  <c:v>8.4074999999999997E-2</c:v>
                </c:pt>
                <c:pt idx="146">
                  <c:v>0.42340499999999992</c:v>
                </c:pt>
                <c:pt idx="147">
                  <c:v>2.1779999999999997E-2</c:v>
                </c:pt>
                <c:pt idx="148">
                  <c:v>0.161525</c:v>
                </c:pt>
                <c:pt idx="149">
                  <c:v>2.5739999999999999E-2</c:v>
                </c:pt>
                <c:pt idx="150">
                  <c:v>0.21294000000000002</c:v>
                </c:pt>
                <c:pt idx="151">
                  <c:v>2.7000000000000001E-3</c:v>
                </c:pt>
                <c:pt idx="152">
                  <c:v>9.75E-3</c:v>
                </c:pt>
                <c:pt idx="153">
                  <c:v>4.617000000000001E-2</c:v>
                </c:pt>
                <c:pt idx="154">
                  <c:v>0.26895999999999998</c:v>
                </c:pt>
                <c:pt idx="155">
                  <c:v>0.309</c:v>
                </c:pt>
                <c:pt idx="156">
                  <c:v>8.2500000000000004E-3</c:v>
                </c:pt>
                <c:pt idx="157">
                  <c:v>7.4249999999999997E-2</c:v>
                </c:pt>
                <c:pt idx="158">
                  <c:v>0.22837499999999997</c:v>
                </c:pt>
                <c:pt idx="159">
                  <c:v>0.60255000000000003</c:v>
                </c:pt>
                <c:pt idx="160">
                  <c:v>2.7200000000000002E-3</c:v>
                </c:pt>
                <c:pt idx="161">
                  <c:v>8.3999999999999995E-3</c:v>
                </c:pt>
                <c:pt idx="162">
                  <c:v>6.4799999999999996E-2</c:v>
                </c:pt>
                <c:pt idx="163">
                  <c:v>3.2000000000000002E-3</c:v>
                </c:pt>
                <c:pt idx="164">
                  <c:v>2.1079999999999998E-2</c:v>
                </c:pt>
                <c:pt idx="165">
                  <c:v>5.7000000000000002E-2</c:v>
                </c:pt>
                <c:pt idx="166">
                  <c:v>0.31364999999999998</c:v>
                </c:pt>
                <c:pt idx="167">
                  <c:v>3.8249999999999998E-3</c:v>
                </c:pt>
                <c:pt idx="168">
                  <c:v>6.1100000000000002E-2</c:v>
                </c:pt>
                <c:pt idx="169">
                  <c:v>0.18011999999999997</c:v>
                </c:pt>
                <c:pt idx="170">
                  <c:v>0.40351999999999999</c:v>
                </c:pt>
                <c:pt idx="171">
                  <c:v>0.67518000000000011</c:v>
                </c:pt>
                <c:pt idx="172">
                  <c:v>1E-3</c:v>
                </c:pt>
                <c:pt idx="173">
                  <c:v>2.6825000000000002E-2</c:v>
                </c:pt>
                <c:pt idx="174">
                  <c:v>0.200655</c:v>
                </c:pt>
                <c:pt idx="175">
                  <c:v>0.39149999999999996</c:v>
                </c:pt>
                <c:pt idx="176">
                  <c:v>4.5999999999999999E-3</c:v>
                </c:pt>
                <c:pt idx="177">
                  <c:v>1.9039999999999998E-2</c:v>
                </c:pt>
                <c:pt idx="178">
                  <c:v>5.7000000000000002E-2</c:v>
                </c:pt>
                <c:pt idx="179">
                  <c:v>0.28908</c:v>
                </c:pt>
                <c:pt idx="180">
                  <c:v>0.40040000000000003</c:v>
                </c:pt>
                <c:pt idx="181">
                  <c:v>6.7600000000000013E-3</c:v>
                </c:pt>
                <c:pt idx="182">
                  <c:v>3.3619999999999997E-2</c:v>
                </c:pt>
                <c:pt idx="183">
                  <c:v>0.15096000000000001</c:v>
                </c:pt>
                <c:pt idx="184">
                  <c:v>0.33935999999999994</c:v>
                </c:pt>
                <c:pt idx="185">
                  <c:v>1.5600000000000002E-3</c:v>
                </c:pt>
                <c:pt idx="186">
                  <c:v>3.15E-2</c:v>
                </c:pt>
                <c:pt idx="187">
                  <c:v>0.15008000000000002</c:v>
                </c:pt>
                <c:pt idx="188">
                  <c:v>0.49469999999999997</c:v>
                </c:pt>
                <c:pt idx="189">
                  <c:v>4.8300000000000001E-3</c:v>
                </c:pt>
                <c:pt idx="190">
                  <c:v>2.3759999999999996E-2</c:v>
                </c:pt>
                <c:pt idx="191">
                  <c:v>6.2640000000000001E-2</c:v>
                </c:pt>
                <c:pt idx="192">
                  <c:v>0.30719999999999997</c:v>
                </c:pt>
                <c:pt idx="193">
                  <c:v>0.37484999999999996</c:v>
                </c:pt>
                <c:pt idx="194">
                  <c:v>1.0530000000000001E-2</c:v>
                </c:pt>
                <c:pt idx="195">
                  <c:v>9.735000000000002E-2</c:v>
                </c:pt>
                <c:pt idx="196">
                  <c:v>0.31108000000000002</c:v>
                </c:pt>
                <c:pt idx="197">
                  <c:v>5.2500000000000003E-3</c:v>
                </c:pt>
                <c:pt idx="198">
                  <c:v>1.3520000000000003E-2</c:v>
                </c:pt>
                <c:pt idx="199">
                  <c:v>6.0749999999999998E-2</c:v>
                </c:pt>
                <c:pt idx="200">
                  <c:v>0.27729000000000004</c:v>
                </c:pt>
                <c:pt idx="201">
                  <c:v>0.66080000000000005</c:v>
                </c:pt>
                <c:pt idx="202">
                  <c:v>3.3999999999999998E-3</c:v>
                </c:pt>
                <c:pt idx="203">
                  <c:v>1.7670000000000002E-2</c:v>
                </c:pt>
                <c:pt idx="204">
                  <c:v>6.3799999999999996E-2</c:v>
                </c:pt>
                <c:pt idx="205">
                  <c:v>0.41431500000000004</c:v>
                </c:pt>
                <c:pt idx="206">
                  <c:v>4.2749999999999993E-3</c:v>
                </c:pt>
                <c:pt idx="207">
                  <c:v>6.3700000000000007E-2</c:v>
                </c:pt>
                <c:pt idx="208">
                  <c:v>0.20751499999999998</c:v>
                </c:pt>
                <c:pt idx="209">
                  <c:v>3.4200000000000003E-3</c:v>
                </c:pt>
                <c:pt idx="210">
                  <c:v>1.5679999999999999E-2</c:v>
                </c:pt>
                <c:pt idx="211">
                  <c:v>5.544000000000001E-2</c:v>
                </c:pt>
                <c:pt idx="212">
                  <c:v>0.34060499999999999</c:v>
                </c:pt>
                <c:pt idx="213">
                  <c:v>0.37673999999999996</c:v>
                </c:pt>
                <c:pt idx="214">
                  <c:v>4.6200000000000008E-3</c:v>
                </c:pt>
                <c:pt idx="215">
                  <c:v>2.0460000000000002E-2</c:v>
                </c:pt>
                <c:pt idx="216">
                  <c:v>6.6119999999999998E-2</c:v>
                </c:pt>
                <c:pt idx="217">
                  <c:v>0.34799999999999998</c:v>
                </c:pt>
                <c:pt idx="218">
                  <c:v>5.6100000000000004E-3</c:v>
                </c:pt>
                <c:pt idx="219">
                  <c:v>6.25E-2</c:v>
                </c:pt>
                <c:pt idx="220">
                  <c:v>0.19928999999999999</c:v>
                </c:pt>
                <c:pt idx="221">
                  <c:v>1.1000000000000001E-3</c:v>
                </c:pt>
                <c:pt idx="222">
                  <c:v>2.52E-2</c:v>
                </c:pt>
                <c:pt idx="223">
                  <c:v>0.10395</c:v>
                </c:pt>
                <c:pt idx="224">
                  <c:v>0.35770000000000002</c:v>
                </c:pt>
                <c:pt idx="225">
                  <c:v>0.89375000000000004</c:v>
                </c:pt>
                <c:pt idx="226">
                  <c:v>2.8800000000000006E-3</c:v>
                </c:pt>
                <c:pt idx="227">
                  <c:v>1.6740000000000005E-2</c:v>
                </c:pt>
                <c:pt idx="228">
                  <c:v>5.9279999999999992E-2</c:v>
                </c:pt>
                <c:pt idx="229">
                  <c:v>0.432</c:v>
                </c:pt>
                <c:pt idx="230">
                  <c:v>2.7000000000000001E-3</c:v>
                </c:pt>
                <c:pt idx="231">
                  <c:v>2.4319999999999998E-2</c:v>
                </c:pt>
                <c:pt idx="232">
                  <c:v>5.8139999999999997E-2</c:v>
                </c:pt>
                <c:pt idx="233">
                  <c:v>0.41431500000000004</c:v>
                </c:pt>
                <c:pt idx="234">
                  <c:v>4.1399999999999996E-3</c:v>
                </c:pt>
                <c:pt idx="235">
                  <c:v>1.9719999999999998E-2</c:v>
                </c:pt>
                <c:pt idx="236">
                  <c:v>8.9600000000000013E-2</c:v>
                </c:pt>
                <c:pt idx="237">
                  <c:v>0.50960000000000005</c:v>
                </c:pt>
                <c:pt idx="238">
                  <c:v>3.9099999999999994E-3</c:v>
                </c:pt>
                <c:pt idx="239">
                  <c:v>2.1120000000000003E-2</c:v>
                </c:pt>
                <c:pt idx="240">
                  <c:v>7.6800000000000007E-2</c:v>
                </c:pt>
                <c:pt idx="241">
                  <c:v>0.34762500000000002</c:v>
                </c:pt>
                <c:pt idx="242">
                  <c:v>4.8300000000000001E-3</c:v>
                </c:pt>
                <c:pt idx="243">
                  <c:v>1.8599999999999998E-2</c:v>
                </c:pt>
                <c:pt idx="244">
                  <c:v>8.4074999999999997E-2</c:v>
                </c:pt>
                <c:pt idx="245">
                  <c:v>3.5200000000000001E-3</c:v>
                </c:pt>
                <c:pt idx="246">
                  <c:v>1.6275000000000001E-2</c:v>
                </c:pt>
                <c:pt idx="247">
                  <c:v>5.9400000000000001E-2</c:v>
                </c:pt>
                <c:pt idx="248">
                  <c:v>5.4600000000000004E-3</c:v>
                </c:pt>
                <c:pt idx="249">
                  <c:v>1.5119999999999998E-2</c:v>
                </c:pt>
                <c:pt idx="250">
                  <c:v>7.5399999999999995E-2</c:v>
                </c:pt>
                <c:pt idx="251">
                  <c:v>5.1999999999999998E-3</c:v>
                </c:pt>
                <c:pt idx="252">
                  <c:v>1.7819999999999999E-2</c:v>
                </c:pt>
                <c:pt idx="253">
                  <c:v>6.6119999999999998E-2</c:v>
                </c:pt>
                <c:pt idx="254">
                  <c:v>3.7400000000000007E-3</c:v>
                </c:pt>
                <c:pt idx="255">
                  <c:v>2.1779999999999997E-2</c:v>
                </c:pt>
                <c:pt idx="256">
                  <c:v>4.6800000000000008E-2</c:v>
                </c:pt>
                <c:pt idx="257">
                  <c:v>0.47249999999999998</c:v>
                </c:pt>
                <c:pt idx="258">
                  <c:v>0.96750000000000003</c:v>
                </c:pt>
                <c:pt idx="259">
                  <c:v>1.17</c:v>
                </c:pt>
                <c:pt idx="260">
                  <c:v>2.028</c:v>
                </c:pt>
                <c:pt idx="261">
                  <c:v>#N/A</c:v>
                </c:pt>
                <c:pt idx="262">
                  <c:v>#N/A</c:v>
                </c:pt>
                <c:pt idx="263">
                  <c:v>0.28999999999999998</c:v>
                </c:pt>
                <c:pt idx="264">
                  <c:v>0.82</c:v>
                </c:pt>
                <c:pt idx="265">
                  <c:v>1.1385000000000001</c:v>
                </c:pt>
                <c:pt idx="266">
                  <c:v>2.4359999999999999</c:v>
                </c:pt>
                <c:pt idx="267">
                  <c:v>4.1580000000000004</c:v>
                </c:pt>
                <c:pt idx="268">
                  <c:v>#N/A</c:v>
                </c:pt>
                <c:pt idx="269">
                  <c:v>0.15</c:v>
                </c:pt>
                <c:pt idx="270">
                  <c:v>0.21124999999999999</c:v>
                </c:pt>
                <c:pt idx="271">
                  <c:v>0.441</c:v>
                </c:pt>
                <c:pt idx="272">
                  <c:v>0.60799999999999998</c:v>
                </c:pt>
                <c:pt idx="273">
                  <c:v>1.625</c:v>
                </c:pt>
                <c:pt idx="274">
                  <c:v>2.9925000000000002</c:v>
                </c:pt>
                <c:pt idx="275">
                  <c:v>3.92</c:v>
                </c:pt>
                <c:pt idx="276">
                  <c:v>#N/A</c:v>
                </c:pt>
                <c:pt idx="277">
                  <c:v>0.2145</c:v>
                </c:pt>
                <c:pt idx="278">
                  <c:v>0.63</c:v>
                </c:pt>
                <c:pt idx="279">
                  <c:v>1.008</c:v>
                </c:pt>
                <c:pt idx="280">
                  <c:v>2.16</c:v>
                </c:pt>
                <c:pt idx="281">
                  <c:v>4.4554999999999998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8.3125000000000004E-2</c:v>
                </c:pt>
                <c:pt idx="286">
                  <c:v>0.12375</c:v>
                </c:pt>
                <c:pt idx="287">
                  <c:v>0.22750000000000001</c:v>
                </c:pt>
                <c:pt idx="288">
                  <c:v>0.42</c:v>
                </c:pt>
                <c:pt idx="289">
                  <c:v>0.8</c:v>
                </c:pt>
                <c:pt idx="290">
                  <c:v>1.7549999999999999</c:v>
                </c:pt>
                <c:pt idx="291">
                  <c:v>2.5575000000000001</c:v>
                </c:pt>
                <c:pt idx="292">
                  <c:v>4.41</c:v>
                </c:pt>
                <c:pt idx="293">
                  <c:v>#N/A</c:v>
                </c:pt>
                <c:pt idx="294">
                  <c:v>0.16875000000000001</c:v>
                </c:pt>
                <c:pt idx="295">
                  <c:v>0.40799999999999997</c:v>
                </c:pt>
                <c:pt idx="296">
                  <c:v>0.73499999999999999</c:v>
                </c:pt>
                <c:pt idx="297">
                  <c:v>1.4950000000000001</c:v>
                </c:pt>
                <c:pt idx="298">
                  <c:v>2.4300000000000002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0.105</c:v>
                </c:pt>
                <c:pt idx="303">
                  <c:v>0.17549999999999999</c:v>
                </c:pt>
                <c:pt idx="304">
                  <c:v>3.9519999999999993E-2</c:v>
                </c:pt>
                <c:pt idx="305">
                  <c:v>0.24608500000000003</c:v>
                </c:pt>
                <c:pt idx="306">
                  <c:v>1.00485</c:v>
                </c:pt>
                <c:pt idx="307">
                  <c:v>3.354E-2</c:v>
                </c:pt>
                <c:pt idx="308">
                  <c:v>6.448000000000001E-2</c:v>
                </c:pt>
                <c:pt idx="309">
                  <c:v>9.3280000000000002E-2</c:v>
                </c:pt>
                <c:pt idx="310">
                  <c:v>0.35190000000000005</c:v>
                </c:pt>
                <c:pt idx="311">
                  <c:v>0.55574999999999997</c:v>
                </c:pt>
                <c:pt idx="312">
                  <c:v>6.6000000000000003E-2</c:v>
                </c:pt>
                <c:pt idx="313">
                  <c:v>0.2278</c:v>
                </c:pt>
                <c:pt idx="314">
                  <c:v>0.33345000000000002</c:v>
                </c:pt>
                <c:pt idx="315">
                  <c:v>4.8960000000000004E-2</c:v>
                </c:pt>
                <c:pt idx="316">
                  <c:v>0.1144</c:v>
                </c:pt>
                <c:pt idx="317">
                  <c:v>0.17319500000000002</c:v>
                </c:pt>
                <c:pt idx="318">
                  <c:v>0.53148000000000006</c:v>
                </c:pt>
                <c:pt idx="319">
                  <c:v>0.76500000000000001</c:v>
                </c:pt>
                <c:pt idx="320">
                  <c:v>6.6000000000000003E-2</c:v>
                </c:pt>
                <c:pt idx="321">
                  <c:v>0.18837000000000001</c:v>
                </c:pt>
                <c:pt idx="322">
                  <c:v>0.2772</c:v>
                </c:pt>
                <c:pt idx="323">
                  <c:v>1.242E-2</c:v>
                </c:pt>
                <c:pt idx="324">
                  <c:v>0.1278</c:v>
                </c:pt>
                <c:pt idx="325">
                  <c:v>0.30263999999999996</c:v>
                </c:pt>
                <c:pt idx="326">
                  <c:v>0.48048000000000002</c:v>
                </c:pt>
                <c:pt idx="327">
                  <c:v>3.8399999999999997E-2</c:v>
                </c:pt>
                <c:pt idx="328">
                  <c:v>9.6319999999999989E-2</c:v>
                </c:pt>
                <c:pt idx="329">
                  <c:v>0.12470000000000001</c:v>
                </c:pt>
                <c:pt idx="330">
                  <c:v>0.44753500000000002</c:v>
                </c:pt>
                <c:pt idx="331">
                  <c:v>0.75</c:v>
                </c:pt>
                <c:pt idx="332">
                  <c:v>6.9000000000000006E-2</c:v>
                </c:pt>
                <c:pt idx="333">
                  <c:v>0.23936000000000004</c:v>
                </c:pt>
                <c:pt idx="334">
                  <c:v>0.315</c:v>
                </c:pt>
                <c:pt idx="335">
                  <c:v>3.7124999999999998E-2</c:v>
                </c:pt>
                <c:pt idx="336">
                  <c:v>0.17199</c:v>
                </c:pt>
                <c:pt idx="337">
                  <c:v>0.35420000000000001</c:v>
                </c:pt>
                <c:pt idx="338">
                  <c:v>0.60564000000000018</c:v>
                </c:pt>
                <c:pt idx="339">
                  <c:v>4.608000000000001E-2</c:v>
                </c:pt>
                <c:pt idx="340">
                  <c:v>0.10496</c:v>
                </c:pt>
                <c:pt idx="341">
                  <c:v>0.17456999999999998</c:v>
                </c:pt>
                <c:pt idx="342">
                  <c:v>0.67100000000000004</c:v>
                </c:pt>
                <c:pt idx="343">
                  <c:v>0.74538000000000004</c:v>
                </c:pt>
                <c:pt idx="344">
                  <c:v>6.7375000000000004E-2</c:v>
                </c:pt>
                <c:pt idx="345">
                  <c:v>0.20527500000000001</c:v>
                </c:pt>
                <c:pt idx="346">
                  <c:v>0.37867499999999998</c:v>
                </c:pt>
                <c:pt idx="347">
                  <c:v>2.0719999999999999E-2</c:v>
                </c:pt>
                <c:pt idx="348">
                  <c:v>0.18326000000000001</c:v>
                </c:pt>
                <c:pt idx="349">
                  <c:v>0.42</c:v>
                </c:pt>
                <c:pt idx="350">
                  <c:v>4.608000000000001E-2</c:v>
                </c:pt>
                <c:pt idx="351">
                  <c:v>9.4399999999999998E-2</c:v>
                </c:pt>
                <c:pt idx="352">
                  <c:v>0.15608999999999995</c:v>
                </c:pt>
                <c:pt idx="353">
                  <c:v>0.50904000000000005</c:v>
                </c:pt>
                <c:pt idx="354">
                  <c:v>0.5151</c:v>
                </c:pt>
                <c:pt idx="355">
                  <c:v>5.7750000000000003E-2</c:v>
                </c:pt>
                <c:pt idx="356">
                  <c:v>0.182</c:v>
                </c:pt>
                <c:pt idx="357">
                  <c:v>0.28979999999999995</c:v>
                </c:pt>
                <c:pt idx="358">
                  <c:v>1.8720000000000001E-2</c:v>
                </c:pt>
                <c:pt idx="359">
                  <c:v>0.15732000000000002</c:v>
                </c:pt>
                <c:pt idx="360">
                  <c:v>0.38848500000000002</c:v>
                </c:pt>
                <c:pt idx="361">
                  <c:v>5.3999999999999999E-2</c:v>
                </c:pt>
                <c:pt idx="362">
                  <c:v>0.11700000000000001</c:v>
                </c:pt>
                <c:pt idx="363">
                  <c:v>0.17687999999999998</c:v>
                </c:pt>
                <c:pt idx="364">
                  <c:v>0.57959999999999989</c:v>
                </c:pt>
                <c:pt idx="365">
                  <c:v>0.8450000000000002</c:v>
                </c:pt>
                <c:pt idx="366">
                  <c:v>7.6800000000000007E-2</c:v>
                </c:pt>
                <c:pt idx="367">
                  <c:v>0.252</c:v>
                </c:pt>
                <c:pt idx="368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8-41EF-BF54-A409C1D7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83551"/>
        <c:axId val="628451807"/>
      </c:scatterChart>
      <c:valAx>
        <c:axId val="62428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451807"/>
        <c:crosses val="autoZero"/>
        <c:crossBetween val="midCat"/>
      </c:valAx>
      <c:valAx>
        <c:axId val="6284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28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06219452250441E-2"/>
                  <c:y val="0.253791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Sheet2!$B$2:$B$390</c:f>
              <c:numCache>
                <c:formatCode>General</c:formatCode>
                <c:ptCount val="38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6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Sheet2!$H$2:$H$390</c:f>
              <c:numCache>
                <c:formatCode>General</c:formatCode>
                <c:ptCount val="38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2</c:v>
                </c:pt>
                <c:pt idx="33">
                  <c:v>4</c:v>
                </c:pt>
                <c:pt idx="34">
                  <c:v>6</c:v>
                </c:pt>
                <c:pt idx="35">
                  <c:v>1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7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6</c:v>
                </c:pt>
                <c:pt idx="73">
                  <c:v>3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9</c:v>
                </c:pt>
                <c:pt idx="78">
                  <c:v>4</c:v>
                </c:pt>
                <c:pt idx="79">
                  <c:v>6</c:v>
                </c:pt>
                <c:pt idx="80">
                  <c:v>6</c:v>
                </c:pt>
                <c:pt idx="81">
                  <c:v>3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3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2</c:v>
                </c:pt>
                <c:pt idx="168">
                  <c:v>5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5</c:v>
                </c:pt>
                <c:pt idx="175">
                  <c:v>7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8</c:v>
                </c:pt>
                <c:pt idx="180">
                  <c:v>5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8</c:v>
                </c:pt>
                <c:pt idx="185">
                  <c:v>2</c:v>
                </c:pt>
                <c:pt idx="186">
                  <c:v>4</c:v>
                </c:pt>
                <c:pt idx="187">
                  <c:v>6</c:v>
                </c:pt>
                <c:pt idx="188">
                  <c:v>7</c:v>
                </c:pt>
                <c:pt idx="189">
                  <c:v>1</c:v>
                </c:pt>
                <c:pt idx="190">
                  <c:v>4</c:v>
                </c:pt>
                <c:pt idx="191">
                  <c:v>5</c:v>
                </c:pt>
                <c:pt idx="192">
                  <c:v>7</c:v>
                </c:pt>
                <c:pt idx="193">
                  <c:v>7</c:v>
                </c:pt>
                <c:pt idx="194">
                  <c:v>3</c:v>
                </c:pt>
                <c:pt idx="195">
                  <c:v>4</c:v>
                </c:pt>
                <c:pt idx="196">
                  <c:v>6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1</c:v>
                </c:pt>
                <c:pt idx="203">
                  <c:v>3</c:v>
                </c:pt>
                <c:pt idx="204">
                  <c:v>5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1</c:v>
                </c:pt>
                <c:pt idx="210">
                  <c:v>3</c:v>
                </c:pt>
                <c:pt idx="211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1</c:v>
                </c:pt>
                <c:pt idx="215">
                  <c:v>3</c:v>
                </c:pt>
                <c:pt idx="216">
                  <c:v>5</c:v>
                </c:pt>
                <c:pt idx="217">
                  <c:v>6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1</c:v>
                </c:pt>
                <c:pt idx="227">
                  <c:v>3</c:v>
                </c:pt>
                <c:pt idx="228">
                  <c:v>4</c:v>
                </c:pt>
                <c:pt idx="229">
                  <c:v>6</c:v>
                </c:pt>
                <c:pt idx="230">
                  <c:v>2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4</c:v>
                </c:pt>
                <c:pt idx="236">
                  <c:v>5</c:v>
                </c:pt>
                <c:pt idx="237">
                  <c:v>8</c:v>
                </c:pt>
                <c:pt idx="238">
                  <c:v>1</c:v>
                </c:pt>
                <c:pt idx="239">
                  <c:v>4</c:v>
                </c:pt>
                <c:pt idx="240">
                  <c:v>4</c:v>
                </c:pt>
                <c:pt idx="241">
                  <c:v>7</c:v>
                </c:pt>
                <c:pt idx="242">
                  <c:v>2</c:v>
                </c:pt>
                <c:pt idx="243">
                  <c:v>4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6</c:v>
                </c:pt>
                <c:pt idx="248">
                  <c:v>2</c:v>
                </c:pt>
                <c:pt idx="249">
                  <c:v>4</c:v>
                </c:pt>
                <c:pt idx="250">
                  <c:v>6</c:v>
                </c:pt>
                <c:pt idx="251">
                  <c:v>2</c:v>
                </c:pt>
                <c:pt idx="252">
                  <c:v>4</c:v>
                </c:pt>
                <c:pt idx="253">
                  <c:v>6</c:v>
                </c:pt>
                <c:pt idx="254">
                  <c:v>2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9</c:v>
                </c:pt>
                <c:pt idx="260">
                  <c:v>10</c:v>
                </c:pt>
                <c:pt idx="261">
                  <c:v>13</c:v>
                </c:pt>
                <c:pt idx="262">
                  <c:v>12</c:v>
                </c:pt>
                <c:pt idx="263">
                  <c:v>7</c:v>
                </c:pt>
                <c:pt idx="264">
                  <c:v>5</c:v>
                </c:pt>
                <c:pt idx="265">
                  <c:v>9</c:v>
                </c:pt>
                <c:pt idx="266">
                  <c:v>9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8</c:v>
                </c:pt>
                <c:pt idx="273">
                  <c:v>11</c:v>
                </c:pt>
                <c:pt idx="274">
                  <c:v>13</c:v>
                </c:pt>
                <c:pt idx="275">
                  <c:v>12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10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8</c:v>
                </c:pt>
                <c:pt idx="290">
                  <c:v>8</c:v>
                </c:pt>
                <c:pt idx="291">
                  <c:v>11</c:v>
                </c:pt>
                <c:pt idx="292">
                  <c:v>10</c:v>
                </c:pt>
                <c:pt idx="293">
                  <c:v>13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9</c:v>
                </c:pt>
                <c:pt idx="298">
                  <c:v>12</c:v>
                </c:pt>
                <c:pt idx="299">
                  <c:v>13</c:v>
                </c:pt>
                <c:pt idx="300">
                  <c:v>13</c:v>
                </c:pt>
                <c:pt idx="301">
                  <c:v>14</c:v>
                </c:pt>
                <c:pt idx="302">
                  <c:v>4</c:v>
                </c:pt>
                <c:pt idx="303">
                  <c:v>6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3</c:v>
                </c:pt>
                <c:pt idx="308">
                  <c:v>5</c:v>
                </c:pt>
                <c:pt idx="309">
                  <c:v>7</c:v>
                </c:pt>
                <c:pt idx="310">
                  <c:v>7</c:v>
                </c:pt>
                <c:pt idx="311">
                  <c:v>13</c:v>
                </c:pt>
                <c:pt idx="312">
                  <c:v>5</c:v>
                </c:pt>
                <c:pt idx="313">
                  <c:v>4</c:v>
                </c:pt>
                <c:pt idx="314">
                  <c:v>9</c:v>
                </c:pt>
                <c:pt idx="315">
                  <c:v>3</c:v>
                </c:pt>
                <c:pt idx="316">
                  <c:v>5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3</c:v>
                </c:pt>
                <c:pt idx="324">
                  <c:v>5</c:v>
                </c:pt>
                <c:pt idx="325">
                  <c:v>6</c:v>
                </c:pt>
                <c:pt idx="326">
                  <c:v>11</c:v>
                </c:pt>
                <c:pt idx="327">
                  <c:v>3</c:v>
                </c:pt>
                <c:pt idx="328">
                  <c:v>5</c:v>
                </c:pt>
                <c:pt idx="329">
                  <c:v>7</c:v>
                </c:pt>
                <c:pt idx="330">
                  <c:v>7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4</c:v>
                </c:pt>
                <c:pt idx="336">
                  <c:v>6</c:v>
                </c:pt>
                <c:pt idx="337">
                  <c:v>8</c:v>
                </c:pt>
                <c:pt idx="338">
                  <c:v>8</c:v>
                </c:pt>
                <c:pt idx="339">
                  <c:v>3</c:v>
                </c:pt>
                <c:pt idx="340">
                  <c:v>5</c:v>
                </c:pt>
                <c:pt idx="341">
                  <c:v>6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3</c:v>
                </c:pt>
                <c:pt idx="348">
                  <c:v>6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3</c:v>
                </c:pt>
                <c:pt idx="359">
                  <c:v>5</c:v>
                </c:pt>
                <c:pt idx="360">
                  <c:v>8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E-49F1-BD8E-FB4FE43A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9840"/>
        <c:axId val="253406991"/>
      </c:scatterChart>
      <c:valAx>
        <c:axId val="556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406991"/>
        <c:crosses val="autoZero"/>
        <c:crossBetween val="midCat"/>
      </c:valAx>
      <c:valAx>
        <c:axId val="2534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14996468814892"/>
          <c:y val="0.12108250891715458"/>
          <c:w val="0.83664927426240399"/>
          <c:h val="0.73911064001615179"/>
        </c:manualLayout>
      </c:layout>
      <c:scatterChart>
        <c:scatterStyle val="lineMarker"/>
        <c:varyColors val="0"/>
        <c:ser>
          <c:idx val="0"/>
          <c:order val="0"/>
          <c:tx>
            <c:v>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15136662134101E-2"/>
                  <c:y val="0.32336193552728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분석!$B$2:$B$370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6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분석!$E$2:$E$370</c:f>
              <c:numCache>
                <c:formatCode>General</c:formatCode>
                <c:ptCount val="36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13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8</c:v>
                </c:pt>
                <c:pt idx="273">
                  <c:v>10</c:v>
                </c:pt>
                <c:pt idx="274">
                  <c:v>14</c:v>
                </c:pt>
                <c:pt idx="275">
                  <c:v>14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6</c:v>
                </c:pt>
                <c:pt idx="308">
                  <c:v>8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8</c:v>
                </c:pt>
                <c:pt idx="314">
                  <c:v>9</c:v>
                </c:pt>
                <c:pt idx="315">
                  <c:v>6</c:v>
                </c:pt>
                <c:pt idx="316">
                  <c:v>8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8</c:v>
                </c:pt>
                <c:pt idx="326">
                  <c:v>11</c:v>
                </c:pt>
                <c:pt idx="327">
                  <c:v>5</c:v>
                </c:pt>
                <c:pt idx="328">
                  <c:v>8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5</c:v>
                </c:pt>
                <c:pt idx="336">
                  <c:v>7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E-4C72-A454-630A926A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5232"/>
        <c:axId val="81073024"/>
      </c:scatterChart>
      <c:valAx>
        <c:axId val="1042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073024"/>
        <c:crosses val="autoZero"/>
        <c:crossBetween val="midCat"/>
      </c:valAx>
      <c:valAx>
        <c:axId val="81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</a:t>
                </a:r>
                <a:r>
                  <a:rPr lang="en-US" altLang="ko-KR" baseline="0"/>
                  <a:t>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18°C</a:t>
            </a:r>
            <a:r>
              <a:rPr lang="ko-KR"/>
              <a:t> 케일 엽수 예측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예측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계산!$Q$2:$Q$56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계산!$V$2:$V$56</c:f>
              <c:numCache>
                <c:formatCode>General</c:formatCode>
                <c:ptCount val="55"/>
                <c:pt idx="0">
                  <c:v>3.0407874191031294</c:v>
                </c:pt>
                <c:pt idx="1">
                  <c:v>3.0810277386140141</c:v>
                </c:pt>
                <c:pt idx="2">
                  <c:v>3.1207424921606446</c:v>
                </c:pt>
                <c:pt idx="3">
                  <c:v>3.7480919520626483</c:v>
                </c:pt>
                <c:pt idx="4">
                  <c:v>4.2704366922638055</c:v>
                </c:pt>
                <c:pt idx="5">
                  <c:v>4.7288900678862325</c:v>
                </c:pt>
                <c:pt idx="6">
                  <c:v>5.1428976021796506</c:v>
                </c:pt>
                <c:pt idx="7">
                  <c:v>5.5235771856347959</c:v>
                </c:pt>
                <c:pt idx="8">
                  <c:v>5.8780207013408621</c:v>
                </c:pt>
                <c:pt idx="9">
                  <c:v>6.2110913413444964</c:v>
                </c:pt>
                <c:pt idx="10">
                  <c:v>6.5263010217943762</c:v>
                </c:pt>
                <c:pt idx="11">
                  <c:v>6.8262865894861227</c:v>
                </c:pt>
                <c:pt idx="12">
                  <c:v>7.1130890978902706</c:v>
                </c:pt>
                <c:pt idx="13">
                  <c:v>7.388327618033494</c:v>
                </c:pt>
                <c:pt idx="14">
                  <c:v>7.6533126346929619</c:v>
                </c:pt>
                <c:pt idx="15">
                  <c:v>7.9091229237010703</c:v>
                </c:pt>
                <c:pt idx="16">
                  <c:v>8.1566593617912329</c:v>
                </c:pt>
                <c:pt idx="17">
                  <c:v>8.3966836205118121</c:v>
                </c:pt>
                <c:pt idx="18">
                  <c:v>8.6298466412272301</c:v>
                </c:pt>
                <c:pt idx="19">
                  <c:v>8.8567100141633457</c:v>
                </c:pt>
                <c:pt idx="20">
                  <c:v>9.0777623139246995</c:v>
                </c:pt>
                <c:pt idx="21">
                  <c:v>9.2934317762047467</c:v>
                </c:pt>
                <c:pt idx="22">
                  <c:v>9.5040962717426627</c:v>
                </c:pt>
                <c:pt idx="23">
                  <c:v>9.7100912512728144</c:v>
                </c:pt>
                <c:pt idx="24">
                  <c:v>9.9117161450340934</c:v>
                </c:pt>
                <c:pt idx="25">
                  <c:v>10.109239569666375</c:v>
                </c:pt>
                <c:pt idx="26">
                  <c:v>10.30290360378668</c:v>
                </c:pt>
                <c:pt idx="27">
                  <c:v>10.492927328383177</c:v>
                </c:pt>
                <c:pt idx="28">
                  <c:v>10.679509781084857</c:v>
                </c:pt>
                <c:pt idx="29">
                  <c:v>10.86283243887368</c:v>
                </c:pt>
                <c:pt idx="30">
                  <c:v>11.043061318216791</c:v>
                </c:pt>
                <c:pt idx="31">
                  <c:v>11.220348762389596</c:v>
                </c:pt>
                <c:pt idx="32">
                  <c:v>11.394834971188445</c:v>
                </c:pt>
                <c:pt idx="33">
                  <c:v>11.566649317065366</c:v>
                </c:pt>
                <c:pt idx="34">
                  <c:v>11.735911483081042</c:v>
                </c:pt>
                <c:pt idx="35">
                  <c:v>11.902732451334991</c:v>
                </c:pt>
                <c:pt idx="36">
                  <c:v>12.067215365233524</c:v>
                </c:pt>
                <c:pt idx="37">
                  <c:v>12.229456284757573</c:v>
                </c:pt>
                <c:pt idx="38">
                  <c:v>12.389544850542002</c:v>
                </c:pt>
                <c:pt idx="39">
                  <c:v>12.547564869886342</c:v>
                </c:pt>
                <c:pt idx="40">
                  <c:v>12.7035948356408</c:v>
                </c:pt>
                <c:pt idx="41">
                  <c:v>12.857708387141788</c:v>
                </c:pt>
                <c:pt idx="42">
                  <c:v>13.009974720923948</c:v>
                </c:pt>
                <c:pt idx="43">
                  <c:v>13.16045895774583</c:v>
                </c:pt>
                <c:pt idx="44">
                  <c:v>13.309222471483162</c:v>
                </c:pt>
                <c:pt idx="45">
                  <c:v>13.456323184627379</c:v>
                </c:pt>
                <c:pt idx="46">
                  <c:v>13.601815834446226</c:v>
                </c:pt>
                <c:pt idx="47">
                  <c:v>13.745752213292949</c:v>
                </c:pt>
                <c:pt idx="48">
                  <c:v>13.888181386070915</c:v>
                </c:pt>
                <c:pt idx="49">
                  <c:v>14.029149887455393</c:v>
                </c:pt>
                <c:pt idx="50">
                  <c:v>14.168701901130921</c:v>
                </c:pt>
                <c:pt idx="51">
                  <c:v>14.306879423010603</c:v>
                </c:pt>
                <c:pt idx="52">
                  <c:v>14.443722410154352</c:v>
                </c:pt>
                <c:pt idx="53">
                  <c:v>14.579268916889612</c:v>
                </c:pt>
                <c:pt idx="54">
                  <c:v>14.713555219454632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3-42CB-817E-803E5869915A}"/>
            </c:ext>
          </c:extLst>
        </c:ser>
        <c:ser>
          <c:idx val="1"/>
          <c:order val="1"/>
          <c:tx>
            <c:v>실측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계산!$R$59:$R$87</c:f>
              <c:numCache>
                <c:formatCode>General</c:formatCode>
                <c:ptCount val="2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55</c:v>
                </c:pt>
                <c:pt idx="14">
                  <c:v>55</c:v>
                </c:pt>
                <c:pt idx="15">
                  <c:v>14</c:v>
                </c:pt>
                <c:pt idx="16">
                  <c:v>7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21</c:v>
                </c:pt>
                <c:pt idx="21">
                  <c:v>7</c:v>
                </c:pt>
                <c:pt idx="22">
                  <c:v>7</c:v>
                </c:pt>
                <c:pt idx="23">
                  <c:v>14</c:v>
                </c:pt>
                <c:pt idx="24">
                  <c:v>14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14</c:v>
                </c:pt>
              </c:numCache>
            </c:numRef>
          </c:xVal>
          <c:yVal>
            <c:numRef>
              <c:f>계산!$U$59:$U$87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17</c:v>
                </c:pt>
                <c:pt idx="14">
                  <c:v>15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3-42CB-817E-803E5869915A}"/>
            </c:ext>
          </c:extLst>
        </c:ser>
        <c:ser>
          <c:idx val="2"/>
          <c:order val="2"/>
          <c:tx>
            <c:v>실측 평균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계산!$Q$2:$Q$56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계산!$W$2:$W$56</c:f>
              <c:numCache>
                <c:formatCode>General</c:formatCode>
                <c:ptCount val="55"/>
                <c:pt idx="13">
                  <c:v>5.73</c:v>
                </c:pt>
                <c:pt idx="5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3-42CB-817E-803E5869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53887"/>
        <c:axId val="496505119"/>
      </c:scatterChart>
      <c:valAx>
        <c:axId val="41555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505119"/>
        <c:crosses val="autoZero"/>
        <c:crossBetween val="midCat"/>
      </c:valAx>
      <c:valAx>
        <c:axId val="496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55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21°C </a:t>
            </a:r>
            <a:r>
              <a:rPr lang="ko-KR" altLang="en-US"/>
              <a:t>케일 엽수 예측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예측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계산!$X$2:$X$56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계산!$AC$2:$AC$56</c:f>
              <c:numCache>
                <c:formatCode>General</c:formatCode>
                <c:ptCount val="55"/>
                <c:pt idx="0">
                  <c:v>3.047505022904474</c:v>
                </c:pt>
                <c:pt idx="1">
                  <c:v>3.0942695294901252</c:v>
                </c:pt>
                <c:pt idx="2">
                  <c:v>3.1403272718280739</c:v>
                </c:pt>
                <c:pt idx="3">
                  <c:v>3.8664430241163235</c:v>
                </c:pt>
                <c:pt idx="4">
                  <c:v>4.4561946602304747</c:v>
                </c:pt>
                <c:pt idx="5">
                  <c:v>4.9678960721469849</c:v>
                </c:pt>
                <c:pt idx="6">
                  <c:v>5.4268914026248414</c:v>
                </c:pt>
                <c:pt idx="7">
                  <c:v>5.8470658506176383</c:v>
                </c:pt>
                <c:pt idx="8">
                  <c:v>6.2370462540662981</c:v>
                </c:pt>
                <c:pt idx="9">
                  <c:v>6.6026425646481099</c:v>
                </c:pt>
                <c:pt idx="10">
                  <c:v>6.9479953649986275</c:v>
                </c:pt>
                <c:pt idx="11">
                  <c:v>7.2761822706637842</c:v>
                </c:pt>
                <c:pt idx="12">
                  <c:v>7.5895665448054945</c:v>
                </c:pt>
                <c:pt idx="13">
                  <c:v>7.8900107251092315</c:v>
                </c:pt>
                <c:pt idx="14">
                  <c:v>8.1790142738823768</c:v>
                </c:pt>
                <c:pt idx="15">
                  <c:v>8.4578059501233778</c:v>
                </c:pt>
                <c:pt idx="16">
                  <c:v>8.7274079146117547</c:v>
                </c:pt>
                <c:pt idx="17">
                  <c:v>8.9886814934022095</c:v>
                </c:pt>
                <c:pt idx="18">
                  <c:v>9.2423606454656646</c:v>
                </c:pt>
                <c:pt idx="19">
                  <c:v>9.4890769538725905</c:v>
                </c:pt>
                <c:pt idx="20">
                  <c:v>9.7293786302631649</c:v>
                </c:pt>
                <c:pt idx="21">
                  <c:v>9.963745200428507</c:v>
                </c:pt>
                <c:pt idx="22">
                  <c:v>10.192599015288875</c:v>
                </c:pt>
                <c:pt idx="23">
                  <c:v>10.416314389159112</c:v>
                </c:pt>
                <c:pt idx="24">
                  <c:v>10.635224937960128</c:v>
                </c:pt>
                <c:pt idx="25">
                  <c:v>10.849629533322839</c:v>
                </c:pt>
                <c:pt idx="26">
                  <c:v>11.059797179361938</c:v>
                </c:pt>
                <c:pt idx="27">
                  <c:v>11.265971041543587</c:v>
                </c:pt>
                <c:pt idx="28">
                  <c:v>11.468371801407631</c:v>
                </c:pt>
                <c:pt idx="29">
                  <c:v>11.667200470280651</c:v>
                </c:pt>
                <c:pt idx="30">
                  <c:v>11.862640765081714</c:v>
                </c:pt>
                <c:pt idx="31">
                  <c:v>12.054861126851984</c:v>
                </c:pt>
                <c:pt idx="32">
                  <c:v>12.244016445641643</c:v>
                </c:pt>
                <c:pt idx="33">
                  <c:v>12.430249542398583</c:v>
                </c:pt>
                <c:pt idx="34">
                  <c:v>12.613692448483214</c:v>
                </c:pt>
                <c:pt idx="35">
                  <c:v>12.794467515635651</c:v>
                </c:pt>
                <c:pt idx="36">
                  <c:v>12.972688383102636</c:v>
                </c:pt>
                <c:pt idx="37">
                  <c:v>13.148460823793098</c:v>
                </c:pt>
                <c:pt idx="38">
                  <c:v>13.321883487477693</c:v>
                </c:pt>
                <c:pt idx="39">
                  <c:v>13.493048555957547</c:v>
                </c:pt>
                <c:pt idx="40">
                  <c:v>13.662042322633644</c:v>
                </c:pt>
                <c:pt idx="41">
                  <c:v>13.828945706883678</c:v>
                </c:pt>
                <c:pt idx="42">
                  <c:v>13.993834711999932</c:v>
                </c:pt>
                <c:pt idx="43">
                  <c:v>14.156780834084639</c:v>
                </c:pt>
                <c:pt idx="44">
                  <c:v>14.317851428179358</c:v>
                </c:pt>
                <c:pt idx="45">
                  <c:v>14.477110036976411</c:v>
                </c:pt>
                <c:pt idx="46">
                  <c:v>14.634616686686934</c:v>
                </c:pt>
                <c:pt idx="47">
                  <c:v>14.790428153993016</c:v>
                </c:pt>
                <c:pt idx="48">
                  <c:v>14.944598207467712</c:v>
                </c:pt>
                <c:pt idx="49">
                  <c:v>15.097177826388167</c:v>
                </c:pt>
                <c:pt idx="50">
                  <c:v>15.248215399478758</c:v>
                </c:pt>
                <c:pt idx="51">
                  <c:v>15.397756905791208</c:v>
                </c:pt>
                <c:pt idx="52">
                  <c:v>15.545846079647248</c:v>
                </c:pt>
                <c:pt idx="53">
                  <c:v>15.692524561328606</c:v>
                </c:pt>
                <c:pt idx="54">
                  <c:v>15.837832034992466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1-4184-BC6E-DAA365B67D33}"/>
            </c:ext>
          </c:extLst>
        </c:ser>
        <c:ser>
          <c:idx val="1"/>
          <c:order val="1"/>
          <c:tx>
            <c:v>실측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계산!$Y$59:$Y$129</c:f>
              <c:numCache>
                <c:formatCode>General</c:formatCode>
                <c:ptCount val="7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16</c:v>
                </c:pt>
                <c:pt idx="9">
                  <c:v>7</c:v>
                </c:pt>
                <c:pt idx="10">
                  <c:v>14</c:v>
                </c:pt>
                <c:pt idx="11">
                  <c:v>21</c:v>
                </c:pt>
                <c:pt idx="12">
                  <c:v>28</c:v>
                </c:pt>
                <c:pt idx="13">
                  <c:v>0</c:v>
                </c:pt>
                <c:pt idx="14">
                  <c:v>7</c:v>
                </c:pt>
                <c:pt idx="15">
                  <c:v>16</c:v>
                </c:pt>
                <c:pt idx="16">
                  <c:v>0</c:v>
                </c:pt>
                <c:pt idx="17">
                  <c:v>7</c:v>
                </c:pt>
                <c:pt idx="18">
                  <c:v>14</c:v>
                </c:pt>
                <c:pt idx="19">
                  <c:v>7</c:v>
                </c:pt>
                <c:pt idx="20">
                  <c:v>16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7</c:v>
                </c:pt>
                <c:pt idx="37">
                  <c:v>16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7</c:v>
                </c:pt>
                <c:pt idx="46">
                  <c:v>7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28</c:v>
                </c:pt>
                <c:pt idx="55">
                  <c:v>0</c:v>
                </c:pt>
                <c:pt idx="56">
                  <c:v>28</c:v>
                </c:pt>
                <c:pt idx="57">
                  <c:v>21</c:v>
                </c:pt>
                <c:pt idx="58">
                  <c:v>31</c:v>
                </c:pt>
                <c:pt idx="59">
                  <c:v>38</c:v>
                </c:pt>
                <c:pt idx="60">
                  <c:v>21</c:v>
                </c:pt>
                <c:pt idx="61">
                  <c:v>31</c:v>
                </c:pt>
                <c:pt idx="62">
                  <c:v>38</c:v>
                </c:pt>
                <c:pt idx="63">
                  <c:v>38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14</c:v>
                </c:pt>
                <c:pt idx="70">
                  <c:v>0</c:v>
                </c:pt>
              </c:numCache>
            </c:numRef>
          </c:xVal>
          <c:yVal>
            <c:numRef>
              <c:f>계산!$AB$59:$AB$129</c:f>
              <c:numCache>
                <c:formatCode>General</c:formatCode>
                <c:ptCount val="71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4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7</c:v>
                </c:pt>
                <c:pt idx="46">
                  <c:v>7</c:v>
                </c:pt>
                <c:pt idx="47">
                  <c:v>3</c:v>
                </c:pt>
                <c:pt idx="48">
                  <c:v>10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10</c:v>
                </c:pt>
                <c:pt idx="54">
                  <c:v>9</c:v>
                </c:pt>
                <c:pt idx="55">
                  <c:v>3</c:v>
                </c:pt>
                <c:pt idx="56">
                  <c:v>11</c:v>
                </c:pt>
                <c:pt idx="57">
                  <c:v>12</c:v>
                </c:pt>
                <c:pt idx="58">
                  <c:v>14</c:v>
                </c:pt>
                <c:pt idx="59">
                  <c:v>14</c:v>
                </c:pt>
                <c:pt idx="60">
                  <c:v>9</c:v>
                </c:pt>
                <c:pt idx="61">
                  <c:v>14</c:v>
                </c:pt>
                <c:pt idx="62">
                  <c:v>15</c:v>
                </c:pt>
                <c:pt idx="63">
                  <c:v>12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11</c:v>
                </c:pt>
                <c:pt idx="68">
                  <c:v>5</c:v>
                </c:pt>
                <c:pt idx="69">
                  <c:v>9</c:v>
                </c:pt>
                <c:pt idx="7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1-4184-BC6E-DAA365B67D33}"/>
            </c:ext>
          </c:extLst>
        </c:ser>
        <c:ser>
          <c:idx val="2"/>
          <c:order val="2"/>
          <c:tx>
            <c:v>실측 평균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계산!$X$2:$X$56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계산!$AD$2:$AD$56</c:f>
              <c:numCache>
                <c:formatCode>General</c:formatCode>
                <c:ptCount val="55"/>
                <c:pt idx="0">
                  <c:v>3.7777777779999999</c:v>
                </c:pt>
                <c:pt idx="6">
                  <c:v>5.3333333329999997</c:v>
                </c:pt>
                <c:pt idx="13">
                  <c:v>7.3333333329999997</c:v>
                </c:pt>
                <c:pt idx="20">
                  <c:v>9.75</c:v>
                </c:pt>
                <c:pt idx="27">
                  <c:v>10</c:v>
                </c:pt>
                <c:pt idx="37">
                  <c:v>13.66666667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1-4184-BC6E-DAA365B6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61599"/>
        <c:axId val="300581759"/>
      </c:scatterChart>
      <c:valAx>
        <c:axId val="4923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581759"/>
        <c:crosses val="autoZero"/>
        <c:crossBetween val="midCat"/>
      </c:valAx>
      <c:valAx>
        <c:axId val="3005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</a:t>
                </a:r>
                <a:r>
                  <a:rPr lang="en-US" altLang="ko-KR" baseline="0"/>
                  <a:t>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6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24°C </a:t>
            </a:r>
            <a:r>
              <a:rPr lang="ko-KR" altLang="en-US"/>
              <a:t>케일 엽수 예측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51531501793556"/>
          <c:y val="0.26974087833600552"/>
          <c:w val="0.83411364278829014"/>
          <c:h val="0.55251772866912396"/>
        </c:manualLayout>
      </c:layout>
      <c:scatterChart>
        <c:scatterStyle val="lineMarker"/>
        <c:varyColors val="0"/>
        <c:ser>
          <c:idx val="0"/>
          <c:order val="0"/>
          <c:tx>
            <c:v>예측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계산!$AE$2:$AE$56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계산!$AJ$2:$AJ$56</c:f>
              <c:numCache>
                <c:formatCode>General</c:formatCode>
                <c:ptCount val="55"/>
                <c:pt idx="0">
                  <c:v>3.0502634573047009</c:v>
                </c:pt>
                <c:pt idx="1">
                  <c:v>3.0996986533212922</c:v>
                </c:pt>
                <c:pt idx="2">
                  <c:v>3.1483454376635485</c:v>
                </c:pt>
                <c:pt idx="3">
                  <c:v>3.9146673036707673</c:v>
                </c:pt>
                <c:pt idx="4">
                  <c:v>4.5309766253756578</c:v>
                </c:pt>
                <c:pt idx="5">
                  <c:v>5.0634547531844971</c:v>
                </c:pt>
                <c:pt idx="6">
                  <c:v>5.5399369315051956</c:v>
                </c:pt>
                <c:pt idx="7">
                  <c:v>5.9754375482911222</c:v>
                </c:pt>
                <c:pt idx="8">
                  <c:v>6.3791980982303684</c:v>
                </c:pt>
                <c:pt idx="9">
                  <c:v>6.7574033073294446</c:v>
                </c:pt>
                <c:pt idx="10">
                  <c:v>7.1144407432937529</c:v>
                </c:pt>
                <c:pt idx="11">
                  <c:v>7.4535602943139594</c:v>
                </c:pt>
                <c:pt idx="12">
                  <c:v>7.7772506993498132</c:v>
                </c:pt>
                <c:pt idx="13">
                  <c:v>8.0874690584966178</c:v>
                </c:pt>
                <c:pt idx="14">
                  <c:v>8.3857880917040397</c:v>
                </c:pt>
                <c:pt idx="15">
                  <c:v>8.6734946166295206</c:v>
                </c:pt>
                <c:pt idx="16">
                  <c:v>8.9516576935973582</c:v>
                </c:pt>
                <c:pt idx="17">
                  <c:v>9.2211771539260621</c:v>
                </c:pt>
                <c:pt idx="18">
                  <c:v>9.4828190148676903</c:v>
                </c:pt>
                <c:pt idx="19">
                  <c:v>9.7372418765550179</c:v>
                </c:pt>
                <c:pt idx="20">
                  <c:v>9.9850169633005503</c:v>
                </c:pt>
                <c:pt idx="21">
                  <c:v>10.226643588422291</c:v>
                </c:pt>
                <c:pt idx="22">
                  <c:v>10.462561260703062</c:v>
                </c:pt>
                <c:pt idx="23">
                  <c:v>10.693159284505077</c:v>
                </c:pt>
                <c:pt idx="24">
                  <c:v>10.918784460978571</c:v>
                </c:pt>
                <c:pt idx="25">
                  <c:v>11.139747330906806</c:v>
                </c:pt>
                <c:pt idx="26">
                  <c:v>11.356327283661376</c:v>
                </c:pt>
                <c:pt idx="27">
                  <c:v>11.568776774624601</c:v>
                </c:pt>
                <c:pt idx="28">
                  <c:v>11.777324834426189</c:v>
                </c:pt>
                <c:pt idx="29">
                  <c:v>11.982180010329401</c:v>
                </c:pt>
                <c:pt idx="30">
                  <c:v>12.183532848339329</c:v>
                </c:pt>
                <c:pt idx="31">
                  <c:v>12.381558000867605</c:v>
                </c:pt>
                <c:pt idx="32">
                  <c:v>12.576416026849197</c:v>
                </c:pt>
                <c:pt idx="33">
                  <c:v>12.768254937511417</c:v>
                </c:pt>
                <c:pt idx="34">
                  <c:v>12.957211530439212</c:v>
                </c:pt>
                <c:pt idx="35">
                  <c:v>13.14341254637214</c:v>
                </c:pt>
                <c:pt idx="36">
                  <c:v>13.326975676732191</c:v>
                </c:pt>
                <c:pt idx="37">
                  <c:v>13.508010444795731</c:v>
                </c:pt>
                <c:pt idx="38">
                  <c:v>13.686618979374943</c:v>
                </c:pt>
                <c:pt idx="39">
                  <c:v>13.862896696630123</c:v>
                </c:pt>
                <c:pt idx="40">
                  <c:v>14.036932903017792</c:v>
                </c:pt>
                <c:pt idx="41">
                  <c:v>14.208811330256477</c:v>
                </c:pt>
                <c:pt idx="42">
                  <c:v>14.378610611459411</c:v>
                </c:pt>
                <c:pt idx="43">
                  <c:v>14.546404706161637</c:v>
                </c:pt>
                <c:pt idx="44">
                  <c:v>14.712263280796487</c:v>
                </c:pt>
                <c:pt idx="45">
                  <c:v>14.876252050204577</c:v>
                </c:pt>
                <c:pt idx="46">
                  <c:v>15.038433084949311</c:v>
                </c:pt>
                <c:pt idx="47">
                  <c:v>15.198865088536191</c:v>
                </c:pt>
                <c:pt idx="48">
                  <c:v>15.357603648064915</c:v>
                </c:pt>
                <c:pt idx="49">
                  <c:v>15.514701461364039</c:v>
                </c:pt>
                <c:pt idx="50">
                  <c:v>15.670208543252389</c:v>
                </c:pt>
                <c:pt idx="51">
                  <c:v>15.824172413226828</c:v>
                </c:pt>
                <c:pt idx="52">
                  <c:v>15.97663826658223</c:v>
                </c:pt>
                <c:pt idx="53">
                  <c:v>16.127649130718279</c:v>
                </c:pt>
                <c:pt idx="54">
                  <c:v>16.27724600817206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8-487A-BF05-4DB94A89B33E}"/>
            </c:ext>
          </c:extLst>
        </c:ser>
        <c:ser>
          <c:idx val="1"/>
          <c:order val="1"/>
          <c:tx>
            <c:v>실측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계산!$AF$59:$AF$113</c:f>
              <c:numCache>
                <c:formatCode>General</c:formatCode>
                <c:ptCount val="5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0</c:v>
                </c:pt>
                <c:pt idx="12">
                  <c:v>7</c:v>
                </c:pt>
                <c:pt idx="13">
                  <c:v>14</c:v>
                </c:pt>
                <c:pt idx="14">
                  <c:v>21</c:v>
                </c:pt>
                <c:pt idx="15">
                  <c:v>14</c:v>
                </c:pt>
                <c:pt idx="16">
                  <c:v>0</c:v>
                </c:pt>
                <c:pt idx="17">
                  <c:v>7</c:v>
                </c:pt>
                <c:pt idx="18">
                  <c:v>14</c:v>
                </c:pt>
                <c:pt idx="19">
                  <c:v>21</c:v>
                </c:pt>
                <c:pt idx="20">
                  <c:v>14</c:v>
                </c:pt>
                <c:pt idx="21">
                  <c:v>0</c:v>
                </c:pt>
                <c:pt idx="22">
                  <c:v>7</c:v>
                </c:pt>
                <c:pt idx="23">
                  <c:v>14</c:v>
                </c:pt>
                <c:pt idx="24">
                  <c:v>21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14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7</c:v>
                </c:pt>
                <c:pt idx="38">
                  <c:v>14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31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계산!$AI$59:$AI$113</c:f>
              <c:numCache>
                <c:formatCode>General</c:formatCode>
                <c:ptCount val="5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9</c:v>
                </c:pt>
                <c:pt idx="20">
                  <c:v>8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6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13</c:v>
                </c:pt>
                <c:pt idx="50">
                  <c:v>11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8-487A-BF05-4DB94A89B33E}"/>
            </c:ext>
          </c:extLst>
        </c:ser>
        <c:ser>
          <c:idx val="2"/>
          <c:order val="2"/>
          <c:tx>
            <c:v>실측 평균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계산!$AE$2:$AE$56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계산!$AK$2:$AK$56</c:f>
              <c:numCache>
                <c:formatCode>General</c:formatCode>
                <c:ptCount val="55"/>
                <c:pt idx="6">
                  <c:v>4.53</c:v>
                </c:pt>
                <c:pt idx="13">
                  <c:v>7.69</c:v>
                </c:pt>
                <c:pt idx="20">
                  <c:v>9.5</c:v>
                </c:pt>
                <c:pt idx="3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8-487A-BF05-4DB94A89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39039"/>
        <c:axId val="1080406815"/>
      </c:scatterChart>
      <c:valAx>
        <c:axId val="41553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406815"/>
        <c:crosses val="autoZero"/>
        <c:crossBetween val="midCat"/>
      </c:valAx>
      <c:valAx>
        <c:axId val="10804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53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GDD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계산!$I$2:$I$370</c:f>
              <c:numCache>
                <c:formatCode>General</c:formatCode>
                <c:ptCount val="369"/>
                <c:pt idx="0">
                  <c:v>0</c:v>
                </c:pt>
                <c:pt idx="1">
                  <c:v>112</c:v>
                </c:pt>
                <c:pt idx="2">
                  <c:v>256</c:v>
                </c:pt>
                <c:pt idx="3">
                  <c:v>0</c:v>
                </c:pt>
                <c:pt idx="4">
                  <c:v>112</c:v>
                </c:pt>
                <c:pt idx="5">
                  <c:v>224</c:v>
                </c:pt>
                <c:pt idx="6">
                  <c:v>0</c:v>
                </c:pt>
                <c:pt idx="7">
                  <c:v>133</c:v>
                </c:pt>
                <c:pt idx="8">
                  <c:v>266</c:v>
                </c:pt>
                <c:pt idx="9">
                  <c:v>0</c:v>
                </c:pt>
                <c:pt idx="10">
                  <c:v>126</c:v>
                </c:pt>
                <c:pt idx="11">
                  <c:v>266</c:v>
                </c:pt>
                <c:pt idx="12">
                  <c:v>0</c:v>
                </c:pt>
                <c:pt idx="13">
                  <c:v>112</c:v>
                </c:pt>
                <c:pt idx="14">
                  <c:v>256</c:v>
                </c:pt>
                <c:pt idx="15">
                  <c:v>0</c:v>
                </c:pt>
                <c:pt idx="16">
                  <c:v>112</c:v>
                </c:pt>
                <c:pt idx="17">
                  <c:v>224</c:v>
                </c:pt>
                <c:pt idx="18">
                  <c:v>336</c:v>
                </c:pt>
                <c:pt idx="19">
                  <c:v>448</c:v>
                </c:pt>
                <c:pt idx="20">
                  <c:v>0</c:v>
                </c:pt>
                <c:pt idx="21">
                  <c:v>133</c:v>
                </c:pt>
                <c:pt idx="22">
                  <c:v>266</c:v>
                </c:pt>
                <c:pt idx="23">
                  <c:v>0</c:v>
                </c:pt>
                <c:pt idx="24">
                  <c:v>126</c:v>
                </c:pt>
                <c:pt idx="25">
                  <c:v>266</c:v>
                </c:pt>
                <c:pt idx="26">
                  <c:v>0</c:v>
                </c:pt>
                <c:pt idx="27">
                  <c:v>112</c:v>
                </c:pt>
                <c:pt idx="28">
                  <c:v>256</c:v>
                </c:pt>
                <c:pt idx="29">
                  <c:v>0</c:v>
                </c:pt>
                <c:pt idx="30">
                  <c:v>112</c:v>
                </c:pt>
                <c:pt idx="31">
                  <c:v>224</c:v>
                </c:pt>
                <c:pt idx="32">
                  <c:v>0</c:v>
                </c:pt>
                <c:pt idx="33">
                  <c:v>133</c:v>
                </c:pt>
                <c:pt idx="34">
                  <c:v>266</c:v>
                </c:pt>
                <c:pt idx="35">
                  <c:v>0</c:v>
                </c:pt>
                <c:pt idx="36">
                  <c:v>126</c:v>
                </c:pt>
                <c:pt idx="37">
                  <c:v>0</c:v>
                </c:pt>
                <c:pt idx="38">
                  <c:v>112</c:v>
                </c:pt>
                <c:pt idx="39">
                  <c:v>256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133</c:v>
                </c:pt>
                <c:pt idx="44">
                  <c:v>266</c:v>
                </c:pt>
                <c:pt idx="45">
                  <c:v>399</c:v>
                </c:pt>
                <c:pt idx="46">
                  <c:v>504</c:v>
                </c:pt>
                <c:pt idx="47">
                  <c:v>0</c:v>
                </c:pt>
                <c:pt idx="48">
                  <c:v>126</c:v>
                </c:pt>
                <c:pt idx="49">
                  <c:v>266</c:v>
                </c:pt>
                <c:pt idx="50">
                  <c:v>0</c:v>
                </c:pt>
                <c:pt idx="51">
                  <c:v>112</c:v>
                </c:pt>
                <c:pt idx="52">
                  <c:v>0</c:v>
                </c:pt>
                <c:pt idx="53">
                  <c:v>112</c:v>
                </c:pt>
                <c:pt idx="54">
                  <c:v>0</c:v>
                </c:pt>
                <c:pt idx="55">
                  <c:v>133</c:v>
                </c:pt>
                <c:pt idx="56">
                  <c:v>266</c:v>
                </c:pt>
                <c:pt idx="57">
                  <c:v>399</c:v>
                </c:pt>
                <c:pt idx="58">
                  <c:v>0</c:v>
                </c:pt>
                <c:pt idx="59">
                  <c:v>126</c:v>
                </c:pt>
                <c:pt idx="60">
                  <c:v>266</c:v>
                </c:pt>
                <c:pt idx="61">
                  <c:v>0</c:v>
                </c:pt>
                <c:pt idx="62">
                  <c:v>112</c:v>
                </c:pt>
                <c:pt idx="63">
                  <c:v>0</c:v>
                </c:pt>
                <c:pt idx="64">
                  <c:v>112</c:v>
                </c:pt>
                <c:pt idx="65">
                  <c:v>0</c:v>
                </c:pt>
                <c:pt idx="66">
                  <c:v>133</c:v>
                </c:pt>
                <c:pt idx="67">
                  <c:v>266</c:v>
                </c:pt>
                <c:pt idx="68">
                  <c:v>399</c:v>
                </c:pt>
                <c:pt idx="69">
                  <c:v>504</c:v>
                </c:pt>
                <c:pt idx="70">
                  <c:v>0</c:v>
                </c:pt>
                <c:pt idx="71">
                  <c:v>126</c:v>
                </c:pt>
                <c:pt idx="72">
                  <c:v>266</c:v>
                </c:pt>
                <c:pt idx="73">
                  <c:v>0</c:v>
                </c:pt>
                <c:pt idx="74">
                  <c:v>112</c:v>
                </c:pt>
                <c:pt idx="75">
                  <c:v>0</c:v>
                </c:pt>
                <c:pt idx="76">
                  <c:v>112</c:v>
                </c:pt>
                <c:pt idx="77">
                  <c:v>240</c:v>
                </c:pt>
                <c:pt idx="78">
                  <c:v>0</c:v>
                </c:pt>
                <c:pt idx="79">
                  <c:v>112</c:v>
                </c:pt>
                <c:pt idx="80">
                  <c:v>256</c:v>
                </c:pt>
                <c:pt idx="81">
                  <c:v>0</c:v>
                </c:pt>
                <c:pt idx="82">
                  <c:v>119</c:v>
                </c:pt>
                <c:pt idx="83">
                  <c:v>238</c:v>
                </c:pt>
                <c:pt idx="84">
                  <c:v>357</c:v>
                </c:pt>
                <c:pt idx="85">
                  <c:v>102</c:v>
                </c:pt>
                <c:pt idx="86">
                  <c:v>0</c:v>
                </c:pt>
                <c:pt idx="87">
                  <c:v>126</c:v>
                </c:pt>
                <c:pt idx="88">
                  <c:v>0</c:v>
                </c:pt>
                <c:pt idx="89">
                  <c:v>133</c:v>
                </c:pt>
                <c:pt idx="90">
                  <c:v>252</c:v>
                </c:pt>
                <c:pt idx="91">
                  <c:v>0</c:v>
                </c:pt>
                <c:pt idx="92">
                  <c:v>119</c:v>
                </c:pt>
                <c:pt idx="93">
                  <c:v>238</c:v>
                </c:pt>
                <c:pt idx="94">
                  <c:v>357</c:v>
                </c:pt>
                <c:pt idx="95">
                  <c:v>459</c:v>
                </c:pt>
                <c:pt idx="96">
                  <c:v>0</c:v>
                </c:pt>
                <c:pt idx="97">
                  <c:v>126</c:v>
                </c:pt>
                <c:pt idx="98">
                  <c:v>0</c:v>
                </c:pt>
                <c:pt idx="99">
                  <c:v>133</c:v>
                </c:pt>
                <c:pt idx="100">
                  <c:v>252</c:v>
                </c:pt>
                <c:pt idx="101">
                  <c:v>0</c:v>
                </c:pt>
                <c:pt idx="102">
                  <c:v>119</c:v>
                </c:pt>
                <c:pt idx="103">
                  <c:v>0</c:v>
                </c:pt>
                <c:pt idx="104">
                  <c:v>119</c:v>
                </c:pt>
                <c:pt idx="105">
                  <c:v>221</c:v>
                </c:pt>
                <c:pt idx="106">
                  <c:v>0</c:v>
                </c:pt>
                <c:pt idx="107">
                  <c:v>126</c:v>
                </c:pt>
                <c:pt idx="108">
                  <c:v>266</c:v>
                </c:pt>
                <c:pt idx="109">
                  <c:v>0</c:v>
                </c:pt>
                <c:pt idx="110">
                  <c:v>133</c:v>
                </c:pt>
                <c:pt idx="111">
                  <c:v>252</c:v>
                </c:pt>
                <c:pt idx="112">
                  <c:v>0</c:v>
                </c:pt>
                <c:pt idx="113">
                  <c:v>119</c:v>
                </c:pt>
                <c:pt idx="114">
                  <c:v>224</c:v>
                </c:pt>
                <c:pt idx="115">
                  <c:v>0</c:v>
                </c:pt>
                <c:pt idx="116">
                  <c:v>119</c:v>
                </c:pt>
                <c:pt idx="117">
                  <c:v>238</c:v>
                </c:pt>
                <c:pt idx="118">
                  <c:v>0</c:v>
                </c:pt>
                <c:pt idx="119">
                  <c:v>133</c:v>
                </c:pt>
                <c:pt idx="120">
                  <c:v>266</c:v>
                </c:pt>
                <c:pt idx="121">
                  <c:v>0</c:v>
                </c:pt>
                <c:pt idx="122">
                  <c:v>133</c:v>
                </c:pt>
                <c:pt idx="123">
                  <c:v>252</c:v>
                </c:pt>
                <c:pt idx="124">
                  <c:v>0</c:v>
                </c:pt>
                <c:pt idx="125">
                  <c:v>119</c:v>
                </c:pt>
                <c:pt idx="126">
                  <c:v>224</c:v>
                </c:pt>
                <c:pt idx="127">
                  <c:v>0</c:v>
                </c:pt>
                <c:pt idx="128">
                  <c:v>119</c:v>
                </c:pt>
                <c:pt idx="129">
                  <c:v>238</c:v>
                </c:pt>
                <c:pt idx="130">
                  <c:v>0</c:v>
                </c:pt>
                <c:pt idx="131">
                  <c:v>133</c:v>
                </c:pt>
                <c:pt idx="132">
                  <c:v>252</c:v>
                </c:pt>
                <c:pt idx="133">
                  <c:v>0</c:v>
                </c:pt>
                <c:pt idx="134">
                  <c:v>133</c:v>
                </c:pt>
                <c:pt idx="135">
                  <c:v>252</c:v>
                </c:pt>
                <c:pt idx="136">
                  <c:v>0</c:v>
                </c:pt>
                <c:pt idx="137">
                  <c:v>112</c:v>
                </c:pt>
                <c:pt idx="138">
                  <c:v>0</c:v>
                </c:pt>
                <c:pt idx="139">
                  <c:v>119</c:v>
                </c:pt>
                <c:pt idx="140">
                  <c:v>238</c:v>
                </c:pt>
                <c:pt idx="141">
                  <c:v>0</c:v>
                </c:pt>
                <c:pt idx="142">
                  <c:v>133</c:v>
                </c:pt>
                <c:pt idx="143">
                  <c:v>252</c:v>
                </c:pt>
                <c:pt idx="144">
                  <c:v>0</c:v>
                </c:pt>
                <c:pt idx="145">
                  <c:v>133</c:v>
                </c:pt>
                <c:pt idx="146">
                  <c:v>252</c:v>
                </c:pt>
                <c:pt idx="147">
                  <c:v>0</c:v>
                </c:pt>
                <c:pt idx="148">
                  <c:v>112</c:v>
                </c:pt>
                <c:pt idx="149">
                  <c:v>0</c:v>
                </c:pt>
                <c:pt idx="150">
                  <c:v>112</c:v>
                </c:pt>
                <c:pt idx="151">
                  <c:v>0</c:v>
                </c:pt>
                <c:pt idx="152">
                  <c:v>98</c:v>
                </c:pt>
                <c:pt idx="153">
                  <c:v>182</c:v>
                </c:pt>
                <c:pt idx="154">
                  <c:v>322</c:v>
                </c:pt>
                <c:pt idx="155">
                  <c:v>0</c:v>
                </c:pt>
                <c:pt idx="156">
                  <c:v>0</c:v>
                </c:pt>
                <c:pt idx="157">
                  <c:v>119</c:v>
                </c:pt>
                <c:pt idx="158">
                  <c:v>238</c:v>
                </c:pt>
                <c:pt idx="159">
                  <c:v>448</c:v>
                </c:pt>
                <c:pt idx="160">
                  <c:v>0</c:v>
                </c:pt>
                <c:pt idx="161">
                  <c:v>119</c:v>
                </c:pt>
                <c:pt idx="162">
                  <c:v>238</c:v>
                </c:pt>
                <c:pt idx="163">
                  <c:v>0</c:v>
                </c:pt>
                <c:pt idx="164">
                  <c:v>98</c:v>
                </c:pt>
                <c:pt idx="165">
                  <c:v>182</c:v>
                </c:pt>
                <c:pt idx="166">
                  <c:v>322</c:v>
                </c:pt>
                <c:pt idx="167">
                  <c:v>0</c:v>
                </c:pt>
                <c:pt idx="168">
                  <c:v>119</c:v>
                </c:pt>
                <c:pt idx="169">
                  <c:v>238</c:v>
                </c:pt>
                <c:pt idx="170">
                  <c:v>357</c:v>
                </c:pt>
                <c:pt idx="171">
                  <c:v>448</c:v>
                </c:pt>
                <c:pt idx="172">
                  <c:v>0</c:v>
                </c:pt>
                <c:pt idx="173">
                  <c:v>119</c:v>
                </c:pt>
                <c:pt idx="174">
                  <c:v>238</c:v>
                </c:pt>
                <c:pt idx="175">
                  <c:v>357</c:v>
                </c:pt>
                <c:pt idx="176">
                  <c:v>0</c:v>
                </c:pt>
                <c:pt idx="177">
                  <c:v>98</c:v>
                </c:pt>
                <c:pt idx="178">
                  <c:v>182</c:v>
                </c:pt>
                <c:pt idx="179">
                  <c:v>322</c:v>
                </c:pt>
                <c:pt idx="180">
                  <c:v>0</c:v>
                </c:pt>
                <c:pt idx="181">
                  <c:v>0</c:v>
                </c:pt>
                <c:pt idx="182">
                  <c:v>119</c:v>
                </c:pt>
                <c:pt idx="183">
                  <c:v>238</c:v>
                </c:pt>
                <c:pt idx="184">
                  <c:v>357</c:v>
                </c:pt>
                <c:pt idx="185">
                  <c:v>0</c:v>
                </c:pt>
                <c:pt idx="186">
                  <c:v>119</c:v>
                </c:pt>
                <c:pt idx="187">
                  <c:v>238</c:v>
                </c:pt>
                <c:pt idx="188">
                  <c:v>357</c:v>
                </c:pt>
                <c:pt idx="189">
                  <c:v>0</c:v>
                </c:pt>
                <c:pt idx="190">
                  <c:v>98</c:v>
                </c:pt>
                <c:pt idx="191">
                  <c:v>182</c:v>
                </c:pt>
                <c:pt idx="192">
                  <c:v>322</c:v>
                </c:pt>
                <c:pt idx="193">
                  <c:v>0</c:v>
                </c:pt>
                <c:pt idx="194">
                  <c:v>0</c:v>
                </c:pt>
                <c:pt idx="195">
                  <c:v>119</c:v>
                </c:pt>
                <c:pt idx="196">
                  <c:v>238</c:v>
                </c:pt>
                <c:pt idx="197">
                  <c:v>0</c:v>
                </c:pt>
                <c:pt idx="198">
                  <c:v>119</c:v>
                </c:pt>
                <c:pt idx="199">
                  <c:v>238</c:v>
                </c:pt>
                <c:pt idx="200">
                  <c:v>357</c:v>
                </c:pt>
                <c:pt idx="201">
                  <c:v>448</c:v>
                </c:pt>
                <c:pt idx="202">
                  <c:v>0</c:v>
                </c:pt>
                <c:pt idx="203">
                  <c:v>98</c:v>
                </c:pt>
                <c:pt idx="204">
                  <c:v>182</c:v>
                </c:pt>
                <c:pt idx="205">
                  <c:v>322</c:v>
                </c:pt>
                <c:pt idx="206">
                  <c:v>0</c:v>
                </c:pt>
                <c:pt idx="207">
                  <c:v>119</c:v>
                </c:pt>
                <c:pt idx="208">
                  <c:v>238</c:v>
                </c:pt>
                <c:pt idx="209">
                  <c:v>0</c:v>
                </c:pt>
                <c:pt idx="210">
                  <c:v>119</c:v>
                </c:pt>
                <c:pt idx="211">
                  <c:v>238</c:v>
                </c:pt>
                <c:pt idx="212">
                  <c:v>357</c:v>
                </c:pt>
                <c:pt idx="213">
                  <c:v>448</c:v>
                </c:pt>
                <c:pt idx="214">
                  <c:v>0</c:v>
                </c:pt>
                <c:pt idx="215">
                  <c:v>98</c:v>
                </c:pt>
                <c:pt idx="216">
                  <c:v>182</c:v>
                </c:pt>
                <c:pt idx="217">
                  <c:v>322</c:v>
                </c:pt>
                <c:pt idx="218">
                  <c:v>0</c:v>
                </c:pt>
                <c:pt idx="219">
                  <c:v>119</c:v>
                </c:pt>
                <c:pt idx="220">
                  <c:v>238</c:v>
                </c:pt>
                <c:pt idx="221">
                  <c:v>0</c:v>
                </c:pt>
                <c:pt idx="222">
                  <c:v>119</c:v>
                </c:pt>
                <c:pt idx="223">
                  <c:v>238</c:v>
                </c:pt>
                <c:pt idx="224">
                  <c:v>357</c:v>
                </c:pt>
                <c:pt idx="225">
                  <c:v>448</c:v>
                </c:pt>
                <c:pt idx="226">
                  <c:v>0</c:v>
                </c:pt>
                <c:pt idx="227">
                  <c:v>98</c:v>
                </c:pt>
                <c:pt idx="228">
                  <c:v>182</c:v>
                </c:pt>
                <c:pt idx="229">
                  <c:v>322</c:v>
                </c:pt>
                <c:pt idx="230">
                  <c:v>0</c:v>
                </c:pt>
                <c:pt idx="231">
                  <c:v>98</c:v>
                </c:pt>
                <c:pt idx="232">
                  <c:v>182</c:v>
                </c:pt>
                <c:pt idx="233">
                  <c:v>322</c:v>
                </c:pt>
                <c:pt idx="234">
                  <c:v>0</c:v>
                </c:pt>
                <c:pt idx="235">
                  <c:v>98</c:v>
                </c:pt>
                <c:pt idx="236">
                  <c:v>196</c:v>
                </c:pt>
                <c:pt idx="237">
                  <c:v>322</c:v>
                </c:pt>
                <c:pt idx="238">
                  <c:v>0</c:v>
                </c:pt>
                <c:pt idx="239">
                  <c:v>98</c:v>
                </c:pt>
                <c:pt idx="240">
                  <c:v>182</c:v>
                </c:pt>
                <c:pt idx="241">
                  <c:v>322</c:v>
                </c:pt>
                <c:pt idx="242">
                  <c:v>0</c:v>
                </c:pt>
                <c:pt idx="243">
                  <c:v>98</c:v>
                </c:pt>
                <c:pt idx="244">
                  <c:v>182</c:v>
                </c:pt>
                <c:pt idx="245">
                  <c:v>0</c:v>
                </c:pt>
                <c:pt idx="246">
                  <c:v>98</c:v>
                </c:pt>
                <c:pt idx="247">
                  <c:v>182</c:v>
                </c:pt>
                <c:pt idx="248">
                  <c:v>0</c:v>
                </c:pt>
                <c:pt idx="249">
                  <c:v>98</c:v>
                </c:pt>
                <c:pt idx="250">
                  <c:v>196</c:v>
                </c:pt>
                <c:pt idx="251">
                  <c:v>0</c:v>
                </c:pt>
                <c:pt idx="252">
                  <c:v>98</c:v>
                </c:pt>
                <c:pt idx="253">
                  <c:v>182</c:v>
                </c:pt>
                <c:pt idx="254">
                  <c:v>0</c:v>
                </c:pt>
                <c:pt idx="255">
                  <c:v>98</c:v>
                </c:pt>
                <c:pt idx="256">
                  <c:v>182</c:v>
                </c:pt>
                <c:pt idx="257">
                  <c:v>180</c:v>
                </c:pt>
                <c:pt idx="258">
                  <c:v>306</c:v>
                </c:pt>
                <c:pt idx="259">
                  <c:v>480</c:v>
                </c:pt>
                <c:pt idx="260">
                  <c:v>589</c:v>
                </c:pt>
                <c:pt idx="261">
                  <c:v>684</c:v>
                </c:pt>
                <c:pt idx="262">
                  <c:v>765</c:v>
                </c:pt>
                <c:pt idx="263">
                  <c:v>0</c:v>
                </c:pt>
                <c:pt idx="264">
                  <c:v>119</c:v>
                </c:pt>
                <c:pt idx="265">
                  <c:v>238</c:v>
                </c:pt>
                <c:pt idx="266">
                  <c:v>336</c:v>
                </c:pt>
                <c:pt idx="267">
                  <c:v>496</c:v>
                </c:pt>
                <c:pt idx="268">
                  <c:v>608</c:v>
                </c:pt>
                <c:pt idx="269">
                  <c:v>0</c:v>
                </c:pt>
                <c:pt idx="270">
                  <c:v>98</c:v>
                </c:pt>
                <c:pt idx="271">
                  <c:v>0</c:v>
                </c:pt>
                <c:pt idx="272">
                  <c:v>126</c:v>
                </c:pt>
                <c:pt idx="273">
                  <c:v>280</c:v>
                </c:pt>
                <c:pt idx="274">
                  <c:v>378</c:v>
                </c:pt>
                <c:pt idx="275">
                  <c:v>504</c:v>
                </c:pt>
                <c:pt idx="276">
                  <c:v>595</c:v>
                </c:pt>
                <c:pt idx="277">
                  <c:v>0</c:v>
                </c:pt>
                <c:pt idx="278">
                  <c:v>119</c:v>
                </c:pt>
                <c:pt idx="279">
                  <c:v>238</c:v>
                </c:pt>
                <c:pt idx="280">
                  <c:v>336</c:v>
                </c:pt>
                <c:pt idx="281">
                  <c:v>496</c:v>
                </c:pt>
                <c:pt idx="282">
                  <c:v>608</c:v>
                </c:pt>
                <c:pt idx="283">
                  <c:v>675</c:v>
                </c:pt>
                <c:pt idx="284">
                  <c:v>715</c:v>
                </c:pt>
                <c:pt idx="285">
                  <c:v>0</c:v>
                </c:pt>
                <c:pt idx="286">
                  <c:v>70</c:v>
                </c:pt>
                <c:pt idx="287">
                  <c:v>98</c:v>
                </c:pt>
                <c:pt idx="288">
                  <c:v>0</c:v>
                </c:pt>
                <c:pt idx="289">
                  <c:v>126</c:v>
                </c:pt>
                <c:pt idx="290">
                  <c:v>280</c:v>
                </c:pt>
                <c:pt idx="291">
                  <c:v>399</c:v>
                </c:pt>
                <c:pt idx="292">
                  <c:v>504</c:v>
                </c:pt>
                <c:pt idx="293">
                  <c:v>595</c:v>
                </c:pt>
                <c:pt idx="294">
                  <c:v>0</c:v>
                </c:pt>
                <c:pt idx="295">
                  <c:v>119</c:v>
                </c:pt>
                <c:pt idx="296">
                  <c:v>238</c:v>
                </c:pt>
                <c:pt idx="297">
                  <c:v>357</c:v>
                </c:pt>
                <c:pt idx="298">
                  <c:v>465</c:v>
                </c:pt>
                <c:pt idx="299">
                  <c:v>608</c:v>
                </c:pt>
                <c:pt idx="300">
                  <c:v>630</c:v>
                </c:pt>
                <c:pt idx="301">
                  <c:v>715</c:v>
                </c:pt>
                <c:pt idx="302">
                  <c:v>0</c:v>
                </c:pt>
                <c:pt idx="303">
                  <c:v>98</c:v>
                </c:pt>
                <c:pt idx="304">
                  <c:v>0</c:v>
                </c:pt>
                <c:pt idx="305">
                  <c:v>98</c:v>
                </c:pt>
                <c:pt idx="306">
                  <c:v>168</c:v>
                </c:pt>
                <c:pt idx="307">
                  <c:v>0</c:v>
                </c:pt>
                <c:pt idx="308">
                  <c:v>105</c:v>
                </c:pt>
                <c:pt idx="309">
                  <c:v>196</c:v>
                </c:pt>
                <c:pt idx="310">
                  <c:v>315</c:v>
                </c:pt>
                <c:pt idx="311">
                  <c:v>336</c:v>
                </c:pt>
                <c:pt idx="312">
                  <c:v>0</c:v>
                </c:pt>
                <c:pt idx="313">
                  <c:v>91</c:v>
                </c:pt>
                <c:pt idx="314">
                  <c:v>182</c:v>
                </c:pt>
                <c:pt idx="315">
                  <c:v>0</c:v>
                </c:pt>
                <c:pt idx="316">
                  <c:v>105</c:v>
                </c:pt>
                <c:pt idx="317">
                  <c:v>196</c:v>
                </c:pt>
                <c:pt idx="318">
                  <c:v>315</c:v>
                </c:pt>
                <c:pt idx="319">
                  <c:v>336</c:v>
                </c:pt>
                <c:pt idx="320">
                  <c:v>0</c:v>
                </c:pt>
                <c:pt idx="321">
                  <c:v>91</c:v>
                </c:pt>
                <c:pt idx="322">
                  <c:v>196</c:v>
                </c:pt>
                <c:pt idx="323">
                  <c:v>0</c:v>
                </c:pt>
                <c:pt idx="324">
                  <c:v>98</c:v>
                </c:pt>
                <c:pt idx="325">
                  <c:v>182</c:v>
                </c:pt>
                <c:pt idx="326">
                  <c:v>252</c:v>
                </c:pt>
                <c:pt idx="327">
                  <c:v>0</c:v>
                </c:pt>
                <c:pt idx="328">
                  <c:v>105</c:v>
                </c:pt>
                <c:pt idx="329">
                  <c:v>196</c:v>
                </c:pt>
                <c:pt idx="330">
                  <c:v>315</c:v>
                </c:pt>
                <c:pt idx="331">
                  <c:v>336</c:v>
                </c:pt>
                <c:pt idx="332">
                  <c:v>0</c:v>
                </c:pt>
                <c:pt idx="333">
                  <c:v>91</c:v>
                </c:pt>
                <c:pt idx="334">
                  <c:v>196</c:v>
                </c:pt>
                <c:pt idx="335">
                  <c:v>0</c:v>
                </c:pt>
                <c:pt idx="336">
                  <c:v>98</c:v>
                </c:pt>
                <c:pt idx="337">
                  <c:v>210</c:v>
                </c:pt>
                <c:pt idx="338">
                  <c:v>294</c:v>
                </c:pt>
                <c:pt idx="339">
                  <c:v>0</c:v>
                </c:pt>
                <c:pt idx="340">
                  <c:v>105</c:v>
                </c:pt>
                <c:pt idx="341">
                  <c:v>196</c:v>
                </c:pt>
                <c:pt idx="342">
                  <c:v>336</c:v>
                </c:pt>
                <c:pt idx="343">
                  <c:v>336</c:v>
                </c:pt>
                <c:pt idx="344">
                  <c:v>0</c:v>
                </c:pt>
                <c:pt idx="345">
                  <c:v>91</c:v>
                </c:pt>
                <c:pt idx="346">
                  <c:v>182</c:v>
                </c:pt>
                <c:pt idx="347">
                  <c:v>0</c:v>
                </c:pt>
                <c:pt idx="348">
                  <c:v>98</c:v>
                </c:pt>
                <c:pt idx="349">
                  <c:v>182</c:v>
                </c:pt>
                <c:pt idx="350">
                  <c:v>0</c:v>
                </c:pt>
                <c:pt idx="351">
                  <c:v>105</c:v>
                </c:pt>
                <c:pt idx="352">
                  <c:v>196</c:v>
                </c:pt>
                <c:pt idx="353">
                  <c:v>315</c:v>
                </c:pt>
                <c:pt idx="354">
                  <c:v>336</c:v>
                </c:pt>
                <c:pt idx="355">
                  <c:v>0</c:v>
                </c:pt>
                <c:pt idx="356">
                  <c:v>91</c:v>
                </c:pt>
                <c:pt idx="357">
                  <c:v>196</c:v>
                </c:pt>
                <c:pt idx="358">
                  <c:v>0</c:v>
                </c:pt>
                <c:pt idx="359">
                  <c:v>91</c:v>
                </c:pt>
                <c:pt idx="360">
                  <c:v>224</c:v>
                </c:pt>
                <c:pt idx="361">
                  <c:v>0</c:v>
                </c:pt>
                <c:pt idx="362">
                  <c:v>105</c:v>
                </c:pt>
                <c:pt idx="363">
                  <c:v>196</c:v>
                </c:pt>
                <c:pt idx="364">
                  <c:v>315</c:v>
                </c:pt>
                <c:pt idx="365">
                  <c:v>336</c:v>
                </c:pt>
                <c:pt idx="366">
                  <c:v>0</c:v>
                </c:pt>
                <c:pt idx="367">
                  <c:v>91</c:v>
                </c:pt>
                <c:pt idx="368">
                  <c:v>182</c:v>
                </c:pt>
              </c:numCache>
            </c:numRef>
          </c:xVal>
          <c:yVal>
            <c:numRef>
              <c:f>계산!$E$2:$E$370</c:f>
              <c:numCache>
                <c:formatCode>General</c:formatCode>
                <c:ptCount val="36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13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8</c:v>
                </c:pt>
                <c:pt idx="273">
                  <c:v>10</c:v>
                </c:pt>
                <c:pt idx="274">
                  <c:v>14</c:v>
                </c:pt>
                <c:pt idx="275">
                  <c:v>14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6</c:v>
                </c:pt>
                <c:pt idx="308">
                  <c:v>8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8</c:v>
                </c:pt>
                <c:pt idx="314">
                  <c:v>9</c:v>
                </c:pt>
                <c:pt idx="315">
                  <c:v>6</c:v>
                </c:pt>
                <c:pt idx="316">
                  <c:v>8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8</c:v>
                </c:pt>
                <c:pt idx="326">
                  <c:v>11</c:v>
                </c:pt>
                <c:pt idx="327">
                  <c:v>5</c:v>
                </c:pt>
                <c:pt idx="328">
                  <c:v>8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5</c:v>
                </c:pt>
                <c:pt idx="336">
                  <c:v>7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4-4A8A-9314-3CE18160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91424"/>
        <c:axId val="1467027568"/>
      </c:scatterChart>
      <c:valAx>
        <c:axId val="1456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027568"/>
        <c:crosses val="autoZero"/>
        <c:crossBetween val="midCat"/>
      </c:valAx>
      <c:valAx>
        <c:axId val="14670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tempRate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계산!$J$2:$J$370</c:f>
              <c:numCache>
                <c:formatCode>General</c:formatCode>
                <c:ptCount val="369"/>
                <c:pt idx="0">
                  <c:v>0</c:v>
                </c:pt>
                <c:pt idx="1">
                  <c:v>6.8356237002521993</c:v>
                </c:pt>
                <c:pt idx="2">
                  <c:v>15.624282743433598</c:v>
                </c:pt>
                <c:pt idx="3">
                  <c:v>0</c:v>
                </c:pt>
                <c:pt idx="4">
                  <c:v>6.8356237002521993</c:v>
                </c:pt>
                <c:pt idx="5">
                  <c:v>13.671247400504399</c:v>
                </c:pt>
                <c:pt idx="6">
                  <c:v>0</c:v>
                </c:pt>
                <c:pt idx="7">
                  <c:v>6.4439981243479876</c:v>
                </c:pt>
                <c:pt idx="8">
                  <c:v>12.887996248695975</c:v>
                </c:pt>
                <c:pt idx="9">
                  <c:v>0</c:v>
                </c:pt>
                <c:pt idx="10">
                  <c:v>6.5917912809138919</c:v>
                </c:pt>
                <c:pt idx="11">
                  <c:v>12.887996248695975</c:v>
                </c:pt>
                <c:pt idx="12">
                  <c:v>0</c:v>
                </c:pt>
                <c:pt idx="13">
                  <c:v>6.8356237002521993</c:v>
                </c:pt>
                <c:pt idx="14">
                  <c:v>15.624282743433598</c:v>
                </c:pt>
                <c:pt idx="15">
                  <c:v>0</c:v>
                </c:pt>
                <c:pt idx="16">
                  <c:v>6.8356237002521993</c:v>
                </c:pt>
                <c:pt idx="17">
                  <c:v>13.671247400504399</c:v>
                </c:pt>
                <c:pt idx="18">
                  <c:v>20.506871100756598</c:v>
                </c:pt>
                <c:pt idx="19">
                  <c:v>27.342494801008797</c:v>
                </c:pt>
                <c:pt idx="20">
                  <c:v>0</c:v>
                </c:pt>
                <c:pt idx="21">
                  <c:v>6.4439981243479876</c:v>
                </c:pt>
                <c:pt idx="22">
                  <c:v>12.887996248695975</c:v>
                </c:pt>
                <c:pt idx="23">
                  <c:v>0</c:v>
                </c:pt>
                <c:pt idx="24">
                  <c:v>6.5917912809138919</c:v>
                </c:pt>
                <c:pt idx="25">
                  <c:v>12.887996248695975</c:v>
                </c:pt>
                <c:pt idx="26">
                  <c:v>0</c:v>
                </c:pt>
                <c:pt idx="27">
                  <c:v>6.8356237002521993</c:v>
                </c:pt>
                <c:pt idx="28">
                  <c:v>15.624282743433598</c:v>
                </c:pt>
                <c:pt idx="29">
                  <c:v>0</c:v>
                </c:pt>
                <c:pt idx="30">
                  <c:v>6.8356237002521993</c:v>
                </c:pt>
                <c:pt idx="31">
                  <c:v>13.671247400504399</c:v>
                </c:pt>
                <c:pt idx="32">
                  <c:v>0</c:v>
                </c:pt>
                <c:pt idx="33">
                  <c:v>6.4439981243479876</c:v>
                </c:pt>
                <c:pt idx="34">
                  <c:v>12.887996248695975</c:v>
                </c:pt>
                <c:pt idx="35">
                  <c:v>0</c:v>
                </c:pt>
                <c:pt idx="36">
                  <c:v>6.5917912809138919</c:v>
                </c:pt>
                <c:pt idx="37">
                  <c:v>0</c:v>
                </c:pt>
                <c:pt idx="38">
                  <c:v>6.8356237002521993</c:v>
                </c:pt>
                <c:pt idx="39">
                  <c:v>15.624282743433598</c:v>
                </c:pt>
                <c:pt idx="40">
                  <c:v>0</c:v>
                </c:pt>
                <c:pt idx="41">
                  <c:v>6.8356237002521993</c:v>
                </c:pt>
                <c:pt idx="42">
                  <c:v>0</c:v>
                </c:pt>
                <c:pt idx="43">
                  <c:v>6.4439981243479876</c:v>
                </c:pt>
                <c:pt idx="44">
                  <c:v>12.887996248695975</c:v>
                </c:pt>
                <c:pt idx="45">
                  <c:v>19.331994373043962</c:v>
                </c:pt>
                <c:pt idx="46">
                  <c:v>26.367165123655568</c:v>
                </c:pt>
                <c:pt idx="47">
                  <c:v>0</c:v>
                </c:pt>
                <c:pt idx="48">
                  <c:v>6.5917912809138919</c:v>
                </c:pt>
                <c:pt idx="49">
                  <c:v>12.887996248695975</c:v>
                </c:pt>
                <c:pt idx="50">
                  <c:v>0</c:v>
                </c:pt>
                <c:pt idx="51">
                  <c:v>6.8356237002521993</c:v>
                </c:pt>
                <c:pt idx="52">
                  <c:v>0</c:v>
                </c:pt>
                <c:pt idx="53">
                  <c:v>6.8356237002521993</c:v>
                </c:pt>
                <c:pt idx="54">
                  <c:v>0</c:v>
                </c:pt>
                <c:pt idx="55">
                  <c:v>6.4439981243479876</c:v>
                </c:pt>
                <c:pt idx="56">
                  <c:v>12.887996248695975</c:v>
                </c:pt>
                <c:pt idx="57">
                  <c:v>19.331994373043962</c:v>
                </c:pt>
                <c:pt idx="58">
                  <c:v>0</c:v>
                </c:pt>
                <c:pt idx="59">
                  <c:v>6.5917912809138919</c:v>
                </c:pt>
                <c:pt idx="60">
                  <c:v>12.887996248695975</c:v>
                </c:pt>
                <c:pt idx="61">
                  <c:v>0</c:v>
                </c:pt>
                <c:pt idx="62">
                  <c:v>6.8356237002521993</c:v>
                </c:pt>
                <c:pt idx="63">
                  <c:v>0</c:v>
                </c:pt>
                <c:pt idx="64">
                  <c:v>6.8356237002521993</c:v>
                </c:pt>
                <c:pt idx="65">
                  <c:v>0</c:v>
                </c:pt>
                <c:pt idx="66">
                  <c:v>6.4439981243479876</c:v>
                </c:pt>
                <c:pt idx="67">
                  <c:v>12.887996248695975</c:v>
                </c:pt>
                <c:pt idx="68">
                  <c:v>19.331994373043962</c:v>
                </c:pt>
                <c:pt idx="69">
                  <c:v>26.367165123655568</c:v>
                </c:pt>
                <c:pt idx="70">
                  <c:v>0</c:v>
                </c:pt>
                <c:pt idx="71">
                  <c:v>6.5917912809138919</c:v>
                </c:pt>
                <c:pt idx="72">
                  <c:v>12.887996248695975</c:v>
                </c:pt>
                <c:pt idx="73">
                  <c:v>0</c:v>
                </c:pt>
                <c:pt idx="74">
                  <c:v>6.8356237002521993</c:v>
                </c:pt>
                <c:pt idx="75">
                  <c:v>0</c:v>
                </c:pt>
                <c:pt idx="76">
                  <c:v>6.8356237002521993</c:v>
                </c:pt>
                <c:pt idx="77">
                  <c:v>15.823368778984387</c:v>
                </c:pt>
                <c:pt idx="78">
                  <c:v>0</c:v>
                </c:pt>
                <c:pt idx="79">
                  <c:v>6.8356237002521993</c:v>
                </c:pt>
                <c:pt idx="80">
                  <c:v>15.624282743433598</c:v>
                </c:pt>
                <c:pt idx="81">
                  <c:v>0</c:v>
                </c:pt>
                <c:pt idx="82">
                  <c:v>6.7237189795986563</c:v>
                </c:pt>
                <c:pt idx="83">
                  <c:v>13.447437959197313</c:v>
                </c:pt>
                <c:pt idx="84">
                  <c:v>20.171156938795967</c:v>
                </c:pt>
                <c:pt idx="85">
                  <c:v>5.7631876967988482</c:v>
                </c:pt>
                <c:pt idx="86">
                  <c:v>0</c:v>
                </c:pt>
                <c:pt idx="87">
                  <c:v>6.5917912809138919</c:v>
                </c:pt>
                <c:pt idx="88">
                  <c:v>0</c:v>
                </c:pt>
                <c:pt idx="89">
                  <c:v>6.4439981243479876</c:v>
                </c:pt>
                <c:pt idx="90">
                  <c:v>13.183582561827784</c:v>
                </c:pt>
                <c:pt idx="91">
                  <c:v>0</c:v>
                </c:pt>
                <c:pt idx="92">
                  <c:v>6.7237189795986563</c:v>
                </c:pt>
                <c:pt idx="93">
                  <c:v>13.447437959197313</c:v>
                </c:pt>
                <c:pt idx="94">
                  <c:v>20.171156938795967</c:v>
                </c:pt>
                <c:pt idx="95">
                  <c:v>25.934344635594819</c:v>
                </c:pt>
                <c:pt idx="96">
                  <c:v>0</c:v>
                </c:pt>
                <c:pt idx="97">
                  <c:v>6.5917912809138919</c:v>
                </c:pt>
                <c:pt idx="98">
                  <c:v>0</c:v>
                </c:pt>
                <c:pt idx="99">
                  <c:v>6.4439981243479876</c:v>
                </c:pt>
                <c:pt idx="100">
                  <c:v>13.183582561827784</c:v>
                </c:pt>
                <c:pt idx="101">
                  <c:v>0</c:v>
                </c:pt>
                <c:pt idx="102">
                  <c:v>6.7237189795986563</c:v>
                </c:pt>
                <c:pt idx="103">
                  <c:v>0</c:v>
                </c:pt>
                <c:pt idx="104">
                  <c:v>6.7237189795986563</c:v>
                </c:pt>
                <c:pt idx="105">
                  <c:v>12.486906676397505</c:v>
                </c:pt>
                <c:pt idx="106">
                  <c:v>0</c:v>
                </c:pt>
                <c:pt idx="107">
                  <c:v>6.5917912809138919</c:v>
                </c:pt>
                <c:pt idx="108">
                  <c:v>12.887996248695975</c:v>
                </c:pt>
                <c:pt idx="109">
                  <c:v>0</c:v>
                </c:pt>
                <c:pt idx="110">
                  <c:v>6.4439981243479876</c:v>
                </c:pt>
                <c:pt idx="111">
                  <c:v>13.183582561827784</c:v>
                </c:pt>
                <c:pt idx="112">
                  <c:v>0</c:v>
                </c:pt>
                <c:pt idx="113">
                  <c:v>6.7237189795986563</c:v>
                </c:pt>
                <c:pt idx="114">
                  <c:v>13.671247400504399</c:v>
                </c:pt>
                <c:pt idx="115">
                  <c:v>0</c:v>
                </c:pt>
                <c:pt idx="116">
                  <c:v>6.7237189795986563</c:v>
                </c:pt>
                <c:pt idx="117">
                  <c:v>13.447437959197313</c:v>
                </c:pt>
                <c:pt idx="118">
                  <c:v>0</c:v>
                </c:pt>
                <c:pt idx="119">
                  <c:v>6.4439981243479876</c:v>
                </c:pt>
                <c:pt idx="120">
                  <c:v>12.887996248695975</c:v>
                </c:pt>
                <c:pt idx="121">
                  <c:v>0</c:v>
                </c:pt>
                <c:pt idx="122">
                  <c:v>6.4439981243479876</c:v>
                </c:pt>
                <c:pt idx="123">
                  <c:v>13.183582561827784</c:v>
                </c:pt>
                <c:pt idx="124">
                  <c:v>0</c:v>
                </c:pt>
                <c:pt idx="125">
                  <c:v>6.7237189795986563</c:v>
                </c:pt>
                <c:pt idx="126">
                  <c:v>13.671247400504399</c:v>
                </c:pt>
                <c:pt idx="127">
                  <c:v>0</c:v>
                </c:pt>
                <c:pt idx="128">
                  <c:v>6.7237189795986563</c:v>
                </c:pt>
                <c:pt idx="129">
                  <c:v>13.447437959197313</c:v>
                </c:pt>
                <c:pt idx="130">
                  <c:v>0</c:v>
                </c:pt>
                <c:pt idx="131">
                  <c:v>6.4439981243479876</c:v>
                </c:pt>
                <c:pt idx="132">
                  <c:v>13.183582561827784</c:v>
                </c:pt>
                <c:pt idx="133">
                  <c:v>0</c:v>
                </c:pt>
                <c:pt idx="134">
                  <c:v>6.4439981243479876</c:v>
                </c:pt>
                <c:pt idx="135">
                  <c:v>13.183582561827784</c:v>
                </c:pt>
                <c:pt idx="136">
                  <c:v>0</c:v>
                </c:pt>
                <c:pt idx="137">
                  <c:v>6.8356237002521993</c:v>
                </c:pt>
                <c:pt idx="138">
                  <c:v>0</c:v>
                </c:pt>
                <c:pt idx="139">
                  <c:v>6.7237189795986563</c:v>
                </c:pt>
                <c:pt idx="140">
                  <c:v>13.447437959197313</c:v>
                </c:pt>
                <c:pt idx="141">
                  <c:v>0</c:v>
                </c:pt>
                <c:pt idx="142">
                  <c:v>6.4439981243479876</c:v>
                </c:pt>
                <c:pt idx="143">
                  <c:v>13.183582561827784</c:v>
                </c:pt>
                <c:pt idx="144">
                  <c:v>0</c:v>
                </c:pt>
                <c:pt idx="145">
                  <c:v>6.4439981243479876</c:v>
                </c:pt>
                <c:pt idx="146">
                  <c:v>13.183582561827784</c:v>
                </c:pt>
                <c:pt idx="147">
                  <c:v>0</c:v>
                </c:pt>
                <c:pt idx="148">
                  <c:v>6.8356237002521993</c:v>
                </c:pt>
                <c:pt idx="149">
                  <c:v>0</c:v>
                </c:pt>
                <c:pt idx="150">
                  <c:v>6.8356237002521993</c:v>
                </c:pt>
                <c:pt idx="151">
                  <c:v>0</c:v>
                </c:pt>
                <c:pt idx="152">
                  <c:v>6.9795670291278924</c:v>
                </c:pt>
                <c:pt idx="153">
                  <c:v>14</c:v>
                </c:pt>
                <c:pt idx="154">
                  <c:v>22.93286309570593</c:v>
                </c:pt>
                <c:pt idx="155">
                  <c:v>0</c:v>
                </c:pt>
                <c:pt idx="156">
                  <c:v>0</c:v>
                </c:pt>
                <c:pt idx="157">
                  <c:v>6.7237189795986563</c:v>
                </c:pt>
                <c:pt idx="158">
                  <c:v>13.447437959197313</c:v>
                </c:pt>
                <c:pt idx="159">
                  <c:v>27.342494801008797</c:v>
                </c:pt>
                <c:pt idx="160">
                  <c:v>0</c:v>
                </c:pt>
                <c:pt idx="161">
                  <c:v>6.7237189795986563</c:v>
                </c:pt>
                <c:pt idx="162">
                  <c:v>13.447437959197313</c:v>
                </c:pt>
                <c:pt idx="163">
                  <c:v>0</c:v>
                </c:pt>
                <c:pt idx="164">
                  <c:v>6.9795670291278924</c:v>
                </c:pt>
                <c:pt idx="165">
                  <c:v>14</c:v>
                </c:pt>
                <c:pt idx="166">
                  <c:v>22.93286309570593</c:v>
                </c:pt>
                <c:pt idx="167">
                  <c:v>0</c:v>
                </c:pt>
                <c:pt idx="168">
                  <c:v>6.7237189795986563</c:v>
                </c:pt>
                <c:pt idx="169">
                  <c:v>13.447437959197313</c:v>
                </c:pt>
                <c:pt idx="170">
                  <c:v>20.171156938795967</c:v>
                </c:pt>
                <c:pt idx="171">
                  <c:v>27.342494801008797</c:v>
                </c:pt>
                <c:pt idx="172">
                  <c:v>0</c:v>
                </c:pt>
                <c:pt idx="173">
                  <c:v>6.7237189795986563</c:v>
                </c:pt>
                <c:pt idx="174">
                  <c:v>13.447437959197313</c:v>
                </c:pt>
                <c:pt idx="175">
                  <c:v>20.171156938795967</c:v>
                </c:pt>
                <c:pt idx="176">
                  <c:v>0</c:v>
                </c:pt>
                <c:pt idx="177">
                  <c:v>6.9795670291278924</c:v>
                </c:pt>
                <c:pt idx="178">
                  <c:v>14</c:v>
                </c:pt>
                <c:pt idx="179">
                  <c:v>22.93286309570593</c:v>
                </c:pt>
                <c:pt idx="180">
                  <c:v>0</c:v>
                </c:pt>
                <c:pt idx="181">
                  <c:v>0</c:v>
                </c:pt>
                <c:pt idx="182">
                  <c:v>6.7237189795986563</c:v>
                </c:pt>
                <c:pt idx="183">
                  <c:v>13.447437959197313</c:v>
                </c:pt>
                <c:pt idx="184">
                  <c:v>20.171156938795967</c:v>
                </c:pt>
                <c:pt idx="185">
                  <c:v>0</c:v>
                </c:pt>
                <c:pt idx="186">
                  <c:v>6.7237189795986563</c:v>
                </c:pt>
                <c:pt idx="187">
                  <c:v>13.447437959197313</c:v>
                </c:pt>
                <c:pt idx="188">
                  <c:v>20.171156938795967</c:v>
                </c:pt>
                <c:pt idx="189">
                  <c:v>0</c:v>
                </c:pt>
                <c:pt idx="190">
                  <c:v>6.9795670291278924</c:v>
                </c:pt>
                <c:pt idx="191">
                  <c:v>14</c:v>
                </c:pt>
                <c:pt idx="192">
                  <c:v>22.93286309570593</c:v>
                </c:pt>
                <c:pt idx="193">
                  <c:v>0</c:v>
                </c:pt>
                <c:pt idx="194">
                  <c:v>0</c:v>
                </c:pt>
                <c:pt idx="195">
                  <c:v>6.7237189795986563</c:v>
                </c:pt>
                <c:pt idx="196">
                  <c:v>13.447437959197313</c:v>
                </c:pt>
                <c:pt idx="197">
                  <c:v>0</c:v>
                </c:pt>
                <c:pt idx="198">
                  <c:v>6.7237189795986563</c:v>
                </c:pt>
                <c:pt idx="199">
                  <c:v>13.447437959197313</c:v>
                </c:pt>
                <c:pt idx="200">
                  <c:v>20.171156938795967</c:v>
                </c:pt>
                <c:pt idx="201">
                  <c:v>27.342494801008797</c:v>
                </c:pt>
                <c:pt idx="202">
                  <c:v>0</c:v>
                </c:pt>
                <c:pt idx="203">
                  <c:v>6.9795670291278924</c:v>
                </c:pt>
                <c:pt idx="204">
                  <c:v>14</c:v>
                </c:pt>
                <c:pt idx="205">
                  <c:v>22.93286309570593</c:v>
                </c:pt>
                <c:pt idx="206">
                  <c:v>0</c:v>
                </c:pt>
                <c:pt idx="207">
                  <c:v>6.7237189795986563</c:v>
                </c:pt>
                <c:pt idx="208">
                  <c:v>13.447437959197313</c:v>
                </c:pt>
                <c:pt idx="209">
                  <c:v>0</c:v>
                </c:pt>
                <c:pt idx="210">
                  <c:v>6.7237189795986563</c:v>
                </c:pt>
                <c:pt idx="211">
                  <c:v>13.447437959197313</c:v>
                </c:pt>
                <c:pt idx="212">
                  <c:v>20.171156938795967</c:v>
                </c:pt>
                <c:pt idx="213">
                  <c:v>27.342494801008797</c:v>
                </c:pt>
                <c:pt idx="214">
                  <c:v>0</c:v>
                </c:pt>
                <c:pt idx="215">
                  <c:v>6.9795670291278924</c:v>
                </c:pt>
                <c:pt idx="216">
                  <c:v>14</c:v>
                </c:pt>
                <c:pt idx="217">
                  <c:v>22.93286309570593</c:v>
                </c:pt>
                <c:pt idx="218">
                  <c:v>0</c:v>
                </c:pt>
                <c:pt idx="219">
                  <c:v>6.7237189795986563</c:v>
                </c:pt>
                <c:pt idx="220">
                  <c:v>13.447437959197313</c:v>
                </c:pt>
                <c:pt idx="221">
                  <c:v>0</c:v>
                </c:pt>
                <c:pt idx="222">
                  <c:v>6.7237189795986563</c:v>
                </c:pt>
                <c:pt idx="223">
                  <c:v>13.447437959197313</c:v>
                </c:pt>
                <c:pt idx="224">
                  <c:v>20.171156938795967</c:v>
                </c:pt>
                <c:pt idx="225">
                  <c:v>27.342494801008797</c:v>
                </c:pt>
                <c:pt idx="226">
                  <c:v>0</c:v>
                </c:pt>
                <c:pt idx="227">
                  <c:v>6.9795670291278924</c:v>
                </c:pt>
                <c:pt idx="228">
                  <c:v>14</c:v>
                </c:pt>
                <c:pt idx="229">
                  <c:v>22.93286309570593</c:v>
                </c:pt>
                <c:pt idx="230">
                  <c:v>0</c:v>
                </c:pt>
                <c:pt idx="231">
                  <c:v>6.9795670291278924</c:v>
                </c:pt>
                <c:pt idx="232">
                  <c:v>14</c:v>
                </c:pt>
                <c:pt idx="233">
                  <c:v>22.93286309570593</c:v>
                </c:pt>
                <c:pt idx="234">
                  <c:v>0</c:v>
                </c:pt>
                <c:pt idx="235">
                  <c:v>6.9795670291278924</c:v>
                </c:pt>
                <c:pt idx="236">
                  <c:v>13.959134058255785</c:v>
                </c:pt>
                <c:pt idx="237">
                  <c:v>22.93286309570593</c:v>
                </c:pt>
                <c:pt idx="238">
                  <c:v>0</c:v>
                </c:pt>
                <c:pt idx="239">
                  <c:v>6.9795670291278924</c:v>
                </c:pt>
                <c:pt idx="240">
                  <c:v>14</c:v>
                </c:pt>
                <c:pt idx="241">
                  <c:v>22.93286309570593</c:v>
                </c:pt>
                <c:pt idx="242">
                  <c:v>0</c:v>
                </c:pt>
                <c:pt idx="243">
                  <c:v>6.9795670291278924</c:v>
                </c:pt>
                <c:pt idx="244">
                  <c:v>14</c:v>
                </c:pt>
                <c:pt idx="245">
                  <c:v>0</c:v>
                </c:pt>
                <c:pt idx="246">
                  <c:v>6.9795670291278924</c:v>
                </c:pt>
                <c:pt idx="247">
                  <c:v>14</c:v>
                </c:pt>
                <c:pt idx="248">
                  <c:v>0</c:v>
                </c:pt>
                <c:pt idx="249">
                  <c:v>6.9795670291278924</c:v>
                </c:pt>
                <c:pt idx="250">
                  <c:v>13.959134058255785</c:v>
                </c:pt>
                <c:pt idx="251">
                  <c:v>0</c:v>
                </c:pt>
                <c:pt idx="252">
                  <c:v>6.9795670291278924</c:v>
                </c:pt>
                <c:pt idx="253">
                  <c:v>14</c:v>
                </c:pt>
                <c:pt idx="254">
                  <c:v>0</c:v>
                </c:pt>
                <c:pt idx="255">
                  <c:v>6.9795670291278924</c:v>
                </c:pt>
                <c:pt idx="256">
                  <c:v>14</c:v>
                </c:pt>
                <c:pt idx="257">
                  <c:v>9.4168446870198448</c:v>
                </c:pt>
                <c:pt idx="258">
                  <c:v>16.008635967933738</c:v>
                </c:pt>
                <c:pt idx="259">
                  <c:v>21.544895232585553</c:v>
                </c:pt>
                <c:pt idx="260">
                  <c:v>28.537705979255374</c:v>
                </c:pt>
                <c:pt idx="261">
                  <c:v>35.784009810675414</c:v>
                </c:pt>
                <c:pt idx="262">
                  <c:v>43.22390772599136</c:v>
                </c:pt>
                <c:pt idx="263">
                  <c:v>0</c:v>
                </c:pt>
                <c:pt idx="264">
                  <c:v>6.7237189795986563</c:v>
                </c:pt>
                <c:pt idx="265">
                  <c:v>13.447437959197313</c:v>
                </c:pt>
                <c:pt idx="266">
                  <c:v>20.506871100756598</c:v>
                </c:pt>
                <c:pt idx="267">
                  <c:v>30.272047815402598</c:v>
                </c:pt>
                <c:pt idx="268">
                  <c:v>37.107671515654793</c:v>
                </c:pt>
                <c:pt idx="269">
                  <c:v>0</c:v>
                </c:pt>
                <c:pt idx="270">
                  <c:v>6.9795670291278924</c:v>
                </c:pt>
                <c:pt idx="271">
                  <c:v>0</c:v>
                </c:pt>
                <c:pt idx="272">
                  <c:v>6.5917912809138919</c:v>
                </c:pt>
                <c:pt idx="273">
                  <c:v>12.567855552341573</c:v>
                </c:pt>
                <c:pt idx="274">
                  <c:v>19.775373842741676</c:v>
                </c:pt>
                <c:pt idx="275">
                  <c:v>26.367165123655568</c:v>
                </c:pt>
                <c:pt idx="276">
                  <c:v>33.618594897993283</c:v>
                </c:pt>
                <c:pt idx="277">
                  <c:v>0</c:v>
                </c:pt>
                <c:pt idx="278">
                  <c:v>6.7237189795986563</c:v>
                </c:pt>
                <c:pt idx="279">
                  <c:v>13.447437959197313</c:v>
                </c:pt>
                <c:pt idx="280">
                  <c:v>20.506871100756598</c:v>
                </c:pt>
                <c:pt idx="281">
                  <c:v>30.272047815402598</c:v>
                </c:pt>
                <c:pt idx="282">
                  <c:v>37.107671515654793</c:v>
                </c:pt>
                <c:pt idx="283">
                  <c:v>44.503224690893589</c:v>
                </c:pt>
                <c:pt idx="284">
                  <c:v>55</c:v>
                </c:pt>
                <c:pt idx="285">
                  <c:v>0</c:v>
                </c:pt>
                <c:pt idx="286">
                  <c:v>4.9854050208056373</c:v>
                </c:pt>
                <c:pt idx="287">
                  <c:v>6.9795670291278924</c:v>
                </c:pt>
                <c:pt idx="288">
                  <c:v>0</c:v>
                </c:pt>
                <c:pt idx="289">
                  <c:v>6.5917912809138919</c:v>
                </c:pt>
                <c:pt idx="290">
                  <c:v>12.567855552341573</c:v>
                </c:pt>
                <c:pt idx="291">
                  <c:v>19.331994373043962</c:v>
                </c:pt>
                <c:pt idx="292">
                  <c:v>26.367165123655568</c:v>
                </c:pt>
                <c:pt idx="293">
                  <c:v>33.618594897993283</c:v>
                </c:pt>
                <c:pt idx="294">
                  <c:v>0</c:v>
                </c:pt>
                <c:pt idx="295">
                  <c:v>6.7237189795986563</c:v>
                </c:pt>
                <c:pt idx="296">
                  <c:v>13.447437959197313</c:v>
                </c:pt>
                <c:pt idx="297">
                  <c:v>20.171156938795967</c:v>
                </c:pt>
                <c:pt idx="298">
                  <c:v>30.657777009282249</c:v>
                </c:pt>
                <c:pt idx="299">
                  <c:v>37.107671515654793</c:v>
                </c:pt>
                <c:pt idx="300">
                  <c:v>44.868645187250735</c:v>
                </c:pt>
                <c:pt idx="301">
                  <c:v>55</c:v>
                </c:pt>
                <c:pt idx="302">
                  <c:v>0</c:v>
                </c:pt>
                <c:pt idx="303">
                  <c:v>6.9795670291278924</c:v>
                </c:pt>
                <c:pt idx="304">
                  <c:v>0</c:v>
                </c:pt>
                <c:pt idx="305">
                  <c:v>6.9795670291278924</c:v>
                </c:pt>
                <c:pt idx="306">
                  <c:v>13.954335455757368</c:v>
                </c:pt>
                <c:pt idx="307">
                  <c:v>0</c:v>
                </c:pt>
                <c:pt idx="308">
                  <c:v>6.922723840805669</c:v>
                </c:pt>
                <c:pt idx="309">
                  <c:v>13.959134058255785</c:v>
                </c:pt>
                <c:pt idx="310">
                  <c:v>20.768171522417006</c:v>
                </c:pt>
                <c:pt idx="311">
                  <c:v>23.929944099867058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6.922723840805669</c:v>
                </c:pt>
                <c:pt idx="317">
                  <c:v>13.959134058255785</c:v>
                </c:pt>
                <c:pt idx="318">
                  <c:v>20.768171522417006</c:v>
                </c:pt>
                <c:pt idx="319">
                  <c:v>23.929944099867058</c:v>
                </c:pt>
                <c:pt idx="320">
                  <c:v>0</c:v>
                </c:pt>
                <c:pt idx="321">
                  <c:v>7</c:v>
                </c:pt>
                <c:pt idx="322">
                  <c:v>13.959134058255785</c:v>
                </c:pt>
                <c:pt idx="323">
                  <c:v>0</c:v>
                </c:pt>
                <c:pt idx="324">
                  <c:v>6.9795670291278924</c:v>
                </c:pt>
                <c:pt idx="325">
                  <c:v>14</c:v>
                </c:pt>
                <c:pt idx="326">
                  <c:v>20.931503183636053</c:v>
                </c:pt>
                <c:pt idx="327">
                  <c:v>0</c:v>
                </c:pt>
                <c:pt idx="328">
                  <c:v>6.922723840805669</c:v>
                </c:pt>
                <c:pt idx="329">
                  <c:v>13.959134058255785</c:v>
                </c:pt>
                <c:pt idx="330">
                  <c:v>20.768171522417006</c:v>
                </c:pt>
                <c:pt idx="331">
                  <c:v>23.929944099867058</c:v>
                </c:pt>
                <c:pt idx="332">
                  <c:v>0</c:v>
                </c:pt>
                <c:pt idx="333">
                  <c:v>7</c:v>
                </c:pt>
                <c:pt idx="334">
                  <c:v>13.959134058255785</c:v>
                </c:pt>
                <c:pt idx="335">
                  <c:v>0</c:v>
                </c:pt>
                <c:pt idx="336">
                  <c:v>6.9795670291278924</c:v>
                </c:pt>
                <c:pt idx="337">
                  <c:v>13.845447681611338</c:v>
                </c:pt>
                <c:pt idx="338">
                  <c:v>20.938701087383677</c:v>
                </c:pt>
                <c:pt idx="339">
                  <c:v>0</c:v>
                </c:pt>
                <c:pt idx="340">
                  <c:v>6.922723840805669</c:v>
                </c:pt>
                <c:pt idx="341">
                  <c:v>13.959134058255785</c:v>
                </c:pt>
                <c:pt idx="342">
                  <c:v>20.506871100756598</c:v>
                </c:pt>
                <c:pt idx="343">
                  <c:v>23.929944099867058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6.9795670291278924</c:v>
                </c:pt>
                <c:pt idx="349">
                  <c:v>14</c:v>
                </c:pt>
                <c:pt idx="350">
                  <c:v>0</c:v>
                </c:pt>
                <c:pt idx="351">
                  <c:v>6.922723840805669</c:v>
                </c:pt>
                <c:pt idx="352">
                  <c:v>13.959134058255785</c:v>
                </c:pt>
                <c:pt idx="353">
                  <c:v>20.768171522417006</c:v>
                </c:pt>
                <c:pt idx="354">
                  <c:v>23.929944099867058</c:v>
                </c:pt>
                <c:pt idx="355">
                  <c:v>0</c:v>
                </c:pt>
                <c:pt idx="356">
                  <c:v>7</c:v>
                </c:pt>
                <c:pt idx="357">
                  <c:v>13.959134058255785</c:v>
                </c:pt>
                <c:pt idx="358">
                  <c:v>0</c:v>
                </c:pt>
                <c:pt idx="359">
                  <c:v>7</c:v>
                </c:pt>
                <c:pt idx="360">
                  <c:v>13.671247400504399</c:v>
                </c:pt>
                <c:pt idx="361">
                  <c:v>0</c:v>
                </c:pt>
                <c:pt idx="362">
                  <c:v>6.922723840805669</c:v>
                </c:pt>
                <c:pt idx="363">
                  <c:v>13.959134058255785</c:v>
                </c:pt>
                <c:pt idx="364">
                  <c:v>20.768171522417006</c:v>
                </c:pt>
                <c:pt idx="365">
                  <c:v>23.929944099867058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계산!$E$2:$E$370</c:f>
              <c:numCache>
                <c:formatCode>General</c:formatCode>
                <c:ptCount val="36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13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8</c:v>
                </c:pt>
                <c:pt idx="273">
                  <c:v>10</c:v>
                </c:pt>
                <c:pt idx="274">
                  <c:v>14</c:v>
                </c:pt>
                <c:pt idx="275">
                  <c:v>14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6</c:v>
                </c:pt>
                <c:pt idx="308">
                  <c:v>8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8</c:v>
                </c:pt>
                <c:pt idx="314">
                  <c:v>9</c:v>
                </c:pt>
                <c:pt idx="315">
                  <c:v>6</c:v>
                </c:pt>
                <c:pt idx="316">
                  <c:v>8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8</c:v>
                </c:pt>
                <c:pt idx="326">
                  <c:v>11</c:v>
                </c:pt>
                <c:pt idx="327">
                  <c:v>5</c:v>
                </c:pt>
                <c:pt idx="328">
                  <c:v>8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5</c:v>
                </c:pt>
                <c:pt idx="336">
                  <c:v>7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A-4B17-B8F7-EEFABEDA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35520"/>
        <c:axId val="1456743888"/>
      </c:scatterChart>
      <c:valAx>
        <c:axId val="13325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3888"/>
        <c:crosses val="autoZero"/>
        <c:crossBetween val="midCat"/>
      </c:valAx>
      <c:valAx>
        <c:axId val="14567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25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계산!$X$2:$X$56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계산!$AC$2:$AC$56</c:f>
              <c:numCache>
                <c:formatCode>General</c:formatCode>
                <c:ptCount val="55"/>
                <c:pt idx="0">
                  <c:v>3.047505022904474</c:v>
                </c:pt>
                <c:pt idx="1">
                  <c:v>3.0942695294901252</c:v>
                </c:pt>
                <c:pt idx="2">
                  <c:v>3.1403272718280739</c:v>
                </c:pt>
                <c:pt idx="3">
                  <c:v>3.8664430241163235</c:v>
                </c:pt>
                <c:pt idx="4">
                  <c:v>4.4561946602304747</c:v>
                </c:pt>
                <c:pt idx="5">
                  <c:v>4.9678960721469849</c:v>
                </c:pt>
                <c:pt idx="6">
                  <c:v>5.4268914026248414</c:v>
                </c:pt>
                <c:pt idx="7">
                  <c:v>5.8470658506176383</c:v>
                </c:pt>
                <c:pt idx="8">
                  <c:v>6.2370462540662981</c:v>
                </c:pt>
                <c:pt idx="9">
                  <c:v>6.6026425646481099</c:v>
                </c:pt>
                <c:pt idx="10">
                  <c:v>6.9479953649986275</c:v>
                </c:pt>
                <c:pt idx="11">
                  <c:v>7.2761822706637842</c:v>
                </c:pt>
                <c:pt idx="12">
                  <c:v>7.5895665448054945</c:v>
                </c:pt>
                <c:pt idx="13">
                  <c:v>7.8900107251092315</c:v>
                </c:pt>
                <c:pt idx="14">
                  <c:v>8.1790142738823768</c:v>
                </c:pt>
                <c:pt idx="15">
                  <c:v>8.4578059501233778</c:v>
                </c:pt>
                <c:pt idx="16">
                  <c:v>8.7274079146117547</c:v>
                </c:pt>
                <c:pt idx="17">
                  <c:v>8.9886814934022095</c:v>
                </c:pt>
                <c:pt idx="18">
                  <c:v>9.2423606454656646</c:v>
                </c:pt>
                <c:pt idx="19">
                  <c:v>9.4890769538725905</c:v>
                </c:pt>
                <c:pt idx="20">
                  <c:v>9.7293786302631649</c:v>
                </c:pt>
                <c:pt idx="21">
                  <c:v>9.963745200428507</c:v>
                </c:pt>
                <c:pt idx="22">
                  <c:v>10.192599015288875</c:v>
                </c:pt>
                <c:pt idx="23">
                  <c:v>10.416314389159112</c:v>
                </c:pt>
                <c:pt idx="24">
                  <c:v>10.635224937960128</c:v>
                </c:pt>
                <c:pt idx="25">
                  <c:v>10.849629533322839</c:v>
                </c:pt>
                <c:pt idx="26">
                  <c:v>11.059797179361938</c:v>
                </c:pt>
                <c:pt idx="27">
                  <c:v>11.265971041543587</c:v>
                </c:pt>
                <c:pt idx="28">
                  <c:v>11.468371801407631</c:v>
                </c:pt>
                <c:pt idx="29">
                  <c:v>11.667200470280651</c:v>
                </c:pt>
                <c:pt idx="30">
                  <c:v>11.862640765081714</c:v>
                </c:pt>
                <c:pt idx="31">
                  <c:v>12.054861126851984</c:v>
                </c:pt>
                <c:pt idx="32">
                  <c:v>12.244016445641643</c:v>
                </c:pt>
                <c:pt idx="33">
                  <c:v>12.430249542398583</c:v>
                </c:pt>
                <c:pt idx="34">
                  <c:v>12.613692448483214</c:v>
                </c:pt>
                <c:pt idx="35">
                  <c:v>12.794467515635651</c:v>
                </c:pt>
                <c:pt idx="36">
                  <c:v>12.972688383102636</c:v>
                </c:pt>
                <c:pt idx="37">
                  <c:v>13.148460823793098</c:v>
                </c:pt>
                <c:pt idx="38">
                  <c:v>13.321883487477693</c:v>
                </c:pt>
                <c:pt idx="39">
                  <c:v>13.493048555957547</c:v>
                </c:pt>
                <c:pt idx="40">
                  <c:v>13.662042322633644</c:v>
                </c:pt>
                <c:pt idx="41">
                  <c:v>13.828945706883678</c:v>
                </c:pt>
                <c:pt idx="42">
                  <c:v>13.993834711999932</c:v>
                </c:pt>
                <c:pt idx="43">
                  <c:v>14.156780834084639</c:v>
                </c:pt>
                <c:pt idx="44">
                  <c:v>14.317851428179358</c:v>
                </c:pt>
                <c:pt idx="45">
                  <c:v>14.477110036976411</c:v>
                </c:pt>
                <c:pt idx="46">
                  <c:v>14.634616686686934</c:v>
                </c:pt>
                <c:pt idx="47">
                  <c:v>14.790428153993016</c:v>
                </c:pt>
                <c:pt idx="48">
                  <c:v>14.944598207467712</c:v>
                </c:pt>
                <c:pt idx="49">
                  <c:v>15.097177826388167</c:v>
                </c:pt>
                <c:pt idx="50">
                  <c:v>15.248215399478758</c:v>
                </c:pt>
                <c:pt idx="51">
                  <c:v>15.397756905791208</c:v>
                </c:pt>
                <c:pt idx="52">
                  <c:v>15.545846079647248</c:v>
                </c:pt>
                <c:pt idx="53">
                  <c:v>15.692524561328606</c:v>
                </c:pt>
                <c:pt idx="54">
                  <c:v>15.837832034992466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5-4883-AC88-FEC0E96C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319872"/>
        <c:axId val="1372184576"/>
      </c:scatterChart>
      <c:valAx>
        <c:axId val="9763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2184576"/>
        <c:crosses val="autoZero"/>
        <c:crossBetween val="midCat"/>
      </c:valAx>
      <c:valAx>
        <c:axId val="13721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63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Leaf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42793637611853"/>
                  <c:y val="0.25364984661957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계산!$I$2:$I$370</c:f>
              <c:numCache>
                <c:formatCode>General</c:formatCode>
                <c:ptCount val="369"/>
                <c:pt idx="0">
                  <c:v>0</c:v>
                </c:pt>
                <c:pt idx="1">
                  <c:v>112</c:v>
                </c:pt>
                <c:pt idx="2">
                  <c:v>256</c:v>
                </c:pt>
                <c:pt idx="3">
                  <c:v>0</c:v>
                </c:pt>
                <c:pt idx="4">
                  <c:v>112</c:v>
                </c:pt>
                <c:pt idx="5">
                  <c:v>224</c:v>
                </c:pt>
                <c:pt idx="6">
                  <c:v>0</c:v>
                </c:pt>
                <c:pt idx="7">
                  <c:v>133</c:v>
                </c:pt>
                <c:pt idx="8">
                  <c:v>266</c:v>
                </c:pt>
                <c:pt idx="9">
                  <c:v>0</c:v>
                </c:pt>
                <c:pt idx="10">
                  <c:v>126</c:v>
                </c:pt>
                <c:pt idx="11">
                  <c:v>266</c:v>
                </c:pt>
                <c:pt idx="12">
                  <c:v>0</c:v>
                </c:pt>
                <c:pt idx="13">
                  <c:v>112</c:v>
                </c:pt>
                <c:pt idx="14">
                  <c:v>256</c:v>
                </c:pt>
                <c:pt idx="15">
                  <c:v>0</c:v>
                </c:pt>
                <c:pt idx="16">
                  <c:v>112</c:v>
                </c:pt>
                <c:pt idx="17">
                  <c:v>224</c:v>
                </c:pt>
                <c:pt idx="18">
                  <c:v>336</c:v>
                </c:pt>
                <c:pt idx="19">
                  <c:v>448</c:v>
                </c:pt>
                <c:pt idx="20">
                  <c:v>0</c:v>
                </c:pt>
                <c:pt idx="21">
                  <c:v>133</c:v>
                </c:pt>
                <c:pt idx="22">
                  <c:v>266</c:v>
                </c:pt>
                <c:pt idx="23">
                  <c:v>0</c:v>
                </c:pt>
                <c:pt idx="24">
                  <c:v>126</c:v>
                </c:pt>
                <c:pt idx="25">
                  <c:v>266</c:v>
                </c:pt>
                <c:pt idx="26">
                  <c:v>0</c:v>
                </c:pt>
                <c:pt idx="27">
                  <c:v>112</c:v>
                </c:pt>
                <c:pt idx="28">
                  <c:v>256</c:v>
                </c:pt>
                <c:pt idx="29">
                  <c:v>0</c:v>
                </c:pt>
                <c:pt idx="30">
                  <c:v>112</c:v>
                </c:pt>
                <c:pt idx="31">
                  <c:v>224</c:v>
                </c:pt>
                <c:pt idx="32">
                  <c:v>0</c:v>
                </c:pt>
                <c:pt idx="33">
                  <c:v>133</c:v>
                </c:pt>
                <c:pt idx="34">
                  <c:v>266</c:v>
                </c:pt>
                <c:pt idx="35">
                  <c:v>0</c:v>
                </c:pt>
                <c:pt idx="36">
                  <c:v>126</c:v>
                </c:pt>
                <c:pt idx="37">
                  <c:v>0</c:v>
                </c:pt>
                <c:pt idx="38">
                  <c:v>112</c:v>
                </c:pt>
                <c:pt idx="39">
                  <c:v>256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133</c:v>
                </c:pt>
                <c:pt idx="44">
                  <c:v>266</c:v>
                </c:pt>
                <c:pt idx="45">
                  <c:v>399</c:v>
                </c:pt>
                <c:pt idx="46">
                  <c:v>504</c:v>
                </c:pt>
                <c:pt idx="47">
                  <c:v>0</c:v>
                </c:pt>
                <c:pt idx="48">
                  <c:v>126</c:v>
                </c:pt>
                <c:pt idx="49">
                  <c:v>266</c:v>
                </c:pt>
                <c:pt idx="50">
                  <c:v>0</c:v>
                </c:pt>
                <c:pt idx="51">
                  <c:v>112</c:v>
                </c:pt>
                <c:pt idx="52">
                  <c:v>0</c:v>
                </c:pt>
                <c:pt idx="53">
                  <c:v>112</c:v>
                </c:pt>
                <c:pt idx="54">
                  <c:v>0</c:v>
                </c:pt>
                <c:pt idx="55">
                  <c:v>133</c:v>
                </c:pt>
                <c:pt idx="56">
                  <c:v>266</c:v>
                </c:pt>
                <c:pt idx="57">
                  <c:v>399</c:v>
                </c:pt>
                <c:pt idx="58">
                  <c:v>0</c:v>
                </c:pt>
                <c:pt idx="59">
                  <c:v>126</c:v>
                </c:pt>
                <c:pt idx="60">
                  <c:v>266</c:v>
                </c:pt>
                <c:pt idx="61">
                  <c:v>0</c:v>
                </c:pt>
                <c:pt idx="62">
                  <c:v>112</c:v>
                </c:pt>
                <c:pt idx="63">
                  <c:v>0</c:v>
                </c:pt>
                <c:pt idx="64">
                  <c:v>112</c:v>
                </c:pt>
                <c:pt idx="65">
                  <c:v>0</c:v>
                </c:pt>
                <c:pt idx="66">
                  <c:v>133</c:v>
                </c:pt>
                <c:pt idx="67">
                  <c:v>266</c:v>
                </c:pt>
                <c:pt idx="68">
                  <c:v>399</c:v>
                </c:pt>
                <c:pt idx="69">
                  <c:v>504</c:v>
                </c:pt>
                <c:pt idx="70">
                  <c:v>0</c:v>
                </c:pt>
                <c:pt idx="71">
                  <c:v>126</c:v>
                </c:pt>
                <c:pt idx="72">
                  <c:v>266</c:v>
                </c:pt>
                <c:pt idx="73">
                  <c:v>0</c:v>
                </c:pt>
                <c:pt idx="74">
                  <c:v>112</c:v>
                </c:pt>
                <c:pt idx="75">
                  <c:v>0</c:v>
                </c:pt>
                <c:pt idx="76">
                  <c:v>112</c:v>
                </c:pt>
                <c:pt idx="77">
                  <c:v>240</c:v>
                </c:pt>
                <c:pt idx="78">
                  <c:v>0</c:v>
                </c:pt>
                <c:pt idx="79">
                  <c:v>112</c:v>
                </c:pt>
                <c:pt idx="80">
                  <c:v>256</c:v>
                </c:pt>
                <c:pt idx="81">
                  <c:v>0</c:v>
                </c:pt>
                <c:pt idx="82">
                  <c:v>119</c:v>
                </c:pt>
                <c:pt idx="83">
                  <c:v>238</c:v>
                </c:pt>
                <c:pt idx="84">
                  <c:v>357</c:v>
                </c:pt>
                <c:pt idx="85">
                  <c:v>102</c:v>
                </c:pt>
                <c:pt idx="86">
                  <c:v>0</c:v>
                </c:pt>
                <c:pt idx="87">
                  <c:v>126</c:v>
                </c:pt>
                <c:pt idx="88">
                  <c:v>0</c:v>
                </c:pt>
                <c:pt idx="89">
                  <c:v>133</c:v>
                </c:pt>
                <c:pt idx="90">
                  <c:v>252</c:v>
                </c:pt>
                <c:pt idx="91">
                  <c:v>0</c:v>
                </c:pt>
                <c:pt idx="92">
                  <c:v>119</c:v>
                </c:pt>
                <c:pt idx="93">
                  <c:v>238</c:v>
                </c:pt>
                <c:pt idx="94">
                  <c:v>357</c:v>
                </c:pt>
                <c:pt idx="95">
                  <c:v>459</c:v>
                </c:pt>
                <c:pt idx="96">
                  <c:v>0</c:v>
                </c:pt>
                <c:pt idx="97">
                  <c:v>126</c:v>
                </c:pt>
                <c:pt idx="98">
                  <c:v>0</c:v>
                </c:pt>
                <c:pt idx="99">
                  <c:v>133</c:v>
                </c:pt>
                <c:pt idx="100">
                  <c:v>252</c:v>
                </c:pt>
                <c:pt idx="101">
                  <c:v>0</c:v>
                </c:pt>
                <c:pt idx="102">
                  <c:v>119</c:v>
                </c:pt>
                <c:pt idx="103">
                  <c:v>0</c:v>
                </c:pt>
                <c:pt idx="104">
                  <c:v>119</c:v>
                </c:pt>
                <c:pt idx="105">
                  <c:v>221</c:v>
                </c:pt>
                <c:pt idx="106">
                  <c:v>0</c:v>
                </c:pt>
                <c:pt idx="107">
                  <c:v>126</c:v>
                </c:pt>
                <c:pt idx="108">
                  <c:v>266</c:v>
                </c:pt>
                <c:pt idx="109">
                  <c:v>0</c:v>
                </c:pt>
                <c:pt idx="110">
                  <c:v>133</c:v>
                </c:pt>
                <c:pt idx="111">
                  <c:v>252</c:v>
                </c:pt>
                <c:pt idx="112">
                  <c:v>0</c:v>
                </c:pt>
                <c:pt idx="113">
                  <c:v>119</c:v>
                </c:pt>
                <c:pt idx="114">
                  <c:v>224</c:v>
                </c:pt>
                <c:pt idx="115">
                  <c:v>0</c:v>
                </c:pt>
                <c:pt idx="116">
                  <c:v>119</c:v>
                </c:pt>
                <c:pt idx="117">
                  <c:v>238</c:v>
                </c:pt>
                <c:pt idx="118">
                  <c:v>0</c:v>
                </c:pt>
                <c:pt idx="119">
                  <c:v>133</c:v>
                </c:pt>
                <c:pt idx="120">
                  <c:v>266</c:v>
                </c:pt>
                <c:pt idx="121">
                  <c:v>0</c:v>
                </c:pt>
                <c:pt idx="122">
                  <c:v>133</c:v>
                </c:pt>
                <c:pt idx="123">
                  <c:v>252</c:v>
                </c:pt>
                <c:pt idx="124">
                  <c:v>0</c:v>
                </c:pt>
                <c:pt idx="125">
                  <c:v>119</c:v>
                </c:pt>
                <c:pt idx="126">
                  <c:v>224</c:v>
                </c:pt>
                <c:pt idx="127">
                  <c:v>0</c:v>
                </c:pt>
                <c:pt idx="128">
                  <c:v>119</c:v>
                </c:pt>
                <c:pt idx="129">
                  <c:v>238</c:v>
                </c:pt>
                <c:pt idx="130">
                  <c:v>0</c:v>
                </c:pt>
                <c:pt idx="131">
                  <c:v>133</c:v>
                </c:pt>
                <c:pt idx="132">
                  <c:v>252</c:v>
                </c:pt>
                <c:pt idx="133">
                  <c:v>0</c:v>
                </c:pt>
                <c:pt idx="134">
                  <c:v>133</c:v>
                </c:pt>
                <c:pt idx="135">
                  <c:v>252</c:v>
                </c:pt>
                <c:pt idx="136">
                  <c:v>0</c:v>
                </c:pt>
                <c:pt idx="137">
                  <c:v>112</c:v>
                </c:pt>
                <c:pt idx="138">
                  <c:v>0</c:v>
                </c:pt>
                <c:pt idx="139">
                  <c:v>119</c:v>
                </c:pt>
                <c:pt idx="140">
                  <c:v>238</c:v>
                </c:pt>
                <c:pt idx="141">
                  <c:v>0</c:v>
                </c:pt>
                <c:pt idx="142">
                  <c:v>133</c:v>
                </c:pt>
                <c:pt idx="143">
                  <c:v>252</c:v>
                </c:pt>
                <c:pt idx="144">
                  <c:v>0</c:v>
                </c:pt>
                <c:pt idx="145">
                  <c:v>133</c:v>
                </c:pt>
                <c:pt idx="146">
                  <c:v>252</c:v>
                </c:pt>
                <c:pt idx="147">
                  <c:v>0</c:v>
                </c:pt>
                <c:pt idx="148">
                  <c:v>112</c:v>
                </c:pt>
                <c:pt idx="149">
                  <c:v>0</c:v>
                </c:pt>
                <c:pt idx="150">
                  <c:v>112</c:v>
                </c:pt>
                <c:pt idx="151">
                  <c:v>0</c:v>
                </c:pt>
                <c:pt idx="152">
                  <c:v>98</c:v>
                </c:pt>
                <c:pt idx="153">
                  <c:v>182</c:v>
                </c:pt>
                <c:pt idx="154">
                  <c:v>322</c:v>
                </c:pt>
                <c:pt idx="155">
                  <c:v>0</c:v>
                </c:pt>
                <c:pt idx="156">
                  <c:v>0</c:v>
                </c:pt>
                <c:pt idx="157">
                  <c:v>119</c:v>
                </c:pt>
                <c:pt idx="158">
                  <c:v>238</c:v>
                </c:pt>
                <c:pt idx="159">
                  <c:v>448</c:v>
                </c:pt>
                <c:pt idx="160">
                  <c:v>0</c:v>
                </c:pt>
                <c:pt idx="161">
                  <c:v>119</c:v>
                </c:pt>
                <c:pt idx="162">
                  <c:v>238</c:v>
                </c:pt>
                <c:pt idx="163">
                  <c:v>0</c:v>
                </c:pt>
                <c:pt idx="164">
                  <c:v>98</c:v>
                </c:pt>
                <c:pt idx="165">
                  <c:v>182</c:v>
                </c:pt>
                <c:pt idx="166">
                  <c:v>322</c:v>
                </c:pt>
                <c:pt idx="167">
                  <c:v>0</c:v>
                </c:pt>
                <c:pt idx="168">
                  <c:v>119</c:v>
                </c:pt>
                <c:pt idx="169">
                  <c:v>238</c:v>
                </c:pt>
                <c:pt idx="170">
                  <c:v>357</c:v>
                </c:pt>
                <c:pt idx="171">
                  <c:v>448</c:v>
                </c:pt>
                <c:pt idx="172">
                  <c:v>0</c:v>
                </c:pt>
                <c:pt idx="173">
                  <c:v>119</c:v>
                </c:pt>
                <c:pt idx="174">
                  <c:v>238</c:v>
                </c:pt>
                <c:pt idx="175">
                  <c:v>357</c:v>
                </c:pt>
                <c:pt idx="176">
                  <c:v>0</c:v>
                </c:pt>
                <c:pt idx="177">
                  <c:v>98</c:v>
                </c:pt>
                <c:pt idx="178">
                  <c:v>182</c:v>
                </c:pt>
                <c:pt idx="179">
                  <c:v>322</c:v>
                </c:pt>
                <c:pt idx="180">
                  <c:v>0</c:v>
                </c:pt>
                <c:pt idx="181">
                  <c:v>0</c:v>
                </c:pt>
                <c:pt idx="182">
                  <c:v>119</c:v>
                </c:pt>
                <c:pt idx="183">
                  <c:v>238</c:v>
                </c:pt>
                <c:pt idx="184">
                  <c:v>357</c:v>
                </c:pt>
                <c:pt idx="185">
                  <c:v>0</c:v>
                </c:pt>
                <c:pt idx="186">
                  <c:v>119</c:v>
                </c:pt>
                <c:pt idx="187">
                  <c:v>238</c:v>
                </c:pt>
                <c:pt idx="188">
                  <c:v>357</c:v>
                </c:pt>
                <c:pt idx="189">
                  <c:v>0</c:v>
                </c:pt>
                <c:pt idx="190">
                  <c:v>98</c:v>
                </c:pt>
                <c:pt idx="191">
                  <c:v>182</c:v>
                </c:pt>
                <c:pt idx="192">
                  <c:v>322</c:v>
                </c:pt>
                <c:pt idx="193">
                  <c:v>0</c:v>
                </c:pt>
                <c:pt idx="194">
                  <c:v>0</c:v>
                </c:pt>
                <c:pt idx="195">
                  <c:v>119</c:v>
                </c:pt>
                <c:pt idx="196">
                  <c:v>238</c:v>
                </c:pt>
                <c:pt idx="197">
                  <c:v>0</c:v>
                </c:pt>
                <c:pt idx="198">
                  <c:v>119</c:v>
                </c:pt>
                <c:pt idx="199">
                  <c:v>238</c:v>
                </c:pt>
                <c:pt idx="200">
                  <c:v>357</c:v>
                </c:pt>
                <c:pt idx="201">
                  <c:v>448</c:v>
                </c:pt>
                <c:pt idx="202">
                  <c:v>0</c:v>
                </c:pt>
                <c:pt idx="203">
                  <c:v>98</c:v>
                </c:pt>
                <c:pt idx="204">
                  <c:v>182</c:v>
                </c:pt>
                <c:pt idx="205">
                  <c:v>322</c:v>
                </c:pt>
                <c:pt idx="206">
                  <c:v>0</c:v>
                </c:pt>
                <c:pt idx="207">
                  <c:v>119</c:v>
                </c:pt>
                <c:pt idx="208">
                  <c:v>238</c:v>
                </c:pt>
                <c:pt idx="209">
                  <c:v>0</c:v>
                </c:pt>
                <c:pt idx="210">
                  <c:v>119</c:v>
                </c:pt>
                <c:pt idx="211">
                  <c:v>238</c:v>
                </c:pt>
                <c:pt idx="212">
                  <c:v>357</c:v>
                </c:pt>
                <c:pt idx="213">
                  <c:v>448</c:v>
                </c:pt>
                <c:pt idx="214">
                  <c:v>0</c:v>
                </c:pt>
                <c:pt idx="215">
                  <c:v>98</c:v>
                </c:pt>
                <c:pt idx="216">
                  <c:v>182</c:v>
                </c:pt>
                <c:pt idx="217">
                  <c:v>322</c:v>
                </c:pt>
                <c:pt idx="218">
                  <c:v>0</c:v>
                </c:pt>
                <c:pt idx="219">
                  <c:v>119</c:v>
                </c:pt>
                <c:pt idx="220">
                  <c:v>238</c:v>
                </c:pt>
                <c:pt idx="221">
                  <c:v>0</c:v>
                </c:pt>
                <c:pt idx="222">
                  <c:v>119</c:v>
                </c:pt>
                <c:pt idx="223">
                  <c:v>238</c:v>
                </c:pt>
                <c:pt idx="224">
                  <c:v>357</c:v>
                </c:pt>
                <c:pt idx="225">
                  <c:v>448</c:v>
                </c:pt>
                <c:pt idx="226">
                  <c:v>0</c:v>
                </c:pt>
                <c:pt idx="227">
                  <c:v>98</c:v>
                </c:pt>
                <c:pt idx="228">
                  <c:v>182</c:v>
                </c:pt>
                <c:pt idx="229">
                  <c:v>322</c:v>
                </c:pt>
                <c:pt idx="230">
                  <c:v>0</c:v>
                </c:pt>
                <c:pt idx="231">
                  <c:v>98</c:v>
                </c:pt>
                <c:pt idx="232">
                  <c:v>182</c:v>
                </c:pt>
                <c:pt idx="233">
                  <c:v>322</c:v>
                </c:pt>
                <c:pt idx="234">
                  <c:v>0</c:v>
                </c:pt>
                <c:pt idx="235">
                  <c:v>98</c:v>
                </c:pt>
                <c:pt idx="236">
                  <c:v>196</c:v>
                </c:pt>
                <c:pt idx="237">
                  <c:v>322</c:v>
                </c:pt>
                <c:pt idx="238">
                  <c:v>0</c:v>
                </c:pt>
                <c:pt idx="239">
                  <c:v>98</c:v>
                </c:pt>
                <c:pt idx="240">
                  <c:v>182</c:v>
                </c:pt>
                <c:pt idx="241">
                  <c:v>322</c:v>
                </c:pt>
                <c:pt idx="242">
                  <c:v>0</c:v>
                </c:pt>
                <c:pt idx="243">
                  <c:v>98</c:v>
                </c:pt>
                <c:pt idx="244">
                  <c:v>182</c:v>
                </c:pt>
                <c:pt idx="245">
                  <c:v>0</c:v>
                </c:pt>
                <c:pt idx="246">
                  <c:v>98</c:v>
                </c:pt>
                <c:pt idx="247">
                  <c:v>182</c:v>
                </c:pt>
                <c:pt idx="248">
                  <c:v>0</c:v>
                </c:pt>
                <c:pt idx="249">
                  <c:v>98</c:v>
                </c:pt>
                <c:pt idx="250">
                  <c:v>196</c:v>
                </c:pt>
                <c:pt idx="251">
                  <c:v>0</c:v>
                </c:pt>
                <c:pt idx="252">
                  <c:v>98</c:v>
                </c:pt>
                <c:pt idx="253">
                  <c:v>182</c:v>
                </c:pt>
                <c:pt idx="254">
                  <c:v>0</c:v>
                </c:pt>
                <c:pt idx="255">
                  <c:v>98</c:v>
                </c:pt>
                <c:pt idx="256">
                  <c:v>182</c:v>
                </c:pt>
                <c:pt idx="257">
                  <c:v>180</c:v>
                </c:pt>
                <c:pt idx="258">
                  <c:v>306</c:v>
                </c:pt>
                <c:pt idx="259">
                  <c:v>480</c:v>
                </c:pt>
                <c:pt idx="260">
                  <c:v>589</c:v>
                </c:pt>
                <c:pt idx="261">
                  <c:v>684</c:v>
                </c:pt>
                <c:pt idx="262">
                  <c:v>765</c:v>
                </c:pt>
                <c:pt idx="263">
                  <c:v>0</c:v>
                </c:pt>
                <c:pt idx="264">
                  <c:v>119</c:v>
                </c:pt>
                <c:pt idx="265">
                  <c:v>238</c:v>
                </c:pt>
                <c:pt idx="266">
                  <c:v>336</c:v>
                </c:pt>
                <c:pt idx="267">
                  <c:v>496</c:v>
                </c:pt>
                <c:pt idx="268">
                  <c:v>608</c:v>
                </c:pt>
                <c:pt idx="269">
                  <c:v>0</c:v>
                </c:pt>
                <c:pt idx="270">
                  <c:v>98</c:v>
                </c:pt>
                <c:pt idx="271">
                  <c:v>0</c:v>
                </c:pt>
                <c:pt idx="272">
                  <c:v>126</c:v>
                </c:pt>
                <c:pt idx="273">
                  <c:v>280</c:v>
                </c:pt>
                <c:pt idx="274">
                  <c:v>378</c:v>
                </c:pt>
                <c:pt idx="275">
                  <c:v>504</c:v>
                </c:pt>
                <c:pt idx="276">
                  <c:v>595</c:v>
                </c:pt>
                <c:pt idx="277">
                  <c:v>0</c:v>
                </c:pt>
                <c:pt idx="278">
                  <c:v>119</c:v>
                </c:pt>
                <c:pt idx="279">
                  <c:v>238</c:v>
                </c:pt>
                <c:pt idx="280">
                  <c:v>336</c:v>
                </c:pt>
                <c:pt idx="281">
                  <c:v>496</c:v>
                </c:pt>
                <c:pt idx="282">
                  <c:v>608</c:v>
                </c:pt>
                <c:pt idx="283">
                  <c:v>675</c:v>
                </c:pt>
                <c:pt idx="284">
                  <c:v>715</c:v>
                </c:pt>
                <c:pt idx="285">
                  <c:v>0</c:v>
                </c:pt>
                <c:pt idx="286">
                  <c:v>70</c:v>
                </c:pt>
                <c:pt idx="287">
                  <c:v>98</c:v>
                </c:pt>
                <c:pt idx="288">
                  <c:v>0</c:v>
                </c:pt>
                <c:pt idx="289">
                  <c:v>126</c:v>
                </c:pt>
                <c:pt idx="290">
                  <c:v>280</c:v>
                </c:pt>
                <c:pt idx="291">
                  <c:v>399</c:v>
                </c:pt>
                <c:pt idx="292">
                  <c:v>504</c:v>
                </c:pt>
                <c:pt idx="293">
                  <c:v>595</c:v>
                </c:pt>
                <c:pt idx="294">
                  <c:v>0</c:v>
                </c:pt>
                <c:pt idx="295">
                  <c:v>119</c:v>
                </c:pt>
                <c:pt idx="296">
                  <c:v>238</c:v>
                </c:pt>
                <c:pt idx="297">
                  <c:v>357</c:v>
                </c:pt>
                <c:pt idx="298">
                  <c:v>465</c:v>
                </c:pt>
                <c:pt idx="299">
                  <c:v>608</c:v>
                </c:pt>
                <c:pt idx="300">
                  <c:v>630</c:v>
                </c:pt>
                <c:pt idx="301">
                  <c:v>715</c:v>
                </c:pt>
                <c:pt idx="302">
                  <c:v>0</c:v>
                </c:pt>
                <c:pt idx="303">
                  <c:v>98</c:v>
                </c:pt>
                <c:pt idx="304">
                  <c:v>0</c:v>
                </c:pt>
                <c:pt idx="305">
                  <c:v>98</c:v>
                </c:pt>
                <c:pt idx="306">
                  <c:v>168</c:v>
                </c:pt>
                <c:pt idx="307">
                  <c:v>0</c:v>
                </c:pt>
                <c:pt idx="308">
                  <c:v>105</c:v>
                </c:pt>
                <c:pt idx="309">
                  <c:v>196</c:v>
                </c:pt>
                <c:pt idx="310">
                  <c:v>315</c:v>
                </c:pt>
                <c:pt idx="311">
                  <c:v>336</c:v>
                </c:pt>
                <c:pt idx="312">
                  <c:v>0</c:v>
                </c:pt>
                <c:pt idx="313">
                  <c:v>91</c:v>
                </c:pt>
                <c:pt idx="314">
                  <c:v>182</c:v>
                </c:pt>
                <c:pt idx="315">
                  <c:v>0</c:v>
                </c:pt>
                <c:pt idx="316">
                  <c:v>105</c:v>
                </c:pt>
                <c:pt idx="317">
                  <c:v>196</c:v>
                </c:pt>
                <c:pt idx="318">
                  <c:v>315</c:v>
                </c:pt>
                <c:pt idx="319">
                  <c:v>336</c:v>
                </c:pt>
                <c:pt idx="320">
                  <c:v>0</c:v>
                </c:pt>
                <c:pt idx="321">
                  <c:v>91</c:v>
                </c:pt>
                <c:pt idx="322">
                  <c:v>196</c:v>
                </c:pt>
                <c:pt idx="323">
                  <c:v>0</c:v>
                </c:pt>
                <c:pt idx="324">
                  <c:v>98</c:v>
                </c:pt>
                <c:pt idx="325">
                  <c:v>182</c:v>
                </c:pt>
                <c:pt idx="326">
                  <c:v>252</c:v>
                </c:pt>
                <c:pt idx="327">
                  <c:v>0</c:v>
                </c:pt>
                <c:pt idx="328">
                  <c:v>105</c:v>
                </c:pt>
                <c:pt idx="329">
                  <c:v>196</c:v>
                </c:pt>
                <c:pt idx="330">
                  <c:v>315</c:v>
                </c:pt>
                <c:pt idx="331">
                  <c:v>336</c:v>
                </c:pt>
                <c:pt idx="332">
                  <c:v>0</c:v>
                </c:pt>
                <c:pt idx="333">
                  <c:v>91</c:v>
                </c:pt>
                <c:pt idx="334">
                  <c:v>196</c:v>
                </c:pt>
                <c:pt idx="335">
                  <c:v>0</c:v>
                </c:pt>
                <c:pt idx="336">
                  <c:v>98</c:v>
                </c:pt>
                <c:pt idx="337">
                  <c:v>210</c:v>
                </c:pt>
                <c:pt idx="338">
                  <c:v>294</c:v>
                </c:pt>
                <c:pt idx="339">
                  <c:v>0</c:v>
                </c:pt>
                <c:pt idx="340">
                  <c:v>105</c:v>
                </c:pt>
                <c:pt idx="341">
                  <c:v>196</c:v>
                </c:pt>
                <c:pt idx="342">
                  <c:v>336</c:v>
                </c:pt>
                <c:pt idx="343">
                  <c:v>336</c:v>
                </c:pt>
                <c:pt idx="344">
                  <c:v>0</c:v>
                </c:pt>
                <c:pt idx="345">
                  <c:v>91</c:v>
                </c:pt>
                <c:pt idx="346">
                  <c:v>182</c:v>
                </c:pt>
                <c:pt idx="347">
                  <c:v>0</c:v>
                </c:pt>
                <c:pt idx="348">
                  <c:v>98</c:v>
                </c:pt>
                <c:pt idx="349">
                  <c:v>182</c:v>
                </c:pt>
                <c:pt idx="350">
                  <c:v>0</c:v>
                </c:pt>
                <c:pt idx="351">
                  <c:v>105</c:v>
                </c:pt>
                <c:pt idx="352">
                  <c:v>196</c:v>
                </c:pt>
                <c:pt idx="353">
                  <c:v>315</c:v>
                </c:pt>
                <c:pt idx="354">
                  <c:v>336</c:v>
                </c:pt>
                <c:pt idx="355">
                  <c:v>0</c:v>
                </c:pt>
                <c:pt idx="356">
                  <c:v>91</c:v>
                </c:pt>
                <c:pt idx="357">
                  <c:v>196</c:v>
                </c:pt>
                <c:pt idx="358">
                  <c:v>0</c:v>
                </c:pt>
                <c:pt idx="359">
                  <c:v>91</c:v>
                </c:pt>
                <c:pt idx="360">
                  <c:v>224</c:v>
                </c:pt>
                <c:pt idx="361">
                  <c:v>0</c:v>
                </c:pt>
                <c:pt idx="362">
                  <c:v>105</c:v>
                </c:pt>
                <c:pt idx="363">
                  <c:v>196</c:v>
                </c:pt>
                <c:pt idx="364">
                  <c:v>315</c:v>
                </c:pt>
                <c:pt idx="365">
                  <c:v>336</c:v>
                </c:pt>
                <c:pt idx="366">
                  <c:v>0</c:v>
                </c:pt>
                <c:pt idx="367">
                  <c:v>91</c:v>
                </c:pt>
                <c:pt idx="368">
                  <c:v>182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F-4F0F-BC6E-870D78CE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57232"/>
        <c:axId val="1464404096"/>
      </c:scatterChart>
      <c:valAx>
        <c:axId val="14593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GDD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404096"/>
        <c:crosses val="autoZero"/>
        <c:crossBetween val="midCat"/>
      </c:valAx>
      <c:valAx>
        <c:axId val="14644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Increase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93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계산!$J$1</c:f>
              <c:strCache>
                <c:ptCount val="1"/>
                <c:pt idx="0">
                  <c:v>tempRate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538276465441814E-2"/>
                  <c:y val="0.33396653543307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xVal>
          <c:yVal>
            <c:numRef>
              <c:f>계산!$J$2:$J$370</c:f>
              <c:numCache>
                <c:formatCode>General</c:formatCode>
                <c:ptCount val="369"/>
                <c:pt idx="0">
                  <c:v>0</c:v>
                </c:pt>
                <c:pt idx="1">
                  <c:v>6.8356237002521993</c:v>
                </c:pt>
                <c:pt idx="2">
                  <c:v>15.624282743433598</c:v>
                </c:pt>
                <c:pt idx="3">
                  <c:v>0</c:v>
                </c:pt>
                <c:pt idx="4">
                  <c:v>6.8356237002521993</c:v>
                </c:pt>
                <c:pt idx="5">
                  <c:v>13.671247400504399</c:v>
                </c:pt>
                <c:pt idx="6">
                  <c:v>0</c:v>
                </c:pt>
                <c:pt idx="7">
                  <c:v>6.4439981243479876</c:v>
                </c:pt>
                <c:pt idx="8">
                  <c:v>12.887996248695975</c:v>
                </c:pt>
                <c:pt idx="9">
                  <c:v>0</c:v>
                </c:pt>
                <c:pt idx="10">
                  <c:v>6.5917912809138919</c:v>
                </c:pt>
                <c:pt idx="11">
                  <c:v>12.887996248695975</c:v>
                </c:pt>
                <c:pt idx="12">
                  <c:v>0</c:v>
                </c:pt>
                <c:pt idx="13">
                  <c:v>6.8356237002521993</c:v>
                </c:pt>
                <c:pt idx="14">
                  <c:v>15.624282743433598</c:v>
                </c:pt>
                <c:pt idx="15">
                  <c:v>0</c:v>
                </c:pt>
                <c:pt idx="16">
                  <c:v>6.8356237002521993</c:v>
                </c:pt>
                <c:pt idx="17">
                  <c:v>13.671247400504399</c:v>
                </c:pt>
                <c:pt idx="18">
                  <c:v>20.506871100756598</c:v>
                </c:pt>
                <c:pt idx="19">
                  <c:v>27.342494801008797</c:v>
                </c:pt>
                <c:pt idx="20">
                  <c:v>0</c:v>
                </c:pt>
                <c:pt idx="21">
                  <c:v>6.4439981243479876</c:v>
                </c:pt>
                <c:pt idx="22">
                  <c:v>12.887996248695975</c:v>
                </c:pt>
                <c:pt idx="23">
                  <c:v>0</c:v>
                </c:pt>
                <c:pt idx="24">
                  <c:v>6.5917912809138919</c:v>
                </c:pt>
                <c:pt idx="25">
                  <c:v>12.887996248695975</c:v>
                </c:pt>
                <c:pt idx="26">
                  <c:v>0</c:v>
                </c:pt>
                <c:pt idx="27">
                  <c:v>6.8356237002521993</c:v>
                </c:pt>
                <c:pt idx="28">
                  <c:v>15.624282743433598</c:v>
                </c:pt>
                <c:pt idx="29">
                  <c:v>0</c:v>
                </c:pt>
                <c:pt idx="30">
                  <c:v>6.8356237002521993</c:v>
                </c:pt>
                <c:pt idx="31">
                  <c:v>13.671247400504399</c:v>
                </c:pt>
                <c:pt idx="32">
                  <c:v>0</c:v>
                </c:pt>
                <c:pt idx="33">
                  <c:v>6.4439981243479876</c:v>
                </c:pt>
                <c:pt idx="34">
                  <c:v>12.887996248695975</c:v>
                </c:pt>
                <c:pt idx="35">
                  <c:v>0</c:v>
                </c:pt>
                <c:pt idx="36">
                  <c:v>6.5917912809138919</c:v>
                </c:pt>
                <c:pt idx="37">
                  <c:v>0</c:v>
                </c:pt>
                <c:pt idx="38">
                  <c:v>6.8356237002521993</c:v>
                </c:pt>
                <c:pt idx="39">
                  <c:v>15.624282743433598</c:v>
                </c:pt>
                <c:pt idx="40">
                  <c:v>0</c:v>
                </c:pt>
                <c:pt idx="41">
                  <c:v>6.8356237002521993</c:v>
                </c:pt>
                <c:pt idx="42">
                  <c:v>0</c:v>
                </c:pt>
                <c:pt idx="43">
                  <c:v>6.4439981243479876</c:v>
                </c:pt>
                <c:pt idx="44">
                  <c:v>12.887996248695975</c:v>
                </c:pt>
                <c:pt idx="45">
                  <c:v>19.331994373043962</c:v>
                </c:pt>
                <c:pt idx="46">
                  <c:v>26.367165123655568</c:v>
                </c:pt>
                <c:pt idx="47">
                  <c:v>0</c:v>
                </c:pt>
                <c:pt idx="48">
                  <c:v>6.5917912809138919</c:v>
                </c:pt>
                <c:pt idx="49">
                  <c:v>12.887996248695975</c:v>
                </c:pt>
                <c:pt idx="50">
                  <c:v>0</c:v>
                </c:pt>
                <c:pt idx="51">
                  <c:v>6.8356237002521993</c:v>
                </c:pt>
                <c:pt idx="52">
                  <c:v>0</c:v>
                </c:pt>
                <c:pt idx="53">
                  <c:v>6.8356237002521993</c:v>
                </c:pt>
                <c:pt idx="54">
                  <c:v>0</c:v>
                </c:pt>
                <c:pt idx="55">
                  <c:v>6.4439981243479876</c:v>
                </c:pt>
                <c:pt idx="56">
                  <c:v>12.887996248695975</c:v>
                </c:pt>
                <c:pt idx="57">
                  <c:v>19.331994373043962</c:v>
                </c:pt>
                <c:pt idx="58">
                  <c:v>0</c:v>
                </c:pt>
                <c:pt idx="59">
                  <c:v>6.5917912809138919</c:v>
                </c:pt>
                <c:pt idx="60">
                  <c:v>12.887996248695975</c:v>
                </c:pt>
                <c:pt idx="61">
                  <c:v>0</c:v>
                </c:pt>
                <c:pt idx="62">
                  <c:v>6.8356237002521993</c:v>
                </c:pt>
                <c:pt idx="63">
                  <c:v>0</c:v>
                </c:pt>
                <c:pt idx="64">
                  <c:v>6.8356237002521993</c:v>
                </c:pt>
                <c:pt idx="65">
                  <c:v>0</c:v>
                </c:pt>
                <c:pt idx="66">
                  <c:v>6.4439981243479876</c:v>
                </c:pt>
                <c:pt idx="67">
                  <c:v>12.887996248695975</c:v>
                </c:pt>
                <c:pt idx="68">
                  <c:v>19.331994373043962</c:v>
                </c:pt>
                <c:pt idx="69">
                  <c:v>26.367165123655568</c:v>
                </c:pt>
                <c:pt idx="70">
                  <c:v>0</c:v>
                </c:pt>
                <c:pt idx="71">
                  <c:v>6.5917912809138919</c:v>
                </c:pt>
                <c:pt idx="72">
                  <c:v>12.887996248695975</c:v>
                </c:pt>
                <c:pt idx="73">
                  <c:v>0</c:v>
                </c:pt>
                <c:pt idx="74">
                  <c:v>6.8356237002521993</c:v>
                </c:pt>
                <c:pt idx="75">
                  <c:v>0</c:v>
                </c:pt>
                <c:pt idx="76">
                  <c:v>6.8356237002521993</c:v>
                </c:pt>
                <c:pt idx="77">
                  <c:v>15.823368778984387</c:v>
                </c:pt>
                <c:pt idx="78">
                  <c:v>0</c:v>
                </c:pt>
                <c:pt idx="79">
                  <c:v>6.8356237002521993</c:v>
                </c:pt>
                <c:pt idx="80">
                  <c:v>15.624282743433598</c:v>
                </c:pt>
                <c:pt idx="81">
                  <c:v>0</c:v>
                </c:pt>
                <c:pt idx="82">
                  <c:v>6.7237189795986563</c:v>
                </c:pt>
                <c:pt idx="83">
                  <c:v>13.447437959197313</c:v>
                </c:pt>
                <c:pt idx="84">
                  <c:v>20.171156938795967</c:v>
                </c:pt>
                <c:pt idx="85">
                  <c:v>5.7631876967988482</c:v>
                </c:pt>
                <c:pt idx="86">
                  <c:v>0</c:v>
                </c:pt>
                <c:pt idx="87">
                  <c:v>6.5917912809138919</c:v>
                </c:pt>
                <c:pt idx="88">
                  <c:v>0</c:v>
                </c:pt>
                <c:pt idx="89">
                  <c:v>6.4439981243479876</c:v>
                </c:pt>
                <c:pt idx="90">
                  <c:v>13.183582561827784</c:v>
                </c:pt>
                <c:pt idx="91">
                  <c:v>0</c:v>
                </c:pt>
                <c:pt idx="92">
                  <c:v>6.7237189795986563</c:v>
                </c:pt>
                <c:pt idx="93">
                  <c:v>13.447437959197313</c:v>
                </c:pt>
                <c:pt idx="94">
                  <c:v>20.171156938795967</c:v>
                </c:pt>
                <c:pt idx="95">
                  <c:v>25.934344635594819</c:v>
                </c:pt>
                <c:pt idx="96">
                  <c:v>0</c:v>
                </c:pt>
                <c:pt idx="97">
                  <c:v>6.5917912809138919</c:v>
                </c:pt>
                <c:pt idx="98">
                  <c:v>0</c:v>
                </c:pt>
                <c:pt idx="99">
                  <c:v>6.4439981243479876</c:v>
                </c:pt>
                <c:pt idx="100">
                  <c:v>13.183582561827784</c:v>
                </c:pt>
                <c:pt idx="101">
                  <c:v>0</c:v>
                </c:pt>
                <c:pt idx="102">
                  <c:v>6.7237189795986563</c:v>
                </c:pt>
                <c:pt idx="103">
                  <c:v>0</c:v>
                </c:pt>
                <c:pt idx="104">
                  <c:v>6.7237189795986563</c:v>
                </c:pt>
                <c:pt idx="105">
                  <c:v>12.486906676397505</c:v>
                </c:pt>
                <c:pt idx="106">
                  <c:v>0</c:v>
                </c:pt>
                <c:pt idx="107">
                  <c:v>6.5917912809138919</c:v>
                </c:pt>
                <c:pt idx="108">
                  <c:v>12.887996248695975</c:v>
                </c:pt>
                <c:pt idx="109">
                  <c:v>0</c:v>
                </c:pt>
                <c:pt idx="110">
                  <c:v>6.4439981243479876</c:v>
                </c:pt>
                <c:pt idx="111">
                  <c:v>13.183582561827784</c:v>
                </c:pt>
                <c:pt idx="112">
                  <c:v>0</c:v>
                </c:pt>
                <c:pt idx="113">
                  <c:v>6.7237189795986563</c:v>
                </c:pt>
                <c:pt idx="114">
                  <c:v>13.671247400504399</c:v>
                </c:pt>
                <c:pt idx="115">
                  <c:v>0</c:v>
                </c:pt>
                <c:pt idx="116">
                  <c:v>6.7237189795986563</c:v>
                </c:pt>
                <c:pt idx="117">
                  <c:v>13.447437959197313</c:v>
                </c:pt>
                <c:pt idx="118">
                  <c:v>0</c:v>
                </c:pt>
                <c:pt idx="119">
                  <c:v>6.4439981243479876</c:v>
                </c:pt>
                <c:pt idx="120">
                  <c:v>12.887996248695975</c:v>
                </c:pt>
                <c:pt idx="121">
                  <c:v>0</c:v>
                </c:pt>
                <c:pt idx="122">
                  <c:v>6.4439981243479876</c:v>
                </c:pt>
                <c:pt idx="123">
                  <c:v>13.183582561827784</c:v>
                </c:pt>
                <c:pt idx="124">
                  <c:v>0</c:v>
                </c:pt>
                <c:pt idx="125">
                  <c:v>6.7237189795986563</c:v>
                </c:pt>
                <c:pt idx="126">
                  <c:v>13.671247400504399</c:v>
                </c:pt>
                <c:pt idx="127">
                  <c:v>0</c:v>
                </c:pt>
                <c:pt idx="128">
                  <c:v>6.7237189795986563</c:v>
                </c:pt>
                <c:pt idx="129">
                  <c:v>13.447437959197313</c:v>
                </c:pt>
                <c:pt idx="130">
                  <c:v>0</c:v>
                </c:pt>
                <c:pt idx="131">
                  <c:v>6.4439981243479876</c:v>
                </c:pt>
                <c:pt idx="132">
                  <c:v>13.183582561827784</c:v>
                </c:pt>
                <c:pt idx="133">
                  <c:v>0</c:v>
                </c:pt>
                <c:pt idx="134">
                  <c:v>6.4439981243479876</c:v>
                </c:pt>
                <c:pt idx="135">
                  <c:v>13.183582561827784</c:v>
                </c:pt>
                <c:pt idx="136">
                  <c:v>0</c:v>
                </c:pt>
                <c:pt idx="137">
                  <c:v>6.8356237002521993</c:v>
                </c:pt>
                <c:pt idx="138">
                  <c:v>0</c:v>
                </c:pt>
                <c:pt idx="139">
                  <c:v>6.7237189795986563</c:v>
                </c:pt>
                <c:pt idx="140">
                  <c:v>13.447437959197313</c:v>
                </c:pt>
                <c:pt idx="141">
                  <c:v>0</c:v>
                </c:pt>
                <c:pt idx="142">
                  <c:v>6.4439981243479876</c:v>
                </c:pt>
                <c:pt idx="143">
                  <c:v>13.183582561827784</c:v>
                </c:pt>
                <c:pt idx="144">
                  <c:v>0</c:v>
                </c:pt>
                <c:pt idx="145">
                  <c:v>6.4439981243479876</c:v>
                </c:pt>
                <c:pt idx="146">
                  <c:v>13.183582561827784</c:v>
                </c:pt>
                <c:pt idx="147">
                  <c:v>0</c:v>
                </c:pt>
                <c:pt idx="148">
                  <c:v>6.8356237002521993</c:v>
                </c:pt>
                <c:pt idx="149">
                  <c:v>0</c:v>
                </c:pt>
                <c:pt idx="150">
                  <c:v>6.8356237002521993</c:v>
                </c:pt>
                <c:pt idx="151">
                  <c:v>0</c:v>
                </c:pt>
                <c:pt idx="152">
                  <c:v>6.9795670291278924</c:v>
                </c:pt>
                <c:pt idx="153">
                  <c:v>14</c:v>
                </c:pt>
                <c:pt idx="154">
                  <c:v>22.93286309570593</c:v>
                </c:pt>
                <c:pt idx="155">
                  <c:v>0</c:v>
                </c:pt>
                <c:pt idx="156">
                  <c:v>0</c:v>
                </c:pt>
                <c:pt idx="157">
                  <c:v>6.7237189795986563</c:v>
                </c:pt>
                <c:pt idx="158">
                  <c:v>13.447437959197313</c:v>
                </c:pt>
                <c:pt idx="159">
                  <c:v>27.342494801008797</c:v>
                </c:pt>
                <c:pt idx="160">
                  <c:v>0</c:v>
                </c:pt>
                <c:pt idx="161">
                  <c:v>6.7237189795986563</c:v>
                </c:pt>
                <c:pt idx="162">
                  <c:v>13.447437959197313</c:v>
                </c:pt>
                <c:pt idx="163">
                  <c:v>0</c:v>
                </c:pt>
                <c:pt idx="164">
                  <c:v>6.9795670291278924</c:v>
                </c:pt>
                <c:pt idx="165">
                  <c:v>14</c:v>
                </c:pt>
                <c:pt idx="166">
                  <c:v>22.93286309570593</c:v>
                </c:pt>
                <c:pt idx="167">
                  <c:v>0</c:v>
                </c:pt>
                <c:pt idx="168">
                  <c:v>6.7237189795986563</c:v>
                </c:pt>
                <c:pt idx="169">
                  <c:v>13.447437959197313</c:v>
                </c:pt>
                <c:pt idx="170">
                  <c:v>20.171156938795967</c:v>
                </c:pt>
                <c:pt idx="171">
                  <c:v>27.342494801008797</c:v>
                </c:pt>
                <c:pt idx="172">
                  <c:v>0</c:v>
                </c:pt>
                <c:pt idx="173">
                  <c:v>6.7237189795986563</c:v>
                </c:pt>
                <c:pt idx="174">
                  <c:v>13.447437959197313</c:v>
                </c:pt>
                <c:pt idx="175">
                  <c:v>20.171156938795967</c:v>
                </c:pt>
                <c:pt idx="176">
                  <c:v>0</c:v>
                </c:pt>
                <c:pt idx="177">
                  <c:v>6.9795670291278924</c:v>
                </c:pt>
                <c:pt idx="178">
                  <c:v>14</c:v>
                </c:pt>
                <c:pt idx="179">
                  <c:v>22.93286309570593</c:v>
                </c:pt>
                <c:pt idx="180">
                  <c:v>0</c:v>
                </c:pt>
                <c:pt idx="181">
                  <c:v>0</c:v>
                </c:pt>
                <c:pt idx="182">
                  <c:v>6.7237189795986563</c:v>
                </c:pt>
                <c:pt idx="183">
                  <c:v>13.447437959197313</c:v>
                </c:pt>
                <c:pt idx="184">
                  <c:v>20.171156938795967</c:v>
                </c:pt>
                <c:pt idx="185">
                  <c:v>0</c:v>
                </c:pt>
                <c:pt idx="186">
                  <c:v>6.7237189795986563</c:v>
                </c:pt>
                <c:pt idx="187">
                  <c:v>13.447437959197313</c:v>
                </c:pt>
                <c:pt idx="188">
                  <c:v>20.171156938795967</c:v>
                </c:pt>
                <c:pt idx="189">
                  <c:v>0</c:v>
                </c:pt>
                <c:pt idx="190">
                  <c:v>6.9795670291278924</c:v>
                </c:pt>
                <c:pt idx="191">
                  <c:v>14</c:v>
                </c:pt>
                <c:pt idx="192">
                  <c:v>22.93286309570593</c:v>
                </c:pt>
                <c:pt idx="193">
                  <c:v>0</c:v>
                </c:pt>
                <c:pt idx="194">
                  <c:v>0</c:v>
                </c:pt>
                <c:pt idx="195">
                  <c:v>6.7237189795986563</c:v>
                </c:pt>
                <c:pt idx="196">
                  <c:v>13.447437959197313</c:v>
                </c:pt>
                <c:pt idx="197">
                  <c:v>0</c:v>
                </c:pt>
                <c:pt idx="198">
                  <c:v>6.7237189795986563</c:v>
                </c:pt>
                <c:pt idx="199">
                  <c:v>13.447437959197313</c:v>
                </c:pt>
                <c:pt idx="200">
                  <c:v>20.171156938795967</c:v>
                </c:pt>
                <c:pt idx="201">
                  <c:v>27.342494801008797</c:v>
                </c:pt>
                <c:pt idx="202">
                  <c:v>0</c:v>
                </c:pt>
                <c:pt idx="203">
                  <c:v>6.9795670291278924</c:v>
                </c:pt>
                <c:pt idx="204">
                  <c:v>14</c:v>
                </c:pt>
                <c:pt idx="205">
                  <c:v>22.93286309570593</c:v>
                </c:pt>
                <c:pt idx="206">
                  <c:v>0</c:v>
                </c:pt>
                <c:pt idx="207">
                  <c:v>6.7237189795986563</c:v>
                </c:pt>
                <c:pt idx="208">
                  <c:v>13.447437959197313</c:v>
                </c:pt>
                <c:pt idx="209">
                  <c:v>0</c:v>
                </c:pt>
                <c:pt idx="210">
                  <c:v>6.7237189795986563</c:v>
                </c:pt>
                <c:pt idx="211">
                  <c:v>13.447437959197313</c:v>
                </c:pt>
                <c:pt idx="212">
                  <c:v>20.171156938795967</c:v>
                </c:pt>
                <c:pt idx="213">
                  <c:v>27.342494801008797</c:v>
                </c:pt>
                <c:pt idx="214">
                  <c:v>0</c:v>
                </c:pt>
                <c:pt idx="215">
                  <c:v>6.9795670291278924</c:v>
                </c:pt>
                <c:pt idx="216">
                  <c:v>14</c:v>
                </c:pt>
                <c:pt idx="217">
                  <c:v>22.93286309570593</c:v>
                </c:pt>
                <c:pt idx="218">
                  <c:v>0</c:v>
                </c:pt>
                <c:pt idx="219">
                  <c:v>6.7237189795986563</c:v>
                </c:pt>
                <c:pt idx="220">
                  <c:v>13.447437959197313</c:v>
                </c:pt>
                <c:pt idx="221">
                  <c:v>0</c:v>
                </c:pt>
                <c:pt idx="222">
                  <c:v>6.7237189795986563</c:v>
                </c:pt>
                <c:pt idx="223">
                  <c:v>13.447437959197313</c:v>
                </c:pt>
                <c:pt idx="224">
                  <c:v>20.171156938795967</c:v>
                </c:pt>
                <c:pt idx="225">
                  <c:v>27.342494801008797</c:v>
                </c:pt>
                <c:pt idx="226">
                  <c:v>0</c:v>
                </c:pt>
                <c:pt idx="227">
                  <c:v>6.9795670291278924</c:v>
                </c:pt>
                <c:pt idx="228">
                  <c:v>14</c:v>
                </c:pt>
                <c:pt idx="229">
                  <c:v>22.93286309570593</c:v>
                </c:pt>
                <c:pt idx="230">
                  <c:v>0</c:v>
                </c:pt>
                <c:pt idx="231">
                  <c:v>6.9795670291278924</c:v>
                </c:pt>
                <c:pt idx="232">
                  <c:v>14</c:v>
                </c:pt>
                <c:pt idx="233">
                  <c:v>22.93286309570593</c:v>
                </c:pt>
                <c:pt idx="234">
                  <c:v>0</c:v>
                </c:pt>
                <c:pt idx="235">
                  <c:v>6.9795670291278924</c:v>
                </c:pt>
                <c:pt idx="236">
                  <c:v>13.959134058255785</c:v>
                </c:pt>
                <c:pt idx="237">
                  <c:v>22.93286309570593</c:v>
                </c:pt>
                <c:pt idx="238">
                  <c:v>0</c:v>
                </c:pt>
                <c:pt idx="239">
                  <c:v>6.9795670291278924</c:v>
                </c:pt>
                <c:pt idx="240">
                  <c:v>14</c:v>
                </c:pt>
                <c:pt idx="241">
                  <c:v>22.93286309570593</c:v>
                </c:pt>
                <c:pt idx="242">
                  <c:v>0</c:v>
                </c:pt>
                <c:pt idx="243">
                  <c:v>6.9795670291278924</c:v>
                </c:pt>
                <c:pt idx="244">
                  <c:v>14</c:v>
                </c:pt>
                <c:pt idx="245">
                  <c:v>0</c:v>
                </c:pt>
                <c:pt idx="246">
                  <c:v>6.9795670291278924</c:v>
                </c:pt>
                <c:pt idx="247">
                  <c:v>14</c:v>
                </c:pt>
                <c:pt idx="248">
                  <c:v>0</c:v>
                </c:pt>
                <c:pt idx="249">
                  <c:v>6.9795670291278924</c:v>
                </c:pt>
                <c:pt idx="250">
                  <c:v>13.959134058255785</c:v>
                </c:pt>
                <c:pt idx="251">
                  <c:v>0</c:v>
                </c:pt>
                <c:pt idx="252">
                  <c:v>6.9795670291278924</c:v>
                </c:pt>
                <c:pt idx="253">
                  <c:v>14</c:v>
                </c:pt>
                <c:pt idx="254">
                  <c:v>0</c:v>
                </c:pt>
                <c:pt idx="255">
                  <c:v>6.9795670291278924</c:v>
                </c:pt>
                <c:pt idx="256">
                  <c:v>14</c:v>
                </c:pt>
                <c:pt idx="257">
                  <c:v>9.4168446870198448</c:v>
                </c:pt>
                <c:pt idx="258">
                  <c:v>16.008635967933738</c:v>
                </c:pt>
                <c:pt idx="259">
                  <c:v>21.544895232585553</c:v>
                </c:pt>
                <c:pt idx="260">
                  <c:v>28.537705979255374</c:v>
                </c:pt>
                <c:pt idx="261">
                  <c:v>35.784009810675414</c:v>
                </c:pt>
                <c:pt idx="262">
                  <c:v>43.22390772599136</c:v>
                </c:pt>
                <c:pt idx="263">
                  <c:v>0</c:v>
                </c:pt>
                <c:pt idx="264">
                  <c:v>6.7237189795986563</c:v>
                </c:pt>
                <c:pt idx="265">
                  <c:v>13.447437959197313</c:v>
                </c:pt>
                <c:pt idx="266">
                  <c:v>20.506871100756598</c:v>
                </c:pt>
                <c:pt idx="267">
                  <c:v>30.272047815402598</c:v>
                </c:pt>
                <c:pt idx="268">
                  <c:v>37.107671515654793</c:v>
                </c:pt>
                <c:pt idx="269">
                  <c:v>0</c:v>
                </c:pt>
                <c:pt idx="270">
                  <c:v>6.9795670291278924</c:v>
                </c:pt>
                <c:pt idx="271">
                  <c:v>0</c:v>
                </c:pt>
                <c:pt idx="272">
                  <c:v>6.5917912809138919</c:v>
                </c:pt>
                <c:pt idx="273">
                  <c:v>12.567855552341573</c:v>
                </c:pt>
                <c:pt idx="274">
                  <c:v>19.775373842741676</c:v>
                </c:pt>
                <c:pt idx="275">
                  <c:v>26.367165123655568</c:v>
                </c:pt>
                <c:pt idx="276">
                  <c:v>33.618594897993283</c:v>
                </c:pt>
                <c:pt idx="277">
                  <c:v>0</c:v>
                </c:pt>
                <c:pt idx="278">
                  <c:v>6.7237189795986563</c:v>
                </c:pt>
                <c:pt idx="279">
                  <c:v>13.447437959197313</c:v>
                </c:pt>
                <c:pt idx="280">
                  <c:v>20.506871100756598</c:v>
                </c:pt>
                <c:pt idx="281">
                  <c:v>30.272047815402598</c:v>
                </c:pt>
                <c:pt idx="282">
                  <c:v>37.107671515654793</c:v>
                </c:pt>
                <c:pt idx="283">
                  <c:v>44.503224690893589</c:v>
                </c:pt>
                <c:pt idx="284">
                  <c:v>55</c:v>
                </c:pt>
                <c:pt idx="285">
                  <c:v>0</c:v>
                </c:pt>
                <c:pt idx="286">
                  <c:v>4.9854050208056373</c:v>
                </c:pt>
                <c:pt idx="287">
                  <c:v>6.9795670291278924</c:v>
                </c:pt>
                <c:pt idx="288">
                  <c:v>0</c:v>
                </c:pt>
                <c:pt idx="289">
                  <c:v>6.5917912809138919</c:v>
                </c:pt>
                <c:pt idx="290">
                  <c:v>12.567855552341573</c:v>
                </c:pt>
                <c:pt idx="291">
                  <c:v>19.331994373043962</c:v>
                </c:pt>
                <c:pt idx="292">
                  <c:v>26.367165123655568</c:v>
                </c:pt>
                <c:pt idx="293">
                  <c:v>33.618594897993283</c:v>
                </c:pt>
                <c:pt idx="294">
                  <c:v>0</c:v>
                </c:pt>
                <c:pt idx="295">
                  <c:v>6.7237189795986563</c:v>
                </c:pt>
                <c:pt idx="296">
                  <c:v>13.447437959197313</c:v>
                </c:pt>
                <c:pt idx="297">
                  <c:v>20.171156938795967</c:v>
                </c:pt>
                <c:pt idx="298">
                  <c:v>30.657777009282249</c:v>
                </c:pt>
                <c:pt idx="299">
                  <c:v>37.107671515654793</c:v>
                </c:pt>
                <c:pt idx="300">
                  <c:v>44.868645187250735</c:v>
                </c:pt>
                <c:pt idx="301">
                  <c:v>55</c:v>
                </c:pt>
                <c:pt idx="302">
                  <c:v>0</c:v>
                </c:pt>
                <c:pt idx="303">
                  <c:v>6.9795670291278924</c:v>
                </c:pt>
                <c:pt idx="304">
                  <c:v>0</c:v>
                </c:pt>
                <c:pt idx="305">
                  <c:v>6.9795670291278924</c:v>
                </c:pt>
                <c:pt idx="306">
                  <c:v>13.954335455757368</c:v>
                </c:pt>
                <c:pt idx="307">
                  <c:v>0</c:v>
                </c:pt>
                <c:pt idx="308">
                  <c:v>6.922723840805669</c:v>
                </c:pt>
                <c:pt idx="309">
                  <c:v>13.959134058255785</c:v>
                </c:pt>
                <c:pt idx="310">
                  <c:v>20.768171522417006</c:v>
                </c:pt>
                <c:pt idx="311">
                  <c:v>23.929944099867058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6.922723840805669</c:v>
                </c:pt>
                <c:pt idx="317">
                  <c:v>13.959134058255785</c:v>
                </c:pt>
                <c:pt idx="318">
                  <c:v>20.768171522417006</c:v>
                </c:pt>
                <c:pt idx="319">
                  <c:v>23.929944099867058</c:v>
                </c:pt>
                <c:pt idx="320">
                  <c:v>0</c:v>
                </c:pt>
                <c:pt idx="321">
                  <c:v>7</c:v>
                </c:pt>
                <c:pt idx="322">
                  <c:v>13.959134058255785</c:v>
                </c:pt>
                <c:pt idx="323">
                  <c:v>0</c:v>
                </c:pt>
                <c:pt idx="324">
                  <c:v>6.9795670291278924</c:v>
                </c:pt>
                <c:pt idx="325">
                  <c:v>14</c:v>
                </c:pt>
                <c:pt idx="326">
                  <c:v>20.931503183636053</c:v>
                </c:pt>
                <c:pt idx="327">
                  <c:v>0</c:v>
                </c:pt>
                <c:pt idx="328">
                  <c:v>6.922723840805669</c:v>
                </c:pt>
                <c:pt idx="329">
                  <c:v>13.959134058255785</c:v>
                </c:pt>
                <c:pt idx="330">
                  <c:v>20.768171522417006</c:v>
                </c:pt>
                <c:pt idx="331">
                  <c:v>23.929944099867058</c:v>
                </c:pt>
                <c:pt idx="332">
                  <c:v>0</c:v>
                </c:pt>
                <c:pt idx="333">
                  <c:v>7</c:v>
                </c:pt>
                <c:pt idx="334">
                  <c:v>13.959134058255785</c:v>
                </c:pt>
                <c:pt idx="335">
                  <c:v>0</c:v>
                </c:pt>
                <c:pt idx="336">
                  <c:v>6.9795670291278924</c:v>
                </c:pt>
                <c:pt idx="337">
                  <c:v>13.845447681611338</c:v>
                </c:pt>
                <c:pt idx="338">
                  <c:v>20.938701087383677</c:v>
                </c:pt>
                <c:pt idx="339">
                  <c:v>0</c:v>
                </c:pt>
                <c:pt idx="340">
                  <c:v>6.922723840805669</c:v>
                </c:pt>
                <c:pt idx="341">
                  <c:v>13.959134058255785</c:v>
                </c:pt>
                <c:pt idx="342">
                  <c:v>20.506871100756598</c:v>
                </c:pt>
                <c:pt idx="343">
                  <c:v>23.929944099867058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6.9795670291278924</c:v>
                </c:pt>
                <c:pt idx="349">
                  <c:v>14</c:v>
                </c:pt>
                <c:pt idx="350">
                  <c:v>0</c:v>
                </c:pt>
                <c:pt idx="351">
                  <c:v>6.922723840805669</c:v>
                </c:pt>
                <c:pt idx="352">
                  <c:v>13.959134058255785</c:v>
                </c:pt>
                <c:pt idx="353">
                  <c:v>20.768171522417006</c:v>
                </c:pt>
                <c:pt idx="354">
                  <c:v>23.929944099867058</c:v>
                </c:pt>
                <c:pt idx="355">
                  <c:v>0</c:v>
                </c:pt>
                <c:pt idx="356">
                  <c:v>7</c:v>
                </c:pt>
                <c:pt idx="357">
                  <c:v>13.959134058255785</c:v>
                </c:pt>
                <c:pt idx="358">
                  <c:v>0</c:v>
                </c:pt>
                <c:pt idx="359">
                  <c:v>7</c:v>
                </c:pt>
                <c:pt idx="360">
                  <c:v>13.671247400504399</c:v>
                </c:pt>
                <c:pt idx="361">
                  <c:v>0</c:v>
                </c:pt>
                <c:pt idx="362">
                  <c:v>6.922723840805669</c:v>
                </c:pt>
                <c:pt idx="363">
                  <c:v>13.959134058255785</c:v>
                </c:pt>
                <c:pt idx="364">
                  <c:v>20.768171522417006</c:v>
                </c:pt>
                <c:pt idx="365">
                  <c:v>23.929944099867058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C-4E03-80F1-4386F71C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58736"/>
        <c:axId val="1458258464"/>
      </c:scatterChart>
      <c:valAx>
        <c:axId val="13376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258464"/>
        <c:crosses val="autoZero"/>
        <c:crossBetween val="midCat"/>
      </c:valAx>
      <c:valAx>
        <c:axId val="14582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6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10" Type="http://schemas.openxmlformats.org/officeDocument/2006/relationships/chart" Target="../charts/chart6.xml"/><Relationship Id="rId4" Type="http://schemas.openxmlformats.org/officeDocument/2006/relationships/image" Target="../media/image3.png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462799</xdr:colOff>
      <xdr:row>2</xdr:row>
      <xdr:rowOff>71717</xdr:rowOff>
    </xdr:from>
    <xdr:to>
      <xdr:col>13</xdr:col>
      <xdr:colOff>663386</xdr:colOff>
      <xdr:row>16</xdr:row>
      <xdr:rowOff>119343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8BFBFA4-0B07-986F-0079-1E525726E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153922</xdr:colOff>
      <xdr:row>17</xdr:row>
      <xdr:rowOff>128344</xdr:rowOff>
    </xdr:from>
    <xdr:to>
      <xdr:col>13</xdr:col>
      <xdr:colOff>174640</xdr:colOff>
      <xdr:row>33</xdr:row>
      <xdr:rowOff>203947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8177975-662D-A701-1903-963856D2F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5304" y="3736638"/>
          <a:ext cx="4547895" cy="3482191"/>
        </a:xfrm>
        <a:prstGeom prst="rect">
          <a:avLst/>
        </a:prstGeom>
      </xdr:spPr>
    </xdr:pic>
    <xdr:clientData/>
  </xdr:twoCellAnchor>
  <xdr:twoCellAnchor editAs="oneCell">
    <xdr:from>
      <xdr:col>7</xdr:col>
      <xdr:colOff>189377</xdr:colOff>
      <xdr:row>34</xdr:row>
      <xdr:rowOff>190500</xdr:rowOff>
    </xdr:from>
    <xdr:to>
      <xdr:col>13</xdr:col>
      <xdr:colOff>181044</xdr:colOff>
      <xdr:row>47</xdr:row>
      <xdr:rowOff>190500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0DAFA45-BCBD-8F09-CC10-DC5D1897E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0759" y="7418294"/>
          <a:ext cx="4518844" cy="2767853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62</xdr:row>
      <xdr:rowOff>200025</xdr:rowOff>
    </xdr:from>
    <xdr:to>
      <xdr:col>13</xdr:col>
      <xdr:colOff>305986</xdr:colOff>
      <xdr:row>75</xdr:row>
      <xdr:rowOff>181353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11A094B-A451-9CB9-F89C-E8213513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53050" y="13182600"/>
          <a:ext cx="4496427" cy="2705478"/>
        </a:xfrm>
        <a:prstGeom prst="rect">
          <a:avLst/>
        </a:prstGeom>
      </xdr:spPr>
    </xdr:pic>
    <xdr:clientData/>
  </xdr:twoCellAnchor>
  <xdr:twoCellAnchor editAs="oneCell">
    <xdr:from>
      <xdr:col>7</xdr:col>
      <xdr:colOff>197784</xdr:colOff>
      <xdr:row>48</xdr:row>
      <xdr:rowOff>112619</xdr:rowOff>
    </xdr:from>
    <xdr:to>
      <xdr:col>13</xdr:col>
      <xdr:colOff>227556</xdr:colOff>
      <xdr:row>61</xdr:row>
      <xdr:rowOff>84420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DB37516-089B-4BB9-9EF0-91F6639BC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79166" y="10321178"/>
          <a:ext cx="4556949" cy="2739654"/>
        </a:xfrm>
        <a:prstGeom prst="rect">
          <a:avLst/>
        </a:prstGeom>
      </xdr:spPr>
    </xdr:pic>
    <xdr:clientData/>
  </xdr:twoCellAnchor>
  <xdr:twoCellAnchor>
    <xdr:from>
      <xdr:col>15</xdr:col>
      <xdr:colOff>449355</xdr:colOff>
      <xdr:row>32</xdr:row>
      <xdr:rowOff>17369</xdr:rowOff>
    </xdr:from>
    <xdr:to>
      <xdr:col>22</xdr:col>
      <xdr:colOff>220755</xdr:colOff>
      <xdr:row>47</xdr:row>
      <xdr:rowOff>150718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281933-E3B1-4720-998E-6BB6E2A54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457200</xdr:colOff>
      <xdr:row>48</xdr:row>
      <xdr:rowOff>28575</xdr:rowOff>
    </xdr:from>
    <xdr:to>
      <xdr:col>22</xdr:col>
      <xdr:colOff>228600</xdr:colOff>
      <xdr:row>62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82ABB76-AB4D-4122-9C7D-5EE170675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471767</xdr:colOff>
      <xdr:row>62</xdr:row>
      <xdr:rowOff>84043</xdr:rowOff>
    </xdr:from>
    <xdr:to>
      <xdr:col>22</xdr:col>
      <xdr:colOff>243167</xdr:colOff>
      <xdr:row>76</xdr:row>
      <xdr:rowOff>188818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3DA1FF0-4153-4B6D-A42D-E1DDB6C4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14961</xdr:colOff>
      <xdr:row>0</xdr:row>
      <xdr:rowOff>185193</xdr:rowOff>
    </xdr:from>
    <xdr:to>
      <xdr:col>22</xdr:col>
      <xdr:colOff>313761</xdr:colOff>
      <xdr:row>15</xdr:row>
      <xdr:rowOff>168088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72439E3-6769-43BA-855F-28A1399B1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273422</xdr:colOff>
      <xdr:row>16</xdr:row>
      <xdr:rowOff>39216</xdr:rowOff>
    </xdr:from>
    <xdr:to>
      <xdr:col>23</xdr:col>
      <xdr:colOff>56026</xdr:colOff>
      <xdr:row>30</xdr:row>
      <xdr:rowOff>212911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462C2E3-8864-4B1C-A5B6-C3177D37A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156882</xdr:colOff>
      <xdr:row>4</xdr:row>
      <xdr:rowOff>85165</xdr:rowOff>
    </xdr:from>
    <xdr:to>
      <xdr:col>43</xdr:col>
      <xdr:colOff>627529</xdr:colOff>
      <xdr:row>17</xdr:row>
      <xdr:rowOff>60512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C0E3E9-C308-9640-33C5-227A3F9E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389963</xdr:colOff>
      <xdr:row>21</xdr:row>
      <xdr:rowOff>14007</xdr:rowOff>
    </xdr:from>
    <xdr:to>
      <xdr:col>15</xdr:col>
      <xdr:colOff>860611</xdr:colOff>
      <xdr:row>33</xdr:row>
      <xdr:rowOff>198904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B7C54A6-56B4-5978-58F5-BBA1EBDFF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382121</xdr:colOff>
      <xdr:row>34</xdr:row>
      <xdr:rowOff>84044</xdr:rowOff>
    </xdr:from>
    <xdr:to>
      <xdr:col>15</xdr:col>
      <xdr:colOff>846605</xdr:colOff>
      <xdr:row>47</xdr:row>
      <xdr:rowOff>59391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5F148B6-DED2-AC35-85B3-B731A9CF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358587</xdr:colOff>
      <xdr:row>47</xdr:row>
      <xdr:rowOff>135591</xdr:rowOff>
    </xdr:from>
    <xdr:to>
      <xdr:col>15</xdr:col>
      <xdr:colOff>834277</xdr:colOff>
      <xdr:row>60</xdr:row>
      <xdr:rowOff>91888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A9DB4846-BDAF-18C7-CDD6-370B1CE9E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341779</xdr:colOff>
      <xdr:row>60</xdr:row>
      <xdr:rowOff>160244</xdr:rowOff>
    </xdr:from>
    <xdr:to>
      <xdr:col>15</xdr:col>
      <xdr:colOff>817469</xdr:colOff>
      <xdr:row>73</xdr:row>
      <xdr:rowOff>135591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F8F38BC-A204-4490-87A5-9C0FADE19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331133</xdr:colOff>
      <xdr:row>74</xdr:row>
      <xdr:rowOff>24652</xdr:rowOff>
    </xdr:from>
    <xdr:to>
      <xdr:col>15</xdr:col>
      <xdr:colOff>806823</xdr:colOff>
      <xdr:row>86</xdr:row>
      <xdr:rowOff>206188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37B95A45-93BE-4E15-936D-E742914B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312644</xdr:colOff>
      <xdr:row>87</xdr:row>
      <xdr:rowOff>112619</xdr:rowOff>
    </xdr:from>
    <xdr:to>
      <xdr:col>15</xdr:col>
      <xdr:colOff>788334</xdr:colOff>
      <xdr:row>100</xdr:row>
      <xdr:rowOff>87966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2A8EE17-88B5-4224-B99D-D38D95E75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267821</xdr:colOff>
      <xdr:row>101</xdr:row>
      <xdr:rowOff>90208</xdr:rowOff>
    </xdr:from>
    <xdr:to>
      <xdr:col>15</xdr:col>
      <xdr:colOff>743511</xdr:colOff>
      <xdr:row>114</xdr:row>
      <xdr:rowOff>54349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AB22BF0-EB29-4043-A0F4-88391FEEF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</xdr:row>
      <xdr:rowOff>142875</xdr:rowOff>
    </xdr:from>
    <xdr:to>
      <xdr:col>19</xdr:col>
      <xdr:colOff>219075</xdr:colOff>
      <xdr:row>16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C766C9-599F-47C2-EBA4-14FC6D94B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6</xdr:row>
      <xdr:rowOff>190500</xdr:rowOff>
    </xdr:from>
    <xdr:to>
      <xdr:col>16</xdr:col>
      <xdr:colOff>381000</xdr:colOff>
      <xdr:row>21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6A077D-2B81-967F-FE3B-06BC0E3E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22</xdr:row>
      <xdr:rowOff>152400</xdr:rowOff>
    </xdr:from>
    <xdr:to>
      <xdr:col>16</xdr:col>
      <xdr:colOff>401172</xdr:colOff>
      <xdr:row>37</xdr:row>
      <xdr:rowOff>26334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D118644-CA48-418E-A2B3-82F56B9B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0"/>
  <sheetViews>
    <sheetView topLeftCell="I1" zoomScale="85" zoomScaleNormal="85" workbookViewId="0">
      <selection activeCell="X57" sqref="X57"/>
    </sheetView>
  </sheetViews>
  <sheetFormatPr defaultRowHeight="16.5" x14ac:dyDescent="0.3"/>
  <cols>
    <col min="1" max="1" width="11.125" bestFit="1" customWidth="1"/>
    <col min="3" max="3" width="18.5" bestFit="1" customWidth="1"/>
    <col min="8" max="8" width="14.625" bestFit="1" customWidth="1"/>
  </cols>
  <sheetData>
    <row r="1" spans="1:8" x14ac:dyDescent="0.3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45</v>
      </c>
      <c r="G1" t="s">
        <v>67</v>
      </c>
      <c r="H1" t="s">
        <v>66</v>
      </c>
    </row>
    <row r="2" spans="1:8" x14ac:dyDescent="0.3">
      <c r="A2" s="1">
        <v>44446</v>
      </c>
      <c r="B2">
        <v>0</v>
      </c>
      <c r="C2" t="s">
        <v>4</v>
      </c>
      <c r="D2">
        <v>21.818181818181799</v>
      </c>
      <c r="E2">
        <v>3</v>
      </c>
      <c r="F2">
        <f>IF(D2&lt;18,17,IF(D2&lt;19,18,IF(D2&lt;20,19,IF(D2&lt;21,20,IF(D2&lt;22,21,IF(D2&lt;23,22,IF(D2&lt;24,23,IF(D2&lt;25,24,IF(D2&lt;26,25)))))))))</f>
        <v>21</v>
      </c>
      <c r="G2">
        <f>E2</f>
        <v>3</v>
      </c>
      <c r="H2">
        <f>E2-G2</f>
        <v>0</v>
      </c>
    </row>
    <row r="3" spans="1:8" ht="15.75" customHeight="1" x14ac:dyDescent="0.3">
      <c r="A3" s="1">
        <v>44453</v>
      </c>
      <c r="B3">
        <v>7</v>
      </c>
      <c r="C3" t="s">
        <v>4</v>
      </c>
      <c r="D3">
        <v>21.551724137931</v>
      </c>
      <c r="E3">
        <v>5</v>
      </c>
      <c r="F3">
        <f t="shared" ref="F3:F66" si="0">IF(D3&lt;18,17,IF(D3&lt;19,18,IF(D3&lt;20,19,IF(D3&lt;21,20,IF(D3&lt;22,21,IF(D3&lt;23,22,IF(D3&lt;24,23,IF(D3&lt;25,24,IF(D3&lt;26,25)))))))))</f>
        <v>21</v>
      </c>
      <c r="G3">
        <f>IF(E3&gt;E2, G2,E3 )</f>
        <v>3</v>
      </c>
      <c r="H3">
        <f t="shared" ref="H3:H66" si="1">E3-G3</f>
        <v>2</v>
      </c>
    </row>
    <row r="4" spans="1:8" x14ac:dyDescent="0.3">
      <c r="A4" s="1">
        <v>44462</v>
      </c>
      <c r="B4">
        <v>16</v>
      </c>
      <c r="C4" t="s">
        <v>4</v>
      </c>
      <c r="D4">
        <v>21.214285714285701</v>
      </c>
      <c r="E4">
        <v>9</v>
      </c>
      <c r="F4">
        <f t="shared" si="0"/>
        <v>21</v>
      </c>
      <c r="G4">
        <f t="shared" ref="G4:G67" si="2">IF(E4&gt;E3, G3,E4 )</f>
        <v>3</v>
      </c>
      <c r="H4">
        <f t="shared" si="1"/>
        <v>6</v>
      </c>
    </row>
    <row r="5" spans="1:8" x14ac:dyDescent="0.3">
      <c r="A5" s="1">
        <v>44488</v>
      </c>
      <c r="B5">
        <v>0</v>
      </c>
      <c r="C5" t="s">
        <v>4</v>
      </c>
      <c r="D5">
        <v>21.1</v>
      </c>
      <c r="E5">
        <v>4</v>
      </c>
      <c r="F5">
        <f t="shared" si="0"/>
        <v>21</v>
      </c>
      <c r="G5">
        <f t="shared" si="2"/>
        <v>4</v>
      </c>
      <c r="H5">
        <f t="shared" si="1"/>
        <v>0</v>
      </c>
    </row>
    <row r="6" spans="1:8" x14ac:dyDescent="0.3">
      <c r="A6" s="1">
        <v>44495</v>
      </c>
      <c r="B6">
        <v>7</v>
      </c>
      <c r="C6" t="s">
        <v>4</v>
      </c>
      <c r="D6">
        <v>21.7</v>
      </c>
      <c r="E6">
        <v>6</v>
      </c>
      <c r="F6">
        <f t="shared" si="0"/>
        <v>21</v>
      </c>
      <c r="G6">
        <f t="shared" si="2"/>
        <v>4</v>
      </c>
      <c r="H6">
        <f t="shared" si="1"/>
        <v>2</v>
      </c>
    </row>
    <row r="7" spans="1:8" x14ac:dyDescent="0.3">
      <c r="A7" s="1">
        <v>44502</v>
      </c>
      <c r="B7">
        <v>14</v>
      </c>
      <c r="C7" t="s">
        <v>4</v>
      </c>
      <c r="D7">
        <v>21.8888888888888</v>
      </c>
      <c r="E7">
        <v>8</v>
      </c>
      <c r="F7">
        <f t="shared" si="0"/>
        <v>21</v>
      </c>
      <c r="G7">
        <f t="shared" si="2"/>
        <v>4</v>
      </c>
      <c r="H7">
        <f t="shared" si="1"/>
        <v>4</v>
      </c>
    </row>
    <row r="8" spans="1:8" x14ac:dyDescent="0.3">
      <c r="A8" s="1">
        <v>44523</v>
      </c>
      <c r="B8">
        <v>0</v>
      </c>
      <c r="C8" t="s">
        <v>4</v>
      </c>
      <c r="D8">
        <v>24</v>
      </c>
      <c r="E8">
        <v>2</v>
      </c>
      <c r="F8">
        <f t="shared" si="0"/>
        <v>24</v>
      </c>
      <c r="G8">
        <f t="shared" si="2"/>
        <v>2</v>
      </c>
      <c r="H8">
        <f t="shared" si="1"/>
        <v>0</v>
      </c>
    </row>
    <row r="9" spans="1:8" x14ac:dyDescent="0.3">
      <c r="A9" s="1">
        <v>44530</v>
      </c>
      <c r="B9">
        <v>7</v>
      </c>
      <c r="C9" t="s">
        <v>4</v>
      </c>
      <c r="D9">
        <v>24</v>
      </c>
      <c r="E9">
        <v>4</v>
      </c>
      <c r="F9">
        <f t="shared" si="0"/>
        <v>24</v>
      </c>
      <c r="G9">
        <f t="shared" si="2"/>
        <v>2</v>
      </c>
      <c r="H9">
        <f t="shared" si="1"/>
        <v>2</v>
      </c>
    </row>
    <row r="10" spans="1:8" x14ac:dyDescent="0.3">
      <c r="A10" s="1">
        <v>44537</v>
      </c>
      <c r="B10">
        <v>14</v>
      </c>
      <c r="C10" t="s">
        <v>4</v>
      </c>
      <c r="D10">
        <v>24</v>
      </c>
      <c r="E10">
        <v>8</v>
      </c>
      <c r="F10">
        <f t="shared" si="0"/>
        <v>24</v>
      </c>
      <c r="G10">
        <f t="shared" si="2"/>
        <v>2</v>
      </c>
      <c r="H10">
        <f t="shared" si="1"/>
        <v>6</v>
      </c>
    </row>
    <row r="11" spans="1:8" x14ac:dyDescent="0.3">
      <c r="A11" s="1">
        <v>44558</v>
      </c>
      <c r="B11">
        <v>0</v>
      </c>
      <c r="C11" t="s">
        <v>4</v>
      </c>
      <c r="D11">
        <v>23.545454545454501</v>
      </c>
      <c r="E11">
        <v>1</v>
      </c>
      <c r="F11">
        <f t="shared" si="0"/>
        <v>23</v>
      </c>
      <c r="G11">
        <f t="shared" si="2"/>
        <v>1</v>
      </c>
      <c r="H11">
        <f t="shared" si="1"/>
        <v>0</v>
      </c>
    </row>
    <row r="12" spans="1:8" x14ac:dyDescent="0.3">
      <c r="A12" s="1">
        <v>44572</v>
      </c>
      <c r="B12">
        <v>7</v>
      </c>
      <c r="C12" t="s">
        <v>4</v>
      </c>
      <c r="D12">
        <v>23.818181818181799</v>
      </c>
      <c r="E12">
        <v>5</v>
      </c>
      <c r="F12">
        <f t="shared" si="0"/>
        <v>23</v>
      </c>
      <c r="G12">
        <f t="shared" si="2"/>
        <v>1</v>
      </c>
      <c r="H12">
        <f t="shared" si="1"/>
        <v>4</v>
      </c>
    </row>
    <row r="13" spans="1:8" x14ac:dyDescent="0.3">
      <c r="A13" s="1">
        <v>44579</v>
      </c>
      <c r="B13">
        <v>14</v>
      </c>
      <c r="C13" t="s">
        <v>4</v>
      </c>
      <c r="D13">
        <v>24</v>
      </c>
      <c r="E13">
        <v>9</v>
      </c>
      <c r="F13">
        <f t="shared" si="0"/>
        <v>24</v>
      </c>
      <c r="G13">
        <f t="shared" si="2"/>
        <v>1</v>
      </c>
      <c r="H13">
        <f t="shared" si="1"/>
        <v>8</v>
      </c>
    </row>
    <row r="14" spans="1:8" x14ac:dyDescent="0.3">
      <c r="A14" s="1">
        <v>44446</v>
      </c>
      <c r="B14">
        <v>0</v>
      </c>
      <c r="C14" t="s">
        <v>5</v>
      </c>
      <c r="D14">
        <v>21.818181818181799</v>
      </c>
      <c r="E14">
        <v>4</v>
      </c>
      <c r="F14">
        <f t="shared" si="0"/>
        <v>21</v>
      </c>
      <c r="G14">
        <f t="shared" si="2"/>
        <v>4</v>
      </c>
      <c r="H14">
        <f t="shared" si="1"/>
        <v>0</v>
      </c>
    </row>
    <row r="15" spans="1:8" x14ac:dyDescent="0.3">
      <c r="A15" s="1">
        <v>44453</v>
      </c>
      <c r="B15">
        <v>7</v>
      </c>
      <c r="C15" t="s">
        <v>5</v>
      </c>
      <c r="D15">
        <v>21.484848484848399</v>
      </c>
      <c r="E15">
        <v>4</v>
      </c>
      <c r="F15">
        <f t="shared" si="0"/>
        <v>21</v>
      </c>
      <c r="G15">
        <f t="shared" si="2"/>
        <v>4</v>
      </c>
      <c r="H15">
        <f t="shared" si="1"/>
        <v>0</v>
      </c>
    </row>
    <row r="16" spans="1:8" x14ac:dyDescent="0.3">
      <c r="A16" s="1">
        <v>44462</v>
      </c>
      <c r="B16">
        <v>16</v>
      </c>
      <c r="C16" t="s">
        <v>5</v>
      </c>
      <c r="D16">
        <v>21.25</v>
      </c>
      <c r="E16">
        <v>8</v>
      </c>
      <c r="F16">
        <f t="shared" si="0"/>
        <v>21</v>
      </c>
      <c r="G16">
        <f t="shared" si="2"/>
        <v>4</v>
      </c>
      <c r="H16">
        <f t="shared" si="1"/>
        <v>4</v>
      </c>
    </row>
    <row r="17" spans="1:8" x14ac:dyDescent="0.3">
      <c r="A17" s="1">
        <v>44488</v>
      </c>
      <c r="B17">
        <v>0</v>
      </c>
      <c r="C17" t="s">
        <v>5</v>
      </c>
      <c r="D17">
        <v>20.857142857142801</v>
      </c>
      <c r="E17">
        <v>3</v>
      </c>
      <c r="F17">
        <f t="shared" si="0"/>
        <v>20</v>
      </c>
      <c r="G17">
        <f t="shared" si="2"/>
        <v>3</v>
      </c>
      <c r="H17">
        <f t="shared" si="1"/>
        <v>0</v>
      </c>
    </row>
    <row r="18" spans="1:8" x14ac:dyDescent="0.3">
      <c r="A18" s="1">
        <v>44495</v>
      </c>
      <c r="B18">
        <v>7</v>
      </c>
      <c r="C18" t="s">
        <v>5</v>
      </c>
      <c r="D18">
        <v>21.727272727272702</v>
      </c>
      <c r="E18">
        <v>6</v>
      </c>
      <c r="F18">
        <f t="shared" si="0"/>
        <v>21</v>
      </c>
      <c r="G18">
        <f t="shared" si="2"/>
        <v>3</v>
      </c>
      <c r="H18">
        <f t="shared" si="1"/>
        <v>3</v>
      </c>
    </row>
    <row r="19" spans="1:8" x14ac:dyDescent="0.3">
      <c r="A19" s="1">
        <v>44502</v>
      </c>
      <c r="B19">
        <v>14</v>
      </c>
      <c r="C19" t="s">
        <v>5</v>
      </c>
      <c r="D19">
        <v>21.8</v>
      </c>
      <c r="E19">
        <v>7</v>
      </c>
      <c r="F19">
        <f t="shared" si="0"/>
        <v>21</v>
      </c>
      <c r="G19">
        <f t="shared" si="2"/>
        <v>3</v>
      </c>
      <c r="H19">
        <f t="shared" si="1"/>
        <v>4</v>
      </c>
    </row>
    <row r="20" spans="1:8" x14ac:dyDescent="0.3">
      <c r="A20" s="1">
        <v>44509</v>
      </c>
      <c r="B20">
        <v>21</v>
      </c>
      <c r="C20" t="s">
        <v>5</v>
      </c>
      <c r="D20">
        <v>21.6666666666666</v>
      </c>
      <c r="E20">
        <v>7</v>
      </c>
      <c r="F20">
        <f t="shared" si="0"/>
        <v>21</v>
      </c>
      <c r="G20">
        <f t="shared" si="2"/>
        <v>7</v>
      </c>
      <c r="H20">
        <f t="shared" si="1"/>
        <v>0</v>
      </c>
    </row>
    <row r="21" spans="1:8" x14ac:dyDescent="0.3">
      <c r="A21" s="1">
        <v>44516</v>
      </c>
      <c r="B21">
        <v>28</v>
      </c>
      <c r="C21" t="s">
        <v>5</v>
      </c>
      <c r="D21">
        <v>21.6666666666666</v>
      </c>
      <c r="E21">
        <v>11</v>
      </c>
      <c r="F21">
        <f t="shared" si="0"/>
        <v>21</v>
      </c>
      <c r="G21">
        <f t="shared" si="2"/>
        <v>7</v>
      </c>
      <c r="H21">
        <f t="shared" si="1"/>
        <v>4</v>
      </c>
    </row>
    <row r="22" spans="1:8" x14ac:dyDescent="0.3">
      <c r="A22" s="1">
        <v>44523</v>
      </c>
      <c r="B22">
        <v>0</v>
      </c>
      <c r="C22" t="s">
        <v>5</v>
      </c>
      <c r="D22">
        <v>24</v>
      </c>
      <c r="E22">
        <v>2</v>
      </c>
      <c r="F22">
        <f t="shared" si="0"/>
        <v>24</v>
      </c>
      <c r="G22">
        <f t="shared" si="2"/>
        <v>2</v>
      </c>
      <c r="H22">
        <f t="shared" si="1"/>
        <v>0</v>
      </c>
    </row>
    <row r="23" spans="1:8" x14ac:dyDescent="0.3">
      <c r="A23" s="1">
        <v>44530</v>
      </c>
      <c r="B23">
        <v>7</v>
      </c>
      <c r="C23" t="s">
        <v>5</v>
      </c>
      <c r="D23">
        <v>24</v>
      </c>
      <c r="E23">
        <v>4</v>
      </c>
      <c r="F23">
        <f t="shared" si="0"/>
        <v>24</v>
      </c>
      <c r="G23">
        <f t="shared" si="2"/>
        <v>2</v>
      </c>
      <c r="H23">
        <f t="shared" si="1"/>
        <v>2</v>
      </c>
    </row>
    <row r="24" spans="1:8" x14ac:dyDescent="0.3">
      <c r="A24" s="1">
        <v>44537</v>
      </c>
      <c r="B24">
        <v>14</v>
      </c>
      <c r="C24" t="s">
        <v>5</v>
      </c>
      <c r="D24">
        <v>24</v>
      </c>
      <c r="E24">
        <v>8</v>
      </c>
      <c r="F24">
        <f t="shared" si="0"/>
        <v>24</v>
      </c>
      <c r="G24">
        <f t="shared" si="2"/>
        <v>2</v>
      </c>
      <c r="H24">
        <f t="shared" si="1"/>
        <v>6</v>
      </c>
    </row>
    <row r="25" spans="1:8" x14ac:dyDescent="0.3">
      <c r="A25" s="1">
        <v>44558</v>
      </c>
      <c r="B25">
        <v>0</v>
      </c>
      <c r="C25" t="s">
        <v>5</v>
      </c>
      <c r="D25">
        <v>23.4</v>
      </c>
      <c r="E25">
        <v>1</v>
      </c>
      <c r="F25">
        <f t="shared" si="0"/>
        <v>23</v>
      </c>
      <c r="G25">
        <f t="shared" si="2"/>
        <v>1</v>
      </c>
      <c r="H25">
        <f t="shared" si="1"/>
        <v>0</v>
      </c>
    </row>
    <row r="26" spans="1:8" x14ac:dyDescent="0.3">
      <c r="A26" s="1">
        <v>44572</v>
      </c>
      <c r="B26">
        <v>7</v>
      </c>
      <c r="C26" t="s">
        <v>5</v>
      </c>
      <c r="D26">
        <v>23.818181818181799</v>
      </c>
      <c r="E26">
        <v>6</v>
      </c>
      <c r="F26">
        <f t="shared" si="0"/>
        <v>23</v>
      </c>
      <c r="G26">
        <f t="shared" si="2"/>
        <v>1</v>
      </c>
      <c r="H26">
        <f t="shared" si="1"/>
        <v>5</v>
      </c>
    </row>
    <row r="27" spans="1:8" x14ac:dyDescent="0.3">
      <c r="A27" s="1">
        <v>44579</v>
      </c>
      <c r="B27">
        <v>14</v>
      </c>
      <c r="C27" t="s">
        <v>5</v>
      </c>
      <c r="D27">
        <v>24</v>
      </c>
      <c r="E27">
        <v>9</v>
      </c>
      <c r="F27">
        <f t="shared" si="0"/>
        <v>24</v>
      </c>
      <c r="G27">
        <f t="shared" si="2"/>
        <v>1</v>
      </c>
      <c r="H27">
        <f t="shared" si="1"/>
        <v>8</v>
      </c>
    </row>
    <row r="28" spans="1:8" x14ac:dyDescent="0.3">
      <c r="A28" s="1">
        <v>44446</v>
      </c>
      <c r="B28">
        <v>0</v>
      </c>
      <c r="C28" t="s">
        <v>6</v>
      </c>
      <c r="D28">
        <v>21.8</v>
      </c>
      <c r="E28">
        <v>3</v>
      </c>
      <c r="F28">
        <f t="shared" si="0"/>
        <v>21</v>
      </c>
      <c r="G28">
        <f t="shared" si="2"/>
        <v>3</v>
      </c>
      <c r="H28">
        <f t="shared" si="1"/>
        <v>0</v>
      </c>
    </row>
    <row r="29" spans="1:8" x14ac:dyDescent="0.3">
      <c r="A29" s="1">
        <v>44453</v>
      </c>
      <c r="B29">
        <v>7</v>
      </c>
      <c r="C29" t="s">
        <v>6</v>
      </c>
      <c r="D29">
        <v>21.4444444444444</v>
      </c>
      <c r="E29">
        <v>4</v>
      </c>
      <c r="F29">
        <f t="shared" si="0"/>
        <v>21</v>
      </c>
      <c r="G29">
        <f t="shared" si="2"/>
        <v>3</v>
      </c>
      <c r="H29">
        <f t="shared" si="1"/>
        <v>1</v>
      </c>
    </row>
    <row r="30" spans="1:8" x14ac:dyDescent="0.3">
      <c r="A30" s="1">
        <v>44462</v>
      </c>
      <c r="B30">
        <v>16</v>
      </c>
      <c r="C30" t="s">
        <v>6</v>
      </c>
      <c r="D30">
        <v>21.636363636363601</v>
      </c>
      <c r="E30">
        <v>8</v>
      </c>
      <c r="F30">
        <f t="shared" si="0"/>
        <v>21</v>
      </c>
      <c r="G30">
        <f t="shared" si="2"/>
        <v>3</v>
      </c>
      <c r="H30">
        <f t="shared" si="1"/>
        <v>5</v>
      </c>
    </row>
    <row r="31" spans="1:8" x14ac:dyDescent="0.3">
      <c r="A31" s="1">
        <v>44488</v>
      </c>
      <c r="B31">
        <v>0</v>
      </c>
      <c r="C31" t="s">
        <v>6</v>
      </c>
      <c r="D31">
        <v>21.3</v>
      </c>
      <c r="E31">
        <v>3</v>
      </c>
      <c r="F31">
        <f t="shared" si="0"/>
        <v>21</v>
      </c>
      <c r="G31">
        <f t="shared" si="2"/>
        <v>3</v>
      </c>
      <c r="H31">
        <f t="shared" si="1"/>
        <v>0</v>
      </c>
    </row>
    <row r="32" spans="1:8" x14ac:dyDescent="0.3">
      <c r="A32" s="1">
        <v>44495</v>
      </c>
      <c r="B32">
        <v>7</v>
      </c>
      <c r="C32" t="s">
        <v>6</v>
      </c>
      <c r="D32">
        <v>21.6666666666666</v>
      </c>
      <c r="E32">
        <v>6</v>
      </c>
      <c r="F32">
        <f t="shared" si="0"/>
        <v>21</v>
      </c>
      <c r="G32">
        <f t="shared" si="2"/>
        <v>3</v>
      </c>
      <c r="H32">
        <f t="shared" si="1"/>
        <v>3</v>
      </c>
    </row>
    <row r="33" spans="1:8" x14ac:dyDescent="0.3">
      <c r="A33" s="1">
        <v>44502</v>
      </c>
      <c r="B33">
        <v>14</v>
      </c>
      <c r="C33" t="s">
        <v>6</v>
      </c>
      <c r="D33">
        <v>21.75</v>
      </c>
      <c r="E33">
        <v>7</v>
      </c>
      <c r="F33">
        <f t="shared" si="0"/>
        <v>21</v>
      </c>
      <c r="G33">
        <f t="shared" si="2"/>
        <v>3</v>
      </c>
      <c r="H33">
        <f t="shared" si="1"/>
        <v>4</v>
      </c>
    </row>
    <row r="34" spans="1:8" x14ac:dyDescent="0.3">
      <c r="A34" s="1">
        <v>44523</v>
      </c>
      <c r="B34">
        <v>0</v>
      </c>
      <c r="C34" t="s">
        <v>6</v>
      </c>
      <c r="D34">
        <v>24</v>
      </c>
      <c r="E34">
        <v>2</v>
      </c>
      <c r="F34">
        <f t="shared" si="0"/>
        <v>24</v>
      </c>
      <c r="G34">
        <f t="shared" si="2"/>
        <v>2</v>
      </c>
      <c r="H34">
        <f t="shared" si="1"/>
        <v>0</v>
      </c>
    </row>
    <row r="35" spans="1:8" x14ac:dyDescent="0.3">
      <c r="A35" s="1">
        <v>44530</v>
      </c>
      <c r="B35">
        <v>7</v>
      </c>
      <c r="C35" t="s">
        <v>6</v>
      </c>
      <c r="D35">
        <v>24</v>
      </c>
      <c r="E35">
        <v>4</v>
      </c>
      <c r="F35">
        <f t="shared" si="0"/>
        <v>24</v>
      </c>
      <c r="G35">
        <f t="shared" si="2"/>
        <v>2</v>
      </c>
      <c r="H35">
        <f t="shared" si="1"/>
        <v>2</v>
      </c>
    </row>
    <row r="36" spans="1:8" x14ac:dyDescent="0.3">
      <c r="A36" s="1">
        <v>44537</v>
      </c>
      <c r="B36">
        <v>14</v>
      </c>
      <c r="C36" t="s">
        <v>6</v>
      </c>
      <c r="D36">
        <v>24</v>
      </c>
      <c r="E36">
        <v>8</v>
      </c>
      <c r="F36">
        <f t="shared" si="0"/>
        <v>24</v>
      </c>
      <c r="G36">
        <f t="shared" si="2"/>
        <v>2</v>
      </c>
      <c r="H36">
        <f t="shared" si="1"/>
        <v>6</v>
      </c>
    </row>
    <row r="37" spans="1:8" x14ac:dyDescent="0.3">
      <c r="A37" s="1">
        <v>44558</v>
      </c>
      <c r="B37">
        <v>0</v>
      </c>
      <c r="C37" t="s">
        <v>6</v>
      </c>
      <c r="D37">
        <v>23.5</v>
      </c>
      <c r="E37">
        <v>1</v>
      </c>
      <c r="F37">
        <f t="shared" si="0"/>
        <v>23</v>
      </c>
      <c r="G37">
        <f t="shared" si="2"/>
        <v>1</v>
      </c>
      <c r="H37">
        <f t="shared" si="1"/>
        <v>0</v>
      </c>
    </row>
    <row r="38" spans="1:8" x14ac:dyDescent="0.3">
      <c r="A38" s="1">
        <v>44572</v>
      </c>
      <c r="B38">
        <v>7</v>
      </c>
      <c r="C38" t="s">
        <v>6</v>
      </c>
      <c r="D38">
        <v>23.8</v>
      </c>
      <c r="E38">
        <v>5</v>
      </c>
      <c r="F38">
        <f t="shared" si="0"/>
        <v>23</v>
      </c>
      <c r="G38">
        <f t="shared" si="2"/>
        <v>1</v>
      </c>
      <c r="H38">
        <f t="shared" si="1"/>
        <v>4</v>
      </c>
    </row>
    <row r="39" spans="1:8" x14ac:dyDescent="0.3">
      <c r="A39" s="1">
        <v>44446</v>
      </c>
      <c r="B39">
        <v>0</v>
      </c>
      <c r="C39" t="s">
        <v>7</v>
      </c>
      <c r="D39">
        <v>22</v>
      </c>
      <c r="E39">
        <v>4</v>
      </c>
      <c r="F39">
        <f t="shared" si="0"/>
        <v>22</v>
      </c>
      <c r="G39">
        <f t="shared" si="2"/>
        <v>4</v>
      </c>
      <c r="H39">
        <f t="shared" si="1"/>
        <v>0</v>
      </c>
    </row>
    <row r="40" spans="1:8" x14ac:dyDescent="0.3">
      <c r="A40" s="1">
        <v>44453</v>
      </c>
      <c r="B40">
        <v>7</v>
      </c>
      <c r="C40" t="s">
        <v>7</v>
      </c>
      <c r="D40">
        <v>21.533333333333299</v>
      </c>
      <c r="E40">
        <v>4</v>
      </c>
      <c r="F40">
        <f t="shared" si="0"/>
        <v>21</v>
      </c>
      <c r="G40">
        <f t="shared" si="2"/>
        <v>4</v>
      </c>
      <c r="H40">
        <f t="shared" si="1"/>
        <v>0</v>
      </c>
    </row>
    <row r="41" spans="1:8" x14ac:dyDescent="0.3">
      <c r="A41" s="1">
        <v>44462</v>
      </c>
      <c r="B41">
        <v>16</v>
      </c>
      <c r="C41" t="s">
        <v>7</v>
      </c>
      <c r="D41">
        <v>21.230769230769202</v>
      </c>
      <c r="E41">
        <v>8</v>
      </c>
      <c r="F41">
        <f t="shared" si="0"/>
        <v>21</v>
      </c>
      <c r="G41">
        <f t="shared" si="2"/>
        <v>4</v>
      </c>
      <c r="H41">
        <f t="shared" si="1"/>
        <v>4</v>
      </c>
    </row>
    <row r="42" spans="1:8" x14ac:dyDescent="0.3">
      <c r="A42" s="1">
        <v>44488</v>
      </c>
      <c r="B42">
        <v>0</v>
      </c>
      <c r="C42" t="s">
        <v>7</v>
      </c>
      <c r="D42">
        <v>21.1</v>
      </c>
      <c r="E42">
        <v>3</v>
      </c>
      <c r="F42">
        <f t="shared" si="0"/>
        <v>21</v>
      </c>
      <c r="G42">
        <f t="shared" si="2"/>
        <v>3</v>
      </c>
      <c r="H42">
        <f t="shared" si="1"/>
        <v>0</v>
      </c>
    </row>
    <row r="43" spans="1:8" x14ac:dyDescent="0.3">
      <c r="A43" s="1">
        <v>44495</v>
      </c>
      <c r="B43">
        <v>7</v>
      </c>
      <c r="C43" t="s">
        <v>7</v>
      </c>
      <c r="D43">
        <v>21.7</v>
      </c>
      <c r="E43">
        <v>6</v>
      </c>
      <c r="F43">
        <f t="shared" si="0"/>
        <v>21</v>
      </c>
      <c r="G43">
        <f t="shared" si="2"/>
        <v>3</v>
      </c>
      <c r="H43">
        <f t="shared" si="1"/>
        <v>3</v>
      </c>
    </row>
    <row r="44" spans="1:8" x14ac:dyDescent="0.3">
      <c r="A44" s="1">
        <v>44523</v>
      </c>
      <c r="B44">
        <v>0</v>
      </c>
      <c r="C44" t="s">
        <v>7</v>
      </c>
      <c r="D44">
        <v>24</v>
      </c>
      <c r="E44">
        <v>1</v>
      </c>
      <c r="F44">
        <f t="shared" si="0"/>
        <v>24</v>
      </c>
      <c r="G44">
        <f t="shared" si="2"/>
        <v>1</v>
      </c>
      <c r="H44">
        <f t="shared" si="1"/>
        <v>0</v>
      </c>
    </row>
    <row r="45" spans="1:8" x14ac:dyDescent="0.3">
      <c r="A45" s="1">
        <v>44530</v>
      </c>
      <c r="B45">
        <v>7</v>
      </c>
      <c r="C45" t="s">
        <v>7</v>
      </c>
      <c r="D45">
        <v>24</v>
      </c>
      <c r="E45">
        <v>3</v>
      </c>
      <c r="F45">
        <f t="shared" si="0"/>
        <v>24</v>
      </c>
      <c r="G45">
        <f t="shared" si="2"/>
        <v>1</v>
      </c>
      <c r="H45">
        <f t="shared" si="1"/>
        <v>2</v>
      </c>
    </row>
    <row r="46" spans="1:8" x14ac:dyDescent="0.3">
      <c r="A46" s="1">
        <v>44537</v>
      </c>
      <c r="B46">
        <v>14</v>
      </c>
      <c r="C46" t="s">
        <v>7</v>
      </c>
      <c r="D46">
        <v>24</v>
      </c>
      <c r="E46">
        <v>6</v>
      </c>
      <c r="F46">
        <f t="shared" si="0"/>
        <v>24</v>
      </c>
      <c r="G46">
        <f t="shared" si="2"/>
        <v>1</v>
      </c>
      <c r="H46">
        <f t="shared" si="1"/>
        <v>5</v>
      </c>
    </row>
    <row r="47" spans="1:8" x14ac:dyDescent="0.3">
      <c r="A47" s="1">
        <v>44544</v>
      </c>
      <c r="B47">
        <v>21</v>
      </c>
      <c r="C47" t="s">
        <v>7</v>
      </c>
      <c r="D47">
        <v>24.125</v>
      </c>
      <c r="E47">
        <v>9</v>
      </c>
      <c r="F47">
        <f t="shared" si="0"/>
        <v>24</v>
      </c>
      <c r="G47">
        <f t="shared" si="2"/>
        <v>1</v>
      </c>
      <c r="H47">
        <f t="shared" si="1"/>
        <v>8</v>
      </c>
    </row>
    <row r="48" spans="1:8" x14ac:dyDescent="0.3">
      <c r="A48" s="1">
        <v>44551</v>
      </c>
      <c r="B48">
        <v>28</v>
      </c>
      <c r="C48" t="s">
        <v>7</v>
      </c>
      <c r="D48">
        <v>23.8888888888888</v>
      </c>
      <c r="E48">
        <v>10</v>
      </c>
      <c r="F48">
        <f t="shared" si="0"/>
        <v>23</v>
      </c>
      <c r="G48">
        <f t="shared" si="2"/>
        <v>1</v>
      </c>
      <c r="H48">
        <f t="shared" si="1"/>
        <v>9</v>
      </c>
    </row>
    <row r="49" spans="1:8" x14ac:dyDescent="0.3">
      <c r="A49" s="1">
        <v>44558</v>
      </c>
      <c r="B49">
        <v>0</v>
      </c>
      <c r="C49" t="s">
        <v>7</v>
      </c>
      <c r="D49">
        <v>23.5</v>
      </c>
      <c r="E49">
        <v>1</v>
      </c>
      <c r="F49">
        <f t="shared" si="0"/>
        <v>23</v>
      </c>
      <c r="G49">
        <f t="shared" si="2"/>
        <v>1</v>
      </c>
      <c r="H49">
        <f t="shared" si="1"/>
        <v>0</v>
      </c>
    </row>
    <row r="50" spans="1:8" x14ac:dyDescent="0.3">
      <c r="A50" s="1">
        <v>44572</v>
      </c>
      <c r="B50">
        <v>7</v>
      </c>
      <c r="C50" t="s">
        <v>7</v>
      </c>
      <c r="D50">
        <v>23.818181818181799</v>
      </c>
      <c r="E50">
        <v>5</v>
      </c>
      <c r="F50">
        <f t="shared" si="0"/>
        <v>23</v>
      </c>
      <c r="G50">
        <f t="shared" si="2"/>
        <v>1</v>
      </c>
      <c r="H50">
        <f t="shared" si="1"/>
        <v>4</v>
      </c>
    </row>
    <row r="51" spans="1:8" x14ac:dyDescent="0.3">
      <c r="A51" s="1">
        <v>44579</v>
      </c>
      <c r="B51">
        <v>14</v>
      </c>
      <c r="C51" t="s">
        <v>7</v>
      </c>
      <c r="D51">
        <v>24</v>
      </c>
      <c r="E51">
        <v>8</v>
      </c>
      <c r="F51">
        <f t="shared" si="0"/>
        <v>24</v>
      </c>
      <c r="G51">
        <f t="shared" si="2"/>
        <v>1</v>
      </c>
      <c r="H51">
        <f t="shared" si="1"/>
        <v>7</v>
      </c>
    </row>
    <row r="52" spans="1:8" x14ac:dyDescent="0.3">
      <c r="A52" s="1">
        <v>44446</v>
      </c>
      <c r="B52">
        <v>0</v>
      </c>
      <c r="C52" t="s">
        <v>8</v>
      </c>
      <c r="D52">
        <v>21.75</v>
      </c>
      <c r="E52">
        <v>4</v>
      </c>
      <c r="F52">
        <f t="shared" si="0"/>
        <v>21</v>
      </c>
      <c r="G52">
        <f t="shared" si="2"/>
        <v>4</v>
      </c>
      <c r="H52">
        <f t="shared" si="1"/>
        <v>0</v>
      </c>
    </row>
    <row r="53" spans="1:8" x14ac:dyDescent="0.3">
      <c r="A53" s="1">
        <v>44453</v>
      </c>
      <c r="B53">
        <v>7</v>
      </c>
      <c r="C53" t="s">
        <v>8</v>
      </c>
      <c r="D53">
        <v>21.466666666666601</v>
      </c>
      <c r="E53">
        <v>5</v>
      </c>
      <c r="F53">
        <f t="shared" si="0"/>
        <v>21</v>
      </c>
      <c r="G53">
        <f t="shared" si="2"/>
        <v>4</v>
      </c>
      <c r="H53">
        <f t="shared" si="1"/>
        <v>1</v>
      </c>
    </row>
    <row r="54" spans="1:8" x14ac:dyDescent="0.3">
      <c r="A54" s="1">
        <v>44488</v>
      </c>
      <c r="B54">
        <v>0</v>
      </c>
      <c r="C54" t="s">
        <v>8</v>
      </c>
      <c r="D54">
        <v>21.181818181818102</v>
      </c>
      <c r="E54">
        <v>4</v>
      </c>
      <c r="F54">
        <f t="shared" si="0"/>
        <v>21</v>
      </c>
      <c r="G54">
        <f t="shared" si="2"/>
        <v>4</v>
      </c>
      <c r="H54">
        <f t="shared" si="1"/>
        <v>0</v>
      </c>
    </row>
    <row r="55" spans="1:8" x14ac:dyDescent="0.3">
      <c r="A55" s="1">
        <v>44495</v>
      </c>
      <c r="B55">
        <v>7</v>
      </c>
      <c r="C55" t="s">
        <v>8</v>
      </c>
      <c r="D55">
        <v>21.7</v>
      </c>
      <c r="E55">
        <v>6</v>
      </c>
      <c r="F55">
        <f t="shared" si="0"/>
        <v>21</v>
      </c>
      <c r="G55">
        <f t="shared" si="2"/>
        <v>4</v>
      </c>
      <c r="H55">
        <f t="shared" si="1"/>
        <v>2</v>
      </c>
    </row>
    <row r="56" spans="1:8" x14ac:dyDescent="0.3">
      <c r="A56" s="1">
        <v>44523</v>
      </c>
      <c r="B56">
        <v>0</v>
      </c>
      <c r="C56" t="s">
        <v>8</v>
      </c>
      <c r="D56">
        <v>24</v>
      </c>
      <c r="E56">
        <v>1</v>
      </c>
      <c r="F56">
        <f t="shared" si="0"/>
        <v>24</v>
      </c>
      <c r="G56">
        <f t="shared" si="2"/>
        <v>1</v>
      </c>
      <c r="H56">
        <f t="shared" si="1"/>
        <v>0</v>
      </c>
    </row>
    <row r="57" spans="1:8" x14ac:dyDescent="0.3">
      <c r="A57" s="1">
        <v>44530</v>
      </c>
      <c r="B57">
        <v>7</v>
      </c>
      <c r="C57" t="s">
        <v>8</v>
      </c>
      <c r="D57">
        <v>24</v>
      </c>
      <c r="E57">
        <v>3</v>
      </c>
      <c r="F57">
        <f t="shared" si="0"/>
        <v>24</v>
      </c>
      <c r="G57">
        <f t="shared" si="2"/>
        <v>1</v>
      </c>
      <c r="H57">
        <f t="shared" si="1"/>
        <v>2</v>
      </c>
    </row>
    <row r="58" spans="1:8" x14ac:dyDescent="0.3">
      <c r="A58" s="1">
        <v>44537</v>
      </c>
      <c r="B58">
        <v>14</v>
      </c>
      <c r="C58" t="s">
        <v>8</v>
      </c>
      <c r="D58">
        <v>24</v>
      </c>
      <c r="E58">
        <v>6</v>
      </c>
      <c r="F58">
        <f t="shared" si="0"/>
        <v>24</v>
      </c>
      <c r="G58">
        <f t="shared" si="2"/>
        <v>1</v>
      </c>
      <c r="H58">
        <f t="shared" si="1"/>
        <v>5</v>
      </c>
    </row>
    <row r="59" spans="1:8" x14ac:dyDescent="0.3">
      <c r="A59" s="1">
        <v>44544</v>
      </c>
      <c r="B59">
        <v>21</v>
      </c>
      <c r="C59" t="s">
        <v>8</v>
      </c>
      <c r="D59">
        <v>24.125</v>
      </c>
      <c r="E59">
        <v>9</v>
      </c>
      <c r="F59">
        <f t="shared" si="0"/>
        <v>24</v>
      </c>
      <c r="G59">
        <f t="shared" si="2"/>
        <v>1</v>
      </c>
      <c r="H59">
        <f t="shared" si="1"/>
        <v>8</v>
      </c>
    </row>
    <row r="60" spans="1:8" x14ac:dyDescent="0.3">
      <c r="A60" s="1">
        <v>44558</v>
      </c>
      <c r="B60">
        <v>0</v>
      </c>
      <c r="C60" t="s">
        <v>8</v>
      </c>
      <c r="D60">
        <v>23.4545454545454</v>
      </c>
      <c r="E60">
        <v>1</v>
      </c>
      <c r="F60">
        <f t="shared" si="0"/>
        <v>23</v>
      </c>
      <c r="G60">
        <f t="shared" si="2"/>
        <v>1</v>
      </c>
      <c r="H60">
        <f t="shared" si="1"/>
        <v>0</v>
      </c>
    </row>
    <row r="61" spans="1:8" x14ac:dyDescent="0.3">
      <c r="A61" s="1">
        <v>44572</v>
      </c>
      <c r="B61">
        <v>7</v>
      </c>
      <c r="C61" t="s">
        <v>8</v>
      </c>
      <c r="D61">
        <v>23.818181818181799</v>
      </c>
      <c r="E61">
        <v>5</v>
      </c>
      <c r="F61">
        <f t="shared" si="0"/>
        <v>23</v>
      </c>
      <c r="G61">
        <f t="shared" si="2"/>
        <v>1</v>
      </c>
      <c r="H61">
        <f t="shared" si="1"/>
        <v>4</v>
      </c>
    </row>
    <row r="62" spans="1:8" x14ac:dyDescent="0.3">
      <c r="A62" s="1">
        <v>44579</v>
      </c>
      <c r="B62">
        <v>14</v>
      </c>
      <c r="C62" t="s">
        <v>8</v>
      </c>
      <c r="D62">
        <v>24</v>
      </c>
      <c r="E62">
        <v>8</v>
      </c>
      <c r="F62">
        <f t="shared" si="0"/>
        <v>24</v>
      </c>
      <c r="G62">
        <f t="shared" si="2"/>
        <v>1</v>
      </c>
      <c r="H62">
        <f t="shared" si="1"/>
        <v>7</v>
      </c>
    </row>
    <row r="63" spans="1:8" x14ac:dyDescent="0.3">
      <c r="A63" s="1">
        <v>44446</v>
      </c>
      <c r="B63">
        <v>0</v>
      </c>
      <c r="C63" t="s">
        <v>9</v>
      </c>
      <c r="D63">
        <v>21.846153846153801</v>
      </c>
      <c r="E63">
        <v>4</v>
      </c>
      <c r="F63">
        <f t="shared" si="0"/>
        <v>21</v>
      </c>
      <c r="G63">
        <f t="shared" si="2"/>
        <v>4</v>
      </c>
      <c r="H63">
        <f t="shared" si="1"/>
        <v>0</v>
      </c>
    </row>
    <row r="64" spans="1:8" x14ac:dyDescent="0.3">
      <c r="A64" s="1">
        <v>44453</v>
      </c>
      <c r="B64">
        <v>7</v>
      </c>
      <c r="C64" t="s">
        <v>9</v>
      </c>
      <c r="D64">
        <v>21.4838709677419</v>
      </c>
      <c r="E64">
        <v>5</v>
      </c>
      <c r="F64">
        <f t="shared" si="0"/>
        <v>21</v>
      </c>
      <c r="G64">
        <f t="shared" si="2"/>
        <v>4</v>
      </c>
      <c r="H64">
        <f t="shared" si="1"/>
        <v>1</v>
      </c>
    </row>
    <row r="65" spans="1:8" x14ac:dyDescent="0.3">
      <c r="A65" s="1">
        <v>44488</v>
      </c>
      <c r="B65">
        <v>0</v>
      </c>
      <c r="C65" t="s">
        <v>9</v>
      </c>
      <c r="D65">
        <v>21.1</v>
      </c>
      <c r="E65">
        <v>4</v>
      </c>
      <c r="F65">
        <f t="shared" si="0"/>
        <v>21</v>
      </c>
      <c r="G65">
        <f t="shared" si="2"/>
        <v>4</v>
      </c>
      <c r="H65">
        <f t="shared" si="1"/>
        <v>0</v>
      </c>
    </row>
    <row r="66" spans="1:8" x14ac:dyDescent="0.3">
      <c r="A66" s="1">
        <v>44495</v>
      </c>
      <c r="B66">
        <v>7</v>
      </c>
      <c r="C66" t="s">
        <v>9</v>
      </c>
      <c r="D66">
        <v>21.7777777777777</v>
      </c>
      <c r="E66">
        <v>6</v>
      </c>
      <c r="F66">
        <f t="shared" si="0"/>
        <v>21</v>
      </c>
      <c r="G66">
        <f t="shared" si="2"/>
        <v>4</v>
      </c>
      <c r="H66">
        <f t="shared" si="1"/>
        <v>2</v>
      </c>
    </row>
    <row r="67" spans="1:8" x14ac:dyDescent="0.3">
      <c r="A67" s="1">
        <v>44523</v>
      </c>
      <c r="B67">
        <v>0</v>
      </c>
      <c r="C67" t="s">
        <v>9</v>
      </c>
      <c r="D67">
        <v>24</v>
      </c>
      <c r="E67">
        <v>2</v>
      </c>
      <c r="F67">
        <f t="shared" ref="F67:F130" si="3">IF(D67&lt;18,17,IF(D67&lt;19,18,IF(D67&lt;20,19,IF(D67&lt;21,20,IF(D67&lt;22,21,IF(D67&lt;23,22,IF(D67&lt;24,23,IF(D67&lt;25,24,IF(D67&lt;26,25)))))))))</f>
        <v>24</v>
      </c>
      <c r="G67">
        <f t="shared" si="2"/>
        <v>2</v>
      </c>
      <c r="H67">
        <f t="shared" ref="H67:H130" si="4">E67-G67</f>
        <v>0</v>
      </c>
    </row>
    <row r="68" spans="1:8" x14ac:dyDescent="0.3">
      <c r="A68" s="1">
        <v>44530</v>
      </c>
      <c r="B68">
        <v>7</v>
      </c>
      <c r="C68" t="s">
        <v>9</v>
      </c>
      <c r="D68">
        <v>24</v>
      </c>
      <c r="E68">
        <v>4</v>
      </c>
      <c r="F68">
        <f t="shared" si="3"/>
        <v>24</v>
      </c>
      <c r="G68">
        <f t="shared" ref="G68:G131" si="5">IF(E68&gt;E67, G67,E68 )</f>
        <v>2</v>
      </c>
      <c r="H68">
        <f t="shared" si="4"/>
        <v>2</v>
      </c>
    </row>
    <row r="69" spans="1:8" x14ac:dyDescent="0.3">
      <c r="A69" s="1">
        <v>44537</v>
      </c>
      <c r="B69">
        <v>14</v>
      </c>
      <c r="C69" t="s">
        <v>9</v>
      </c>
      <c r="D69">
        <v>24</v>
      </c>
      <c r="E69">
        <v>7</v>
      </c>
      <c r="F69">
        <f t="shared" si="3"/>
        <v>24</v>
      </c>
      <c r="G69">
        <f t="shared" si="5"/>
        <v>2</v>
      </c>
      <c r="H69">
        <f t="shared" si="4"/>
        <v>5</v>
      </c>
    </row>
    <row r="70" spans="1:8" x14ac:dyDescent="0.3">
      <c r="A70" s="1">
        <v>44544</v>
      </c>
      <c r="B70">
        <v>21</v>
      </c>
      <c r="C70" t="s">
        <v>9</v>
      </c>
      <c r="D70">
        <v>24.125</v>
      </c>
      <c r="E70">
        <v>9</v>
      </c>
      <c r="F70">
        <f t="shared" si="3"/>
        <v>24</v>
      </c>
      <c r="G70">
        <f t="shared" si="5"/>
        <v>2</v>
      </c>
      <c r="H70">
        <f t="shared" si="4"/>
        <v>7</v>
      </c>
    </row>
    <row r="71" spans="1:8" x14ac:dyDescent="0.3">
      <c r="A71" s="1">
        <v>44551</v>
      </c>
      <c r="B71">
        <v>28</v>
      </c>
      <c r="C71" t="s">
        <v>9</v>
      </c>
      <c r="D71">
        <v>23.857142857142801</v>
      </c>
      <c r="E71">
        <v>11</v>
      </c>
      <c r="F71">
        <f t="shared" si="3"/>
        <v>23</v>
      </c>
      <c r="G71">
        <f t="shared" si="5"/>
        <v>2</v>
      </c>
      <c r="H71">
        <f t="shared" si="4"/>
        <v>9</v>
      </c>
    </row>
    <row r="72" spans="1:8" x14ac:dyDescent="0.3">
      <c r="A72" s="1">
        <v>44558</v>
      </c>
      <c r="B72">
        <v>0</v>
      </c>
      <c r="C72" t="s">
        <v>9</v>
      </c>
      <c r="D72">
        <v>23.5</v>
      </c>
      <c r="E72">
        <v>1</v>
      </c>
      <c r="F72">
        <f t="shared" si="3"/>
        <v>23</v>
      </c>
      <c r="G72">
        <f t="shared" si="5"/>
        <v>1</v>
      </c>
      <c r="H72">
        <f t="shared" si="4"/>
        <v>0</v>
      </c>
    </row>
    <row r="73" spans="1:8" x14ac:dyDescent="0.3">
      <c r="A73" s="1">
        <v>44572</v>
      </c>
      <c r="B73">
        <v>7</v>
      </c>
      <c r="C73" t="s">
        <v>9</v>
      </c>
      <c r="D73">
        <v>23.8</v>
      </c>
      <c r="E73">
        <v>5</v>
      </c>
      <c r="F73">
        <f t="shared" si="3"/>
        <v>23</v>
      </c>
      <c r="G73">
        <f t="shared" si="5"/>
        <v>1</v>
      </c>
      <c r="H73">
        <f t="shared" si="4"/>
        <v>4</v>
      </c>
    </row>
    <row r="74" spans="1:8" x14ac:dyDescent="0.3">
      <c r="A74" s="1">
        <v>44579</v>
      </c>
      <c r="B74">
        <v>14</v>
      </c>
      <c r="C74" t="s">
        <v>9</v>
      </c>
      <c r="D74">
        <v>24</v>
      </c>
      <c r="E74">
        <v>9</v>
      </c>
      <c r="F74">
        <f t="shared" si="3"/>
        <v>24</v>
      </c>
      <c r="G74">
        <f t="shared" si="5"/>
        <v>1</v>
      </c>
      <c r="H74">
        <f t="shared" si="4"/>
        <v>8</v>
      </c>
    </row>
    <row r="75" spans="1:8" x14ac:dyDescent="0.3">
      <c r="A75" s="1">
        <v>44446</v>
      </c>
      <c r="B75">
        <v>0</v>
      </c>
      <c r="C75" t="s">
        <v>10</v>
      </c>
      <c r="D75">
        <v>21.75</v>
      </c>
      <c r="E75">
        <v>4</v>
      </c>
      <c r="F75">
        <f t="shared" si="3"/>
        <v>21</v>
      </c>
      <c r="G75">
        <f t="shared" si="5"/>
        <v>4</v>
      </c>
      <c r="H75">
        <f t="shared" si="4"/>
        <v>0</v>
      </c>
    </row>
    <row r="76" spans="1:8" x14ac:dyDescent="0.3">
      <c r="A76" s="1">
        <v>44453</v>
      </c>
      <c r="B76">
        <v>7</v>
      </c>
      <c r="C76" t="s">
        <v>10</v>
      </c>
      <c r="D76">
        <v>21.484848484848399</v>
      </c>
      <c r="E76">
        <v>5</v>
      </c>
      <c r="F76">
        <f t="shared" si="3"/>
        <v>21</v>
      </c>
      <c r="G76">
        <f t="shared" si="5"/>
        <v>4</v>
      </c>
      <c r="H76">
        <f t="shared" si="4"/>
        <v>1</v>
      </c>
    </row>
    <row r="77" spans="1:8" x14ac:dyDescent="0.3">
      <c r="A77" s="1">
        <v>44446</v>
      </c>
      <c r="B77">
        <v>0</v>
      </c>
      <c r="C77" t="s">
        <v>11</v>
      </c>
      <c r="D77">
        <v>21.909090909090899</v>
      </c>
      <c r="E77">
        <v>3</v>
      </c>
      <c r="F77">
        <f t="shared" si="3"/>
        <v>21</v>
      </c>
      <c r="G77">
        <f t="shared" si="5"/>
        <v>3</v>
      </c>
      <c r="H77">
        <f t="shared" si="4"/>
        <v>0</v>
      </c>
    </row>
    <row r="78" spans="1:8" x14ac:dyDescent="0.3">
      <c r="A78" s="1">
        <v>44453</v>
      </c>
      <c r="B78">
        <v>7</v>
      </c>
      <c r="C78" t="s">
        <v>11</v>
      </c>
      <c r="D78">
        <v>21.451612903225801</v>
      </c>
      <c r="E78">
        <v>4</v>
      </c>
      <c r="F78">
        <f t="shared" si="3"/>
        <v>21</v>
      </c>
      <c r="G78">
        <f t="shared" si="5"/>
        <v>3</v>
      </c>
      <c r="H78">
        <f t="shared" si="4"/>
        <v>1</v>
      </c>
    </row>
    <row r="79" spans="1:8" x14ac:dyDescent="0.3">
      <c r="A79" s="1">
        <v>44462</v>
      </c>
      <c r="B79">
        <v>16</v>
      </c>
      <c r="C79" t="s">
        <v>11</v>
      </c>
      <c r="D79">
        <v>20.3333333333333</v>
      </c>
      <c r="E79">
        <v>9</v>
      </c>
      <c r="F79">
        <f t="shared" si="3"/>
        <v>20</v>
      </c>
      <c r="G79">
        <f t="shared" si="5"/>
        <v>3</v>
      </c>
      <c r="H79">
        <f t="shared" si="4"/>
        <v>6</v>
      </c>
    </row>
    <row r="80" spans="1:8" x14ac:dyDescent="0.3">
      <c r="A80" s="1">
        <v>44446</v>
      </c>
      <c r="B80">
        <v>0</v>
      </c>
      <c r="C80" t="s">
        <v>12</v>
      </c>
      <c r="D80">
        <v>21.9</v>
      </c>
      <c r="E80">
        <v>4</v>
      </c>
      <c r="F80">
        <f t="shared" si="3"/>
        <v>21</v>
      </c>
      <c r="G80">
        <f t="shared" si="5"/>
        <v>4</v>
      </c>
      <c r="H80">
        <f t="shared" si="4"/>
        <v>0</v>
      </c>
    </row>
    <row r="81" spans="1:8" x14ac:dyDescent="0.3">
      <c r="A81" s="1">
        <v>44453</v>
      </c>
      <c r="B81">
        <v>7</v>
      </c>
      <c r="C81" t="s">
        <v>12</v>
      </c>
      <c r="D81">
        <v>21.5</v>
      </c>
      <c r="E81">
        <v>4</v>
      </c>
      <c r="F81">
        <f t="shared" si="3"/>
        <v>21</v>
      </c>
      <c r="G81">
        <f t="shared" si="5"/>
        <v>4</v>
      </c>
      <c r="H81">
        <f t="shared" si="4"/>
        <v>0</v>
      </c>
    </row>
    <row r="82" spans="1:8" x14ac:dyDescent="0.3">
      <c r="A82" s="1">
        <v>44462</v>
      </c>
      <c r="B82">
        <v>16</v>
      </c>
      <c r="C82" t="s">
        <v>12</v>
      </c>
      <c r="D82">
        <v>21.214285714285701</v>
      </c>
      <c r="E82">
        <v>9</v>
      </c>
      <c r="F82">
        <f t="shared" si="3"/>
        <v>21</v>
      </c>
      <c r="G82">
        <f t="shared" si="5"/>
        <v>4</v>
      </c>
      <c r="H82">
        <f t="shared" si="4"/>
        <v>5</v>
      </c>
    </row>
    <row r="83" spans="1:8" x14ac:dyDescent="0.3">
      <c r="A83" s="2">
        <v>44488</v>
      </c>
      <c r="B83" s="3">
        <v>0</v>
      </c>
      <c r="C83" s="3" t="s">
        <v>13</v>
      </c>
      <c r="D83" s="3">
        <v>22</v>
      </c>
      <c r="E83" s="3">
        <v>3</v>
      </c>
      <c r="F83" s="3">
        <f t="shared" si="3"/>
        <v>22</v>
      </c>
      <c r="G83">
        <f t="shared" si="5"/>
        <v>3</v>
      </c>
      <c r="H83">
        <f t="shared" si="4"/>
        <v>0</v>
      </c>
    </row>
    <row r="84" spans="1:8" x14ac:dyDescent="0.3">
      <c r="A84" s="2">
        <v>44495</v>
      </c>
      <c r="B84" s="3">
        <v>7</v>
      </c>
      <c r="C84" s="3" t="s">
        <v>13</v>
      </c>
      <c r="D84" s="3">
        <v>22</v>
      </c>
      <c r="E84" s="3">
        <v>5</v>
      </c>
      <c r="F84" s="3">
        <f t="shared" si="3"/>
        <v>22</v>
      </c>
      <c r="G84">
        <f t="shared" si="5"/>
        <v>3</v>
      </c>
      <c r="H84">
        <f t="shared" si="4"/>
        <v>2</v>
      </c>
    </row>
    <row r="85" spans="1:8" x14ac:dyDescent="0.3">
      <c r="A85" s="2">
        <v>44502</v>
      </c>
      <c r="B85" s="3">
        <v>14</v>
      </c>
      <c r="C85" s="3" t="s">
        <v>13</v>
      </c>
      <c r="D85" s="3">
        <v>22</v>
      </c>
      <c r="E85" s="3">
        <v>5</v>
      </c>
      <c r="F85" s="3">
        <f t="shared" si="3"/>
        <v>22</v>
      </c>
      <c r="G85">
        <f t="shared" si="5"/>
        <v>5</v>
      </c>
      <c r="H85">
        <f t="shared" si="4"/>
        <v>0</v>
      </c>
    </row>
    <row r="86" spans="1:8" x14ac:dyDescent="0.3">
      <c r="A86" s="2">
        <v>44509</v>
      </c>
      <c r="B86" s="3">
        <v>21</v>
      </c>
      <c r="C86" s="3" t="s">
        <v>13</v>
      </c>
      <c r="D86" s="3">
        <v>22</v>
      </c>
      <c r="E86" s="3">
        <v>7</v>
      </c>
      <c r="F86" s="3">
        <f t="shared" si="3"/>
        <v>22</v>
      </c>
      <c r="G86">
        <f t="shared" si="5"/>
        <v>5</v>
      </c>
      <c r="H86">
        <f t="shared" si="4"/>
        <v>2</v>
      </c>
    </row>
    <row r="87" spans="1:8" x14ac:dyDescent="0.3">
      <c r="A87" s="1">
        <v>44515</v>
      </c>
      <c r="B87">
        <v>6</v>
      </c>
      <c r="C87" t="s">
        <v>13</v>
      </c>
      <c r="D87">
        <v>22</v>
      </c>
      <c r="E87">
        <v>9</v>
      </c>
      <c r="F87">
        <f t="shared" si="3"/>
        <v>22</v>
      </c>
      <c r="G87">
        <f t="shared" si="5"/>
        <v>5</v>
      </c>
      <c r="H87">
        <f t="shared" si="4"/>
        <v>4</v>
      </c>
    </row>
    <row r="88" spans="1:8" x14ac:dyDescent="0.3">
      <c r="A88" s="1">
        <v>44523</v>
      </c>
      <c r="B88">
        <v>0</v>
      </c>
      <c r="C88" t="s">
        <v>13</v>
      </c>
      <c r="D88">
        <v>24.25</v>
      </c>
      <c r="E88">
        <v>2</v>
      </c>
      <c r="F88">
        <f t="shared" si="3"/>
        <v>24</v>
      </c>
      <c r="G88">
        <f t="shared" si="5"/>
        <v>2</v>
      </c>
      <c r="H88">
        <f t="shared" si="4"/>
        <v>0</v>
      </c>
    </row>
    <row r="89" spans="1:8" x14ac:dyDescent="0.3">
      <c r="A89" s="1">
        <v>44530</v>
      </c>
      <c r="B89">
        <v>7</v>
      </c>
      <c r="C89" t="s">
        <v>13</v>
      </c>
      <c r="D89">
        <v>23.8</v>
      </c>
      <c r="E89">
        <v>4</v>
      </c>
      <c r="F89">
        <f t="shared" si="3"/>
        <v>23</v>
      </c>
      <c r="G89">
        <f t="shared" si="5"/>
        <v>2</v>
      </c>
      <c r="H89">
        <f t="shared" si="4"/>
        <v>2</v>
      </c>
    </row>
    <row r="90" spans="1:8" x14ac:dyDescent="0.3">
      <c r="A90" s="1">
        <v>44558</v>
      </c>
      <c r="B90">
        <v>0</v>
      </c>
      <c r="C90" t="s">
        <v>13</v>
      </c>
      <c r="D90">
        <v>24.4</v>
      </c>
      <c r="E90">
        <v>1</v>
      </c>
      <c r="F90">
        <f t="shared" si="3"/>
        <v>24</v>
      </c>
      <c r="G90">
        <f t="shared" si="5"/>
        <v>1</v>
      </c>
      <c r="H90">
        <f t="shared" si="4"/>
        <v>0</v>
      </c>
    </row>
    <row r="91" spans="1:8" x14ac:dyDescent="0.3">
      <c r="A91" s="1">
        <v>44572</v>
      </c>
      <c r="B91">
        <v>7</v>
      </c>
      <c r="C91" t="s">
        <v>13</v>
      </c>
      <c r="D91">
        <v>24</v>
      </c>
      <c r="E91">
        <v>6</v>
      </c>
      <c r="F91">
        <f t="shared" si="3"/>
        <v>24</v>
      </c>
      <c r="G91">
        <f t="shared" si="5"/>
        <v>1</v>
      </c>
      <c r="H91">
        <f t="shared" si="4"/>
        <v>5</v>
      </c>
    </row>
    <row r="92" spans="1:8" x14ac:dyDescent="0.3">
      <c r="A92" s="1">
        <v>44579</v>
      </c>
      <c r="B92">
        <v>14</v>
      </c>
      <c r="C92" t="s">
        <v>13</v>
      </c>
      <c r="D92">
        <v>23</v>
      </c>
      <c r="E92">
        <v>9</v>
      </c>
      <c r="F92">
        <f t="shared" si="3"/>
        <v>23</v>
      </c>
      <c r="G92">
        <f t="shared" si="5"/>
        <v>1</v>
      </c>
      <c r="H92">
        <f t="shared" si="4"/>
        <v>8</v>
      </c>
    </row>
    <row r="93" spans="1:8" x14ac:dyDescent="0.3">
      <c r="A93" s="2">
        <v>44488</v>
      </c>
      <c r="B93" s="3">
        <v>0</v>
      </c>
      <c r="C93" s="3" t="s">
        <v>14</v>
      </c>
      <c r="D93" s="3">
        <v>22</v>
      </c>
      <c r="E93" s="3">
        <v>4</v>
      </c>
      <c r="F93" s="3">
        <f t="shared" si="3"/>
        <v>22</v>
      </c>
      <c r="G93">
        <f t="shared" si="5"/>
        <v>4</v>
      </c>
      <c r="H93">
        <f t="shared" si="4"/>
        <v>0</v>
      </c>
    </row>
    <row r="94" spans="1:8" x14ac:dyDescent="0.3">
      <c r="A94" s="2">
        <v>44495</v>
      </c>
      <c r="B94" s="3">
        <v>7</v>
      </c>
      <c r="C94" s="3" t="s">
        <v>14</v>
      </c>
      <c r="D94" s="3">
        <v>22</v>
      </c>
      <c r="E94" s="3">
        <v>5</v>
      </c>
      <c r="F94" s="3">
        <f t="shared" si="3"/>
        <v>22</v>
      </c>
      <c r="G94">
        <f t="shared" si="5"/>
        <v>4</v>
      </c>
      <c r="H94">
        <f t="shared" si="4"/>
        <v>1</v>
      </c>
    </row>
    <row r="95" spans="1:8" x14ac:dyDescent="0.3">
      <c r="A95" s="2">
        <v>44502</v>
      </c>
      <c r="B95" s="3">
        <v>14</v>
      </c>
      <c r="C95" s="3" t="s">
        <v>14</v>
      </c>
      <c r="D95" s="3">
        <v>22.4444444444444</v>
      </c>
      <c r="E95" s="3">
        <v>6</v>
      </c>
      <c r="F95" s="3">
        <f t="shared" si="3"/>
        <v>22</v>
      </c>
      <c r="G95">
        <f t="shared" si="5"/>
        <v>4</v>
      </c>
      <c r="H95">
        <f t="shared" si="4"/>
        <v>2</v>
      </c>
    </row>
    <row r="96" spans="1:8" x14ac:dyDescent="0.3">
      <c r="A96" s="2">
        <v>44509</v>
      </c>
      <c r="B96" s="3">
        <v>21</v>
      </c>
      <c r="C96" s="3" t="s">
        <v>14</v>
      </c>
      <c r="D96" s="3">
        <v>22</v>
      </c>
      <c r="E96" s="3">
        <v>9</v>
      </c>
      <c r="F96" s="3">
        <f t="shared" si="3"/>
        <v>22</v>
      </c>
      <c r="G96">
        <f t="shared" si="5"/>
        <v>4</v>
      </c>
      <c r="H96">
        <f t="shared" si="4"/>
        <v>5</v>
      </c>
    </row>
    <row r="97" spans="1:8" x14ac:dyDescent="0.3">
      <c r="A97" s="2">
        <v>44515</v>
      </c>
      <c r="B97" s="3">
        <v>27</v>
      </c>
      <c r="C97" s="3" t="s">
        <v>14</v>
      </c>
      <c r="D97" s="3">
        <v>22</v>
      </c>
      <c r="E97" s="3">
        <v>9</v>
      </c>
      <c r="F97" s="3">
        <f t="shared" si="3"/>
        <v>22</v>
      </c>
      <c r="G97">
        <f t="shared" si="5"/>
        <v>9</v>
      </c>
      <c r="H97">
        <f t="shared" si="4"/>
        <v>0</v>
      </c>
    </row>
    <row r="98" spans="1:8" x14ac:dyDescent="0.3">
      <c r="A98" s="1">
        <v>44523</v>
      </c>
      <c r="B98">
        <v>0</v>
      </c>
      <c r="C98" t="s">
        <v>14</v>
      </c>
      <c r="D98">
        <v>24</v>
      </c>
      <c r="E98">
        <v>2</v>
      </c>
      <c r="F98">
        <f t="shared" si="3"/>
        <v>24</v>
      </c>
      <c r="G98">
        <f t="shared" si="5"/>
        <v>2</v>
      </c>
      <c r="H98">
        <f t="shared" si="4"/>
        <v>0</v>
      </c>
    </row>
    <row r="99" spans="1:8" x14ac:dyDescent="0.3">
      <c r="A99" s="1">
        <v>44530</v>
      </c>
      <c r="B99">
        <v>7</v>
      </c>
      <c r="C99" t="s">
        <v>14</v>
      </c>
      <c r="D99">
        <v>23.8</v>
      </c>
      <c r="E99">
        <v>4</v>
      </c>
      <c r="F99">
        <f t="shared" si="3"/>
        <v>23</v>
      </c>
      <c r="G99">
        <f t="shared" si="5"/>
        <v>2</v>
      </c>
      <c r="H99">
        <f t="shared" si="4"/>
        <v>2</v>
      </c>
    </row>
    <row r="100" spans="1:8" x14ac:dyDescent="0.3">
      <c r="A100" s="1">
        <v>44558</v>
      </c>
      <c r="B100">
        <v>0</v>
      </c>
      <c r="C100" t="s">
        <v>14</v>
      </c>
      <c r="D100">
        <v>24.3</v>
      </c>
      <c r="E100">
        <v>1</v>
      </c>
      <c r="F100">
        <f t="shared" si="3"/>
        <v>24</v>
      </c>
      <c r="G100">
        <f t="shared" si="5"/>
        <v>1</v>
      </c>
      <c r="H100">
        <f t="shared" si="4"/>
        <v>0</v>
      </c>
    </row>
    <row r="101" spans="1:8" x14ac:dyDescent="0.3">
      <c r="A101" s="1">
        <v>44572</v>
      </c>
      <c r="B101">
        <v>7</v>
      </c>
      <c r="C101" t="s">
        <v>14</v>
      </c>
      <c r="D101">
        <v>24</v>
      </c>
      <c r="E101">
        <v>5</v>
      </c>
      <c r="F101">
        <f t="shared" si="3"/>
        <v>24</v>
      </c>
      <c r="G101">
        <f t="shared" si="5"/>
        <v>1</v>
      </c>
      <c r="H101">
        <f t="shared" si="4"/>
        <v>4</v>
      </c>
    </row>
    <row r="102" spans="1:8" x14ac:dyDescent="0.3">
      <c r="A102" s="1">
        <v>44579</v>
      </c>
      <c r="B102">
        <v>14</v>
      </c>
      <c r="C102" t="s">
        <v>14</v>
      </c>
      <c r="D102">
        <v>23.3333333333333</v>
      </c>
      <c r="E102">
        <v>8</v>
      </c>
      <c r="F102">
        <f t="shared" si="3"/>
        <v>23</v>
      </c>
      <c r="G102">
        <f t="shared" si="5"/>
        <v>1</v>
      </c>
      <c r="H102">
        <f t="shared" si="4"/>
        <v>7</v>
      </c>
    </row>
    <row r="103" spans="1:8" x14ac:dyDescent="0.3">
      <c r="A103" s="1">
        <v>44488</v>
      </c>
      <c r="B103">
        <v>0</v>
      </c>
      <c r="C103" t="s">
        <v>15</v>
      </c>
      <c r="D103">
        <v>21.7</v>
      </c>
      <c r="E103">
        <v>4</v>
      </c>
      <c r="F103">
        <f t="shared" si="3"/>
        <v>21</v>
      </c>
      <c r="G103">
        <f t="shared" si="5"/>
        <v>4</v>
      </c>
      <c r="H103">
        <f t="shared" si="4"/>
        <v>0</v>
      </c>
    </row>
    <row r="104" spans="1:8" x14ac:dyDescent="0.3">
      <c r="A104" s="1">
        <v>44495</v>
      </c>
      <c r="B104">
        <v>7</v>
      </c>
      <c r="C104" t="s">
        <v>15</v>
      </c>
      <c r="D104">
        <v>22</v>
      </c>
      <c r="E104">
        <v>6</v>
      </c>
      <c r="F104">
        <f t="shared" si="3"/>
        <v>22</v>
      </c>
      <c r="G104">
        <f t="shared" si="5"/>
        <v>4</v>
      </c>
      <c r="H104">
        <f t="shared" si="4"/>
        <v>2</v>
      </c>
    </row>
    <row r="105" spans="1:8" x14ac:dyDescent="0.3">
      <c r="A105" s="2">
        <v>44502</v>
      </c>
      <c r="B105" s="3">
        <v>0</v>
      </c>
      <c r="C105" s="3" t="s">
        <v>15</v>
      </c>
      <c r="D105" s="3">
        <v>22.363636363636299</v>
      </c>
      <c r="E105" s="3">
        <v>5</v>
      </c>
      <c r="F105" s="3">
        <f t="shared" si="3"/>
        <v>22</v>
      </c>
      <c r="G105">
        <f t="shared" si="5"/>
        <v>5</v>
      </c>
      <c r="H105">
        <f t="shared" si="4"/>
        <v>0</v>
      </c>
    </row>
    <row r="106" spans="1:8" x14ac:dyDescent="0.3">
      <c r="A106" s="2">
        <v>44509</v>
      </c>
      <c r="B106" s="3">
        <v>7</v>
      </c>
      <c r="C106" s="3" t="s">
        <v>15</v>
      </c>
      <c r="D106" s="3">
        <v>22</v>
      </c>
      <c r="E106" s="3">
        <v>10</v>
      </c>
      <c r="F106" s="3">
        <f t="shared" si="3"/>
        <v>22</v>
      </c>
      <c r="G106">
        <f t="shared" si="5"/>
        <v>5</v>
      </c>
      <c r="H106">
        <f t="shared" si="4"/>
        <v>5</v>
      </c>
    </row>
    <row r="107" spans="1:8" x14ac:dyDescent="0.3">
      <c r="A107" s="2">
        <v>44515</v>
      </c>
      <c r="B107" s="3">
        <v>13</v>
      </c>
      <c r="C107" s="3" t="s">
        <v>15</v>
      </c>
      <c r="D107" s="3">
        <v>22</v>
      </c>
      <c r="E107" s="3">
        <v>10</v>
      </c>
      <c r="F107" s="3">
        <f t="shared" si="3"/>
        <v>22</v>
      </c>
      <c r="G107">
        <f t="shared" si="5"/>
        <v>10</v>
      </c>
      <c r="H107">
        <f t="shared" si="4"/>
        <v>0</v>
      </c>
    </row>
    <row r="108" spans="1:8" x14ac:dyDescent="0.3">
      <c r="A108" s="1">
        <v>44523</v>
      </c>
      <c r="B108">
        <v>0</v>
      </c>
      <c r="C108" t="s">
        <v>15</v>
      </c>
      <c r="D108">
        <v>24</v>
      </c>
      <c r="E108">
        <v>2</v>
      </c>
      <c r="F108">
        <f t="shared" si="3"/>
        <v>24</v>
      </c>
      <c r="G108">
        <f t="shared" si="5"/>
        <v>2</v>
      </c>
      <c r="H108">
        <f t="shared" si="4"/>
        <v>0</v>
      </c>
    </row>
    <row r="109" spans="1:8" x14ac:dyDescent="0.3">
      <c r="A109" s="1">
        <v>44530</v>
      </c>
      <c r="B109">
        <v>7</v>
      </c>
      <c r="C109" t="s">
        <v>15</v>
      </c>
      <c r="D109">
        <v>23.8</v>
      </c>
      <c r="E109">
        <v>4</v>
      </c>
      <c r="F109">
        <f t="shared" si="3"/>
        <v>23</v>
      </c>
      <c r="G109">
        <f t="shared" si="5"/>
        <v>2</v>
      </c>
      <c r="H109">
        <f t="shared" si="4"/>
        <v>2</v>
      </c>
    </row>
    <row r="110" spans="1:8" x14ac:dyDescent="0.3">
      <c r="A110" s="1">
        <v>44537</v>
      </c>
      <c r="B110">
        <v>14</v>
      </c>
      <c r="C110" t="s">
        <v>15</v>
      </c>
      <c r="D110">
        <v>24</v>
      </c>
      <c r="E110">
        <v>6</v>
      </c>
      <c r="F110">
        <f t="shared" si="3"/>
        <v>24</v>
      </c>
      <c r="G110">
        <f t="shared" si="5"/>
        <v>2</v>
      </c>
      <c r="H110">
        <f t="shared" si="4"/>
        <v>4</v>
      </c>
    </row>
    <row r="111" spans="1:8" x14ac:dyDescent="0.3">
      <c r="A111" s="1">
        <v>44558</v>
      </c>
      <c r="B111">
        <v>0</v>
      </c>
      <c r="C111" t="s">
        <v>15</v>
      </c>
      <c r="D111">
        <v>24.363636363636299</v>
      </c>
      <c r="E111">
        <v>2</v>
      </c>
      <c r="F111">
        <f t="shared" si="3"/>
        <v>24</v>
      </c>
      <c r="G111">
        <f t="shared" si="5"/>
        <v>2</v>
      </c>
      <c r="H111">
        <f t="shared" si="4"/>
        <v>0</v>
      </c>
    </row>
    <row r="112" spans="1:8" x14ac:dyDescent="0.3">
      <c r="A112" s="1">
        <v>44572</v>
      </c>
      <c r="B112">
        <v>7</v>
      </c>
      <c r="C112" t="s">
        <v>15</v>
      </c>
      <c r="D112">
        <v>24</v>
      </c>
      <c r="E112">
        <v>6</v>
      </c>
      <c r="F112">
        <f t="shared" si="3"/>
        <v>24</v>
      </c>
      <c r="G112">
        <f t="shared" si="5"/>
        <v>2</v>
      </c>
      <c r="H112">
        <f t="shared" si="4"/>
        <v>4</v>
      </c>
    </row>
    <row r="113" spans="1:8" x14ac:dyDescent="0.3">
      <c r="A113" s="1">
        <v>44579</v>
      </c>
      <c r="B113">
        <v>14</v>
      </c>
      <c r="C113" t="s">
        <v>15</v>
      </c>
      <c r="D113">
        <v>23</v>
      </c>
      <c r="E113">
        <v>8</v>
      </c>
      <c r="F113">
        <f t="shared" si="3"/>
        <v>23</v>
      </c>
      <c r="G113">
        <f t="shared" si="5"/>
        <v>2</v>
      </c>
      <c r="H113">
        <f t="shared" si="4"/>
        <v>6</v>
      </c>
    </row>
    <row r="114" spans="1:8" x14ac:dyDescent="0.3">
      <c r="A114" s="1">
        <v>44439</v>
      </c>
      <c r="B114">
        <v>0</v>
      </c>
      <c r="C114" t="s">
        <v>16</v>
      </c>
      <c r="D114">
        <v>22.3333333333333</v>
      </c>
      <c r="E114">
        <v>2</v>
      </c>
      <c r="F114">
        <f t="shared" si="3"/>
        <v>22</v>
      </c>
      <c r="G114">
        <f t="shared" si="5"/>
        <v>2</v>
      </c>
      <c r="H114">
        <f t="shared" si="4"/>
        <v>0</v>
      </c>
    </row>
    <row r="115" spans="1:8" x14ac:dyDescent="0.3">
      <c r="A115" s="1">
        <v>44446</v>
      </c>
      <c r="B115">
        <v>7</v>
      </c>
      <c r="C115" t="s">
        <v>16</v>
      </c>
      <c r="D115">
        <v>22</v>
      </c>
      <c r="E115">
        <v>4</v>
      </c>
      <c r="F115">
        <f t="shared" si="3"/>
        <v>22</v>
      </c>
      <c r="G115">
        <f t="shared" si="5"/>
        <v>2</v>
      </c>
      <c r="H115">
        <f t="shared" si="4"/>
        <v>2</v>
      </c>
    </row>
    <row r="116" spans="1:8" x14ac:dyDescent="0.3">
      <c r="A116" s="1">
        <v>44453</v>
      </c>
      <c r="B116">
        <v>14</v>
      </c>
      <c r="C116" t="s">
        <v>16</v>
      </c>
      <c r="D116">
        <v>21.419354838709602</v>
      </c>
      <c r="E116">
        <v>7</v>
      </c>
      <c r="F116">
        <f t="shared" si="3"/>
        <v>21</v>
      </c>
      <c r="G116">
        <f t="shared" si="5"/>
        <v>2</v>
      </c>
      <c r="H116">
        <f t="shared" si="4"/>
        <v>5</v>
      </c>
    </row>
    <row r="117" spans="1:8" x14ac:dyDescent="0.3">
      <c r="A117" s="1">
        <v>44488</v>
      </c>
      <c r="B117">
        <v>0</v>
      </c>
      <c r="C117" t="s">
        <v>16</v>
      </c>
      <c r="D117">
        <v>21.818181818181799</v>
      </c>
      <c r="E117">
        <v>4</v>
      </c>
      <c r="F117">
        <f t="shared" si="3"/>
        <v>21</v>
      </c>
      <c r="G117">
        <f t="shared" si="5"/>
        <v>4</v>
      </c>
      <c r="H117">
        <f t="shared" si="4"/>
        <v>0</v>
      </c>
    </row>
    <row r="118" spans="1:8" x14ac:dyDescent="0.3">
      <c r="A118" s="1">
        <v>44495</v>
      </c>
      <c r="B118">
        <v>7</v>
      </c>
      <c r="C118" t="s">
        <v>16</v>
      </c>
      <c r="D118">
        <v>22</v>
      </c>
      <c r="E118">
        <v>6</v>
      </c>
      <c r="F118">
        <f t="shared" si="3"/>
        <v>22</v>
      </c>
      <c r="G118">
        <f t="shared" si="5"/>
        <v>4</v>
      </c>
      <c r="H118">
        <f t="shared" si="4"/>
        <v>2</v>
      </c>
    </row>
    <row r="119" spans="1:8" x14ac:dyDescent="0.3">
      <c r="A119" s="1">
        <v>44502</v>
      </c>
      <c r="B119">
        <v>14</v>
      </c>
      <c r="C119" t="s">
        <v>16</v>
      </c>
      <c r="D119">
        <v>22</v>
      </c>
      <c r="E119">
        <v>7</v>
      </c>
      <c r="F119">
        <f t="shared" si="3"/>
        <v>22</v>
      </c>
      <c r="G119">
        <f t="shared" si="5"/>
        <v>4</v>
      </c>
      <c r="H119">
        <f t="shared" si="4"/>
        <v>3</v>
      </c>
    </row>
    <row r="120" spans="1:8" x14ac:dyDescent="0.3">
      <c r="A120" s="1">
        <v>44523</v>
      </c>
      <c r="B120">
        <v>0</v>
      </c>
      <c r="C120" t="s">
        <v>16</v>
      </c>
      <c r="D120">
        <v>24.2</v>
      </c>
      <c r="E120">
        <v>2</v>
      </c>
      <c r="F120">
        <f t="shared" si="3"/>
        <v>24</v>
      </c>
      <c r="G120">
        <f t="shared" si="5"/>
        <v>2</v>
      </c>
      <c r="H120">
        <f t="shared" si="4"/>
        <v>0</v>
      </c>
    </row>
    <row r="121" spans="1:8" x14ac:dyDescent="0.3">
      <c r="A121" s="1">
        <v>44530</v>
      </c>
      <c r="B121">
        <v>7</v>
      </c>
      <c r="C121" t="s">
        <v>16</v>
      </c>
      <c r="D121">
        <v>24.181818181818102</v>
      </c>
      <c r="E121">
        <v>5</v>
      </c>
      <c r="F121">
        <f t="shared" si="3"/>
        <v>24</v>
      </c>
      <c r="G121">
        <f t="shared" si="5"/>
        <v>2</v>
      </c>
      <c r="H121">
        <f t="shared" si="4"/>
        <v>3</v>
      </c>
    </row>
    <row r="122" spans="1:8" x14ac:dyDescent="0.3">
      <c r="A122" s="1">
        <v>44537</v>
      </c>
      <c r="B122">
        <v>14</v>
      </c>
      <c r="C122" t="s">
        <v>16</v>
      </c>
      <c r="D122">
        <v>24</v>
      </c>
      <c r="E122">
        <v>8</v>
      </c>
      <c r="F122">
        <f t="shared" si="3"/>
        <v>24</v>
      </c>
      <c r="G122">
        <f t="shared" si="5"/>
        <v>2</v>
      </c>
      <c r="H122">
        <f t="shared" si="4"/>
        <v>6</v>
      </c>
    </row>
    <row r="123" spans="1:8" x14ac:dyDescent="0.3">
      <c r="A123" s="1">
        <v>44558</v>
      </c>
      <c r="B123">
        <v>0</v>
      </c>
      <c r="C123" t="s">
        <v>16</v>
      </c>
      <c r="D123">
        <v>24.363636363636299</v>
      </c>
      <c r="E123">
        <v>2</v>
      </c>
      <c r="F123">
        <f t="shared" si="3"/>
        <v>24</v>
      </c>
      <c r="G123">
        <f t="shared" si="5"/>
        <v>2</v>
      </c>
      <c r="H123">
        <f t="shared" si="4"/>
        <v>0</v>
      </c>
    </row>
    <row r="124" spans="1:8" x14ac:dyDescent="0.3">
      <c r="A124" s="1">
        <v>44572</v>
      </c>
      <c r="B124">
        <v>7</v>
      </c>
      <c r="C124" t="s">
        <v>16</v>
      </c>
      <c r="D124">
        <v>24</v>
      </c>
      <c r="E124">
        <v>6</v>
      </c>
      <c r="F124">
        <f t="shared" si="3"/>
        <v>24</v>
      </c>
      <c r="G124">
        <f t="shared" si="5"/>
        <v>2</v>
      </c>
      <c r="H124">
        <f t="shared" si="4"/>
        <v>4</v>
      </c>
    </row>
    <row r="125" spans="1:8" x14ac:dyDescent="0.3">
      <c r="A125" s="1">
        <v>44579</v>
      </c>
      <c r="B125">
        <v>14</v>
      </c>
      <c r="C125" t="s">
        <v>16</v>
      </c>
      <c r="D125">
        <v>23.3333333333333</v>
      </c>
      <c r="E125">
        <v>8</v>
      </c>
      <c r="F125">
        <f t="shared" si="3"/>
        <v>23</v>
      </c>
      <c r="G125">
        <f t="shared" si="5"/>
        <v>2</v>
      </c>
      <c r="H125">
        <f t="shared" si="4"/>
        <v>6</v>
      </c>
    </row>
    <row r="126" spans="1:8" x14ac:dyDescent="0.3">
      <c r="A126" s="1">
        <v>44439</v>
      </c>
      <c r="B126">
        <v>0</v>
      </c>
      <c r="C126" t="s">
        <v>17</v>
      </c>
      <c r="D126">
        <v>22.25</v>
      </c>
      <c r="E126">
        <v>2</v>
      </c>
      <c r="F126">
        <f t="shared" si="3"/>
        <v>22</v>
      </c>
      <c r="G126">
        <f t="shared" si="5"/>
        <v>2</v>
      </c>
      <c r="H126">
        <f t="shared" si="4"/>
        <v>0</v>
      </c>
    </row>
    <row r="127" spans="1:8" x14ac:dyDescent="0.3">
      <c r="A127" s="1">
        <v>44446</v>
      </c>
      <c r="B127">
        <v>7</v>
      </c>
      <c r="C127" t="s">
        <v>17</v>
      </c>
      <c r="D127">
        <v>22</v>
      </c>
      <c r="E127">
        <v>4</v>
      </c>
      <c r="F127">
        <f t="shared" si="3"/>
        <v>22</v>
      </c>
      <c r="G127">
        <f t="shared" si="5"/>
        <v>2</v>
      </c>
      <c r="H127">
        <f t="shared" si="4"/>
        <v>2</v>
      </c>
    </row>
    <row r="128" spans="1:8" x14ac:dyDescent="0.3">
      <c r="A128" s="1">
        <v>44453</v>
      </c>
      <c r="B128">
        <v>14</v>
      </c>
      <c r="C128" t="s">
        <v>17</v>
      </c>
      <c r="D128">
        <v>21.375</v>
      </c>
      <c r="E128">
        <v>6</v>
      </c>
      <c r="F128">
        <f t="shared" si="3"/>
        <v>21</v>
      </c>
      <c r="G128">
        <f t="shared" si="5"/>
        <v>2</v>
      </c>
      <c r="H128">
        <f t="shared" si="4"/>
        <v>4</v>
      </c>
    </row>
    <row r="129" spans="1:8" x14ac:dyDescent="0.3">
      <c r="A129" s="1">
        <v>44488</v>
      </c>
      <c r="B129">
        <v>0</v>
      </c>
      <c r="C129" t="s">
        <v>17</v>
      </c>
      <c r="D129">
        <v>21.8333333333333</v>
      </c>
      <c r="E129">
        <v>4</v>
      </c>
      <c r="F129">
        <f t="shared" si="3"/>
        <v>21</v>
      </c>
      <c r="G129">
        <f t="shared" si="5"/>
        <v>4</v>
      </c>
      <c r="H129">
        <f t="shared" si="4"/>
        <v>0</v>
      </c>
    </row>
    <row r="130" spans="1:8" x14ac:dyDescent="0.3">
      <c r="A130" s="1">
        <v>44495</v>
      </c>
      <c r="B130">
        <v>7</v>
      </c>
      <c r="C130" t="s">
        <v>17</v>
      </c>
      <c r="D130">
        <v>22</v>
      </c>
      <c r="E130">
        <v>6</v>
      </c>
      <c r="F130">
        <f t="shared" si="3"/>
        <v>22</v>
      </c>
      <c r="G130">
        <f t="shared" si="5"/>
        <v>4</v>
      </c>
      <c r="H130">
        <f t="shared" si="4"/>
        <v>2</v>
      </c>
    </row>
    <row r="131" spans="1:8" x14ac:dyDescent="0.3">
      <c r="A131" s="1">
        <v>44502</v>
      </c>
      <c r="B131">
        <v>14</v>
      </c>
      <c r="C131" t="s">
        <v>17</v>
      </c>
      <c r="D131">
        <v>22.571428571428498</v>
      </c>
      <c r="E131">
        <v>7</v>
      </c>
      <c r="F131">
        <f t="shared" ref="F131:F194" si="6">IF(D131&lt;18,17,IF(D131&lt;19,18,IF(D131&lt;20,19,IF(D131&lt;21,20,IF(D131&lt;22,21,IF(D131&lt;23,22,IF(D131&lt;24,23,IF(D131&lt;25,24,IF(D131&lt;26,25)))))))))</f>
        <v>22</v>
      </c>
      <c r="G131">
        <f t="shared" si="5"/>
        <v>4</v>
      </c>
      <c r="H131">
        <f t="shared" ref="H131:H194" si="7">E131-G131</f>
        <v>3</v>
      </c>
    </row>
    <row r="132" spans="1:8" x14ac:dyDescent="0.3">
      <c r="A132" s="1">
        <v>44523</v>
      </c>
      <c r="B132">
        <v>0</v>
      </c>
      <c r="C132" t="s">
        <v>17</v>
      </c>
      <c r="D132">
        <v>24.2</v>
      </c>
      <c r="E132">
        <v>2</v>
      </c>
      <c r="F132">
        <f t="shared" si="6"/>
        <v>24</v>
      </c>
      <c r="G132">
        <f t="shared" ref="G132:G195" si="8">IF(E132&gt;E131, G131,E132 )</f>
        <v>2</v>
      </c>
      <c r="H132">
        <f t="shared" si="7"/>
        <v>0</v>
      </c>
    </row>
    <row r="133" spans="1:8" x14ac:dyDescent="0.3">
      <c r="A133" s="1">
        <v>44530</v>
      </c>
      <c r="B133">
        <v>7</v>
      </c>
      <c r="C133" t="s">
        <v>17</v>
      </c>
      <c r="D133">
        <v>24</v>
      </c>
      <c r="E133">
        <v>4</v>
      </c>
      <c r="F133">
        <f t="shared" si="6"/>
        <v>24</v>
      </c>
      <c r="G133">
        <f t="shared" si="8"/>
        <v>2</v>
      </c>
      <c r="H133">
        <f t="shared" si="7"/>
        <v>2</v>
      </c>
    </row>
    <row r="134" spans="1:8" x14ac:dyDescent="0.3">
      <c r="A134" s="1">
        <v>44537</v>
      </c>
      <c r="B134">
        <v>14</v>
      </c>
      <c r="C134" t="s">
        <v>17</v>
      </c>
      <c r="D134">
        <v>23.9166666666666</v>
      </c>
      <c r="E134">
        <v>7</v>
      </c>
      <c r="F134">
        <f t="shared" si="6"/>
        <v>23</v>
      </c>
      <c r="G134">
        <f t="shared" si="8"/>
        <v>2</v>
      </c>
      <c r="H134">
        <f t="shared" si="7"/>
        <v>5</v>
      </c>
    </row>
    <row r="135" spans="1:8" x14ac:dyDescent="0.3">
      <c r="A135" s="1">
        <v>44558</v>
      </c>
      <c r="B135">
        <v>0</v>
      </c>
      <c r="C135" t="s">
        <v>17</v>
      </c>
      <c r="D135">
        <v>24.363636363636299</v>
      </c>
      <c r="E135">
        <v>1</v>
      </c>
      <c r="F135">
        <f t="shared" si="6"/>
        <v>24</v>
      </c>
      <c r="G135">
        <f t="shared" si="8"/>
        <v>1</v>
      </c>
      <c r="H135">
        <f t="shared" si="7"/>
        <v>0</v>
      </c>
    </row>
    <row r="136" spans="1:8" x14ac:dyDescent="0.3">
      <c r="A136" s="1">
        <v>44572</v>
      </c>
      <c r="B136">
        <v>7</v>
      </c>
      <c r="C136" t="s">
        <v>17</v>
      </c>
      <c r="D136">
        <v>24</v>
      </c>
      <c r="E136">
        <v>5</v>
      </c>
      <c r="F136">
        <f t="shared" si="6"/>
        <v>24</v>
      </c>
      <c r="G136">
        <f t="shared" si="8"/>
        <v>1</v>
      </c>
      <c r="H136">
        <f t="shared" si="7"/>
        <v>4</v>
      </c>
    </row>
    <row r="137" spans="1:8" x14ac:dyDescent="0.3">
      <c r="A137" s="1">
        <v>44579</v>
      </c>
      <c r="B137">
        <v>14</v>
      </c>
      <c r="C137" t="s">
        <v>17</v>
      </c>
      <c r="D137">
        <v>23.5</v>
      </c>
      <c r="E137">
        <v>7</v>
      </c>
      <c r="F137">
        <f t="shared" si="6"/>
        <v>23</v>
      </c>
      <c r="G137">
        <f t="shared" si="8"/>
        <v>1</v>
      </c>
      <c r="H137">
        <f t="shared" si="7"/>
        <v>6</v>
      </c>
    </row>
    <row r="138" spans="1:8" x14ac:dyDescent="0.3">
      <c r="A138" s="1">
        <v>44446</v>
      </c>
      <c r="B138">
        <v>0</v>
      </c>
      <c r="C138" t="s">
        <v>18</v>
      </c>
      <c r="D138">
        <v>22</v>
      </c>
      <c r="E138">
        <v>4</v>
      </c>
      <c r="F138">
        <f t="shared" si="6"/>
        <v>22</v>
      </c>
      <c r="G138">
        <f t="shared" si="8"/>
        <v>4</v>
      </c>
      <c r="H138">
        <f t="shared" si="7"/>
        <v>0</v>
      </c>
    </row>
    <row r="139" spans="1:8" x14ac:dyDescent="0.3">
      <c r="A139" s="1">
        <v>44453</v>
      </c>
      <c r="B139">
        <v>7</v>
      </c>
      <c r="C139" t="s">
        <v>18</v>
      </c>
      <c r="D139">
        <v>21.3333333333333</v>
      </c>
      <c r="E139">
        <v>6</v>
      </c>
      <c r="F139">
        <f t="shared" si="6"/>
        <v>21</v>
      </c>
      <c r="G139">
        <f t="shared" si="8"/>
        <v>4</v>
      </c>
      <c r="H139">
        <f t="shared" si="7"/>
        <v>2</v>
      </c>
    </row>
    <row r="140" spans="1:8" x14ac:dyDescent="0.3">
      <c r="A140" s="1">
        <v>44488</v>
      </c>
      <c r="B140">
        <v>0</v>
      </c>
      <c r="C140" t="s">
        <v>18</v>
      </c>
      <c r="D140">
        <v>21.8333333333333</v>
      </c>
      <c r="E140">
        <v>4</v>
      </c>
      <c r="F140">
        <f t="shared" si="6"/>
        <v>21</v>
      </c>
      <c r="G140">
        <f t="shared" si="8"/>
        <v>4</v>
      </c>
      <c r="H140">
        <f t="shared" si="7"/>
        <v>0</v>
      </c>
    </row>
    <row r="141" spans="1:8" x14ac:dyDescent="0.3">
      <c r="A141" s="1">
        <v>44495</v>
      </c>
      <c r="B141">
        <v>7</v>
      </c>
      <c r="C141" t="s">
        <v>18</v>
      </c>
      <c r="D141">
        <v>22</v>
      </c>
      <c r="E141">
        <v>6</v>
      </c>
      <c r="F141">
        <f t="shared" si="6"/>
        <v>22</v>
      </c>
      <c r="G141">
        <f t="shared" si="8"/>
        <v>4</v>
      </c>
      <c r="H141">
        <f t="shared" si="7"/>
        <v>2</v>
      </c>
    </row>
    <row r="142" spans="1:8" x14ac:dyDescent="0.3">
      <c r="A142" s="1">
        <v>44502</v>
      </c>
      <c r="B142">
        <v>14</v>
      </c>
      <c r="C142" t="s">
        <v>18</v>
      </c>
      <c r="D142">
        <v>22.4444444444444</v>
      </c>
      <c r="E142">
        <v>7</v>
      </c>
      <c r="F142">
        <f t="shared" si="6"/>
        <v>22</v>
      </c>
      <c r="G142">
        <f t="shared" si="8"/>
        <v>4</v>
      </c>
      <c r="H142">
        <f t="shared" si="7"/>
        <v>3</v>
      </c>
    </row>
    <row r="143" spans="1:8" x14ac:dyDescent="0.3">
      <c r="A143" s="1">
        <v>44523</v>
      </c>
      <c r="B143">
        <v>0</v>
      </c>
      <c r="C143" t="s">
        <v>18</v>
      </c>
      <c r="D143">
        <v>24.3</v>
      </c>
      <c r="E143">
        <v>2</v>
      </c>
      <c r="F143">
        <f t="shared" si="6"/>
        <v>24</v>
      </c>
      <c r="G143">
        <f t="shared" si="8"/>
        <v>2</v>
      </c>
      <c r="H143">
        <f t="shared" si="7"/>
        <v>0</v>
      </c>
    </row>
    <row r="144" spans="1:8" x14ac:dyDescent="0.3">
      <c r="A144" s="1">
        <v>44530</v>
      </c>
      <c r="B144">
        <v>7</v>
      </c>
      <c r="C144" t="s">
        <v>18</v>
      </c>
      <c r="D144">
        <v>24.2</v>
      </c>
      <c r="E144">
        <v>4</v>
      </c>
      <c r="F144">
        <f t="shared" si="6"/>
        <v>24</v>
      </c>
      <c r="G144">
        <f t="shared" si="8"/>
        <v>2</v>
      </c>
      <c r="H144">
        <f t="shared" si="7"/>
        <v>2</v>
      </c>
    </row>
    <row r="145" spans="1:8" x14ac:dyDescent="0.3">
      <c r="A145" s="1">
        <v>44537</v>
      </c>
      <c r="B145">
        <v>14</v>
      </c>
      <c r="C145" t="s">
        <v>18</v>
      </c>
      <c r="D145">
        <v>23.909090909090899</v>
      </c>
      <c r="E145">
        <v>6</v>
      </c>
      <c r="F145">
        <f t="shared" si="6"/>
        <v>23</v>
      </c>
      <c r="G145">
        <f t="shared" si="8"/>
        <v>2</v>
      </c>
      <c r="H145">
        <f t="shared" si="7"/>
        <v>4</v>
      </c>
    </row>
    <row r="146" spans="1:8" x14ac:dyDescent="0.3">
      <c r="A146" s="1">
        <v>44558</v>
      </c>
      <c r="B146">
        <v>0</v>
      </c>
      <c r="C146" t="s">
        <v>18</v>
      </c>
      <c r="D146">
        <v>24.3333333333333</v>
      </c>
      <c r="E146">
        <v>1</v>
      </c>
      <c r="F146">
        <f t="shared" si="6"/>
        <v>24</v>
      </c>
      <c r="G146">
        <f t="shared" si="8"/>
        <v>1</v>
      </c>
      <c r="H146">
        <f t="shared" si="7"/>
        <v>0</v>
      </c>
    </row>
    <row r="147" spans="1:8" x14ac:dyDescent="0.3">
      <c r="A147" s="1">
        <v>44572</v>
      </c>
      <c r="B147">
        <v>7</v>
      </c>
      <c r="C147" t="s">
        <v>18</v>
      </c>
      <c r="D147">
        <v>24</v>
      </c>
      <c r="E147">
        <v>5</v>
      </c>
      <c r="F147">
        <f t="shared" si="6"/>
        <v>24</v>
      </c>
      <c r="G147">
        <f t="shared" si="8"/>
        <v>1</v>
      </c>
      <c r="H147">
        <f t="shared" si="7"/>
        <v>4</v>
      </c>
    </row>
    <row r="148" spans="1:8" x14ac:dyDescent="0.3">
      <c r="A148" s="1">
        <v>44579</v>
      </c>
      <c r="B148">
        <v>14</v>
      </c>
      <c r="C148" t="s">
        <v>18</v>
      </c>
      <c r="D148">
        <v>23.6</v>
      </c>
      <c r="E148">
        <v>9</v>
      </c>
      <c r="F148">
        <f t="shared" si="6"/>
        <v>23</v>
      </c>
      <c r="G148">
        <f t="shared" si="8"/>
        <v>1</v>
      </c>
      <c r="H148">
        <f t="shared" si="7"/>
        <v>8</v>
      </c>
    </row>
    <row r="149" spans="1:8" x14ac:dyDescent="0.3">
      <c r="A149" s="1">
        <v>44446</v>
      </c>
      <c r="B149">
        <v>0</v>
      </c>
      <c r="C149" t="s">
        <v>19</v>
      </c>
      <c r="D149">
        <v>22</v>
      </c>
      <c r="E149">
        <v>4</v>
      </c>
      <c r="F149">
        <f t="shared" si="6"/>
        <v>22</v>
      </c>
      <c r="G149">
        <f t="shared" si="8"/>
        <v>4</v>
      </c>
      <c r="H149">
        <f t="shared" si="7"/>
        <v>0</v>
      </c>
    </row>
    <row r="150" spans="1:8" x14ac:dyDescent="0.3">
      <c r="A150" s="1">
        <v>44453</v>
      </c>
      <c r="B150">
        <v>7</v>
      </c>
      <c r="C150" t="s">
        <v>19</v>
      </c>
      <c r="D150">
        <v>21.3333333333333</v>
      </c>
      <c r="E150">
        <v>7</v>
      </c>
      <c r="F150">
        <f t="shared" si="6"/>
        <v>21</v>
      </c>
      <c r="G150">
        <f t="shared" si="8"/>
        <v>4</v>
      </c>
      <c r="H150">
        <f t="shared" si="7"/>
        <v>3</v>
      </c>
    </row>
    <row r="151" spans="1:8" x14ac:dyDescent="0.3">
      <c r="A151" s="1">
        <v>44446</v>
      </c>
      <c r="B151">
        <v>0</v>
      </c>
      <c r="C151" t="s">
        <v>20</v>
      </c>
      <c r="D151">
        <v>22</v>
      </c>
      <c r="E151">
        <v>4</v>
      </c>
      <c r="F151">
        <f t="shared" si="6"/>
        <v>22</v>
      </c>
      <c r="G151">
        <f t="shared" si="8"/>
        <v>4</v>
      </c>
      <c r="H151">
        <f t="shared" si="7"/>
        <v>0</v>
      </c>
    </row>
    <row r="152" spans="1:8" x14ac:dyDescent="0.3">
      <c r="A152" s="1">
        <v>44453</v>
      </c>
      <c r="B152">
        <v>7</v>
      </c>
      <c r="C152" t="s">
        <v>20</v>
      </c>
      <c r="D152">
        <v>21.352941176470502</v>
      </c>
      <c r="E152">
        <v>7</v>
      </c>
      <c r="F152">
        <f t="shared" si="6"/>
        <v>21</v>
      </c>
      <c r="G152">
        <f t="shared" si="8"/>
        <v>4</v>
      </c>
      <c r="H152">
        <f t="shared" si="7"/>
        <v>3</v>
      </c>
    </row>
    <row r="153" spans="1:8" x14ac:dyDescent="0.3">
      <c r="A153" s="2">
        <v>44439</v>
      </c>
      <c r="B153" s="3">
        <v>0</v>
      </c>
      <c r="C153" s="3" t="s">
        <v>21</v>
      </c>
      <c r="D153" s="3">
        <v>20.0833333333333</v>
      </c>
      <c r="E153" s="3">
        <v>2</v>
      </c>
      <c r="F153" s="3">
        <f t="shared" si="6"/>
        <v>20</v>
      </c>
      <c r="G153">
        <f t="shared" si="8"/>
        <v>2</v>
      </c>
      <c r="H153">
        <f t="shared" si="7"/>
        <v>0</v>
      </c>
    </row>
    <row r="154" spans="1:8" x14ac:dyDescent="0.3">
      <c r="A154" s="2">
        <v>44446</v>
      </c>
      <c r="B154" s="3">
        <v>7</v>
      </c>
      <c r="C154" s="3" t="s">
        <v>21</v>
      </c>
      <c r="D154" s="3">
        <v>19.75</v>
      </c>
      <c r="E154" s="3">
        <v>3</v>
      </c>
      <c r="F154" s="3">
        <f t="shared" si="6"/>
        <v>19</v>
      </c>
      <c r="G154">
        <f t="shared" si="8"/>
        <v>2</v>
      </c>
      <c r="H154">
        <f t="shared" si="7"/>
        <v>1</v>
      </c>
    </row>
    <row r="155" spans="1:8" x14ac:dyDescent="0.3">
      <c r="A155" s="2">
        <v>44453</v>
      </c>
      <c r="B155" s="3">
        <v>14</v>
      </c>
      <c r="C155" s="3" t="s">
        <v>21</v>
      </c>
      <c r="D155" s="3">
        <v>18.911764705882302</v>
      </c>
      <c r="E155" s="3">
        <v>3</v>
      </c>
      <c r="F155" s="3">
        <f t="shared" si="6"/>
        <v>18</v>
      </c>
      <c r="G155">
        <f t="shared" si="8"/>
        <v>3</v>
      </c>
      <c r="H155">
        <f t="shared" si="7"/>
        <v>0</v>
      </c>
    </row>
    <row r="156" spans="1:8" x14ac:dyDescent="0.3">
      <c r="A156" s="2">
        <v>44462</v>
      </c>
      <c r="B156" s="3">
        <v>23</v>
      </c>
      <c r="C156" s="3" t="s">
        <v>21</v>
      </c>
      <c r="D156" s="3">
        <v>19.5</v>
      </c>
      <c r="E156" s="3">
        <v>8</v>
      </c>
      <c r="F156" s="3">
        <f t="shared" si="6"/>
        <v>19</v>
      </c>
      <c r="G156">
        <f t="shared" si="8"/>
        <v>3</v>
      </c>
      <c r="H156">
        <f t="shared" si="7"/>
        <v>5</v>
      </c>
    </row>
    <row r="157" spans="1:8" x14ac:dyDescent="0.3">
      <c r="A157" s="1">
        <v>44465</v>
      </c>
      <c r="B157">
        <v>0</v>
      </c>
      <c r="C157" t="s">
        <v>21</v>
      </c>
      <c r="D157">
        <v>19.230769230769202</v>
      </c>
      <c r="E157">
        <v>6</v>
      </c>
      <c r="F157">
        <f t="shared" si="6"/>
        <v>19</v>
      </c>
      <c r="G157">
        <f t="shared" si="8"/>
        <v>6</v>
      </c>
      <c r="H157">
        <f t="shared" si="7"/>
        <v>0</v>
      </c>
    </row>
    <row r="158" spans="1:8" x14ac:dyDescent="0.3">
      <c r="A158" s="1">
        <v>44488</v>
      </c>
      <c r="B158">
        <v>0</v>
      </c>
      <c r="C158" t="s">
        <v>21</v>
      </c>
      <c r="D158">
        <v>21.8</v>
      </c>
      <c r="E158">
        <v>3</v>
      </c>
      <c r="F158">
        <f t="shared" si="6"/>
        <v>21</v>
      </c>
      <c r="G158">
        <f t="shared" si="8"/>
        <v>3</v>
      </c>
      <c r="H158">
        <f t="shared" si="7"/>
        <v>0</v>
      </c>
    </row>
    <row r="159" spans="1:8" x14ac:dyDescent="0.3">
      <c r="A159" s="1">
        <v>44495</v>
      </c>
      <c r="B159">
        <v>7</v>
      </c>
      <c r="C159" t="s">
        <v>21</v>
      </c>
      <c r="D159">
        <v>22.2</v>
      </c>
      <c r="E159">
        <v>5</v>
      </c>
      <c r="F159">
        <f t="shared" si="6"/>
        <v>22</v>
      </c>
      <c r="G159">
        <f t="shared" si="8"/>
        <v>3</v>
      </c>
      <c r="H159">
        <f t="shared" si="7"/>
        <v>2</v>
      </c>
    </row>
    <row r="160" spans="1:8" x14ac:dyDescent="0.3">
      <c r="A160" s="1">
        <v>44502</v>
      </c>
      <c r="B160">
        <v>14</v>
      </c>
      <c r="C160" t="s">
        <v>21</v>
      </c>
      <c r="D160">
        <v>22.4166666666666</v>
      </c>
      <c r="E160">
        <v>7</v>
      </c>
      <c r="F160">
        <f t="shared" si="6"/>
        <v>22</v>
      </c>
      <c r="G160">
        <f t="shared" si="8"/>
        <v>3</v>
      </c>
      <c r="H160">
        <f t="shared" si="7"/>
        <v>4</v>
      </c>
    </row>
    <row r="161" spans="1:8" x14ac:dyDescent="0.3">
      <c r="A161" s="2">
        <v>44516</v>
      </c>
      <c r="B161" s="3">
        <v>28</v>
      </c>
      <c r="C161" s="3" t="s">
        <v>21</v>
      </c>
      <c r="D161" s="3">
        <v>21.875</v>
      </c>
      <c r="E161" s="3">
        <v>10</v>
      </c>
      <c r="F161" s="3">
        <f t="shared" si="6"/>
        <v>21</v>
      </c>
      <c r="G161">
        <f t="shared" si="8"/>
        <v>3</v>
      </c>
      <c r="H161">
        <f t="shared" si="7"/>
        <v>7</v>
      </c>
    </row>
    <row r="162" spans="1:8" x14ac:dyDescent="0.3">
      <c r="A162" s="1">
        <v>44523</v>
      </c>
      <c r="B162">
        <v>0</v>
      </c>
      <c r="C162" t="s">
        <v>21</v>
      </c>
      <c r="D162">
        <v>22.1</v>
      </c>
      <c r="E162">
        <v>2</v>
      </c>
      <c r="F162">
        <f t="shared" si="6"/>
        <v>22</v>
      </c>
      <c r="G162">
        <f t="shared" si="8"/>
        <v>2</v>
      </c>
      <c r="H162">
        <f t="shared" si="7"/>
        <v>0</v>
      </c>
    </row>
    <row r="163" spans="1:8" x14ac:dyDescent="0.3">
      <c r="A163" s="1">
        <v>44530</v>
      </c>
      <c r="B163">
        <v>7</v>
      </c>
      <c r="C163" t="s">
        <v>21</v>
      </c>
      <c r="D163">
        <v>22.1</v>
      </c>
      <c r="E163">
        <v>4</v>
      </c>
      <c r="F163">
        <f t="shared" si="6"/>
        <v>22</v>
      </c>
      <c r="G163">
        <f t="shared" si="8"/>
        <v>2</v>
      </c>
      <c r="H163">
        <f t="shared" si="7"/>
        <v>2</v>
      </c>
    </row>
    <row r="164" spans="1:8" x14ac:dyDescent="0.3">
      <c r="A164" s="1">
        <v>44537</v>
      </c>
      <c r="B164">
        <v>14</v>
      </c>
      <c r="C164" t="s">
        <v>21</v>
      </c>
      <c r="D164">
        <v>22.272727272727199</v>
      </c>
      <c r="E164">
        <v>6</v>
      </c>
      <c r="F164">
        <f t="shared" si="6"/>
        <v>22</v>
      </c>
      <c r="G164">
        <f t="shared" si="8"/>
        <v>2</v>
      </c>
      <c r="H164">
        <f t="shared" si="7"/>
        <v>4</v>
      </c>
    </row>
    <row r="165" spans="1:8" x14ac:dyDescent="0.3">
      <c r="A165" s="2">
        <v>44439</v>
      </c>
      <c r="B165" s="3">
        <v>0</v>
      </c>
      <c r="C165" s="3" t="s">
        <v>22</v>
      </c>
      <c r="D165" s="3">
        <v>20</v>
      </c>
      <c r="E165" s="3">
        <v>2</v>
      </c>
      <c r="F165" s="3">
        <f t="shared" si="6"/>
        <v>20</v>
      </c>
      <c r="G165">
        <f t="shared" si="8"/>
        <v>2</v>
      </c>
      <c r="H165">
        <f t="shared" si="7"/>
        <v>0</v>
      </c>
    </row>
    <row r="166" spans="1:8" x14ac:dyDescent="0.3">
      <c r="A166" s="2">
        <v>44446</v>
      </c>
      <c r="B166" s="3">
        <v>7</v>
      </c>
      <c r="C166" s="3" t="s">
        <v>22</v>
      </c>
      <c r="D166" s="3">
        <v>19.8333333333333</v>
      </c>
      <c r="E166" s="3">
        <v>4</v>
      </c>
      <c r="F166" s="3">
        <f t="shared" si="6"/>
        <v>19</v>
      </c>
      <c r="G166">
        <f t="shared" si="8"/>
        <v>2</v>
      </c>
      <c r="H166">
        <f t="shared" si="7"/>
        <v>2</v>
      </c>
    </row>
    <row r="167" spans="1:8" x14ac:dyDescent="0.3">
      <c r="A167" s="2">
        <v>44453</v>
      </c>
      <c r="B167" s="3">
        <v>14</v>
      </c>
      <c r="C167" s="3" t="s">
        <v>22</v>
      </c>
      <c r="D167" s="3">
        <v>18.9714285714285</v>
      </c>
      <c r="E167" s="3">
        <v>4</v>
      </c>
      <c r="F167" s="3">
        <f t="shared" si="6"/>
        <v>18</v>
      </c>
      <c r="G167">
        <f t="shared" si="8"/>
        <v>4</v>
      </c>
      <c r="H167">
        <f t="shared" si="7"/>
        <v>0</v>
      </c>
    </row>
    <row r="168" spans="1:8" x14ac:dyDescent="0.3">
      <c r="A168" s="2">
        <v>44462</v>
      </c>
      <c r="B168" s="3">
        <v>23</v>
      </c>
      <c r="C168" s="3" t="s">
        <v>22</v>
      </c>
      <c r="D168" s="3">
        <v>19.5</v>
      </c>
      <c r="E168" s="3">
        <v>9</v>
      </c>
      <c r="F168" s="3">
        <f t="shared" si="6"/>
        <v>19</v>
      </c>
      <c r="G168">
        <f t="shared" si="8"/>
        <v>4</v>
      </c>
      <c r="H168">
        <f t="shared" si="7"/>
        <v>5</v>
      </c>
    </row>
    <row r="169" spans="1:8" x14ac:dyDescent="0.3">
      <c r="A169" s="1">
        <v>44488</v>
      </c>
      <c r="B169">
        <v>0</v>
      </c>
      <c r="C169" t="s">
        <v>22</v>
      </c>
      <c r="D169">
        <v>21.8333333333333</v>
      </c>
      <c r="E169">
        <v>3</v>
      </c>
      <c r="F169">
        <f t="shared" si="6"/>
        <v>21</v>
      </c>
      <c r="G169">
        <f t="shared" si="8"/>
        <v>3</v>
      </c>
      <c r="H169">
        <f t="shared" si="7"/>
        <v>0</v>
      </c>
    </row>
    <row r="170" spans="1:8" x14ac:dyDescent="0.3">
      <c r="A170" s="1">
        <v>44495</v>
      </c>
      <c r="B170">
        <v>7</v>
      </c>
      <c r="C170" t="s">
        <v>22</v>
      </c>
      <c r="D170">
        <v>22.2</v>
      </c>
      <c r="E170">
        <v>5</v>
      </c>
      <c r="F170">
        <f t="shared" si="6"/>
        <v>22</v>
      </c>
      <c r="G170">
        <f t="shared" si="8"/>
        <v>3</v>
      </c>
      <c r="H170">
        <f t="shared" si="7"/>
        <v>2</v>
      </c>
    </row>
    <row r="171" spans="1:8" x14ac:dyDescent="0.3">
      <c r="A171" s="1">
        <v>44502</v>
      </c>
      <c r="B171">
        <v>14</v>
      </c>
      <c r="C171" t="s">
        <v>22</v>
      </c>
      <c r="D171">
        <v>22.4166666666666</v>
      </c>
      <c r="E171">
        <v>6</v>
      </c>
      <c r="F171">
        <f t="shared" si="6"/>
        <v>22</v>
      </c>
      <c r="G171">
        <f t="shared" si="8"/>
        <v>3</v>
      </c>
      <c r="H171">
        <f t="shared" si="7"/>
        <v>3</v>
      </c>
    </row>
    <row r="172" spans="1:8" x14ac:dyDescent="0.3">
      <c r="A172" s="1">
        <v>44509</v>
      </c>
      <c r="B172">
        <v>21</v>
      </c>
      <c r="C172" t="s">
        <v>22</v>
      </c>
      <c r="D172">
        <v>22.6666666666666</v>
      </c>
      <c r="E172">
        <v>8</v>
      </c>
      <c r="F172">
        <f t="shared" si="6"/>
        <v>22</v>
      </c>
      <c r="G172">
        <f t="shared" si="8"/>
        <v>3</v>
      </c>
      <c r="H172">
        <f t="shared" si="7"/>
        <v>5</v>
      </c>
    </row>
    <row r="173" spans="1:8" x14ac:dyDescent="0.3">
      <c r="A173" s="1">
        <v>44516</v>
      </c>
      <c r="B173">
        <v>28</v>
      </c>
      <c r="C173" t="s">
        <v>22</v>
      </c>
      <c r="D173">
        <v>21.8888888888888</v>
      </c>
      <c r="E173">
        <v>9</v>
      </c>
      <c r="F173">
        <f t="shared" si="6"/>
        <v>21</v>
      </c>
      <c r="G173">
        <f t="shared" si="8"/>
        <v>3</v>
      </c>
      <c r="H173">
        <f t="shared" si="7"/>
        <v>6</v>
      </c>
    </row>
    <row r="174" spans="1:8" x14ac:dyDescent="0.3">
      <c r="A174" s="1">
        <v>44523</v>
      </c>
      <c r="B174">
        <v>0</v>
      </c>
      <c r="C174" t="s">
        <v>22</v>
      </c>
      <c r="D174">
        <v>22.2</v>
      </c>
      <c r="E174">
        <v>2</v>
      </c>
      <c r="F174">
        <f t="shared" si="6"/>
        <v>22</v>
      </c>
      <c r="G174">
        <f t="shared" si="8"/>
        <v>2</v>
      </c>
      <c r="H174">
        <f t="shared" si="7"/>
        <v>0</v>
      </c>
    </row>
    <row r="175" spans="1:8" x14ac:dyDescent="0.3">
      <c r="A175" s="1">
        <v>44530</v>
      </c>
      <c r="B175">
        <v>7</v>
      </c>
      <c r="C175" t="s">
        <v>22</v>
      </c>
      <c r="D175">
        <v>22.1</v>
      </c>
      <c r="E175">
        <v>5</v>
      </c>
      <c r="F175">
        <f t="shared" si="6"/>
        <v>22</v>
      </c>
      <c r="G175">
        <f t="shared" si="8"/>
        <v>2</v>
      </c>
      <c r="H175">
        <f t="shared" si="7"/>
        <v>3</v>
      </c>
    </row>
    <row r="176" spans="1:8" x14ac:dyDescent="0.3">
      <c r="A176" s="1">
        <v>44537</v>
      </c>
      <c r="B176">
        <v>14</v>
      </c>
      <c r="C176" t="s">
        <v>22</v>
      </c>
      <c r="D176">
        <v>22.3</v>
      </c>
      <c r="E176">
        <v>7</v>
      </c>
      <c r="F176">
        <f t="shared" si="6"/>
        <v>22</v>
      </c>
      <c r="G176">
        <f t="shared" si="8"/>
        <v>2</v>
      </c>
      <c r="H176">
        <f t="shared" si="7"/>
        <v>5</v>
      </c>
    </row>
    <row r="177" spans="1:8" x14ac:dyDescent="0.3">
      <c r="A177" s="1">
        <v>44544</v>
      </c>
      <c r="B177">
        <v>21</v>
      </c>
      <c r="C177" t="s">
        <v>22</v>
      </c>
      <c r="D177">
        <v>22.1</v>
      </c>
      <c r="E177">
        <v>10</v>
      </c>
      <c r="F177">
        <f t="shared" si="6"/>
        <v>22</v>
      </c>
      <c r="G177">
        <f t="shared" si="8"/>
        <v>2</v>
      </c>
      <c r="H177">
        <f t="shared" si="7"/>
        <v>8</v>
      </c>
    </row>
    <row r="178" spans="1:8" x14ac:dyDescent="0.3">
      <c r="A178" s="2">
        <v>44439</v>
      </c>
      <c r="B178" s="3">
        <v>0</v>
      </c>
      <c r="C178" s="3" t="s">
        <v>23</v>
      </c>
      <c r="D178" s="3">
        <v>20</v>
      </c>
      <c r="E178" s="3">
        <v>2</v>
      </c>
      <c r="F178" s="3">
        <f t="shared" si="6"/>
        <v>20</v>
      </c>
      <c r="G178">
        <f t="shared" si="8"/>
        <v>2</v>
      </c>
      <c r="H178">
        <f t="shared" si="7"/>
        <v>0</v>
      </c>
    </row>
    <row r="179" spans="1:8" x14ac:dyDescent="0.3">
      <c r="A179" s="2">
        <v>44446</v>
      </c>
      <c r="B179" s="3">
        <v>7</v>
      </c>
      <c r="C179" s="3" t="s">
        <v>23</v>
      </c>
      <c r="D179" s="3">
        <v>19.75</v>
      </c>
      <c r="E179" s="3">
        <v>4</v>
      </c>
      <c r="F179" s="3">
        <f t="shared" si="6"/>
        <v>19</v>
      </c>
      <c r="G179">
        <f t="shared" si="8"/>
        <v>2</v>
      </c>
      <c r="H179">
        <f t="shared" si="7"/>
        <v>2</v>
      </c>
    </row>
    <row r="180" spans="1:8" x14ac:dyDescent="0.3">
      <c r="A180" s="2">
        <v>44453</v>
      </c>
      <c r="B180" s="3">
        <v>14</v>
      </c>
      <c r="C180" s="3" t="s">
        <v>23</v>
      </c>
      <c r="D180" s="3">
        <v>18.9142857142857</v>
      </c>
      <c r="E180" s="3">
        <v>4</v>
      </c>
      <c r="F180" s="3">
        <f t="shared" si="6"/>
        <v>18</v>
      </c>
      <c r="G180">
        <f t="shared" si="8"/>
        <v>4</v>
      </c>
      <c r="H180">
        <f t="shared" si="7"/>
        <v>0</v>
      </c>
    </row>
    <row r="181" spans="1:8" x14ac:dyDescent="0.3">
      <c r="A181" s="2">
        <v>44462</v>
      </c>
      <c r="B181" s="3">
        <v>23</v>
      </c>
      <c r="C181" s="3" t="s">
        <v>23</v>
      </c>
      <c r="D181" s="3">
        <v>19.5833333333333</v>
      </c>
      <c r="E181" s="3">
        <v>9</v>
      </c>
      <c r="F181" s="3">
        <f t="shared" si="6"/>
        <v>19</v>
      </c>
      <c r="G181">
        <f t="shared" si="8"/>
        <v>4</v>
      </c>
      <c r="H181">
        <f t="shared" si="7"/>
        <v>5</v>
      </c>
    </row>
    <row r="182" spans="1:8" x14ac:dyDescent="0.3">
      <c r="A182" s="2">
        <v>44465</v>
      </c>
      <c r="B182" s="3">
        <v>0</v>
      </c>
      <c r="C182" s="3" t="s">
        <v>23</v>
      </c>
      <c r="D182" s="3">
        <v>19.1666666666666</v>
      </c>
      <c r="E182" s="3">
        <v>7</v>
      </c>
      <c r="F182" s="3">
        <f t="shared" si="6"/>
        <v>19</v>
      </c>
      <c r="G182">
        <f t="shared" si="8"/>
        <v>7</v>
      </c>
      <c r="H182">
        <f t="shared" si="7"/>
        <v>0</v>
      </c>
    </row>
    <row r="183" spans="1:8" x14ac:dyDescent="0.3">
      <c r="A183" s="2">
        <v>44488</v>
      </c>
      <c r="B183" s="3">
        <v>0</v>
      </c>
      <c r="C183" s="3" t="s">
        <v>23</v>
      </c>
      <c r="D183" s="3">
        <v>21.8</v>
      </c>
      <c r="E183" s="3">
        <v>2</v>
      </c>
      <c r="F183" s="3">
        <f t="shared" si="6"/>
        <v>21</v>
      </c>
      <c r="G183">
        <f t="shared" si="8"/>
        <v>2</v>
      </c>
      <c r="H183">
        <f t="shared" si="7"/>
        <v>0</v>
      </c>
    </row>
    <row r="184" spans="1:8" x14ac:dyDescent="0.3">
      <c r="A184" s="2">
        <v>44495</v>
      </c>
      <c r="B184" s="3">
        <v>7</v>
      </c>
      <c r="C184" s="3" t="s">
        <v>23</v>
      </c>
      <c r="D184" s="3">
        <v>22.2222222222222</v>
      </c>
      <c r="E184" s="3">
        <v>4</v>
      </c>
      <c r="F184" s="3">
        <f t="shared" si="6"/>
        <v>22</v>
      </c>
      <c r="G184">
        <f t="shared" si="8"/>
        <v>2</v>
      </c>
      <c r="H184">
        <f t="shared" si="7"/>
        <v>2</v>
      </c>
    </row>
    <row r="185" spans="1:8" x14ac:dyDescent="0.3">
      <c r="A185" s="2">
        <v>44502</v>
      </c>
      <c r="B185" s="3">
        <v>14</v>
      </c>
      <c r="C185" s="3" t="s">
        <v>23</v>
      </c>
      <c r="D185" s="3">
        <v>22.363636363636299</v>
      </c>
      <c r="E185" s="3">
        <v>6</v>
      </c>
      <c r="F185" s="3">
        <f t="shared" si="6"/>
        <v>22</v>
      </c>
      <c r="G185">
        <f t="shared" si="8"/>
        <v>2</v>
      </c>
      <c r="H185">
        <f t="shared" si="7"/>
        <v>4</v>
      </c>
    </row>
    <row r="186" spans="1:8" x14ac:dyDescent="0.3">
      <c r="A186" s="2">
        <v>44509</v>
      </c>
      <c r="B186" s="3">
        <v>21</v>
      </c>
      <c r="C186" s="3" t="s">
        <v>23</v>
      </c>
      <c r="D186" s="3">
        <v>22.5</v>
      </c>
      <c r="E186" s="3">
        <v>6</v>
      </c>
      <c r="F186" s="3">
        <f t="shared" si="6"/>
        <v>22</v>
      </c>
      <c r="G186">
        <f t="shared" si="8"/>
        <v>6</v>
      </c>
      <c r="H186">
        <f t="shared" si="7"/>
        <v>0</v>
      </c>
    </row>
    <row r="187" spans="1:8" x14ac:dyDescent="0.3">
      <c r="A187" s="1">
        <v>44523</v>
      </c>
      <c r="B187">
        <v>0</v>
      </c>
      <c r="C187" t="s">
        <v>23</v>
      </c>
      <c r="D187">
        <v>22</v>
      </c>
      <c r="E187">
        <v>2</v>
      </c>
      <c r="F187">
        <f t="shared" si="6"/>
        <v>22</v>
      </c>
      <c r="G187">
        <f t="shared" si="8"/>
        <v>2</v>
      </c>
      <c r="H187">
        <f t="shared" si="7"/>
        <v>0</v>
      </c>
    </row>
    <row r="188" spans="1:8" x14ac:dyDescent="0.3">
      <c r="A188" s="1">
        <v>44530</v>
      </c>
      <c r="B188">
        <v>7</v>
      </c>
      <c r="C188" t="s">
        <v>23</v>
      </c>
      <c r="D188">
        <v>22.1111111111111</v>
      </c>
      <c r="E188">
        <v>5</v>
      </c>
      <c r="F188">
        <f t="shared" si="6"/>
        <v>22</v>
      </c>
      <c r="G188">
        <f t="shared" si="8"/>
        <v>2</v>
      </c>
      <c r="H188">
        <f t="shared" si="7"/>
        <v>3</v>
      </c>
    </row>
    <row r="189" spans="1:8" x14ac:dyDescent="0.3">
      <c r="A189" s="1">
        <v>44537</v>
      </c>
      <c r="B189">
        <v>14</v>
      </c>
      <c r="C189" t="s">
        <v>23</v>
      </c>
      <c r="D189">
        <v>22.2</v>
      </c>
      <c r="E189">
        <v>7</v>
      </c>
      <c r="F189">
        <f t="shared" si="6"/>
        <v>22</v>
      </c>
      <c r="G189">
        <f t="shared" si="8"/>
        <v>2</v>
      </c>
      <c r="H189">
        <f t="shared" si="7"/>
        <v>5</v>
      </c>
    </row>
    <row r="190" spans="1:8" x14ac:dyDescent="0.3">
      <c r="A190" s="1">
        <v>44544</v>
      </c>
      <c r="B190">
        <v>21</v>
      </c>
      <c r="C190" t="s">
        <v>23</v>
      </c>
      <c r="D190">
        <v>22.090909090909001</v>
      </c>
      <c r="E190">
        <v>10</v>
      </c>
      <c r="F190">
        <f t="shared" si="6"/>
        <v>22</v>
      </c>
      <c r="G190">
        <f t="shared" si="8"/>
        <v>2</v>
      </c>
      <c r="H190">
        <f t="shared" si="7"/>
        <v>8</v>
      </c>
    </row>
    <row r="191" spans="1:8" x14ac:dyDescent="0.3">
      <c r="A191" s="2">
        <v>44439</v>
      </c>
      <c r="B191" s="3">
        <v>0</v>
      </c>
      <c r="C191" s="3" t="s">
        <v>24</v>
      </c>
      <c r="D191" s="3">
        <v>20</v>
      </c>
      <c r="E191" s="3">
        <v>2</v>
      </c>
      <c r="F191" s="3">
        <f t="shared" si="6"/>
        <v>20</v>
      </c>
      <c r="G191">
        <f t="shared" si="8"/>
        <v>2</v>
      </c>
      <c r="H191">
        <f t="shared" si="7"/>
        <v>0</v>
      </c>
    </row>
    <row r="192" spans="1:8" x14ac:dyDescent="0.3">
      <c r="A192" s="2">
        <v>44446</v>
      </c>
      <c r="B192" s="3">
        <v>7</v>
      </c>
      <c r="C192" s="3" t="s">
        <v>24</v>
      </c>
      <c r="D192" s="3">
        <v>19.6666666666666</v>
      </c>
      <c r="E192" s="3">
        <v>4</v>
      </c>
      <c r="F192" s="3">
        <f t="shared" si="6"/>
        <v>19</v>
      </c>
      <c r="G192">
        <f t="shared" si="8"/>
        <v>2</v>
      </c>
      <c r="H192">
        <f t="shared" si="7"/>
        <v>2</v>
      </c>
    </row>
    <row r="193" spans="1:8" x14ac:dyDescent="0.3">
      <c r="A193" s="2">
        <v>44453</v>
      </c>
      <c r="B193" s="3">
        <v>14</v>
      </c>
      <c r="C193" s="3" t="s">
        <v>24</v>
      </c>
      <c r="D193" s="3">
        <v>18.857142857142801</v>
      </c>
      <c r="E193" s="3">
        <v>4</v>
      </c>
      <c r="F193" s="3">
        <f t="shared" si="6"/>
        <v>18</v>
      </c>
      <c r="G193">
        <f t="shared" si="8"/>
        <v>4</v>
      </c>
      <c r="H193">
        <f t="shared" si="7"/>
        <v>0</v>
      </c>
    </row>
    <row r="194" spans="1:8" x14ac:dyDescent="0.3">
      <c r="A194" s="2">
        <v>44462</v>
      </c>
      <c r="B194" s="3">
        <v>23</v>
      </c>
      <c r="C194" s="3" t="s">
        <v>24</v>
      </c>
      <c r="D194" s="3">
        <v>19.4545454545454</v>
      </c>
      <c r="E194" s="3">
        <v>8</v>
      </c>
      <c r="F194" s="3">
        <f t="shared" si="6"/>
        <v>19</v>
      </c>
      <c r="G194">
        <f t="shared" si="8"/>
        <v>4</v>
      </c>
      <c r="H194">
        <f t="shared" si="7"/>
        <v>4</v>
      </c>
    </row>
    <row r="195" spans="1:8" x14ac:dyDescent="0.3">
      <c r="A195" s="2">
        <v>44465</v>
      </c>
      <c r="B195" s="3">
        <v>0</v>
      </c>
      <c r="C195" s="3" t="s">
        <v>24</v>
      </c>
      <c r="D195" s="3">
        <v>19.230769230769202</v>
      </c>
      <c r="E195" s="3">
        <v>7</v>
      </c>
      <c r="F195" s="3">
        <f t="shared" ref="F195:F258" si="9">IF(D195&lt;18,17,IF(D195&lt;19,18,IF(D195&lt;20,19,IF(D195&lt;21,20,IF(D195&lt;22,21,IF(D195&lt;23,22,IF(D195&lt;24,23,IF(D195&lt;25,24,IF(D195&lt;26,25)))))))))</f>
        <v>19</v>
      </c>
      <c r="G195">
        <f t="shared" si="8"/>
        <v>7</v>
      </c>
      <c r="H195">
        <f t="shared" ref="H195:H258" si="10">E195-G195</f>
        <v>0</v>
      </c>
    </row>
    <row r="196" spans="1:8" x14ac:dyDescent="0.3">
      <c r="A196" s="1">
        <v>44488</v>
      </c>
      <c r="B196">
        <v>0</v>
      </c>
      <c r="C196" t="s">
        <v>24</v>
      </c>
      <c r="D196">
        <v>21.7777777777777</v>
      </c>
      <c r="E196">
        <v>3</v>
      </c>
      <c r="F196">
        <f t="shared" si="9"/>
        <v>21</v>
      </c>
      <c r="G196">
        <f t="shared" ref="G196:G259" si="11">IF(E196&gt;E195, G195,E196 )</f>
        <v>3</v>
      </c>
      <c r="H196">
        <f t="shared" si="10"/>
        <v>0</v>
      </c>
    </row>
    <row r="197" spans="1:8" x14ac:dyDescent="0.3">
      <c r="A197" s="1">
        <v>44495</v>
      </c>
      <c r="B197">
        <v>7</v>
      </c>
      <c r="C197" t="s">
        <v>24</v>
      </c>
      <c r="D197">
        <v>22.2</v>
      </c>
      <c r="E197">
        <v>6</v>
      </c>
      <c r="F197">
        <f t="shared" si="9"/>
        <v>22</v>
      </c>
      <c r="G197">
        <f t="shared" si="11"/>
        <v>3</v>
      </c>
      <c r="H197">
        <f t="shared" si="10"/>
        <v>3</v>
      </c>
    </row>
    <row r="198" spans="1:8" x14ac:dyDescent="0.3">
      <c r="A198" s="1">
        <v>44502</v>
      </c>
      <c r="B198">
        <v>14</v>
      </c>
      <c r="C198" t="s">
        <v>24</v>
      </c>
      <c r="D198">
        <v>22.4</v>
      </c>
      <c r="E198">
        <v>7</v>
      </c>
      <c r="F198">
        <f t="shared" si="9"/>
        <v>22</v>
      </c>
      <c r="G198">
        <f t="shared" si="11"/>
        <v>3</v>
      </c>
      <c r="H198">
        <f t="shared" si="10"/>
        <v>4</v>
      </c>
    </row>
    <row r="199" spans="1:8" x14ac:dyDescent="0.3">
      <c r="A199" s="1">
        <v>44523</v>
      </c>
      <c r="B199">
        <v>0</v>
      </c>
      <c r="C199" t="s">
        <v>24</v>
      </c>
      <c r="D199">
        <v>22.090909090909001</v>
      </c>
      <c r="E199">
        <v>2</v>
      </c>
      <c r="F199">
        <f t="shared" si="9"/>
        <v>22</v>
      </c>
      <c r="G199">
        <f t="shared" si="11"/>
        <v>2</v>
      </c>
      <c r="H199">
        <f t="shared" si="10"/>
        <v>0</v>
      </c>
    </row>
    <row r="200" spans="1:8" x14ac:dyDescent="0.3">
      <c r="A200" s="1">
        <v>44530</v>
      </c>
      <c r="B200">
        <v>7</v>
      </c>
      <c r="C200" t="s">
        <v>24</v>
      </c>
      <c r="D200">
        <v>22.1</v>
      </c>
      <c r="E200">
        <v>4</v>
      </c>
      <c r="F200">
        <f t="shared" si="9"/>
        <v>22</v>
      </c>
      <c r="G200">
        <f t="shared" si="11"/>
        <v>2</v>
      </c>
      <c r="H200">
        <f t="shared" si="10"/>
        <v>2</v>
      </c>
    </row>
    <row r="201" spans="1:8" x14ac:dyDescent="0.3">
      <c r="A201" s="1">
        <v>44537</v>
      </c>
      <c r="B201">
        <v>14</v>
      </c>
      <c r="C201" t="s">
        <v>24</v>
      </c>
      <c r="D201">
        <v>22.2222222222222</v>
      </c>
      <c r="E201">
        <v>6</v>
      </c>
      <c r="F201">
        <f t="shared" si="9"/>
        <v>22</v>
      </c>
      <c r="G201">
        <f t="shared" si="11"/>
        <v>2</v>
      </c>
      <c r="H201">
        <f t="shared" si="10"/>
        <v>4</v>
      </c>
    </row>
    <row r="202" spans="1:8" x14ac:dyDescent="0.3">
      <c r="A202" s="1">
        <v>44544</v>
      </c>
      <c r="B202">
        <v>21</v>
      </c>
      <c r="C202" t="s">
        <v>24</v>
      </c>
      <c r="D202">
        <v>22</v>
      </c>
      <c r="E202">
        <v>9</v>
      </c>
      <c r="F202">
        <f t="shared" si="9"/>
        <v>22</v>
      </c>
      <c r="G202">
        <f t="shared" si="11"/>
        <v>2</v>
      </c>
      <c r="H202">
        <f t="shared" si="10"/>
        <v>7</v>
      </c>
    </row>
    <row r="203" spans="1:8" x14ac:dyDescent="0.3">
      <c r="A203" s="1">
        <v>44551</v>
      </c>
      <c r="B203">
        <v>28</v>
      </c>
      <c r="C203" t="s">
        <v>24</v>
      </c>
      <c r="D203">
        <v>21.5</v>
      </c>
      <c r="E203">
        <v>10</v>
      </c>
      <c r="F203">
        <f t="shared" si="9"/>
        <v>21</v>
      </c>
      <c r="G203">
        <f t="shared" si="11"/>
        <v>2</v>
      </c>
      <c r="H203">
        <f t="shared" si="10"/>
        <v>8</v>
      </c>
    </row>
    <row r="204" spans="1:8" x14ac:dyDescent="0.3">
      <c r="A204" s="1">
        <v>44439</v>
      </c>
      <c r="B204">
        <v>0</v>
      </c>
      <c r="C204" t="s">
        <v>25</v>
      </c>
      <c r="D204">
        <v>19.9166666666666</v>
      </c>
      <c r="E204">
        <v>2</v>
      </c>
      <c r="F204">
        <f t="shared" si="9"/>
        <v>19</v>
      </c>
      <c r="G204">
        <f t="shared" si="11"/>
        <v>2</v>
      </c>
      <c r="H204">
        <f t="shared" si="10"/>
        <v>0</v>
      </c>
    </row>
    <row r="205" spans="1:8" x14ac:dyDescent="0.3">
      <c r="A205" s="1">
        <v>44446</v>
      </c>
      <c r="B205">
        <v>7</v>
      </c>
      <c r="C205" t="s">
        <v>25</v>
      </c>
      <c r="D205">
        <v>19.899999999999999</v>
      </c>
      <c r="E205">
        <v>3</v>
      </c>
      <c r="F205">
        <f t="shared" si="9"/>
        <v>19</v>
      </c>
      <c r="G205">
        <f t="shared" si="11"/>
        <v>2</v>
      </c>
      <c r="H205">
        <f t="shared" si="10"/>
        <v>1</v>
      </c>
    </row>
    <row r="206" spans="1:8" x14ac:dyDescent="0.3">
      <c r="A206" s="1">
        <v>44453</v>
      </c>
      <c r="B206">
        <v>14</v>
      </c>
      <c r="C206" t="s">
        <v>25</v>
      </c>
      <c r="D206">
        <v>18.931034482758601</v>
      </c>
      <c r="E206">
        <v>4</v>
      </c>
      <c r="F206">
        <f t="shared" si="9"/>
        <v>18</v>
      </c>
      <c r="G206">
        <f t="shared" si="11"/>
        <v>2</v>
      </c>
      <c r="H206">
        <f t="shared" si="10"/>
        <v>2</v>
      </c>
    </row>
    <row r="207" spans="1:8" x14ac:dyDescent="0.3">
      <c r="A207" s="1">
        <v>44462</v>
      </c>
      <c r="B207">
        <v>23</v>
      </c>
      <c r="C207" t="s">
        <v>25</v>
      </c>
      <c r="D207">
        <v>19.4615384615384</v>
      </c>
      <c r="E207">
        <v>9</v>
      </c>
      <c r="F207">
        <f t="shared" si="9"/>
        <v>19</v>
      </c>
      <c r="G207">
        <f t="shared" si="11"/>
        <v>2</v>
      </c>
      <c r="H207">
        <f t="shared" si="10"/>
        <v>7</v>
      </c>
    </row>
    <row r="208" spans="1:8" x14ac:dyDescent="0.3">
      <c r="A208" s="1">
        <v>44488</v>
      </c>
      <c r="B208">
        <v>0</v>
      </c>
      <c r="C208" t="s">
        <v>25</v>
      </c>
      <c r="D208">
        <v>22</v>
      </c>
      <c r="E208">
        <v>3</v>
      </c>
      <c r="F208">
        <f t="shared" si="9"/>
        <v>22</v>
      </c>
      <c r="G208">
        <f t="shared" si="11"/>
        <v>3</v>
      </c>
      <c r="H208">
        <f t="shared" si="10"/>
        <v>0</v>
      </c>
    </row>
    <row r="209" spans="1:8" x14ac:dyDescent="0.3">
      <c r="A209" s="1">
        <v>44495</v>
      </c>
      <c r="B209">
        <v>7</v>
      </c>
      <c r="C209" t="s">
        <v>25</v>
      </c>
      <c r="D209">
        <v>22.3</v>
      </c>
      <c r="E209">
        <v>5</v>
      </c>
      <c r="F209">
        <f t="shared" si="9"/>
        <v>22</v>
      </c>
      <c r="G209">
        <f t="shared" si="11"/>
        <v>3</v>
      </c>
      <c r="H209">
        <f t="shared" si="10"/>
        <v>2</v>
      </c>
    </row>
    <row r="210" spans="1:8" x14ac:dyDescent="0.3">
      <c r="A210" s="1">
        <v>44502</v>
      </c>
      <c r="B210">
        <v>14</v>
      </c>
      <c r="C210" t="s">
        <v>25</v>
      </c>
      <c r="D210">
        <v>22.5</v>
      </c>
      <c r="E210">
        <v>7</v>
      </c>
      <c r="F210">
        <f t="shared" si="9"/>
        <v>22</v>
      </c>
      <c r="G210">
        <f t="shared" si="11"/>
        <v>3</v>
      </c>
      <c r="H210">
        <f t="shared" si="10"/>
        <v>4</v>
      </c>
    </row>
    <row r="211" spans="1:8" x14ac:dyDescent="0.3">
      <c r="A211" s="1">
        <v>44523</v>
      </c>
      <c r="B211">
        <v>0</v>
      </c>
      <c r="C211" t="s">
        <v>25</v>
      </c>
      <c r="D211">
        <v>22.125</v>
      </c>
      <c r="E211">
        <v>2</v>
      </c>
      <c r="F211">
        <f t="shared" si="9"/>
        <v>22</v>
      </c>
      <c r="G211">
        <f t="shared" si="11"/>
        <v>2</v>
      </c>
      <c r="H211">
        <f t="shared" si="10"/>
        <v>0</v>
      </c>
    </row>
    <row r="212" spans="1:8" x14ac:dyDescent="0.3">
      <c r="A212" s="1">
        <v>44530</v>
      </c>
      <c r="B212">
        <v>7</v>
      </c>
      <c r="C212" t="s">
        <v>25</v>
      </c>
      <c r="D212">
        <v>22.0833333333333</v>
      </c>
      <c r="E212">
        <v>4</v>
      </c>
      <c r="F212">
        <f t="shared" si="9"/>
        <v>22</v>
      </c>
      <c r="G212">
        <f t="shared" si="11"/>
        <v>2</v>
      </c>
      <c r="H212">
        <f t="shared" si="10"/>
        <v>2</v>
      </c>
    </row>
    <row r="213" spans="1:8" x14ac:dyDescent="0.3">
      <c r="A213" s="1">
        <v>44537</v>
      </c>
      <c r="B213">
        <v>14</v>
      </c>
      <c r="C213" t="s">
        <v>25</v>
      </c>
      <c r="D213">
        <v>22.272727272727199</v>
      </c>
      <c r="E213">
        <v>6</v>
      </c>
      <c r="F213">
        <f t="shared" si="9"/>
        <v>22</v>
      </c>
      <c r="G213">
        <f t="shared" si="11"/>
        <v>2</v>
      </c>
      <c r="H213">
        <f t="shared" si="10"/>
        <v>4</v>
      </c>
    </row>
    <row r="214" spans="1:8" x14ac:dyDescent="0.3">
      <c r="A214" s="1">
        <v>44544</v>
      </c>
      <c r="B214">
        <v>21</v>
      </c>
      <c r="C214" t="s">
        <v>25</v>
      </c>
      <c r="D214">
        <v>22.090909090909001</v>
      </c>
      <c r="E214">
        <v>9</v>
      </c>
      <c r="F214">
        <f t="shared" si="9"/>
        <v>22</v>
      </c>
      <c r="G214">
        <f t="shared" si="11"/>
        <v>2</v>
      </c>
      <c r="H214">
        <f t="shared" si="10"/>
        <v>7</v>
      </c>
    </row>
    <row r="215" spans="1:8" x14ac:dyDescent="0.3">
      <c r="A215" s="1">
        <v>44551</v>
      </c>
      <c r="B215">
        <v>28</v>
      </c>
      <c r="C215" t="s">
        <v>25</v>
      </c>
      <c r="D215">
        <v>21</v>
      </c>
      <c r="E215">
        <v>9</v>
      </c>
      <c r="F215">
        <f t="shared" si="9"/>
        <v>21</v>
      </c>
      <c r="G215">
        <f t="shared" si="11"/>
        <v>9</v>
      </c>
      <c r="H215">
        <f t="shared" si="10"/>
        <v>0</v>
      </c>
    </row>
    <row r="216" spans="1:8" x14ac:dyDescent="0.3">
      <c r="A216" s="2">
        <v>44439</v>
      </c>
      <c r="B216" s="3">
        <v>0</v>
      </c>
      <c r="C216" s="3" t="s">
        <v>26</v>
      </c>
      <c r="D216" s="3">
        <v>20</v>
      </c>
      <c r="E216" s="3">
        <v>2</v>
      </c>
      <c r="F216" s="3">
        <f t="shared" si="9"/>
        <v>20</v>
      </c>
      <c r="G216">
        <f t="shared" si="11"/>
        <v>2</v>
      </c>
      <c r="H216">
        <f t="shared" si="10"/>
        <v>0</v>
      </c>
    </row>
    <row r="217" spans="1:8" x14ac:dyDescent="0.3">
      <c r="A217" s="2">
        <v>44446</v>
      </c>
      <c r="B217" s="3">
        <v>7</v>
      </c>
      <c r="C217" s="3" t="s">
        <v>26</v>
      </c>
      <c r="D217" s="3">
        <v>19.769230769230699</v>
      </c>
      <c r="E217" s="3">
        <v>4</v>
      </c>
      <c r="F217" s="3">
        <f t="shared" si="9"/>
        <v>19</v>
      </c>
      <c r="G217">
        <f t="shared" si="11"/>
        <v>2</v>
      </c>
      <c r="H217">
        <f t="shared" si="10"/>
        <v>2</v>
      </c>
    </row>
    <row r="218" spans="1:8" x14ac:dyDescent="0.3">
      <c r="A218" s="2">
        <v>44453</v>
      </c>
      <c r="B218" s="3">
        <v>14</v>
      </c>
      <c r="C218" s="3" t="s">
        <v>26</v>
      </c>
      <c r="D218" s="3">
        <v>18.911764705882302</v>
      </c>
      <c r="E218" s="3">
        <v>4</v>
      </c>
      <c r="F218" s="3">
        <f t="shared" si="9"/>
        <v>18</v>
      </c>
      <c r="G218">
        <f t="shared" si="11"/>
        <v>4</v>
      </c>
      <c r="H218">
        <f t="shared" si="10"/>
        <v>0</v>
      </c>
    </row>
    <row r="219" spans="1:8" x14ac:dyDescent="0.3">
      <c r="A219" s="2">
        <v>44462</v>
      </c>
      <c r="B219" s="3">
        <v>23</v>
      </c>
      <c r="C219" s="3" t="s">
        <v>26</v>
      </c>
      <c r="D219" s="3">
        <v>19</v>
      </c>
      <c r="E219" s="3">
        <v>8</v>
      </c>
      <c r="F219" s="3">
        <f t="shared" si="9"/>
        <v>19</v>
      </c>
      <c r="G219">
        <f t="shared" si="11"/>
        <v>4</v>
      </c>
      <c r="H219">
        <f t="shared" si="10"/>
        <v>4</v>
      </c>
    </row>
    <row r="220" spans="1:8" x14ac:dyDescent="0.3">
      <c r="A220" s="1">
        <v>44488</v>
      </c>
      <c r="B220">
        <v>0</v>
      </c>
      <c r="C220" t="s">
        <v>26</v>
      </c>
      <c r="D220">
        <v>21.818181818181799</v>
      </c>
      <c r="E220">
        <v>3</v>
      </c>
      <c r="F220">
        <f t="shared" si="9"/>
        <v>21</v>
      </c>
      <c r="G220">
        <f t="shared" si="11"/>
        <v>3</v>
      </c>
      <c r="H220">
        <f t="shared" si="10"/>
        <v>0</v>
      </c>
    </row>
    <row r="221" spans="1:8" x14ac:dyDescent="0.3">
      <c r="A221" s="1">
        <v>44495</v>
      </c>
      <c r="B221">
        <v>7</v>
      </c>
      <c r="C221" t="s">
        <v>26</v>
      </c>
      <c r="D221">
        <v>22.375</v>
      </c>
      <c r="E221">
        <v>5</v>
      </c>
      <c r="F221">
        <f t="shared" si="9"/>
        <v>22</v>
      </c>
      <c r="G221">
        <f t="shared" si="11"/>
        <v>3</v>
      </c>
      <c r="H221">
        <f t="shared" si="10"/>
        <v>2</v>
      </c>
    </row>
    <row r="222" spans="1:8" x14ac:dyDescent="0.3">
      <c r="A222" s="1">
        <v>44502</v>
      </c>
      <c r="B222">
        <v>14</v>
      </c>
      <c r="C222" t="s">
        <v>26</v>
      </c>
      <c r="D222">
        <v>22.2222222222222</v>
      </c>
      <c r="E222">
        <v>7</v>
      </c>
      <c r="F222">
        <f t="shared" si="9"/>
        <v>22</v>
      </c>
      <c r="G222">
        <f t="shared" si="11"/>
        <v>3</v>
      </c>
      <c r="H222">
        <f t="shared" si="10"/>
        <v>4</v>
      </c>
    </row>
    <row r="223" spans="1:8" x14ac:dyDescent="0.3">
      <c r="A223" s="1">
        <v>44523</v>
      </c>
      <c r="B223">
        <v>0</v>
      </c>
      <c r="C223" t="s">
        <v>26</v>
      </c>
      <c r="D223">
        <v>22.25</v>
      </c>
      <c r="E223">
        <v>2</v>
      </c>
      <c r="F223">
        <f t="shared" si="9"/>
        <v>22</v>
      </c>
      <c r="G223">
        <f t="shared" si="11"/>
        <v>2</v>
      </c>
      <c r="H223">
        <f t="shared" si="10"/>
        <v>0</v>
      </c>
    </row>
    <row r="224" spans="1:8" x14ac:dyDescent="0.3">
      <c r="A224" s="1">
        <v>44530</v>
      </c>
      <c r="B224">
        <v>7</v>
      </c>
      <c r="C224" t="s">
        <v>26</v>
      </c>
      <c r="D224">
        <v>22.090909090909001</v>
      </c>
      <c r="E224">
        <v>4</v>
      </c>
      <c r="F224">
        <f t="shared" si="9"/>
        <v>22</v>
      </c>
      <c r="G224">
        <f t="shared" si="11"/>
        <v>2</v>
      </c>
      <c r="H224">
        <f t="shared" si="10"/>
        <v>2</v>
      </c>
    </row>
    <row r="225" spans="1:8" x14ac:dyDescent="0.3">
      <c r="A225" s="1">
        <v>44537</v>
      </c>
      <c r="B225">
        <v>14</v>
      </c>
      <c r="C225" t="s">
        <v>26</v>
      </c>
      <c r="D225">
        <v>22.3</v>
      </c>
      <c r="E225">
        <v>7</v>
      </c>
      <c r="F225">
        <f t="shared" si="9"/>
        <v>22</v>
      </c>
      <c r="G225">
        <f t="shared" si="11"/>
        <v>2</v>
      </c>
      <c r="H225">
        <f t="shared" si="10"/>
        <v>5</v>
      </c>
    </row>
    <row r="226" spans="1:8" x14ac:dyDescent="0.3">
      <c r="A226" s="1">
        <v>44544</v>
      </c>
      <c r="B226">
        <v>21</v>
      </c>
      <c r="C226" t="s">
        <v>26</v>
      </c>
      <c r="D226">
        <v>22.1</v>
      </c>
      <c r="E226">
        <v>10</v>
      </c>
      <c r="F226">
        <f t="shared" si="9"/>
        <v>22</v>
      </c>
      <c r="G226">
        <f t="shared" si="11"/>
        <v>2</v>
      </c>
      <c r="H226">
        <f t="shared" si="10"/>
        <v>8</v>
      </c>
    </row>
    <row r="227" spans="1:8" x14ac:dyDescent="0.3">
      <c r="A227" s="1">
        <v>44551</v>
      </c>
      <c r="B227">
        <v>28</v>
      </c>
      <c r="C227" t="s">
        <v>26</v>
      </c>
      <c r="D227">
        <v>21.5</v>
      </c>
      <c r="E227">
        <v>11</v>
      </c>
      <c r="F227">
        <f t="shared" si="9"/>
        <v>21</v>
      </c>
      <c r="G227">
        <f t="shared" si="11"/>
        <v>2</v>
      </c>
      <c r="H227">
        <f t="shared" si="10"/>
        <v>9</v>
      </c>
    </row>
    <row r="228" spans="1:8" x14ac:dyDescent="0.3">
      <c r="A228" s="2">
        <v>44439</v>
      </c>
      <c r="B228" s="3">
        <v>0</v>
      </c>
      <c r="C228" s="3" t="s">
        <v>27</v>
      </c>
      <c r="D228" s="3">
        <v>19.9166666666666</v>
      </c>
      <c r="E228" s="3">
        <v>2</v>
      </c>
      <c r="F228" s="3">
        <f t="shared" si="9"/>
        <v>19</v>
      </c>
      <c r="G228">
        <f t="shared" si="11"/>
        <v>2</v>
      </c>
      <c r="H228">
        <f t="shared" si="10"/>
        <v>0</v>
      </c>
    </row>
    <row r="229" spans="1:8" x14ac:dyDescent="0.3">
      <c r="A229" s="2">
        <v>44446</v>
      </c>
      <c r="B229" s="3">
        <v>7</v>
      </c>
      <c r="C229" s="3" t="s">
        <v>27</v>
      </c>
      <c r="D229" s="3">
        <v>19.909090909090899</v>
      </c>
      <c r="E229" s="3">
        <v>4</v>
      </c>
      <c r="F229" s="3">
        <f t="shared" si="9"/>
        <v>19</v>
      </c>
      <c r="G229">
        <f t="shared" si="11"/>
        <v>2</v>
      </c>
      <c r="H229">
        <f t="shared" si="10"/>
        <v>2</v>
      </c>
    </row>
    <row r="230" spans="1:8" x14ac:dyDescent="0.3">
      <c r="A230" s="2">
        <v>44453</v>
      </c>
      <c r="B230" s="3">
        <v>14</v>
      </c>
      <c r="C230" s="3" t="s">
        <v>27</v>
      </c>
      <c r="D230" s="3">
        <v>18.9428571428571</v>
      </c>
      <c r="E230" s="3">
        <v>4</v>
      </c>
      <c r="F230" s="3">
        <f t="shared" si="9"/>
        <v>18</v>
      </c>
      <c r="G230">
        <f t="shared" si="11"/>
        <v>4</v>
      </c>
      <c r="H230">
        <f t="shared" si="10"/>
        <v>0</v>
      </c>
    </row>
    <row r="231" spans="1:8" x14ac:dyDescent="0.3">
      <c r="A231" s="2">
        <v>44462</v>
      </c>
      <c r="B231" s="3">
        <v>23</v>
      </c>
      <c r="C231" s="3" t="s">
        <v>27</v>
      </c>
      <c r="D231" s="3">
        <v>19.5</v>
      </c>
      <c r="E231" s="3">
        <v>9</v>
      </c>
      <c r="F231" s="3">
        <f t="shared" si="9"/>
        <v>19</v>
      </c>
      <c r="G231">
        <f t="shared" si="11"/>
        <v>4</v>
      </c>
      <c r="H231">
        <f t="shared" si="10"/>
        <v>5</v>
      </c>
    </row>
    <row r="232" spans="1:8" x14ac:dyDescent="0.3">
      <c r="A232" s="2">
        <v>44439</v>
      </c>
      <c r="B232" s="3">
        <v>0</v>
      </c>
      <c r="C232" s="3" t="s">
        <v>28</v>
      </c>
      <c r="D232" s="3">
        <v>20</v>
      </c>
      <c r="E232" s="3">
        <v>2</v>
      </c>
      <c r="F232" s="3">
        <f t="shared" si="9"/>
        <v>20</v>
      </c>
      <c r="G232">
        <f t="shared" si="11"/>
        <v>2</v>
      </c>
      <c r="H232">
        <f t="shared" si="10"/>
        <v>0</v>
      </c>
    </row>
    <row r="233" spans="1:8" x14ac:dyDescent="0.3">
      <c r="A233" s="2">
        <v>44446</v>
      </c>
      <c r="B233" s="3">
        <v>7</v>
      </c>
      <c r="C233" s="3" t="s">
        <v>28</v>
      </c>
      <c r="D233" s="3">
        <v>19.7</v>
      </c>
      <c r="E233" s="3">
        <v>4</v>
      </c>
      <c r="F233" s="3">
        <f t="shared" si="9"/>
        <v>19</v>
      </c>
      <c r="G233">
        <f t="shared" si="11"/>
        <v>2</v>
      </c>
      <c r="H233">
        <f t="shared" si="10"/>
        <v>2</v>
      </c>
    </row>
    <row r="234" spans="1:8" x14ac:dyDescent="0.3">
      <c r="A234" s="2">
        <v>44453</v>
      </c>
      <c r="B234" s="3">
        <v>14</v>
      </c>
      <c r="C234" s="3" t="s">
        <v>28</v>
      </c>
      <c r="D234" s="3">
        <v>18.885714285714201</v>
      </c>
      <c r="E234" s="3">
        <v>4</v>
      </c>
      <c r="F234" s="3">
        <f t="shared" si="9"/>
        <v>18</v>
      </c>
      <c r="G234">
        <f t="shared" si="11"/>
        <v>4</v>
      </c>
      <c r="H234">
        <f t="shared" si="10"/>
        <v>0</v>
      </c>
    </row>
    <row r="235" spans="1:8" x14ac:dyDescent="0.3">
      <c r="A235" s="2">
        <v>44462</v>
      </c>
      <c r="B235" s="3">
        <v>23</v>
      </c>
      <c r="C235" s="3" t="s">
        <v>28</v>
      </c>
      <c r="D235" s="3">
        <v>19.5</v>
      </c>
      <c r="E235" s="3">
        <v>9</v>
      </c>
      <c r="F235" s="3">
        <f t="shared" si="9"/>
        <v>19</v>
      </c>
      <c r="G235">
        <f t="shared" si="11"/>
        <v>4</v>
      </c>
      <c r="H235">
        <f t="shared" si="10"/>
        <v>5</v>
      </c>
    </row>
    <row r="236" spans="1:8" x14ac:dyDescent="0.3">
      <c r="A236" s="2">
        <v>44439</v>
      </c>
      <c r="B236" s="3">
        <v>0</v>
      </c>
      <c r="C236" s="3" t="s">
        <v>29</v>
      </c>
      <c r="D236" s="3">
        <v>20.076923076922998</v>
      </c>
      <c r="E236" s="3">
        <v>2</v>
      </c>
      <c r="F236" s="3">
        <f t="shared" si="9"/>
        <v>20</v>
      </c>
      <c r="G236">
        <f t="shared" si="11"/>
        <v>2</v>
      </c>
      <c r="H236">
        <f t="shared" si="10"/>
        <v>0</v>
      </c>
    </row>
    <row r="237" spans="1:8" x14ac:dyDescent="0.3">
      <c r="A237" s="2">
        <v>44446</v>
      </c>
      <c r="B237" s="3">
        <v>7</v>
      </c>
      <c r="C237" s="3" t="s">
        <v>29</v>
      </c>
      <c r="D237" s="3">
        <v>19.8</v>
      </c>
      <c r="E237" s="3">
        <v>4</v>
      </c>
      <c r="F237" s="3">
        <f t="shared" si="9"/>
        <v>19</v>
      </c>
      <c r="G237">
        <f t="shared" si="11"/>
        <v>2</v>
      </c>
      <c r="H237">
        <f t="shared" si="10"/>
        <v>2</v>
      </c>
    </row>
    <row r="238" spans="1:8" x14ac:dyDescent="0.3">
      <c r="A238" s="2">
        <v>44453</v>
      </c>
      <c r="B238" s="3">
        <v>14</v>
      </c>
      <c r="C238" s="3" t="s">
        <v>29</v>
      </c>
      <c r="D238" s="3">
        <v>19</v>
      </c>
      <c r="E238" s="3">
        <v>4</v>
      </c>
      <c r="F238" s="3">
        <f t="shared" si="9"/>
        <v>19</v>
      </c>
      <c r="G238">
        <f t="shared" si="11"/>
        <v>4</v>
      </c>
      <c r="H238">
        <f t="shared" si="10"/>
        <v>0</v>
      </c>
    </row>
    <row r="239" spans="1:8" x14ac:dyDescent="0.3">
      <c r="A239" s="2">
        <v>44462</v>
      </c>
      <c r="B239" s="3">
        <v>23</v>
      </c>
      <c r="C239" s="3" t="s">
        <v>29</v>
      </c>
      <c r="D239" s="3">
        <v>19.3333333333333</v>
      </c>
      <c r="E239" s="3">
        <v>10</v>
      </c>
      <c r="F239" s="3">
        <f t="shared" si="9"/>
        <v>19</v>
      </c>
      <c r="G239">
        <f t="shared" si="11"/>
        <v>4</v>
      </c>
      <c r="H239">
        <f t="shared" si="10"/>
        <v>6</v>
      </c>
    </row>
    <row r="240" spans="1:8" x14ac:dyDescent="0.3">
      <c r="A240" s="2">
        <v>44439</v>
      </c>
      <c r="B240" s="3">
        <v>0</v>
      </c>
      <c r="C240" s="3" t="s">
        <v>30</v>
      </c>
      <c r="D240" s="3">
        <v>20</v>
      </c>
      <c r="E240" s="3">
        <v>2</v>
      </c>
      <c r="F240" s="3">
        <f t="shared" si="9"/>
        <v>20</v>
      </c>
      <c r="G240">
        <f t="shared" si="11"/>
        <v>2</v>
      </c>
      <c r="H240">
        <f t="shared" si="10"/>
        <v>0</v>
      </c>
    </row>
    <row r="241" spans="1:8" x14ac:dyDescent="0.3">
      <c r="A241" s="2">
        <v>44446</v>
      </c>
      <c r="B241" s="3">
        <v>7</v>
      </c>
      <c r="C241" s="3" t="s">
        <v>30</v>
      </c>
      <c r="D241" s="3">
        <v>19.818181818181799</v>
      </c>
      <c r="E241" s="3">
        <v>4</v>
      </c>
      <c r="F241" s="3">
        <f t="shared" si="9"/>
        <v>19</v>
      </c>
      <c r="G241">
        <f t="shared" si="11"/>
        <v>2</v>
      </c>
      <c r="H241">
        <f t="shared" si="10"/>
        <v>2</v>
      </c>
    </row>
    <row r="242" spans="1:8" x14ac:dyDescent="0.3">
      <c r="A242" s="2">
        <v>44453</v>
      </c>
      <c r="B242" s="3">
        <v>14</v>
      </c>
      <c r="C242" s="3" t="s">
        <v>30</v>
      </c>
      <c r="D242" s="3">
        <v>18.9714285714285</v>
      </c>
      <c r="E242" s="3">
        <v>4</v>
      </c>
      <c r="F242" s="3">
        <f t="shared" si="9"/>
        <v>18</v>
      </c>
      <c r="G242">
        <f t="shared" si="11"/>
        <v>4</v>
      </c>
      <c r="H242">
        <f t="shared" si="10"/>
        <v>0</v>
      </c>
    </row>
    <row r="243" spans="1:8" x14ac:dyDescent="0.3">
      <c r="A243" s="2">
        <v>44462</v>
      </c>
      <c r="B243" s="3">
        <v>23</v>
      </c>
      <c r="C243" s="3" t="s">
        <v>30</v>
      </c>
      <c r="D243" s="3">
        <v>19</v>
      </c>
      <c r="E243" s="3">
        <v>9</v>
      </c>
      <c r="F243" s="3">
        <f t="shared" si="9"/>
        <v>19</v>
      </c>
      <c r="G243">
        <f t="shared" si="11"/>
        <v>4</v>
      </c>
      <c r="H243">
        <f t="shared" si="10"/>
        <v>5</v>
      </c>
    </row>
    <row r="244" spans="1:8" x14ac:dyDescent="0.3">
      <c r="A244" s="1">
        <v>44439</v>
      </c>
      <c r="B244">
        <v>0</v>
      </c>
      <c r="C244" t="s">
        <v>31</v>
      </c>
      <c r="D244">
        <v>20.0833333333333</v>
      </c>
      <c r="E244">
        <v>2</v>
      </c>
      <c r="F244">
        <f t="shared" si="9"/>
        <v>20</v>
      </c>
      <c r="G244">
        <f t="shared" si="11"/>
        <v>2</v>
      </c>
      <c r="H244">
        <f t="shared" si="10"/>
        <v>0</v>
      </c>
    </row>
    <row r="245" spans="1:8" x14ac:dyDescent="0.3">
      <c r="A245" s="1">
        <v>44446</v>
      </c>
      <c r="B245">
        <v>7</v>
      </c>
      <c r="C245" t="s">
        <v>31</v>
      </c>
      <c r="D245">
        <v>19.8333333333333</v>
      </c>
      <c r="E245">
        <v>4</v>
      </c>
      <c r="F245">
        <f t="shared" si="9"/>
        <v>19</v>
      </c>
      <c r="G245">
        <f t="shared" si="11"/>
        <v>2</v>
      </c>
      <c r="H245">
        <f t="shared" si="10"/>
        <v>2</v>
      </c>
    </row>
    <row r="246" spans="1:8" x14ac:dyDescent="0.3">
      <c r="A246" s="1">
        <v>44453</v>
      </c>
      <c r="B246">
        <v>14</v>
      </c>
      <c r="C246" t="s">
        <v>31</v>
      </c>
      <c r="D246">
        <v>18.885714285714201</v>
      </c>
      <c r="E246">
        <v>5</v>
      </c>
      <c r="F246">
        <f t="shared" si="9"/>
        <v>18</v>
      </c>
      <c r="G246">
        <f t="shared" si="11"/>
        <v>2</v>
      </c>
      <c r="H246">
        <f t="shared" si="10"/>
        <v>3</v>
      </c>
    </row>
    <row r="247" spans="1:8" x14ac:dyDescent="0.3">
      <c r="A247" s="1">
        <v>44439</v>
      </c>
      <c r="B247">
        <v>0</v>
      </c>
      <c r="C247" t="s">
        <v>32</v>
      </c>
      <c r="D247">
        <v>20</v>
      </c>
      <c r="E247">
        <v>2</v>
      </c>
      <c r="F247">
        <f t="shared" si="9"/>
        <v>20</v>
      </c>
      <c r="G247">
        <f t="shared" si="11"/>
        <v>2</v>
      </c>
      <c r="H247">
        <f t="shared" si="10"/>
        <v>0</v>
      </c>
    </row>
    <row r="248" spans="1:8" x14ac:dyDescent="0.3">
      <c r="A248" s="1">
        <v>44446</v>
      </c>
      <c r="B248">
        <v>7</v>
      </c>
      <c r="C248" t="s">
        <v>32</v>
      </c>
      <c r="D248">
        <v>19.8</v>
      </c>
      <c r="E248">
        <v>3</v>
      </c>
      <c r="F248">
        <f t="shared" si="9"/>
        <v>19</v>
      </c>
      <c r="G248">
        <f t="shared" si="11"/>
        <v>2</v>
      </c>
      <c r="H248">
        <f t="shared" si="10"/>
        <v>1</v>
      </c>
    </row>
    <row r="249" spans="1:8" x14ac:dyDescent="0.3">
      <c r="A249" s="1">
        <v>44453</v>
      </c>
      <c r="B249">
        <v>14</v>
      </c>
      <c r="C249" t="s">
        <v>32</v>
      </c>
      <c r="D249">
        <v>18.945945945945901</v>
      </c>
      <c r="E249">
        <v>4</v>
      </c>
      <c r="F249">
        <f t="shared" si="9"/>
        <v>18</v>
      </c>
      <c r="G249">
        <f t="shared" si="11"/>
        <v>2</v>
      </c>
      <c r="H249">
        <f t="shared" si="10"/>
        <v>2</v>
      </c>
    </row>
    <row r="250" spans="1:8" x14ac:dyDescent="0.3">
      <c r="A250" s="1">
        <v>44439</v>
      </c>
      <c r="B250">
        <v>0</v>
      </c>
      <c r="C250" t="s">
        <v>33</v>
      </c>
      <c r="D250">
        <v>20.076923076922998</v>
      </c>
      <c r="E250">
        <v>2</v>
      </c>
      <c r="F250">
        <f t="shared" si="9"/>
        <v>20</v>
      </c>
      <c r="G250">
        <f t="shared" si="11"/>
        <v>2</v>
      </c>
      <c r="H250">
        <f t="shared" si="10"/>
        <v>0</v>
      </c>
    </row>
    <row r="251" spans="1:8" x14ac:dyDescent="0.3">
      <c r="A251" s="1">
        <v>44446</v>
      </c>
      <c r="B251">
        <v>7</v>
      </c>
      <c r="C251" t="s">
        <v>33</v>
      </c>
      <c r="D251">
        <v>19.6666666666666</v>
      </c>
      <c r="E251">
        <v>3</v>
      </c>
      <c r="F251">
        <f t="shared" si="9"/>
        <v>19</v>
      </c>
      <c r="G251">
        <f t="shared" si="11"/>
        <v>2</v>
      </c>
      <c r="H251">
        <f t="shared" si="10"/>
        <v>1</v>
      </c>
    </row>
    <row r="252" spans="1:8" x14ac:dyDescent="0.3">
      <c r="A252" s="1">
        <v>44453</v>
      </c>
      <c r="B252">
        <v>14</v>
      </c>
      <c r="C252" t="s">
        <v>33</v>
      </c>
      <c r="D252">
        <v>19</v>
      </c>
      <c r="E252">
        <v>4</v>
      </c>
      <c r="F252">
        <f t="shared" si="9"/>
        <v>19</v>
      </c>
      <c r="G252">
        <f t="shared" si="11"/>
        <v>2</v>
      </c>
      <c r="H252">
        <f t="shared" si="10"/>
        <v>2</v>
      </c>
    </row>
    <row r="253" spans="1:8" x14ac:dyDescent="0.3">
      <c r="A253" s="1">
        <v>44439</v>
      </c>
      <c r="B253">
        <v>0</v>
      </c>
      <c r="C253" t="s">
        <v>34</v>
      </c>
      <c r="D253">
        <v>19.846153846153801</v>
      </c>
      <c r="E253">
        <v>2</v>
      </c>
      <c r="F253">
        <f t="shared" si="9"/>
        <v>19</v>
      </c>
      <c r="G253">
        <f t="shared" si="11"/>
        <v>2</v>
      </c>
      <c r="H253">
        <f t="shared" si="10"/>
        <v>0</v>
      </c>
    </row>
    <row r="254" spans="1:8" x14ac:dyDescent="0.3">
      <c r="A254" s="1">
        <v>44446</v>
      </c>
      <c r="B254">
        <v>7</v>
      </c>
      <c r="C254" t="s">
        <v>34</v>
      </c>
      <c r="D254">
        <v>19.769230769230699</v>
      </c>
      <c r="E254">
        <v>3</v>
      </c>
      <c r="F254">
        <f t="shared" si="9"/>
        <v>19</v>
      </c>
      <c r="G254">
        <f t="shared" si="11"/>
        <v>2</v>
      </c>
      <c r="H254">
        <f t="shared" si="10"/>
        <v>1</v>
      </c>
    </row>
    <row r="255" spans="1:8" x14ac:dyDescent="0.3">
      <c r="A255" s="1">
        <v>44453</v>
      </c>
      <c r="B255">
        <v>14</v>
      </c>
      <c r="C255" t="s">
        <v>34</v>
      </c>
      <c r="D255">
        <v>18.9142857142857</v>
      </c>
      <c r="E255">
        <v>4</v>
      </c>
      <c r="F255">
        <f t="shared" si="9"/>
        <v>18</v>
      </c>
      <c r="G255">
        <f t="shared" si="11"/>
        <v>2</v>
      </c>
      <c r="H255">
        <f t="shared" si="10"/>
        <v>2</v>
      </c>
    </row>
    <row r="256" spans="1:8" x14ac:dyDescent="0.3">
      <c r="A256" s="1">
        <v>44439</v>
      </c>
      <c r="B256">
        <v>0</v>
      </c>
      <c r="C256" t="s">
        <v>35</v>
      </c>
      <c r="D256">
        <v>19.9166666666666</v>
      </c>
      <c r="E256">
        <v>2</v>
      </c>
      <c r="F256">
        <f t="shared" si="9"/>
        <v>19</v>
      </c>
      <c r="G256">
        <f t="shared" si="11"/>
        <v>2</v>
      </c>
      <c r="H256">
        <f t="shared" si="10"/>
        <v>0</v>
      </c>
    </row>
    <row r="257" spans="1:8" x14ac:dyDescent="0.3">
      <c r="A257" s="1">
        <v>44446</v>
      </c>
      <c r="B257">
        <v>7</v>
      </c>
      <c r="C257" t="s">
        <v>35</v>
      </c>
      <c r="D257">
        <v>19.769230769230699</v>
      </c>
      <c r="E257">
        <v>4</v>
      </c>
      <c r="F257">
        <f t="shared" si="9"/>
        <v>19</v>
      </c>
      <c r="G257">
        <f t="shared" si="11"/>
        <v>2</v>
      </c>
      <c r="H257">
        <f t="shared" si="10"/>
        <v>2</v>
      </c>
    </row>
    <row r="258" spans="1:8" x14ac:dyDescent="0.3">
      <c r="A258" s="1">
        <v>44453</v>
      </c>
      <c r="B258">
        <v>14</v>
      </c>
      <c r="C258" t="s">
        <v>35</v>
      </c>
      <c r="D258">
        <v>18.939393939393899</v>
      </c>
      <c r="E258">
        <v>4</v>
      </c>
      <c r="F258">
        <f t="shared" si="9"/>
        <v>18</v>
      </c>
      <c r="G258">
        <f t="shared" si="11"/>
        <v>4</v>
      </c>
      <c r="H258">
        <f t="shared" si="10"/>
        <v>0</v>
      </c>
    </row>
    <row r="259" spans="1:8" x14ac:dyDescent="0.3">
      <c r="A259" s="2">
        <v>44463</v>
      </c>
      <c r="B259" s="3">
        <v>10</v>
      </c>
      <c r="C259" s="3" t="s">
        <v>36</v>
      </c>
      <c r="D259" s="3">
        <v>23.736842105263101</v>
      </c>
      <c r="E259" s="3">
        <v>7</v>
      </c>
      <c r="F259" s="3">
        <f t="shared" ref="F259:F322" si="12">IF(D259&lt;18,17,IF(D259&lt;19,18,IF(D259&lt;20,19,IF(D259&lt;21,20,IF(D259&lt;22,21,IF(D259&lt;23,22,IF(D259&lt;24,23,IF(D259&lt;25,24,IF(D259&lt;26,25)))))))))</f>
        <v>23</v>
      </c>
      <c r="G259">
        <f t="shared" si="11"/>
        <v>4</v>
      </c>
      <c r="H259">
        <f t="shared" ref="H259:H322" si="13">E259-G259</f>
        <v>3</v>
      </c>
    </row>
    <row r="260" spans="1:8" x14ac:dyDescent="0.3">
      <c r="A260" s="2">
        <v>44470</v>
      </c>
      <c r="B260" s="3">
        <v>17</v>
      </c>
      <c r="C260" s="3" t="s">
        <v>36</v>
      </c>
      <c r="D260" s="3">
        <v>23.227272727272702</v>
      </c>
      <c r="E260" s="3">
        <v>9</v>
      </c>
      <c r="F260" s="3">
        <f t="shared" si="12"/>
        <v>23</v>
      </c>
      <c r="G260">
        <f t="shared" ref="G260:G323" si="14">IF(E260&gt;E259, G259,E260 )</f>
        <v>4</v>
      </c>
      <c r="H260">
        <f t="shared" si="13"/>
        <v>5</v>
      </c>
    </row>
    <row r="261" spans="1:8" x14ac:dyDescent="0.3">
      <c r="A261" s="2">
        <v>44477</v>
      </c>
      <c r="B261" s="3">
        <v>24</v>
      </c>
      <c r="C261" s="3" t="s">
        <v>36</v>
      </c>
      <c r="D261" s="3">
        <v>25.090909090909001</v>
      </c>
      <c r="E261" s="3">
        <v>9</v>
      </c>
      <c r="F261" s="3">
        <f t="shared" si="12"/>
        <v>25</v>
      </c>
      <c r="G261">
        <f t="shared" si="14"/>
        <v>9</v>
      </c>
      <c r="H261">
        <f t="shared" si="13"/>
        <v>0</v>
      </c>
    </row>
    <row r="262" spans="1:8" x14ac:dyDescent="0.3">
      <c r="A262" s="2">
        <v>44484</v>
      </c>
      <c r="B262" s="3">
        <v>31</v>
      </c>
      <c r="C262" s="3" t="s">
        <v>36</v>
      </c>
      <c r="D262" s="3">
        <v>24</v>
      </c>
      <c r="E262" s="3">
        <v>13</v>
      </c>
      <c r="F262" s="3">
        <f t="shared" si="12"/>
        <v>24</v>
      </c>
      <c r="G262">
        <f t="shared" si="14"/>
        <v>9</v>
      </c>
      <c r="H262">
        <f t="shared" si="13"/>
        <v>4</v>
      </c>
    </row>
    <row r="263" spans="1:8" x14ac:dyDescent="0.3">
      <c r="A263" s="2">
        <v>44491</v>
      </c>
      <c r="B263" s="3">
        <v>38</v>
      </c>
      <c r="C263" s="3" t="s">
        <v>36</v>
      </c>
      <c r="D263" s="3">
        <v>23.6</v>
      </c>
      <c r="E263" s="3">
        <v>15</v>
      </c>
      <c r="F263" s="3">
        <f t="shared" si="12"/>
        <v>23</v>
      </c>
      <c r="G263">
        <f t="shared" si="14"/>
        <v>9</v>
      </c>
      <c r="H263">
        <f t="shared" si="13"/>
        <v>6</v>
      </c>
    </row>
    <row r="264" spans="1:8" x14ac:dyDescent="0.3">
      <c r="A264" s="2">
        <v>44498</v>
      </c>
      <c r="B264" s="3">
        <v>45</v>
      </c>
      <c r="C264" s="3" t="s">
        <v>36</v>
      </c>
      <c r="D264" s="3">
        <v>22.6666666666666</v>
      </c>
      <c r="E264" s="3">
        <v>16</v>
      </c>
      <c r="F264" s="3">
        <f t="shared" si="12"/>
        <v>22</v>
      </c>
      <c r="G264">
        <f t="shared" si="14"/>
        <v>9</v>
      </c>
      <c r="H264">
        <f t="shared" si="13"/>
        <v>7</v>
      </c>
    </row>
    <row r="265" spans="1:8" x14ac:dyDescent="0.3">
      <c r="A265" s="2">
        <v>44505</v>
      </c>
      <c r="B265" s="3">
        <v>0</v>
      </c>
      <c r="C265" s="3" t="s">
        <v>65</v>
      </c>
      <c r="D265" s="3">
        <v>22.6</v>
      </c>
      <c r="E265" s="3">
        <v>8</v>
      </c>
      <c r="F265" s="3">
        <f t="shared" si="12"/>
        <v>22</v>
      </c>
      <c r="G265">
        <f t="shared" si="14"/>
        <v>8</v>
      </c>
      <c r="H265">
        <f t="shared" si="13"/>
        <v>0</v>
      </c>
    </row>
    <row r="266" spans="1:8" x14ac:dyDescent="0.3">
      <c r="A266" s="2">
        <v>44512</v>
      </c>
      <c r="B266" s="3">
        <v>7</v>
      </c>
      <c r="C266" s="3" t="s">
        <v>36</v>
      </c>
      <c r="D266" s="3">
        <v>22.473684210526301</v>
      </c>
      <c r="E266" s="3">
        <v>8</v>
      </c>
      <c r="F266" s="3">
        <f t="shared" si="12"/>
        <v>22</v>
      </c>
      <c r="G266">
        <f t="shared" si="14"/>
        <v>8</v>
      </c>
      <c r="H266">
        <f t="shared" si="13"/>
        <v>0</v>
      </c>
    </row>
    <row r="267" spans="1:8" x14ac:dyDescent="0.3">
      <c r="A267" s="2">
        <v>44519</v>
      </c>
      <c r="B267" s="3">
        <v>14</v>
      </c>
      <c r="C267" s="3" t="s">
        <v>36</v>
      </c>
      <c r="D267" s="3">
        <v>22.588235294117599</v>
      </c>
      <c r="E267" s="3">
        <v>9</v>
      </c>
      <c r="F267" s="3">
        <f t="shared" si="12"/>
        <v>22</v>
      </c>
      <c r="G267">
        <f t="shared" si="14"/>
        <v>8</v>
      </c>
      <c r="H267">
        <f t="shared" si="13"/>
        <v>1</v>
      </c>
    </row>
    <row r="268" spans="1:8" x14ac:dyDescent="0.3">
      <c r="A268" s="2">
        <v>44526</v>
      </c>
      <c r="B268" s="3">
        <v>21</v>
      </c>
      <c r="C268" s="3" t="s">
        <v>36</v>
      </c>
      <c r="D268" s="3">
        <v>21.928571428571399</v>
      </c>
      <c r="E268" s="3">
        <v>12</v>
      </c>
      <c r="F268" s="3">
        <f t="shared" si="12"/>
        <v>21</v>
      </c>
      <c r="G268">
        <f t="shared" si="14"/>
        <v>8</v>
      </c>
      <c r="H268">
        <f t="shared" si="13"/>
        <v>4</v>
      </c>
    </row>
    <row r="269" spans="1:8" x14ac:dyDescent="0.3">
      <c r="A269" s="2">
        <v>44536</v>
      </c>
      <c r="B269" s="3">
        <v>31</v>
      </c>
      <c r="C269" s="3" t="s">
        <v>36</v>
      </c>
      <c r="D269" s="3">
        <v>21.2222222222222</v>
      </c>
      <c r="E269" s="3">
        <v>14</v>
      </c>
      <c r="F269" s="3">
        <f t="shared" si="12"/>
        <v>21</v>
      </c>
      <c r="G269">
        <f t="shared" si="14"/>
        <v>8</v>
      </c>
      <c r="H269">
        <f t="shared" si="13"/>
        <v>6</v>
      </c>
    </row>
    <row r="270" spans="1:8" x14ac:dyDescent="0.3">
      <c r="A270" s="2">
        <v>44543</v>
      </c>
      <c r="B270" s="3">
        <v>38</v>
      </c>
      <c r="C270" s="3" t="s">
        <v>36</v>
      </c>
      <c r="D270" s="3">
        <v>21.076923076922998</v>
      </c>
      <c r="E270" s="3">
        <v>14</v>
      </c>
      <c r="F270" s="3">
        <f t="shared" si="12"/>
        <v>21</v>
      </c>
      <c r="G270">
        <f t="shared" si="14"/>
        <v>14</v>
      </c>
      <c r="H270">
        <f t="shared" si="13"/>
        <v>0</v>
      </c>
    </row>
    <row r="271" spans="1:8" x14ac:dyDescent="0.3">
      <c r="A271" s="2">
        <v>44571</v>
      </c>
      <c r="B271" s="3">
        <v>0</v>
      </c>
      <c r="C271" s="3" t="s">
        <v>36</v>
      </c>
      <c r="D271" s="3">
        <v>19.5263157894736</v>
      </c>
      <c r="E271" s="3">
        <v>5</v>
      </c>
      <c r="F271" s="3">
        <f t="shared" si="12"/>
        <v>19</v>
      </c>
      <c r="G271">
        <f t="shared" si="14"/>
        <v>5</v>
      </c>
      <c r="H271">
        <f t="shared" si="13"/>
        <v>0</v>
      </c>
    </row>
    <row r="272" spans="1:8" x14ac:dyDescent="0.3">
      <c r="A272" s="2">
        <v>44578</v>
      </c>
      <c r="B272" s="3">
        <v>7</v>
      </c>
      <c r="C272" s="3" t="s">
        <v>36</v>
      </c>
      <c r="D272" s="3">
        <v>19.714285714285701</v>
      </c>
      <c r="E272" s="3">
        <v>5</v>
      </c>
      <c r="F272" s="3">
        <f t="shared" si="12"/>
        <v>19</v>
      </c>
      <c r="G272">
        <f t="shared" si="14"/>
        <v>5</v>
      </c>
      <c r="H272">
        <f t="shared" si="13"/>
        <v>0</v>
      </c>
    </row>
    <row r="273" spans="1:8" x14ac:dyDescent="0.3">
      <c r="A273" s="2">
        <v>44463</v>
      </c>
      <c r="B273" s="3">
        <v>0</v>
      </c>
      <c r="C273" s="3" t="s">
        <v>37</v>
      </c>
      <c r="D273" s="3">
        <v>23.6666666666666</v>
      </c>
      <c r="E273" s="3">
        <v>7</v>
      </c>
      <c r="F273" s="3">
        <f t="shared" si="12"/>
        <v>23</v>
      </c>
      <c r="G273">
        <f t="shared" si="14"/>
        <v>5</v>
      </c>
      <c r="H273">
        <f t="shared" si="13"/>
        <v>2</v>
      </c>
    </row>
    <row r="274" spans="1:8" x14ac:dyDescent="0.3">
      <c r="A274" s="2">
        <v>44470</v>
      </c>
      <c r="B274" s="3">
        <v>7</v>
      </c>
      <c r="C274" s="3" t="s">
        <v>37</v>
      </c>
      <c r="D274" s="3">
        <v>23.210526315789402</v>
      </c>
      <c r="E274" s="3">
        <v>8</v>
      </c>
      <c r="F274" s="3">
        <f t="shared" si="12"/>
        <v>23</v>
      </c>
      <c r="G274">
        <f t="shared" si="14"/>
        <v>5</v>
      </c>
      <c r="H274">
        <f t="shared" si="13"/>
        <v>3</v>
      </c>
    </row>
    <row r="275" spans="1:8" x14ac:dyDescent="0.3">
      <c r="A275" s="2">
        <v>44477</v>
      </c>
      <c r="B275" s="3">
        <v>14</v>
      </c>
      <c r="C275" s="3" t="s">
        <v>37</v>
      </c>
      <c r="D275" s="3">
        <v>25.307692307692299</v>
      </c>
      <c r="E275" s="3">
        <v>10</v>
      </c>
      <c r="F275" s="3">
        <f t="shared" si="12"/>
        <v>25</v>
      </c>
      <c r="G275">
        <f t="shared" si="14"/>
        <v>5</v>
      </c>
      <c r="H275">
        <f t="shared" si="13"/>
        <v>5</v>
      </c>
    </row>
    <row r="276" spans="1:8" x14ac:dyDescent="0.3">
      <c r="A276" s="2">
        <v>44484</v>
      </c>
      <c r="B276" s="3">
        <v>21</v>
      </c>
      <c r="C276" s="3" t="s">
        <v>37</v>
      </c>
      <c r="D276" s="3">
        <v>23.5</v>
      </c>
      <c r="E276" s="3">
        <v>14</v>
      </c>
      <c r="F276" s="3">
        <f t="shared" si="12"/>
        <v>23</v>
      </c>
      <c r="G276">
        <f t="shared" si="14"/>
        <v>5</v>
      </c>
      <c r="H276">
        <f t="shared" si="13"/>
        <v>9</v>
      </c>
    </row>
    <row r="277" spans="1:8" x14ac:dyDescent="0.3">
      <c r="A277" s="2">
        <v>44491</v>
      </c>
      <c r="B277" s="3">
        <v>28</v>
      </c>
      <c r="C277" s="3" t="s">
        <v>37</v>
      </c>
      <c r="D277" s="3">
        <v>23.5</v>
      </c>
      <c r="E277" s="3">
        <v>14</v>
      </c>
      <c r="F277" s="3">
        <f t="shared" si="12"/>
        <v>23</v>
      </c>
      <c r="G277">
        <f t="shared" si="14"/>
        <v>14</v>
      </c>
      <c r="H277">
        <f t="shared" si="13"/>
        <v>0</v>
      </c>
    </row>
    <row r="278" spans="1:8" x14ac:dyDescent="0.3">
      <c r="A278" s="2">
        <v>44498</v>
      </c>
      <c r="B278" s="3">
        <v>35</v>
      </c>
      <c r="C278" s="3" t="s">
        <v>37</v>
      </c>
      <c r="D278" s="3">
        <v>22.5555555555555</v>
      </c>
      <c r="E278" s="3">
        <v>16</v>
      </c>
      <c r="F278" s="3">
        <f t="shared" si="12"/>
        <v>22</v>
      </c>
      <c r="G278">
        <f t="shared" si="14"/>
        <v>14</v>
      </c>
      <c r="H278">
        <f t="shared" si="13"/>
        <v>2</v>
      </c>
    </row>
    <row r="279" spans="1:8" x14ac:dyDescent="0.3">
      <c r="A279" s="1">
        <v>44505</v>
      </c>
      <c r="B279">
        <v>0</v>
      </c>
      <c r="C279" t="s">
        <v>37</v>
      </c>
      <c r="D279">
        <v>22.571428571428498</v>
      </c>
      <c r="E279">
        <v>6</v>
      </c>
      <c r="F279">
        <f t="shared" si="12"/>
        <v>22</v>
      </c>
      <c r="G279">
        <f t="shared" si="14"/>
        <v>6</v>
      </c>
      <c r="H279">
        <f t="shared" si="13"/>
        <v>0</v>
      </c>
    </row>
    <row r="280" spans="1:8" x14ac:dyDescent="0.3">
      <c r="A280" s="1">
        <v>44512</v>
      </c>
      <c r="B280">
        <v>7</v>
      </c>
      <c r="C280" t="s">
        <v>37</v>
      </c>
      <c r="D280">
        <v>22.5263157894736</v>
      </c>
      <c r="E280">
        <v>7</v>
      </c>
      <c r="F280">
        <f t="shared" si="12"/>
        <v>22</v>
      </c>
      <c r="G280">
        <f t="shared" si="14"/>
        <v>6</v>
      </c>
      <c r="H280">
        <f t="shared" si="13"/>
        <v>1</v>
      </c>
    </row>
    <row r="281" spans="1:8" x14ac:dyDescent="0.3">
      <c r="A281" s="1">
        <v>44519</v>
      </c>
      <c r="B281">
        <v>14</v>
      </c>
      <c r="C281" t="s">
        <v>37</v>
      </c>
      <c r="D281">
        <v>22.705882352941099</v>
      </c>
      <c r="E281">
        <v>8</v>
      </c>
      <c r="F281">
        <f t="shared" si="12"/>
        <v>22</v>
      </c>
      <c r="G281">
        <f t="shared" si="14"/>
        <v>6</v>
      </c>
      <c r="H281">
        <f t="shared" si="13"/>
        <v>2</v>
      </c>
    </row>
    <row r="282" spans="1:8" x14ac:dyDescent="0.3">
      <c r="A282" s="1">
        <v>44526</v>
      </c>
      <c r="B282">
        <v>21</v>
      </c>
      <c r="C282" t="s">
        <v>37</v>
      </c>
      <c r="D282">
        <v>21.9166666666666</v>
      </c>
      <c r="E282">
        <v>9</v>
      </c>
      <c r="F282">
        <f t="shared" si="12"/>
        <v>21</v>
      </c>
      <c r="G282">
        <f t="shared" si="14"/>
        <v>6</v>
      </c>
      <c r="H282">
        <f t="shared" si="13"/>
        <v>3</v>
      </c>
    </row>
    <row r="283" spans="1:8" x14ac:dyDescent="0.3">
      <c r="A283" s="1">
        <v>44536</v>
      </c>
      <c r="B283">
        <v>31</v>
      </c>
      <c r="C283" t="s">
        <v>37</v>
      </c>
      <c r="D283">
        <v>21.1111111111111</v>
      </c>
      <c r="E283">
        <v>14</v>
      </c>
      <c r="F283">
        <f t="shared" si="12"/>
        <v>21</v>
      </c>
      <c r="G283">
        <f t="shared" si="14"/>
        <v>6</v>
      </c>
      <c r="H283">
        <f t="shared" si="13"/>
        <v>8</v>
      </c>
    </row>
    <row r="284" spans="1:8" x14ac:dyDescent="0.3">
      <c r="A284" s="1">
        <v>44543</v>
      </c>
      <c r="B284">
        <v>38</v>
      </c>
      <c r="C284" t="s">
        <v>37</v>
      </c>
      <c r="D284">
        <v>21.636363636363601</v>
      </c>
      <c r="E284">
        <v>15</v>
      </c>
      <c r="F284">
        <f t="shared" si="12"/>
        <v>21</v>
      </c>
      <c r="G284">
        <f t="shared" si="14"/>
        <v>6</v>
      </c>
      <c r="H284">
        <f t="shared" si="13"/>
        <v>9</v>
      </c>
    </row>
    <row r="285" spans="1:8" x14ac:dyDescent="0.3">
      <c r="A285" s="1">
        <v>44550</v>
      </c>
      <c r="B285">
        <v>45</v>
      </c>
      <c r="C285" t="s">
        <v>37</v>
      </c>
      <c r="D285">
        <v>20</v>
      </c>
      <c r="E285">
        <v>14</v>
      </c>
      <c r="F285">
        <f t="shared" si="12"/>
        <v>20</v>
      </c>
      <c r="G285">
        <f t="shared" si="14"/>
        <v>14</v>
      </c>
      <c r="H285">
        <f t="shared" si="13"/>
        <v>0</v>
      </c>
    </row>
    <row r="286" spans="1:8" x14ac:dyDescent="0.3">
      <c r="A286" s="1">
        <v>44560</v>
      </c>
      <c r="B286">
        <v>55</v>
      </c>
      <c r="C286" t="s">
        <v>37</v>
      </c>
      <c r="D286">
        <v>18.823529411764699</v>
      </c>
      <c r="E286">
        <v>17</v>
      </c>
      <c r="F286">
        <f t="shared" si="12"/>
        <v>18</v>
      </c>
      <c r="G286">
        <f t="shared" si="14"/>
        <v>14</v>
      </c>
      <c r="H286">
        <f t="shared" si="13"/>
        <v>3</v>
      </c>
    </row>
    <row r="287" spans="1:8" x14ac:dyDescent="0.3">
      <c r="A287" s="2">
        <v>44566</v>
      </c>
      <c r="B287" s="3">
        <v>0</v>
      </c>
      <c r="C287" s="3" t="s">
        <v>37</v>
      </c>
      <c r="D287" s="3">
        <v>19.649999999999999</v>
      </c>
      <c r="E287" s="3">
        <v>5</v>
      </c>
      <c r="F287" s="3">
        <f t="shared" si="12"/>
        <v>19</v>
      </c>
      <c r="G287">
        <f t="shared" si="14"/>
        <v>5</v>
      </c>
      <c r="H287">
        <f t="shared" si="13"/>
        <v>0</v>
      </c>
    </row>
    <row r="288" spans="1:8" x14ac:dyDescent="0.3">
      <c r="A288" s="2">
        <v>44571</v>
      </c>
      <c r="B288" s="3">
        <v>5</v>
      </c>
      <c r="C288" s="3" t="s">
        <v>37</v>
      </c>
      <c r="D288" s="3">
        <v>19.590909090909001</v>
      </c>
      <c r="E288" s="3">
        <v>5</v>
      </c>
      <c r="F288" s="3">
        <f t="shared" si="12"/>
        <v>19</v>
      </c>
      <c r="G288">
        <f t="shared" si="14"/>
        <v>5</v>
      </c>
      <c r="H288">
        <f t="shared" si="13"/>
        <v>0</v>
      </c>
    </row>
    <row r="289" spans="1:8" x14ac:dyDescent="0.3">
      <c r="A289" s="2">
        <v>44578</v>
      </c>
      <c r="B289" s="3">
        <v>7</v>
      </c>
      <c r="C289" s="3" t="s">
        <v>37</v>
      </c>
      <c r="D289" s="3">
        <v>19.769230769230699</v>
      </c>
      <c r="E289" s="3">
        <v>5</v>
      </c>
      <c r="F289" s="3">
        <f t="shared" si="12"/>
        <v>19</v>
      </c>
      <c r="G289">
        <f t="shared" si="14"/>
        <v>5</v>
      </c>
      <c r="H289">
        <f t="shared" si="13"/>
        <v>0</v>
      </c>
    </row>
    <row r="290" spans="1:8" x14ac:dyDescent="0.3">
      <c r="A290" s="1">
        <v>44463</v>
      </c>
      <c r="B290">
        <v>0</v>
      </c>
      <c r="C290" t="s">
        <v>38</v>
      </c>
      <c r="D290">
        <v>23.6</v>
      </c>
      <c r="E290">
        <v>7</v>
      </c>
      <c r="F290">
        <f t="shared" si="12"/>
        <v>23</v>
      </c>
      <c r="G290">
        <f t="shared" si="14"/>
        <v>5</v>
      </c>
      <c r="H290">
        <f t="shared" si="13"/>
        <v>2</v>
      </c>
    </row>
    <row r="291" spans="1:8" x14ac:dyDescent="0.3">
      <c r="A291" s="1">
        <v>44470</v>
      </c>
      <c r="B291">
        <v>7</v>
      </c>
      <c r="C291" t="s">
        <v>38</v>
      </c>
      <c r="D291">
        <v>23.35</v>
      </c>
      <c r="E291">
        <v>8</v>
      </c>
      <c r="F291">
        <f t="shared" si="12"/>
        <v>23</v>
      </c>
      <c r="G291">
        <f t="shared" si="14"/>
        <v>5</v>
      </c>
      <c r="H291">
        <f t="shared" si="13"/>
        <v>3</v>
      </c>
    </row>
    <row r="292" spans="1:8" x14ac:dyDescent="0.3">
      <c r="A292" s="1">
        <v>44477</v>
      </c>
      <c r="B292">
        <v>14</v>
      </c>
      <c r="C292" t="s">
        <v>38</v>
      </c>
      <c r="D292">
        <v>25.25</v>
      </c>
      <c r="E292">
        <v>10</v>
      </c>
      <c r="F292">
        <f t="shared" si="12"/>
        <v>25</v>
      </c>
      <c r="G292">
        <f t="shared" si="14"/>
        <v>5</v>
      </c>
      <c r="H292">
        <f t="shared" si="13"/>
        <v>5</v>
      </c>
    </row>
    <row r="293" spans="1:8" x14ac:dyDescent="0.3">
      <c r="A293" s="1">
        <v>44484</v>
      </c>
      <c r="B293">
        <v>21</v>
      </c>
      <c r="C293" t="s">
        <v>38</v>
      </c>
      <c r="D293">
        <v>24</v>
      </c>
      <c r="E293">
        <v>11</v>
      </c>
      <c r="F293">
        <f t="shared" si="12"/>
        <v>24</v>
      </c>
      <c r="G293">
        <f t="shared" si="14"/>
        <v>5</v>
      </c>
      <c r="H293">
        <f t="shared" si="13"/>
        <v>6</v>
      </c>
    </row>
    <row r="294" spans="1:8" x14ac:dyDescent="0.3">
      <c r="A294" s="1">
        <v>44491</v>
      </c>
      <c r="B294">
        <v>28</v>
      </c>
      <c r="C294" t="s">
        <v>38</v>
      </c>
      <c r="D294">
        <v>23.625</v>
      </c>
      <c r="E294">
        <v>14</v>
      </c>
      <c r="F294">
        <f t="shared" si="12"/>
        <v>23</v>
      </c>
      <c r="G294">
        <f t="shared" si="14"/>
        <v>5</v>
      </c>
      <c r="H294">
        <f t="shared" si="13"/>
        <v>9</v>
      </c>
    </row>
    <row r="295" spans="1:8" x14ac:dyDescent="0.3">
      <c r="A295" s="1">
        <v>44498</v>
      </c>
      <c r="B295">
        <v>35</v>
      </c>
      <c r="C295" t="s">
        <v>38</v>
      </c>
      <c r="D295">
        <v>22.636363636363601</v>
      </c>
      <c r="E295">
        <v>15</v>
      </c>
      <c r="F295">
        <f t="shared" si="12"/>
        <v>22</v>
      </c>
      <c r="G295">
        <f t="shared" si="14"/>
        <v>5</v>
      </c>
      <c r="H295">
        <f t="shared" si="13"/>
        <v>10</v>
      </c>
    </row>
    <row r="296" spans="1:8" x14ac:dyDescent="0.3">
      <c r="A296" s="1">
        <v>44505</v>
      </c>
      <c r="B296">
        <v>0</v>
      </c>
      <c r="C296" t="s">
        <v>38</v>
      </c>
      <c r="D296">
        <v>22.55</v>
      </c>
      <c r="E296">
        <v>6</v>
      </c>
      <c r="F296">
        <f t="shared" si="12"/>
        <v>22</v>
      </c>
      <c r="G296">
        <f t="shared" si="14"/>
        <v>6</v>
      </c>
      <c r="H296">
        <f t="shared" si="13"/>
        <v>0</v>
      </c>
    </row>
    <row r="297" spans="1:8" x14ac:dyDescent="0.3">
      <c r="A297" s="1">
        <v>44512</v>
      </c>
      <c r="B297">
        <v>7</v>
      </c>
      <c r="C297" t="s">
        <v>38</v>
      </c>
      <c r="D297">
        <v>22.421052631578899</v>
      </c>
      <c r="E297">
        <v>6</v>
      </c>
      <c r="F297">
        <f t="shared" si="12"/>
        <v>22</v>
      </c>
      <c r="G297">
        <f t="shared" si="14"/>
        <v>6</v>
      </c>
      <c r="H297">
        <f t="shared" si="13"/>
        <v>0</v>
      </c>
    </row>
    <row r="298" spans="1:8" x14ac:dyDescent="0.3">
      <c r="A298" s="1">
        <v>44519</v>
      </c>
      <c r="B298">
        <v>14</v>
      </c>
      <c r="C298" t="s">
        <v>38</v>
      </c>
      <c r="D298">
        <v>22.625</v>
      </c>
      <c r="E298">
        <v>7</v>
      </c>
      <c r="F298">
        <f t="shared" si="12"/>
        <v>22</v>
      </c>
      <c r="G298">
        <f t="shared" si="14"/>
        <v>6</v>
      </c>
      <c r="H298">
        <f t="shared" si="13"/>
        <v>1</v>
      </c>
    </row>
    <row r="299" spans="1:8" x14ac:dyDescent="0.3">
      <c r="A299" s="1">
        <v>44526</v>
      </c>
      <c r="B299">
        <v>21</v>
      </c>
      <c r="C299" t="s">
        <v>38</v>
      </c>
      <c r="D299">
        <v>22</v>
      </c>
      <c r="E299">
        <v>10</v>
      </c>
      <c r="F299">
        <f t="shared" si="12"/>
        <v>22</v>
      </c>
      <c r="G299">
        <f t="shared" si="14"/>
        <v>6</v>
      </c>
      <c r="H299">
        <f t="shared" si="13"/>
        <v>4</v>
      </c>
    </row>
    <row r="300" spans="1:8" x14ac:dyDescent="0.3">
      <c r="A300" s="1">
        <v>44536</v>
      </c>
      <c r="B300">
        <v>31</v>
      </c>
      <c r="C300" t="s">
        <v>38</v>
      </c>
      <c r="D300">
        <v>20.875</v>
      </c>
      <c r="E300">
        <v>12</v>
      </c>
      <c r="F300">
        <f t="shared" si="12"/>
        <v>20</v>
      </c>
      <c r="G300">
        <f t="shared" si="14"/>
        <v>6</v>
      </c>
      <c r="H300">
        <f t="shared" si="13"/>
        <v>6</v>
      </c>
    </row>
    <row r="301" spans="1:8" x14ac:dyDescent="0.3">
      <c r="A301" s="1">
        <v>44543</v>
      </c>
      <c r="B301">
        <v>38</v>
      </c>
      <c r="C301" t="s">
        <v>38</v>
      </c>
      <c r="D301">
        <v>21.05</v>
      </c>
      <c r="E301">
        <v>12</v>
      </c>
      <c r="F301">
        <f t="shared" si="12"/>
        <v>21</v>
      </c>
      <c r="G301">
        <f t="shared" si="14"/>
        <v>12</v>
      </c>
      <c r="H301">
        <f t="shared" si="13"/>
        <v>0</v>
      </c>
    </row>
    <row r="302" spans="1:8" x14ac:dyDescent="0.3">
      <c r="A302" s="1">
        <v>44550</v>
      </c>
      <c r="B302">
        <v>45</v>
      </c>
      <c r="C302" t="s">
        <v>38</v>
      </c>
      <c r="D302">
        <v>19.4615384615384</v>
      </c>
      <c r="E302">
        <v>13</v>
      </c>
      <c r="F302">
        <f t="shared" si="12"/>
        <v>19</v>
      </c>
      <c r="G302">
        <f t="shared" si="14"/>
        <v>12</v>
      </c>
      <c r="H302">
        <f t="shared" si="13"/>
        <v>1</v>
      </c>
    </row>
    <row r="303" spans="1:8" x14ac:dyDescent="0.3">
      <c r="A303" s="1">
        <v>44560</v>
      </c>
      <c r="B303">
        <v>55</v>
      </c>
      <c r="C303" t="s">
        <v>38</v>
      </c>
      <c r="D303">
        <v>18.7777777777777</v>
      </c>
      <c r="E303">
        <v>15</v>
      </c>
      <c r="F303">
        <f t="shared" si="12"/>
        <v>18</v>
      </c>
      <c r="G303">
        <f t="shared" si="14"/>
        <v>12</v>
      </c>
      <c r="H303">
        <f t="shared" si="13"/>
        <v>3</v>
      </c>
    </row>
    <row r="304" spans="1:8" x14ac:dyDescent="0.3">
      <c r="A304" s="2">
        <v>44571</v>
      </c>
      <c r="B304" s="3">
        <v>0</v>
      </c>
      <c r="C304" s="3" t="s">
        <v>38</v>
      </c>
      <c r="D304" s="3">
        <v>19.5217391304347</v>
      </c>
      <c r="E304" s="3">
        <v>4</v>
      </c>
      <c r="F304" s="3">
        <f t="shared" si="12"/>
        <v>19</v>
      </c>
      <c r="G304">
        <f t="shared" si="14"/>
        <v>4</v>
      </c>
      <c r="H304">
        <f t="shared" si="13"/>
        <v>0</v>
      </c>
    </row>
    <row r="305" spans="1:8" x14ac:dyDescent="0.3">
      <c r="A305" s="2">
        <v>44578</v>
      </c>
      <c r="B305" s="3">
        <v>7</v>
      </c>
      <c r="C305" s="3" t="s">
        <v>38</v>
      </c>
      <c r="D305" s="3">
        <v>19.8</v>
      </c>
      <c r="E305" s="3">
        <v>4</v>
      </c>
      <c r="F305" s="3">
        <f t="shared" si="12"/>
        <v>19</v>
      </c>
      <c r="G305">
        <f t="shared" si="14"/>
        <v>4</v>
      </c>
      <c r="H305">
        <f t="shared" si="13"/>
        <v>0</v>
      </c>
    </row>
    <row r="306" spans="1:8" x14ac:dyDescent="0.3">
      <c r="A306" s="1">
        <v>44484</v>
      </c>
      <c r="B306">
        <v>0</v>
      </c>
      <c r="C306" t="s">
        <v>39</v>
      </c>
      <c r="D306">
        <v>25</v>
      </c>
      <c r="E306">
        <v>4</v>
      </c>
      <c r="F306">
        <f t="shared" si="12"/>
        <v>25</v>
      </c>
      <c r="G306">
        <f t="shared" si="14"/>
        <v>4</v>
      </c>
      <c r="H306">
        <f t="shared" si="13"/>
        <v>0</v>
      </c>
    </row>
    <row r="307" spans="1:8" x14ac:dyDescent="0.3">
      <c r="A307" s="1">
        <v>44491</v>
      </c>
      <c r="B307">
        <v>7</v>
      </c>
      <c r="C307" t="s">
        <v>39</v>
      </c>
      <c r="D307">
        <v>19</v>
      </c>
      <c r="E307">
        <v>7</v>
      </c>
      <c r="F307">
        <f t="shared" si="12"/>
        <v>19</v>
      </c>
      <c r="G307">
        <f t="shared" si="14"/>
        <v>4</v>
      </c>
      <c r="H307">
        <f t="shared" si="13"/>
        <v>3</v>
      </c>
    </row>
    <row r="308" spans="1:8" x14ac:dyDescent="0.3">
      <c r="A308" s="1">
        <v>44505</v>
      </c>
      <c r="B308">
        <v>14</v>
      </c>
      <c r="C308" t="s">
        <v>39</v>
      </c>
      <c r="D308">
        <v>17</v>
      </c>
      <c r="E308">
        <v>11</v>
      </c>
      <c r="F308">
        <f t="shared" si="12"/>
        <v>17</v>
      </c>
      <c r="G308">
        <f t="shared" si="14"/>
        <v>4</v>
      </c>
      <c r="H308">
        <f t="shared" si="13"/>
        <v>7</v>
      </c>
    </row>
    <row r="309" spans="1:8" x14ac:dyDescent="0.3">
      <c r="A309" s="1">
        <v>44526</v>
      </c>
      <c r="B309">
        <v>0</v>
      </c>
      <c r="C309" t="s">
        <v>39</v>
      </c>
      <c r="D309">
        <v>19.571428571428498</v>
      </c>
      <c r="E309">
        <v>6</v>
      </c>
      <c r="F309">
        <f t="shared" si="12"/>
        <v>19</v>
      </c>
      <c r="G309">
        <f t="shared" si="14"/>
        <v>6</v>
      </c>
      <c r="H309">
        <f t="shared" si="13"/>
        <v>0</v>
      </c>
    </row>
    <row r="310" spans="1:8" x14ac:dyDescent="0.3">
      <c r="A310" s="1">
        <v>44533</v>
      </c>
      <c r="B310">
        <v>7</v>
      </c>
      <c r="C310" t="s">
        <v>39</v>
      </c>
      <c r="D310">
        <v>20.214285714285701</v>
      </c>
      <c r="E310">
        <v>8</v>
      </c>
      <c r="F310">
        <f t="shared" si="12"/>
        <v>20</v>
      </c>
      <c r="G310">
        <f t="shared" si="14"/>
        <v>6</v>
      </c>
      <c r="H310">
        <f t="shared" si="13"/>
        <v>2</v>
      </c>
    </row>
    <row r="311" spans="1:8" x14ac:dyDescent="0.3">
      <c r="A311" s="1">
        <v>44540</v>
      </c>
      <c r="B311">
        <v>14</v>
      </c>
      <c r="C311" t="s">
        <v>39</v>
      </c>
      <c r="D311">
        <v>19.75</v>
      </c>
      <c r="E311">
        <v>11</v>
      </c>
      <c r="F311">
        <f t="shared" si="12"/>
        <v>19</v>
      </c>
      <c r="G311">
        <f t="shared" si="14"/>
        <v>6</v>
      </c>
      <c r="H311">
        <f t="shared" si="13"/>
        <v>5</v>
      </c>
    </row>
    <row r="312" spans="1:8" x14ac:dyDescent="0.3">
      <c r="A312" s="1">
        <v>44547</v>
      </c>
      <c r="B312">
        <v>21</v>
      </c>
      <c r="C312" t="s">
        <v>39</v>
      </c>
      <c r="D312">
        <v>20.5</v>
      </c>
      <c r="E312">
        <v>12</v>
      </c>
      <c r="F312">
        <f t="shared" si="12"/>
        <v>20</v>
      </c>
      <c r="G312">
        <f t="shared" si="14"/>
        <v>6</v>
      </c>
      <c r="H312">
        <f t="shared" si="13"/>
        <v>6</v>
      </c>
    </row>
    <row r="313" spans="1:8" x14ac:dyDescent="0.3">
      <c r="A313" s="1">
        <v>44550</v>
      </c>
      <c r="B313">
        <v>24</v>
      </c>
      <c r="C313" t="s">
        <v>39</v>
      </c>
      <c r="D313">
        <v>19.6666666666666</v>
      </c>
      <c r="E313">
        <v>13</v>
      </c>
      <c r="F313">
        <f t="shared" si="12"/>
        <v>19</v>
      </c>
      <c r="G313">
        <f t="shared" si="14"/>
        <v>6</v>
      </c>
      <c r="H313">
        <f t="shared" si="13"/>
        <v>7</v>
      </c>
    </row>
    <row r="314" spans="1:8" x14ac:dyDescent="0.3">
      <c r="A314" s="1">
        <v>44566</v>
      </c>
      <c r="B314">
        <v>0</v>
      </c>
      <c r="C314" t="s">
        <v>39</v>
      </c>
      <c r="D314">
        <v>21</v>
      </c>
      <c r="E314">
        <v>5</v>
      </c>
      <c r="F314">
        <f t="shared" si="12"/>
        <v>21</v>
      </c>
      <c r="G314">
        <f t="shared" si="14"/>
        <v>5</v>
      </c>
      <c r="H314">
        <f t="shared" si="13"/>
        <v>0</v>
      </c>
    </row>
    <row r="315" spans="1:8" x14ac:dyDescent="0.3">
      <c r="A315" s="1">
        <v>44573</v>
      </c>
      <c r="B315">
        <v>7</v>
      </c>
      <c r="C315" t="s">
        <v>39</v>
      </c>
      <c r="D315">
        <v>18.45</v>
      </c>
      <c r="E315">
        <v>8</v>
      </c>
      <c r="F315">
        <f t="shared" si="12"/>
        <v>18</v>
      </c>
      <c r="G315">
        <f t="shared" si="14"/>
        <v>5</v>
      </c>
      <c r="H315">
        <f t="shared" si="13"/>
        <v>3</v>
      </c>
    </row>
    <row r="316" spans="1:8" x14ac:dyDescent="0.3">
      <c r="A316" s="1">
        <v>44580</v>
      </c>
      <c r="B316">
        <v>14</v>
      </c>
      <c r="C316" t="s">
        <v>39</v>
      </c>
      <c r="D316">
        <v>18.692307692307601</v>
      </c>
      <c r="E316">
        <v>9</v>
      </c>
      <c r="F316">
        <f t="shared" si="12"/>
        <v>18</v>
      </c>
      <c r="G316">
        <f t="shared" si="14"/>
        <v>5</v>
      </c>
      <c r="H316">
        <f t="shared" si="13"/>
        <v>4</v>
      </c>
    </row>
    <row r="317" spans="1:8" x14ac:dyDescent="0.3">
      <c r="A317" s="1">
        <v>44526</v>
      </c>
      <c r="B317">
        <v>0</v>
      </c>
      <c r="C317" t="s">
        <v>40</v>
      </c>
      <c r="D317">
        <v>19.545454545454501</v>
      </c>
      <c r="E317">
        <v>6</v>
      </c>
      <c r="F317">
        <f t="shared" si="12"/>
        <v>19</v>
      </c>
      <c r="G317">
        <f t="shared" si="14"/>
        <v>6</v>
      </c>
      <c r="H317">
        <f t="shared" si="13"/>
        <v>0</v>
      </c>
    </row>
    <row r="318" spans="1:8" x14ac:dyDescent="0.3">
      <c r="A318" s="1">
        <v>44533</v>
      </c>
      <c r="B318">
        <v>7</v>
      </c>
      <c r="C318" t="s">
        <v>40</v>
      </c>
      <c r="D318">
        <v>20.1666666666666</v>
      </c>
      <c r="E318">
        <v>8</v>
      </c>
      <c r="F318">
        <f t="shared" si="12"/>
        <v>20</v>
      </c>
      <c r="G318">
        <f t="shared" si="14"/>
        <v>6</v>
      </c>
      <c r="H318">
        <f t="shared" si="13"/>
        <v>2</v>
      </c>
    </row>
    <row r="319" spans="1:8" x14ac:dyDescent="0.3">
      <c r="A319" s="1">
        <v>44540</v>
      </c>
      <c r="B319">
        <v>14</v>
      </c>
      <c r="C319" t="s">
        <v>40</v>
      </c>
      <c r="D319">
        <v>19.6428571428571</v>
      </c>
      <c r="E319">
        <v>11</v>
      </c>
      <c r="F319">
        <f t="shared" si="12"/>
        <v>19</v>
      </c>
      <c r="G319">
        <f t="shared" si="14"/>
        <v>6</v>
      </c>
      <c r="H319">
        <f t="shared" si="13"/>
        <v>5</v>
      </c>
    </row>
    <row r="320" spans="1:8" x14ac:dyDescent="0.3">
      <c r="A320" s="1">
        <v>44547</v>
      </c>
      <c r="B320">
        <v>21</v>
      </c>
      <c r="C320" t="s">
        <v>40</v>
      </c>
      <c r="D320">
        <v>20.5</v>
      </c>
      <c r="E320">
        <v>12</v>
      </c>
      <c r="F320">
        <f t="shared" si="12"/>
        <v>20</v>
      </c>
      <c r="G320">
        <f t="shared" si="14"/>
        <v>6</v>
      </c>
      <c r="H320">
        <f t="shared" si="13"/>
        <v>6</v>
      </c>
    </row>
    <row r="321" spans="1:8" x14ac:dyDescent="0.3">
      <c r="A321" s="1">
        <v>44550</v>
      </c>
      <c r="B321">
        <v>24</v>
      </c>
      <c r="C321" t="s">
        <v>40</v>
      </c>
      <c r="D321">
        <v>19.5555555555555</v>
      </c>
      <c r="E321">
        <v>12</v>
      </c>
      <c r="F321">
        <f t="shared" si="12"/>
        <v>19</v>
      </c>
      <c r="G321">
        <f t="shared" si="14"/>
        <v>12</v>
      </c>
      <c r="H321">
        <f t="shared" si="13"/>
        <v>0</v>
      </c>
    </row>
    <row r="322" spans="1:8" x14ac:dyDescent="0.3">
      <c r="A322" s="1">
        <v>44566</v>
      </c>
      <c r="B322">
        <v>0</v>
      </c>
      <c r="C322" t="s">
        <v>40</v>
      </c>
      <c r="D322">
        <v>21.3333333333333</v>
      </c>
      <c r="E322">
        <v>5</v>
      </c>
      <c r="F322">
        <f t="shared" si="12"/>
        <v>21</v>
      </c>
      <c r="G322">
        <f t="shared" si="14"/>
        <v>5</v>
      </c>
      <c r="H322">
        <f t="shared" si="13"/>
        <v>0</v>
      </c>
    </row>
    <row r="323" spans="1:8" x14ac:dyDescent="0.3">
      <c r="A323" s="1">
        <v>44573</v>
      </c>
      <c r="B323">
        <v>7</v>
      </c>
      <c r="C323" t="s">
        <v>40</v>
      </c>
      <c r="D323">
        <v>18.5</v>
      </c>
      <c r="E323">
        <v>7</v>
      </c>
      <c r="F323">
        <f t="shared" ref="F323:F370" si="15">IF(D323&lt;18,17,IF(D323&lt;19,18,IF(D323&lt;20,19,IF(D323&lt;21,20,IF(D323&lt;22,21,IF(D323&lt;23,22,IF(D323&lt;24,23,IF(D323&lt;25,24,IF(D323&lt;26,25)))))))))</f>
        <v>18</v>
      </c>
      <c r="G323">
        <f t="shared" si="14"/>
        <v>5</v>
      </c>
      <c r="H323">
        <f t="shared" ref="H323:H370" si="16">E323-G323</f>
        <v>2</v>
      </c>
    </row>
    <row r="324" spans="1:8" x14ac:dyDescent="0.3">
      <c r="A324" s="1">
        <v>44580</v>
      </c>
      <c r="B324">
        <v>14</v>
      </c>
      <c r="C324" t="s">
        <v>40</v>
      </c>
      <c r="D324">
        <v>19.076923076922998</v>
      </c>
      <c r="E324">
        <v>8</v>
      </c>
      <c r="F324">
        <f t="shared" si="15"/>
        <v>19</v>
      </c>
      <c r="G324">
        <f t="shared" ref="G324:G370" si="17">IF(E324&gt;E323, G323,E324 )</f>
        <v>5</v>
      </c>
      <c r="H324">
        <f t="shared" si="16"/>
        <v>3</v>
      </c>
    </row>
    <row r="325" spans="1:8" x14ac:dyDescent="0.3">
      <c r="A325" s="1">
        <v>44484</v>
      </c>
      <c r="B325">
        <v>0</v>
      </c>
      <c r="C325" t="s">
        <v>41</v>
      </c>
      <c r="D325">
        <v>24.307692307692299</v>
      </c>
      <c r="E325">
        <v>4</v>
      </c>
      <c r="F325">
        <f t="shared" si="15"/>
        <v>24</v>
      </c>
      <c r="G325">
        <f t="shared" si="17"/>
        <v>4</v>
      </c>
      <c r="H325">
        <f t="shared" si="16"/>
        <v>0</v>
      </c>
    </row>
    <row r="326" spans="1:8" x14ac:dyDescent="0.3">
      <c r="A326" s="1">
        <v>44491</v>
      </c>
      <c r="B326">
        <v>7</v>
      </c>
      <c r="C326" t="s">
        <v>41</v>
      </c>
      <c r="D326">
        <v>19.3333333333333</v>
      </c>
      <c r="E326">
        <v>6</v>
      </c>
      <c r="F326">
        <f t="shared" si="15"/>
        <v>19</v>
      </c>
      <c r="G326">
        <f t="shared" si="17"/>
        <v>4</v>
      </c>
      <c r="H326">
        <f t="shared" si="16"/>
        <v>2</v>
      </c>
    </row>
    <row r="327" spans="1:8" x14ac:dyDescent="0.3">
      <c r="A327" s="1">
        <v>44498</v>
      </c>
      <c r="B327">
        <v>14</v>
      </c>
      <c r="C327" t="s">
        <v>41</v>
      </c>
      <c r="D327">
        <v>18</v>
      </c>
      <c r="E327">
        <v>8</v>
      </c>
      <c r="F327">
        <f t="shared" si="15"/>
        <v>18</v>
      </c>
      <c r="G327">
        <f t="shared" si="17"/>
        <v>4</v>
      </c>
      <c r="H327">
        <f t="shared" si="16"/>
        <v>4</v>
      </c>
    </row>
    <row r="328" spans="1:8" x14ac:dyDescent="0.3">
      <c r="A328" s="1">
        <v>44505</v>
      </c>
      <c r="B328">
        <v>21</v>
      </c>
      <c r="C328" t="s">
        <v>41</v>
      </c>
      <c r="D328">
        <v>17</v>
      </c>
      <c r="E328">
        <v>11</v>
      </c>
      <c r="F328">
        <f t="shared" si="15"/>
        <v>17</v>
      </c>
      <c r="G328">
        <f t="shared" si="17"/>
        <v>4</v>
      </c>
      <c r="H328">
        <f t="shared" si="16"/>
        <v>7</v>
      </c>
    </row>
    <row r="329" spans="1:8" x14ac:dyDescent="0.3">
      <c r="A329" s="1">
        <v>44526</v>
      </c>
      <c r="B329">
        <v>0</v>
      </c>
      <c r="C329" t="s">
        <v>41</v>
      </c>
      <c r="D329">
        <v>19.545454545454501</v>
      </c>
      <c r="E329">
        <v>5</v>
      </c>
      <c r="F329">
        <f t="shared" si="15"/>
        <v>19</v>
      </c>
      <c r="G329">
        <f t="shared" si="17"/>
        <v>5</v>
      </c>
      <c r="H329">
        <f t="shared" si="16"/>
        <v>0</v>
      </c>
    </row>
    <row r="330" spans="1:8" x14ac:dyDescent="0.3">
      <c r="A330" s="1">
        <v>44533</v>
      </c>
      <c r="B330">
        <v>7</v>
      </c>
      <c r="C330" t="s">
        <v>41</v>
      </c>
      <c r="D330">
        <v>20.1666666666666</v>
      </c>
      <c r="E330">
        <v>8</v>
      </c>
      <c r="F330">
        <f t="shared" si="15"/>
        <v>20</v>
      </c>
      <c r="G330">
        <f t="shared" si="17"/>
        <v>5</v>
      </c>
      <c r="H330">
        <f t="shared" si="16"/>
        <v>3</v>
      </c>
    </row>
    <row r="331" spans="1:8" x14ac:dyDescent="0.3">
      <c r="A331" s="1">
        <v>44540</v>
      </c>
      <c r="B331">
        <v>14</v>
      </c>
      <c r="C331" t="s">
        <v>41</v>
      </c>
      <c r="D331">
        <v>19.692307692307601</v>
      </c>
      <c r="E331">
        <v>10</v>
      </c>
      <c r="F331">
        <f t="shared" si="15"/>
        <v>19</v>
      </c>
      <c r="G331">
        <f t="shared" si="17"/>
        <v>5</v>
      </c>
      <c r="H331">
        <f t="shared" si="16"/>
        <v>5</v>
      </c>
    </row>
    <row r="332" spans="1:8" x14ac:dyDescent="0.3">
      <c r="A332" s="1">
        <v>44547</v>
      </c>
      <c r="B332">
        <v>21</v>
      </c>
      <c r="C332" t="s">
        <v>41</v>
      </c>
      <c r="D332">
        <v>20.538461538461501</v>
      </c>
      <c r="E332">
        <v>11</v>
      </c>
      <c r="F332">
        <f t="shared" si="15"/>
        <v>20</v>
      </c>
      <c r="G332">
        <f t="shared" si="17"/>
        <v>5</v>
      </c>
      <c r="H332">
        <f t="shared" si="16"/>
        <v>6</v>
      </c>
    </row>
    <row r="333" spans="1:8" x14ac:dyDescent="0.3">
      <c r="A333" s="1">
        <v>44550</v>
      </c>
      <c r="B333">
        <v>24</v>
      </c>
      <c r="C333" t="s">
        <v>41</v>
      </c>
      <c r="D333">
        <v>19.600000000000001</v>
      </c>
      <c r="E333">
        <v>12</v>
      </c>
      <c r="F333">
        <f t="shared" si="15"/>
        <v>19</v>
      </c>
      <c r="G333">
        <f t="shared" si="17"/>
        <v>5</v>
      </c>
      <c r="H333">
        <f t="shared" si="16"/>
        <v>7</v>
      </c>
    </row>
    <row r="334" spans="1:8" x14ac:dyDescent="0.3">
      <c r="A334" s="1">
        <v>44566</v>
      </c>
      <c r="B334">
        <v>0</v>
      </c>
      <c r="C334" t="s">
        <v>41</v>
      </c>
      <c r="D334">
        <v>21.3333333333333</v>
      </c>
      <c r="E334">
        <v>5</v>
      </c>
      <c r="F334">
        <f t="shared" si="15"/>
        <v>21</v>
      </c>
      <c r="G334">
        <f t="shared" si="17"/>
        <v>5</v>
      </c>
      <c r="H334">
        <f t="shared" si="16"/>
        <v>0</v>
      </c>
    </row>
    <row r="335" spans="1:8" x14ac:dyDescent="0.3">
      <c r="A335" s="1">
        <v>44573</v>
      </c>
      <c r="B335">
        <v>7</v>
      </c>
      <c r="C335" t="s">
        <v>41</v>
      </c>
      <c r="D335">
        <v>18.590909090909001</v>
      </c>
      <c r="E335">
        <v>8</v>
      </c>
      <c r="F335">
        <f t="shared" si="15"/>
        <v>18</v>
      </c>
      <c r="G335">
        <f t="shared" si="17"/>
        <v>5</v>
      </c>
      <c r="H335">
        <f t="shared" si="16"/>
        <v>3</v>
      </c>
    </row>
    <row r="336" spans="1:8" x14ac:dyDescent="0.3">
      <c r="A336" s="1">
        <v>44580</v>
      </c>
      <c r="B336">
        <v>14</v>
      </c>
      <c r="C336" t="s">
        <v>41</v>
      </c>
      <c r="D336">
        <v>19.230769230769202</v>
      </c>
      <c r="E336">
        <v>10</v>
      </c>
      <c r="F336">
        <f t="shared" si="15"/>
        <v>19</v>
      </c>
      <c r="G336">
        <f t="shared" si="17"/>
        <v>5</v>
      </c>
      <c r="H336">
        <f t="shared" si="16"/>
        <v>5</v>
      </c>
    </row>
    <row r="337" spans="1:8" x14ac:dyDescent="0.3">
      <c r="A337" s="1">
        <v>44484</v>
      </c>
      <c r="B337">
        <v>0</v>
      </c>
      <c r="C337" t="s">
        <v>42</v>
      </c>
      <c r="D337">
        <v>24.1538461538461</v>
      </c>
      <c r="E337">
        <v>5</v>
      </c>
      <c r="F337">
        <f t="shared" si="15"/>
        <v>24</v>
      </c>
      <c r="G337">
        <f t="shared" si="17"/>
        <v>5</v>
      </c>
      <c r="H337">
        <f t="shared" si="16"/>
        <v>0</v>
      </c>
    </row>
    <row r="338" spans="1:8" x14ac:dyDescent="0.3">
      <c r="A338" s="1">
        <v>44491</v>
      </c>
      <c r="B338">
        <v>7</v>
      </c>
      <c r="C338" t="s">
        <v>42</v>
      </c>
      <c r="D338">
        <v>19.3333333333333</v>
      </c>
      <c r="E338">
        <v>7</v>
      </c>
      <c r="F338">
        <f t="shared" si="15"/>
        <v>19</v>
      </c>
      <c r="G338">
        <f t="shared" si="17"/>
        <v>5</v>
      </c>
      <c r="H338">
        <f t="shared" si="16"/>
        <v>2</v>
      </c>
    </row>
    <row r="339" spans="1:8" x14ac:dyDescent="0.3">
      <c r="A339" s="1">
        <v>44498</v>
      </c>
      <c r="B339">
        <v>14</v>
      </c>
      <c r="C339" t="s">
        <v>42</v>
      </c>
      <c r="D339">
        <v>20.75</v>
      </c>
      <c r="E339">
        <v>10</v>
      </c>
      <c r="F339">
        <f t="shared" si="15"/>
        <v>20</v>
      </c>
      <c r="G339">
        <f t="shared" si="17"/>
        <v>5</v>
      </c>
      <c r="H339">
        <f t="shared" si="16"/>
        <v>5</v>
      </c>
    </row>
    <row r="340" spans="1:8" x14ac:dyDescent="0.3">
      <c r="A340" s="1">
        <v>44505</v>
      </c>
      <c r="B340">
        <v>21</v>
      </c>
      <c r="C340" t="s">
        <v>42</v>
      </c>
      <c r="D340">
        <v>19</v>
      </c>
      <c r="E340">
        <v>12</v>
      </c>
      <c r="F340">
        <f t="shared" si="15"/>
        <v>19</v>
      </c>
      <c r="G340">
        <f t="shared" si="17"/>
        <v>5</v>
      </c>
      <c r="H340">
        <f t="shared" si="16"/>
        <v>7</v>
      </c>
    </row>
    <row r="341" spans="1:8" x14ac:dyDescent="0.3">
      <c r="A341" s="1">
        <v>44526</v>
      </c>
      <c r="B341">
        <v>0</v>
      </c>
      <c r="C341" t="s">
        <v>42</v>
      </c>
      <c r="D341">
        <v>19.571428571428498</v>
      </c>
      <c r="E341">
        <v>6</v>
      </c>
      <c r="F341">
        <f t="shared" si="15"/>
        <v>19</v>
      </c>
      <c r="G341">
        <f t="shared" si="17"/>
        <v>6</v>
      </c>
      <c r="H341">
        <f t="shared" si="16"/>
        <v>0</v>
      </c>
    </row>
    <row r="342" spans="1:8" x14ac:dyDescent="0.3">
      <c r="A342" s="1">
        <v>44533</v>
      </c>
      <c r="B342">
        <v>7</v>
      </c>
      <c r="C342" t="s">
        <v>42</v>
      </c>
      <c r="D342">
        <v>20.545454545454501</v>
      </c>
      <c r="E342">
        <v>8</v>
      </c>
      <c r="F342">
        <f t="shared" si="15"/>
        <v>20</v>
      </c>
      <c r="G342">
        <f t="shared" si="17"/>
        <v>6</v>
      </c>
      <c r="H342">
        <f t="shared" si="16"/>
        <v>2</v>
      </c>
    </row>
    <row r="343" spans="1:8" x14ac:dyDescent="0.3">
      <c r="A343" s="1">
        <v>44540</v>
      </c>
      <c r="B343">
        <v>14</v>
      </c>
      <c r="C343" t="s">
        <v>42</v>
      </c>
      <c r="D343">
        <v>19.692307692307601</v>
      </c>
      <c r="E343">
        <v>11</v>
      </c>
      <c r="F343">
        <f t="shared" si="15"/>
        <v>19</v>
      </c>
      <c r="G343">
        <f t="shared" si="17"/>
        <v>6</v>
      </c>
      <c r="H343">
        <f t="shared" si="16"/>
        <v>5</v>
      </c>
    </row>
    <row r="344" spans="1:8" x14ac:dyDescent="0.3">
      <c r="A344" s="1">
        <v>44547</v>
      </c>
      <c r="B344">
        <v>21</v>
      </c>
      <c r="C344" t="s">
        <v>42</v>
      </c>
      <c r="D344">
        <v>21.125</v>
      </c>
      <c r="E344">
        <v>11</v>
      </c>
      <c r="F344">
        <f t="shared" si="15"/>
        <v>21</v>
      </c>
      <c r="G344">
        <f t="shared" si="17"/>
        <v>11</v>
      </c>
      <c r="H344">
        <f t="shared" si="16"/>
        <v>0</v>
      </c>
    </row>
    <row r="345" spans="1:8" x14ac:dyDescent="0.3">
      <c r="A345" s="1">
        <v>44550</v>
      </c>
      <c r="B345">
        <v>24</v>
      </c>
      <c r="C345" t="s">
        <v>42</v>
      </c>
      <c r="D345">
        <v>19.600000000000001</v>
      </c>
      <c r="E345">
        <v>12</v>
      </c>
      <c r="F345">
        <f t="shared" si="15"/>
        <v>19</v>
      </c>
      <c r="G345">
        <f t="shared" si="17"/>
        <v>11</v>
      </c>
      <c r="H345">
        <f t="shared" si="16"/>
        <v>1</v>
      </c>
    </row>
    <row r="346" spans="1:8" x14ac:dyDescent="0.3">
      <c r="A346" s="1">
        <v>44566</v>
      </c>
      <c r="B346">
        <v>0</v>
      </c>
      <c r="C346" t="s">
        <v>42</v>
      </c>
      <c r="D346">
        <v>21.3333333333333</v>
      </c>
      <c r="E346">
        <v>5</v>
      </c>
      <c r="F346">
        <f t="shared" si="15"/>
        <v>21</v>
      </c>
      <c r="G346">
        <f t="shared" si="17"/>
        <v>5</v>
      </c>
      <c r="H346">
        <f t="shared" si="16"/>
        <v>0</v>
      </c>
    </row>
    <row r="347" spans="1:8" x14ac:dyDescent="0.3">
      <c r="A347" s="1">
        <v>44573</v>
      </c>
      <c r="B347">
        <v>7</v>
      </c>
      <c r="C347" t="s">
        <v>42</v>
      </c>
      <c r="D347">
        <v>18.8333333333333</v>
      </c>
      <c r="E347">
        <v>7</v>
      </c>
      <c r="F347">
        <f t="shared" si="15"/>
        <v>18</v>
      </c>
      <c r="G347">
        <f t="shared" si="17"/>
        <v>5</v>
      </c>
      <c r="H347">
        <f t="shared" si="16"/>
        <v>2</v>
      </c>
    </row>
    <row r="348" spans="1:8" x14ac:dyDescent="0.3">
      <c r="A348" s="1">
        <v>44580</v>
      </c>
      <c r="B348">
        <v>14</v>
      </c>
      <c r="C348" t="s">
        <v>42</v>
      </c>
      <c r="D348">
        <v>18.727272727272702</v>
      </c>
      <c r="E348">
        <v>9</v>
      </c>
      <c r="F348">
        <f t="shared" si="15"/>
        <v>18</v>
      </c>
      <c r="G348">
        <f t="shared" si="17"/>
        <v>5</v>
      </c>
      <c r="H348">
        <f t="shared" si="16"/>
        <v>4</v>
      </c>
    </row>
    <row r="349" spans="1:8" x14ac:dyDescent="0.3">
      <c r="A349" s="1">
        <v>44484</v>
      </c>
      <c r="B349">
        <v>0</v>
      </c>
      <c r="C349" t="s">
        <v>43</v>
      </c>
      <c r="D349">
        <v>24.181818181818102</v>
      </c>
      <c r="E349">
        <v>4</v>
      </c>
      <c r="F349">
        <f t="shared" si="15"/>
        <v>24</v>
      </c>
      <c r="G349">
        <f t="shared" si="17"/>
        <v>4</v>
      </c>
      <c r="H349">
        <f t="shared" si="16"/>
        <v>0</v>
      </c>
    </row>
    <row r="350" spans="1:8" x14ac:dyDescent="0.3">
      <c r="A350" s="1">
        <v>44491</v>
      </c>
      <c r="B350">
        <v>7</v>
      </c>
      <c r="C350" t="s">
        <v>43</v>
      </c>
      <c r="D350">
        <v>19.2222222222222</v>
      </c>
      <c r="E350">
        <v>7</v>
      </c>
      <c r="F350">
        <f t="shared" si="15"/>
        <v>19</v>
      </c>
      <c r="G350">
        <f t="shared" si="17"/>
        <v>4</v>
      </c>
      <c r="H350">
        <f t="shared" si="16"/>
        <v>3</v>
      </c>
    </row>
    <row r="351" spans="1:8" x14ac:dyDescent="0.3">
      <c r="A351" s="1">
        <v>44498</v>
      </c>
      <c r="B351">
        <v>14</v>
      </c>
      <c r="C351" t="s">
        <v>43</v>
      </c>
      <c r="D351">
        <v>18</v>
      </c>
      <c r="E351">
        <v>10</v>
      </c>
      <c r="F351">
        <f t="shared" si="15"/>
        <v>18</v>
      </c>
      <c r="G351">
        <f t="shared" si="17"/>
        <v>4</v>
      </c>
      <c r="H351">
        <f t="shared" si="16"/>
        <v>6</v>
      </c>
    </row>
    <row r="352" spans="1:8" x14ac:dyDescent="0.3">
      <c r="A352" s="1">
        <v>44526</v>
      </c>
      <c r="B352">
        <v>0</v>
      </c>
      <c r="C352" t="s">
        <v>43</v>
      </c>
      <c r="D352">
        <v>19.571428571428498</v>
      </c>
      <c r="E352">
        <v>6</v>
      </c>
      <c r="F352">
        <f t="shared" si="15"/>
        <v>19</v>
      </c>
      <c r="G352">
        <f t="shared" si="17"/>
        <v>6</v>
      </c>
      <c r="H352">
        <f t="shared" si="16"/>
        <v>0</v>
      </c>
    </row>
    <row r="353" spans="1:8" x14ac:dyDescent="0.3">
      <c r="A353" s="1">
        <v>44533</v>
      </c>
      <c r="B353">
        <v>7</v>
      </c>
      <c r="C353" t="s">
        <v>43</v>
      </c>
      <c r="D353">
        <v>20.4166666666666</v>
      </c>
      <c r="E353">
        <v>8</v>
      </c>
      <c r="F353">
        <f t="shared" si="15"/>
        <v>20</v>
      </c>
      <c r="G353">
        <f t="shared" si="17"/>
        <v>6</v>
      </c>
      <c r="H353">
        <f t="shared" si="16"/>
        <v>2</v>
      </c>
    </row>
    <row r="354" spans="1:8" x14ac:dyDescent="0.3">
      <c r="A354" s="1">
        <v>44540</v>
      </c>
      <c r="B354">
        <v>14</v>
      </c>
      <c r="C354" t="s">
        <v>43</v>
      </c>
      <c r="D354">
        <v>19.6666666666666</v>
      </c>
      <c r="E354">
        <v>11</v>
      </c>
      <c r="F354">
        <f t="shared" si="15"/>
        <v>19</v>
      </c>
      <c r="G354">
        <f t="shared" si="17"/>
        <v>6</v>
      </c>
      <c r="H354">
        <f t="shared" si="16"/>
        <v>5</v>
      </c>
    </row>
    <row r="355" spans="1:8" x14ac:dyDescent="0.3">
      <c r="A355" s="1">
        <v>44547</v>
      </c>
      <c r="B355">
        <v>21</v>
      </c>
      <c r="C355" t="s">
        <v>43</v>
      </c>
      <c r="D355">
        <v>20.615384615384599</v>
      </c>
      <c r="E355">
        <v>12</v>
      </c>
      <c r="F355">
        <f t="shared" si="15"/>
        <v>20</v>
      </c>
      <c r="G355">
        <f t="shared" si="17"/>
        <v>6</v>
      </c>
      <c r="H355">
        <f t="shared" si="16"/>
        <v>6</v>
      </c>
    </row>
    <row r="356" spans="1:8" x14ac:dyDescent="0.3">
      <c r="A356" s="1">
        <v>44550</v>
      </c>
      <c r="B356">
        <v>24</v>
      </c>
      <c r="C356" t="s">
        <v>43</v>
      </c>
      <c r="D356">
        <v>19.428571428571399</v>
      </c>
      <c r="E356">
        <v>12</v>
      </c>
      <c r="F356">
        <f t="shared" si="15"/>
        <v>19</v>
      </c>
      <c r="G356">
        <f t="shared" si="17"/>
        <v>12</v>
      </c>
      <c r="H356">
        <f t="shared" si="16"/>
        <v>0</v>
      </c>
    </row>
    <row r="357" spans="1:8" x14ac:dyDescent="0.3">
      <c r="A357" s="1">
        <v>44566</v>
      </c>
      <c r="B357">
        <v>0</v>
      </c>
      <c r="C357" t="s">
        <v>43</v>
      </c>
      <c r="D357">
        <v>22</v>
      </c>
      <c r="E357">
        <v>5</v>
      </c>
      <c r="F357">
        <f t="shared" si="15"/>
        <v>22</v>
      </c>
      <c r="G357">
        <f t="shared" si="17"/>
        <v>5</v>
      </c>
      <c r="H357">
        <f t="shared" si="16"/>
        <v>0</v>
      </c>
    </row>
    <row r="358" spans="1:8" x14ac:dyDescent="0.3">
      <c r="A358" s="1">
        <v>44573</v>
      </c>
      <c r="B358">
        <v>7</v>
      </c>
      <c r="C358" t="s">
        <v>43</v>
      </c>
      <c r="D358">
        <v>18.764705882352899</v>
      </c>
      <c r="E358">
        <v>7</v>
      </c>
      <c r="F358">
        <f t="shared" si="15"/>
        <v>18</v>
      </c>
      <c r="G358">
        <f t="shared" si="17"/>
        <v>5</v>
      </c>
      <c r="H358">
        <f t="shared" si="16"/>
        <v>2</v>
      </c>
    </row>
    <row r="359" spans="1:8" x14ac:dyDescent="0.3">
      <c r="A359" s="1">
        <v>44580</v>
      </c>
      <c r="B359">
        <v>14</v>
      </c>
      <c r="C359" t="s">
        <v>43</v>
      </c>
      <c r="D359">
        <v>19.076923076922998</v>
      </c>
      <c r="E359">
        <v>9</v>
      </c>
      <c r="F359">
        <f t="shared" si="15"/>
        <v>19</v>
      </c>
      <c r="G359">
        <f t="shared" si="17"/>
        <v>5</v>
      </c>
      <c r="H359">
        <f t="shared" si="16"/>
        <v>4</v>
      </c>
    </row>
    <row r="360" spans="1:8" x14ac:dyDescent="0.3">
      <c r="A360" s="1">
        <v>44484</v>
      </c>
      <c r="B360">
        <v>0</v>
      </c>
      <c r="C360" t="s">
        <v>44</v>
      </c>
      <c r="D360">
        <v>24.0833333333333</v>
      </c>
      <c r="E360">
        <v>4</v>
      </c>
      <c r="F360">
        <f t="shared" si="15"/>
        <v>24</v>
      </c>
      <c r="G360">
        <f t="shared" si="17"/>
        <v>4</v>
      </c>
      <c r="H360">
        <f t="shared" si="16"/>
        <v>0</v>
      </c>
    </row>
    <row r="361" spans="1:8" x14ac:dyDescent="0.3">
      <c r="A361" s="1">
        <v>44491</v>
      </c>
      <c r="B361">
        <v>7</v>
      </c>
      <c r="C361" t="s">
        <v>44</v>
      </c>
      <c r="D361">
        <v>18.5</v>
      </c>
      <c r="E361">
        <v>6</v>
      </c>
      <c r="F361">
        <f t="shared" si="15"/>
        <v>18</v>
      </c>
      <c r="G361">
        <f t="shared" si="17"/>
        <v>4</v>
      </c>
      <c r="H361">
        <f t="shared" si="16"/>
        <v>2</v>
      </c>
    </row>
    <row r="362" spans="1:8" x14ac:dyDescent="0.3">
      <c r="A362" s="1">
        <v>44498</v>
      </c>
      <c r="B362">
        <v>14</v>
      </c>
      <c r="C362" t="s">
        <v>44</v>
      </c>
      <c r="D362">
        <v>21</v>
      </c>
      <c r="E362">
        <v>9</v>
      </c>
      <c r="F362">
        <f t="shared" si="15"/>
        <v>21</v>
      </c>
      <c r="G362">
        <f t="shared" si="17"/>
        <v>4</v>
      </c>
      <c r="H362">
        <f t="shared" si="16"/>
        <v>5</v>
      </c>
    </row>
    <row r="363" spans="1:8" x14ac:dyDescent="0.3">
      <c r="A363" s="1">
        <v>44526</v>
      </c>
      <c r="B363">
        <v>0</v>
      </c>
      <c r="C363" t="s">
        <v>44</v>
      </c>
      <c r="D363">
        <v>19.5</v>
      </c>
      <c r="E363">
        <v>6</v>
      </c>
      <c r="F363">
        <f t="shared" si="15"/>
        <v>19</v>
      </c>
      <c r="G363">
        <f t="shared" si="17"/>
        <v>6</v>
      </c>
      <c r="H363">
        <f t="shared" si="16"/>
        <v>0</v>
      </c>
    </row>
    <row r="364" spans="1:8" x14ac:dyDescent="0.3">
      <c r="A364" s="1">
        <v>44533</v>
      </c>
      <c r="B364">
        <v>7</v>
      </c>
      <c r="C364" t="s">
        <v>44</v>
      </c>
      <c r="D364">
        <v>20.307692307692299</v>
      </c>
      <c r="E364">
        <v>8</v>
      </c>
      <c r="F364">
        <f t="shared" si="15"/>
        <v>20</v>
      </c>
      <c r="G364">
        <f t="shared" si="17"/>
        <v>6</v>
      </c>
      <c r="H364">
        <f t="shared" si="16"/>
        <v>2</v>
      </c>
    </row>
    <row r="365" spans="1:8" x14ac:dyDescent="0.3">
      <c r="A365" s="1">
        <v>44540</v>
      </c>
      <c r="B365">
        <v>14</v>
      </c>
      <c r="C365" t="s">
        <v>44</v>
      </c>
      <c r="D365">
        <v>19.6428571428571</v>
      </c>
      <c r="E365">
        <v>11</v>
      </c>
      <c r="F365">
        <f t="shared" si="15"/>
        <v>19</v>
      </c>
      <c r="G365">
        <f t="shared" si="17"/>
        <v>6</v>
      </c>
      <c r="H365">
        <f t="shared" si="16"/>
        <v>5</v>
      </c>
    </row>
    <row r="366" spans="1:8" x14ac:dyDescent="0.3">
      <c r="A366" s="1">
        <v>44547</v>
      </c>
      <c r="B366">
        <v>21</v>
      </c>
      <c r="C366" t="s">
        <v>44</v>
      </c>
      <c r="D366">
        <v>20.5555555555555</v>
      </c>
      <c r="E366">
        <v>12</v>
      </c>
      <c r="F366">
        <f t="shared" si="15"/>
        <v>20</v>
      </c>
      <c r="G366">
        <f t="shared" si="17"/>
        <v>6</v>
      </c>
      <c r="H366">
        <f t="shared" si="16"/>
        <v>6</v>
      </c>
    </row>
    <row r="367" spans="1:8" x14ac:dyDescent="0.3">
      <c r="A367" s="1">
        <v>44550</v>
      </c>
      <c r="B367">
        <v>24</v>
      </c>
      <c r="C367" t="s">
        <v>44</v>
      </c>
      <c r="D367">
        <v>19</v>
      </c>
      <c r="E367">
        <v>13</v>
      </c>
      <c r="F367">
        <f t="shared" si="15"/>
        <v>19</v>
      </c>
      <c r="G367">
        <f t="shared" si="17"/>
        <v>6</v>
      </c>
      <c r="H367">
        <f t="shared" si="16"/>
        <v>7</v>
      </c>
    </row>
    <row r="368" spans="1:8" x14ac:dyDescent="0.3">
      <c r="A368" s="1">
        <v>44566</v>
      </c>
      <c r="B368">
        <v>0</v>
      </c>
      <c r="C368" t="s">
        <v>44</v>
      </c>
      <c r="D368">
        <v>21</v>
      </c>
      <c r="E368">
        <v>5</v>
      </c>
      <c r="F368">
        <f t="shared" si="15"/>
        <v>21</v>
      </c>
      <c r="G368">
        <f t="shared" si="17"/>
        <v>5</v>
      </c>
      <c r="H368">
        <f t="shared" si="16"/>
        <v>0</v>
      </c>
    </row>
    <row r="369" spans="1:8" x14ac:dyDescent="0.3">
      <c r="A369" s="1">
        <v>44573</v>
      </c>
      <c r="B369">
        <v>7</v>
      </c>
      <c r="C369" t="s">
        <v>44</v>
      </c>
      <c r="D369">
        <v>18.6875</v>
      </c>
      <c r="E369">
        <v>8</v>
      </c>
      <c r="F369">
        <f t="shared" si="15"/>
        <v>18</v>
      </c>
      <c r="G369">
        <f t="shared" si="17"/>
        <v>5</v>
      </c>
      <c r="H369">
        <f t="shared" si="16"/>
        <v>3</v>
      </c>
    </row>
    <row r="370" spans="1:8" x14ac:dyDescent="0.3">
      <c r="A370" s="1">
        <v>44580</v>
      </c>
      <c r="B370">
        <v>14</v>
      </c>
      <c r="C370" t="s">
        <v>44</v>
      </c>
      <c r="D370">
        <v>18.846153846153801</v>
      </c>
      <c r="E370">
        <v>10</v>
      </c>
      <c r="F370">
        <f t="shared" si="15"/>
        <v>18</v>
      </c>
      <c r="G370">
        <f t="shared" si="17"/>
        <v>5</v>
      </c>
      <c r="H370">
        <f t="shared" si="16"/>
        <v>5</v>
      </c>
    </row>
  </sheetData>
  <autoFilter ref="A1:F370" xr:uid="{00000000-0009-0000-0000-000000000000}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5768-E934-48CA-BE29-B6D9E105AF2D}">
  <dimension ref="A1:C6"/>
  <sheetViews>
    <sheetView workbookViewId="0">
      <selection activeCell="D28" sqref="D28"/>
    </sheetView>
  </sheetViews>
  <sheetFormatPr defaultRowHeight="16.5" x14ac:dyDescent="0.3"/>
  <cols>
    <col min="1" max="1" width="12.875" bestFit="1" customWidth="1"/>
  </cols>
  <sheetData>
    <row r="1" spans="1:3" x14ac:dyDescent="0.3">
      <c r="A1" t="s">
        <v>47</v>
      </c>
      <c r="B1">
        <v>1.8380000000000001</v>
      </c>
      <c r="C1" t="s">
        <v>50</v>
      </c>
    </row>
    <row r="2" spans="1:3" x14ac:dyDescent="0.3">
      <c r="A2" t="s">
        <v>48</v>
      </c>
      <c r="B2">
        <v>34.700000000000003</v>
      </c>
      <c r="C2" t="s">
        <v>51</v>
      </c>
    </row>
    <row r="3" spans="1:3" x14ac:dyDescent="0.3">
      <c r="A3" t="s">
        <v>49</v>
      </c>
      <c r="B3">
        <v>20.57</v>
      </c>
      <c r="C3" t="s">
        <v>52</v>
      </c>
    </row>
    <row r="4" spans="1:3" x14ac:dyDescent="0.3">
      <c r="A4" t="s">
        <v>56</v>
      </c>
      <c r="B4" t="s">
        <v>46</v>
      </c>
    </row>
    <row r="6" spans="1:3" x14ac:dyDescent="0.3">
      <c r="A6" t="s">
        <v>73</v>
      </c>
      <c r="B6" t="s">
        <v>74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EF5F-7D80-4145-8F3F-70D1892D9495}">
  <dimension ref="A1:AL370"/>
  <sheetViews>
    <sheetView tabSelected="1" topLeftCell="E1" zoomScaleNormal="100" workbookViewId="0">
      <selection activeCell="O19" sqref="O19"/>
    </sheetView>
  </sheetViews>
  <sheetFormatPr defaultRowHeight="16.5" x14ac:dyDescent="0.3"/>
  <cols>
    <col min="1" max="1" width="11.125" bestFit="1" customWidth="1"/>
    <col min="3" max="3" width="18.5" bestFit="1" customWidth="1"/>
    <col min="8" max="8" width="14.625" bestFit="1" customWidth="1"/>
    <col min="16" max="16" width="12.125" bestFit="1" customWidth="1"/>
    <col min="17" max="17" width="11.125" bestFit="1" customWidth="1"/>
    <col min="23" max="23" width="12.75" bestFit="1" customWidth="1"/>
    <col min="24" max="24" width="11.125" bestFit="1" customWidth="1"/>
    <col min="30" max="30" width="12.75" bestFit="1" customWidth="1"/>
    <col min="31" max="31" width="11.125" bestFit="1" customWidth="1"/>
    <col min="37" max="37" width="12.75" bestFit="1" customWidth="1"/>
  </cols>
  <sheetData>
    <row r="1" spans="1:38" x14ac:dyDescent="0.3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45</v>
      </c>
      <c r="G1" t="s">
        <v>67</v>
      </c>
      <c r="H1" t="s">
        <v>66</v>
      </c>
      <c r="I1" t="s">
        <v>63</v>
      </c>
      <c r="J1" t="s">
        <v>64</v>
      </c>
      <c r="K1" t="s">
        <v>72</v>
      </c>
      <c r="O1" s="4" t="s">
        <v>60</v>
      </c>
      <c r="P1" s="15"/>
      <c r="Q1" s="5" t="s">
        <v>55</v>
      </c>
      <c r="R1" s="6" t="s">
        <v>57</v>
      </c>
      <c r="S1" s="6" t="s">
        <v>53</v>
      </c>
      <c r="T1" s="6" t="s">
        <v>54</v>
      </c>
      <c r="U1" s="6" t="s">
        <v>56</v>
      </c>
      <c r="V1" s="6" t="s">
        <v>61</v>
      </c>
      <c r="W1" s="7" t="s">
        <v>62</v>
      </c>
      <c r="X1" s="5" t="s">
        <v>55</v>
      </c>
      <c r="Y1" s="6" t="s">
        <v>57</v>
      </c>
      <c r="Z1" s="6" t="s">
        <v>53</v>
      </c>
      <c r="AA1" s="6" t="s">
        <v>54</v>
      </c>
      <c r="AB1" s="6" t="s">
        <v>56</v>
      </c>
      <c r="AC1" s="6" t="s">
        <v>61</v>
      </c>
      <c r="AD1" s="7" t="s">
        <v>62</v>
      </c>
      <c r="AE1" s="5" t="s">
        <v>55</v>
      </c>
      <c r="AF1" s="6" t="s">
        <v>57</v>
      </c>
      <c r="AG1" s="6" t="s">
        <v>53</v>
      </c>
      <c r="AH1" s="6" t="s">
        <v>54</v>
      </c>
      <c r="AI1" s="6" t="s">
        <v>56</v>
      </c>
      <c r="AJ1" s="6" t="s">
        <v>61</v>
      </c>
      <c r="AK1" s="7" t="s">
        <v>62</v>
      </c>
    </row>
    <row r="2" spans="1:38" x14ac:dyDescent="0.3">
      <c r="A2" s="1">
        <v>44446</v>
      </c>
      <c r="B2">
        <v>0</v>
      </c>
      <c r="C2" t="s">
        <v>4</v>
      </c>
      <c r="D2">
        <v>21.818181818181799</v>
      </c>
      <c r="E2">
        <v>3</v>
      </c>
      <c r="F2">
        <f>IF(D2&lt;18,17,IF(D2&lt;19,18,IF(D2&lt;20,19,IF(D2&lt;21,20,IF(D2&lt;22,21,IF(D2&lt;23,22,IF(D2&lt;24,23,IF(D2&lt;25,24,IF(D2&lt;26,25)))))))))</f>
        <v>21</v>
      </c>
      <c r="G2">
        <f>E2</f>
        <v>3</v>
      </c>
      <c r="H2">
        <f>E2-G2</f>
        <v>0</v>
      </c>
      <c r="I2">
        <v>0</v>
      </c>
      <c r="J2">
        <f>EXP(-1*(LN(F2/18 )^2))*B2</f>
        <v>0</v>
      </c>
      <c r="K2">
        <f>$P$10/(1+EXP(-(I2-$P$8)/$P$9))</f>
        <v>1.2854996900796727</v>
      </c>
      <c r="L2">
        <f>(H2-K2)^2</f>
        <v>1.6525094531949345</v>
      </c>
      <c r="O2" s="4" t="s">
        <v>47</v>
      </c>
      <c r="P2" s="15">
        <v>0.4</v>
      </c>
      <c r="Q2" s="16">
        <v>1</v>
      </c>
      <c r="R2">
        <v>18</v>
      </c>
      <c r="S2">
        <f>IF(AND(R2&gt;0, R2&lt;$P$3), $P$2*$P$14/3 *(($P$3-R2)/($P$3-$P$4))*(R2/$P$4)^($P$4/($P$3-$P$4)),0)</f>
        <v>0.81574838206258893</v>
      </c>
      <c r="T2">
        <f t="shared" ref="T2:T16" si="0">S2*0.05</f>
        <v>4.0787419103129448E-2</v>
      </c>
      <c r="U2">
        <f t="shared" ref="U2:U33" si="1">IF(Q2&lt;$P$5, T2, S2*$P$6)</f>
        <v>4.0787419103129448E-2</v>
      </c>
      <c r="V2">
        <f>IF(Q2&lt;$P$5, T2, S2*$P$6)+3</f>
        <v>3.0407874191031294</v>
      </c>
      <c r="W2" s="11"/>
      <c r="X2" s="16">
        <v>1</v>
      </c>
      <c r="Y2">
        <v>21</v>
      </c>
      <c r="Z2">
        <f>IF(AND(Y2&gt;0, Y2&lt;$P$3), $P$2*$P$14/3 *(($P$3-Y2)/($P$3-$P$4))*(Y2/$P$4)^($P$4/($P$3-$P$4)),0)</f>
        <v>0.95010045808947852</v>
      </c>
      <c r="AA2">
        <f>Z2*0.05</f>
        <v>4.7505022904473927E-2</v>
      </c>
      <c r="AB2">
        <f>IF(X2&lt;$P$5, AA2, Z2*$P$6)</f>
        <v>4.7505022904473927E-2</v>
      </c>
      <c r="AC2">
        <f>IF(X2&lt;$P$5, AA2, Z2*$P$6)+3</f>
        <v>3.047505022904474</v>
      </c>
      <c r="AD2" s="11">
        <v>3.7777777779999999</v>
      </c>
      <c r="AE2" s="16">
        <v>1</v>
      </c>
      <c r="AF2">
        <v>24</v>
      </c>
      <c r="AG2">
        <f>IF(AND(AF2&gt;0, AF2&lt;$P$3), $P$2 *$P$14/3*(($P$3-AF2)/($P$3-$P$4))*(AF2/$P$4)^($P$4/($P$3-$P$4)),0)</f>
        <v>1.0052691460940182</v>
      </c>
      <c r="AH2">
        <f>AG2*0.05</f>
        <v>5.0263457304700915E-2</v>
      </c>
      <c r="AI2">
        <f>IF(AE2&lt;$P$5, AH2, AG2*$P$6)</f>
        <v>5.0263457304700915E-2</v>
      </c>
      <c r="AJ2">
        <f>IF(AE2&lt;$P$5, AH2, AG2*$P$6)+3</f>
        <v>3.0502634573047009</v>
      </c>
      <c r="AK2" s="11"/>
      <c r="AL2" s="1"/>
    </row>
    <row r="3" spans="1:38" x14ac:dyDescent="0.3">
      <c r="A3" s="1">
        <v>44453</v>
      </c>
      <c r="B3">
        <v>7</v>
      </c>
      <c r="C3" t="s">
        <v>4</v>
      </c>
      <c r="D3">
        <v>21.551724137931</v>
      </c>
      <c r="E3">
        <v>5</v>
      </c>
      <c r="F3">
        <f t="shared" ref="F3:F66" si="2">IF(D3&lt;18,17,IF(D3&lt;19,18,IF(D3&lt;20,19,IF(D3&lt;21,20,IF(D3&lt;22,21,IF(D3&lt;23,22,IF(D3&lt;24,23,IF(D3&lt;25,24,IF(D3&lt;26,25)))))))))</f>
        <v>21</v>
      </c>
      <c r="G3">
        <f>IF(E3&gt;=E2, G2,E3 )</f>
        <v>3</v>
      </c>
      <c r="H3">
        <f>E3-G3</f>
        <v>2</v>
      </c>
      <c r="I3">
        <f>B3*(F3-5)</f>
        <v>112</v>
      </c>
      <c r="J3">
        <f t="shared" ref="J3:J66" si="3">EXP(-1*(LN(F3/18 )^2))*B3</f>
        <v>6.8356237002521993</v>
      </c>
      <c r="K3">
        <f>$P$10/(1+EXP(-(I3-$P$8)/$P$9))</f>
        <v>2.1975527103926016</v>
      </c>
      <c r="L3">
        <f t="shared" ref="L3:L66" si="4">(H3-K3)^2</f>
        <v>3.9027073383463111E-2</v>
      </c>
      <c r="O3" s="4" t="s">
        <v>48</v>
      </c>
      <c r="P3" s="15">
        <v>34.700000000000003</v>
      </c>
      <c r="Q3" s="16">
        <v>2</v>
      </c>
      <c r="R3">
        <v>18</v>
      </c>
      <c r="S3">
        <f t="shared" ref="S3:S34" si="5">IF(AND(R3&gt;0, R3&lt;$P$3), $P$2*$P$14/V2 *(($P$3-R3)/($P$3-$P$4))*(R3/$P$4)^($P$4/($P$3-$P$4)),0)</f>
        <v>0.80480639021769362</v>
      </c>
      <c r="T3">
        <f t="shared" si="0"/>
        <v>4.0240319510884685E-2</v>
      </c>
      <c r="U3">
        <f t="shared" si="1"/>
        <v>4.0240319510884685E-2</v>
      </c>
      <c r="V3">
        <f>V2+U3</f>
        <v>3.0810277386140141</v>
      </c>
      <c r="W3" s="11"/>
      <c r="X3" s="16">
        <v>2</v>
      </c>
      <c r="Y3">
        <v>21</v>
      </c>
      <c r="Z3">
        <f>IF(AND(Y3&gt;0, Y3&lt;$P$3), $P$2 * $P$14/AC2*(($P$3-Y3)/($P$3-$P$4))*(Y3/$P$4)^($P$4/($P$3-$P$4)),0)</f>
        <v>0.93529013171302655</v>
      </c>
      <c r="AA3">
        <f t="shared" ref="AA3:AA16" si="6">Z3*0.05</f>
        <v>4.676450658565133E-2</v>
      </c>
      <c r="AB3">
        <f t="shared" ref="AB3:AB56" si="7">IF(X3&lt;$P$5, AA3, Z3*$P$6)</f>
        <v>4.676450658565133E-2</v>
      </c>
      <c r="AC3">
        <f>AC2+AB3</f>
        <v>3.0942695294901252</v>
      </c>
      <c r="AD3" s="11"/>
      <c r="AE3" s="16">
        <v>2</v>
      </c>
      <c r="AF3">
        <v>24</v>
      </c>
      <c r="AG3">
        <f>IF(AND(AF3&gt;0, AF3&lt;$P$3), $P$2 *$P$14/AJ2*(($P$3-AF3)/($P$3-$P$4))*(AF3/$P$4)^($P$4/($P$3-$P$4)),0)</f>
        <v>0.98870392033182186</v>
      </c>
      <c r="AH3">
        <f t="shared" ref="AH3:AH16" si="8">AG3*0.05</f>
        <v>4.9435196016591097E-2</v>
      </c>
      <c r="AI3">
        <f t="shared" ref="AI3:AI56" si="9">IF(AE3&lt;$P$5, AH3, AG3*$P$6)</f>
        <v>4.9435196016591097E-2</v>
      </c>
      <c r="AJ3">
        <f>AJ2+AI3</f>
        <v>3.0996986533212922</v>
      </c>
      <c r="AK3" s="11"/>
      <c r="AL3" s="1"/>
    </row>
    <row r="4" spans="1:38" x14ac:dyDescent="0.3">
      <c r="A4" s="1">
        <v>44462</v>
      </c>
      <c r="B4">
        <v>16</v>
      </c>
      <c r="C4" t="s">
        <v>4</v>
      </c>
      <c r="D4">
        <v>21.214285714285701</v>
      </c>
      <c r="E4">
        <v>9</v>
      </c>
      <c r="F4">
        <f t="shared" si="2"/>
        <v>21</v>
      </c>
      <c r="G4">
        <f>IF(E4&gt;=E3, G3,E4 )</f>
        <v>3</v>
      </c>
      <c r="H4">
        <f>E4-G4</f>
        <v>6</v>
      </c>
      <c r="I4">
        <f t="shared" ref="I4:I67" si="10">B4*(F4-5)</f>
        <v>256</v>
      </c>
      <c r="J4">
        <f t="shared" si="3"/>
        <v>15.624282743433598</v>
      </c>
      <c r="K4">
        <f>$P$10/(1+EXP(-(I4-$P$8)/$P$9))</f>
        <v>4.0802445644945662</v>
      </c>
      <c r="L4">
        <f t="shared" si="4"/>
        <v>3.6854609321526577</v>
      </c>
      <c r="O4" s="4" t="s">
        <v>49</v>
      </c>
      <c r="P4" s="15">
        <v>24.1</v>
      </c>
      <c r="Q4" s="16">
        <v>3</v>
      </c>
      <c r="R4">
        <v>18</v>
      </c>
      <c r="S4">
        <f t="shared" si="5"/>
        <v>0.79429507093261287</v>
      </c>
      <c r="T4">
        <f t="shared" si="0"/>
        <v>3.9714753546630649E-2</v>
      </c>
      <c r="U4">
        <f t="shared" si="1"/>
        <v>3.9714753546630649E-2</v>
      </c>
      <c r="V4">
        <f t="shared" ref="V4:V56" si="11">V3+U4</f>
        <v>3.1207424921606446</v>
      </c>
      <c r="W4" s="11"/>
      <c r="X4" s="16">
        <v>3</v>
      </c>
      <c r="Y4">
        <v>21</v>
      </c>
      <c r="Z4">
        <f t="shared" ref="Z4:Z56" si="12">IF(AND(Y4&gt;0, Y4&lt;$P$3), $P$2 * $P$14/AC3*(($P$3-Y4)/($P$3-$P$4))*(Y4/$P$4)^($P$4/($P$3-$P$4)),0)</f>
        <v>0.92115484675897297</v>
      </c>
      <c r="AA4">
        <f t="shared" si="6"/>
        <v>4.6057742337948654E-2</v>
      </c>
      <c r="AB4">
        <f t="shared" si="7"/>
        <v>4.6057742337948654E-2</v>
      </c>
      <c r="AC4">
        <f t="shared" ref="AC4:AC56" si="13">AC3+AB4</f>
        <v>3.1403272718280739</v>
      </c>
      <c r="AD4" s="11"/>
      <c r="AE4" s="16">
        <v>3</v>
      </c>
      <c r="AF4">
        <v>24</v>
      </c>
      <c r="AG4">
        <f t="shared" ref="AG4:AG56" si="14">IF(AND(AF4&gt;0, AF4&lt;$P$3), $P$2 *$P$14/AJ3*(($P$3-AF4)/($P$3-$P$4))*(AF4/$P$4)^($P$4/($P$3-$P$4)),0)</f>
        <v>0.9729356868451231</v>
      </c>
      <c r="AH4">
        <f t="shared" si="8"/>
        <v>4.8646784342256159E-2</v>
      </c>
      <c r="AI4">
        <f t="shared" si="9"/>
        <v>4.8646784342256159E-2</v>
      </c>
      <c r="AJ4">
        <f t="shared" ref="AJ4:AJ56" si="15">AJ3+AI4</f>
        <v>3.1483454376635485</v>
      </c>
      <c r="AK4" s="11"/>
      <c r="AL4" s="1"/>
    </row>
    <row r="5" spans="1:38" x14ac:dyDescent="0.3">
      <c r="A5" s="1">
        <v>44488</v>
      </c>
      <c r="B5">
        <v>0</v>
      </c>
      <c r="C5" t="s">
        <v>4</v>
      </c>
      <c r="D5">
        <v>21.1</v>
      </c>
      <c r="E5">
        <v>4</v>
      </c>
      <c r="F5">
        <f t="shared" si="2"/>
        <v>21</v>
      </c>
      <c r="G5">
        <f>IF(E5&gt;=E4, G4,E5 )</f>
        <v>4</v>
      </c>
      <c r="H5">
        <f>E5-G5</f>
        <v>0</v>
      </c>
      <c r="I5">
        <f t="shared" si="10"/>
        <v>0</v>
      </c>
      <c r="J5">
        <f t="shared" si="3"/>
        <v>0</v>
      </c>
      <c r="K5">
        <f>$P$10/(1+EXP(-(I5-$P$8)/$P$9))</f>
        <v>1.2854996900796727</v>
      </c>
      <c r="L5">
        <f t="shared" si="4"/>
        <v>1.6525094531949345</v>
      </c>
      <c r="O5" s="4" t="s">
        <v>58</v>
      </c>
      <c r="P5" s="15">
        <v>4</v>
      </c>
      <c r="Q5" s="16">
        <v>4</v>
      </c>
      <c r="R5">
        <v>18</v>
      </c>
      <c r="S5">
        <f t="shared" si="5"/>
        <v>0.78418682487750446</v>
      </c>
      <c r="T5">
        <f t="shared" si="0"/>
        <v>3.9209341243875227E-2</v>
      </c>
      <c r="U5">
        <f t="shared" si="1"/>
        <v>0.62734945990200364</v>
      </c>
      <c r="V5">
        <f t="shared" si="11"/>
        <v>3.7480919520626483</v>
      </c>
      <c r="W5" s="11"/>
      <c r="X5" s="16">
        <v>4</v>
      </c>
      <c r="Y5">
        <v>21</v>
      </c>
      <c r="Z5">
        <f t="shared" si="12"/>
        <v>0.90764469036031203</v>
      </c>
      <c r="AA5">
        <f t="shared" si="6"/>
        <v>4.5382234518015603E-2</v>
      </c>
      <c r="AB5">
        <f t="shared" si="7"/>
        <v>0.72611575228824965</v>
      </c>
      <c r="AC5">
        <f t="shared" si="13"/>
        <v>3.8664430241163235</v>
      </c>
      <c r="AD5" s="11"/>
      <c r="AE5" s="16">
        <v>4</v>
      </c>
      <c r="AF5">
        <v>24</v>
      </c>
      <c r="AG5">
        <f t="shared" si="14"/>
        <v>0.95790233250902324</v>
      </c>
      <c r="AH5">
        <f t="shared" si="8"/>
        <v>4.7895116625451165E-2</v>
      </c>
      <c r="AI5">
        <f t="shared" si="9"/>
        <v>0.76632186600721863</v>
      </c>
      <c r="AJ5">
        <f t="shared" si="15"/>
        <v>3.9146673036707673</v>
      </c>
      <c r="AK5" s="11"/>
      <c r="AL5" s="1"/>
    </row>
    <row r="6" spans="1:38" x14ac:dyDescent="0.3">
      <c r="A6" s="1">
        <v>44495</v>
      </c>
      <c r="B6">
        <v>7</v>
      </c>
      <c r="C6" t="s">
        <v>4</v>
      </c>
      <c r="D6">
        <v>21.7</v>
      </c>
      <c r="E6">
        <v>6</v>
      </c>
      <c r="F6">
        <f t="shared" si="2"/>
        <v>21</v>
      </c>
      <c r="G6">
        <f>IF(E6&gt;=E5, G5,E6 )</f>
        <v>4</v>
      </c>
      <c r="H6">
        <f t="shared" ref="H6:H66" si="16">E6-G6</f>
        <v>2</v>
      </c>
      <c r="I6">
        <f t="shared" si="10"/>
        <v>112</v>
      </c>
      <c r="J6">
        <f t="shared" si="3"/>
        <v>6.8356237002521993</v>
      </c>
      <c r="K6">
        <f t="shared" ref="K6:K66" si="17">$P$10/(1+EXP(-(I6-$P$8)/$P$9))</f>
        <v>2.1975527103926016</v>
      </c>
      <c r="L6">
        <f t="shared" si="4"/>
        <v>3.9027073383463111E-2</v>
      </c>
      <c r="O6" s="4" t="s">
        <v>59</v>
      </c>
      <c r="P6" s="15">
        <v>0.8</v>
      </c>
      <c r="Q6" s="16">
        <v>5</v>
      </c>
      <c r="R6">
        <v>18</v>
      </c>
      <c r="S6">
        <f t="shared" si="5"/>
        <v>0.65293092525144691</v>
      </c>
      <c r="T6">
        <f t="shared" si="0"/>
        <v>3.2646546262572344E-2</v>
      </c>
      <c r="U6">
        <f t="shared" si="1"/>
        <v>0.52234474020115751</v>
      </c>
      <c r="V6">
        <f t="shared" si="11"/>
        <v>4.2704366922638055</v>
      </c>
      <c r="W6" s="11"/>
      <c r="X6" s="16">
        <v>5</v>
      </c>
      <c r="Y6">
        <v>21</v>
      </c>
      <c r="Z6">
        <f t="shared" si="12"/>
        <v>0.73718954514268897</v>
      </c>
      <c r="AA6">
        <f t="shared" si="6"/>
        <v>3.6859477257134447E-2</v>
      </c>
      <c r="AB6">
        <f t="shared" si="7"/>
        <v>0.58975163611415116</v>
      </c>
      <c r="AC6">
        <f t="shared" si="13"/>
        <v>4.4561946602304747</v>
      </c>
      <c r="AD6" s="11"/>
      <c r="AE6" s="16">
        <v>5</v>
      </c>
      <c r="AF6">
        <v>24</v>
      </c>
      <c r="AG6">
        <f t="shared" si="14"/>
        <v>0.77038665213111335</v>
      </c>
      <c r="AH6">
        <f t="shared" si="8"/>
        <v>3.851933260655567E-2</v>
      </c>
      <c r="AI6">
        <f t="shared" si="9"/>
        <v>0.61630932170489072</v>
      </c>
      <c r="AJ6">
        <f t="shared" si="15"/>
        <v>4.5309766253756578</v>
      </c>
      <c r="AK6" s="11"/>
      <c r="AL6" s="1"/>
    </row>
    <row r="7" spans="1:38" x14ac:dyDescent="0.3">
      <c r="A7" s="1">
        <v>44502</v>
      </c>
      <c r="B7">
        <v>14</v>
      </c>
      <c r="C7" t="s">
        <v>4</v>
      </c>
      <c r="D7">
        <v>21.8888888888888</v>
      </c>
      <c r="E7">
        <v>8</v>
      </c>
      <c r="F7">
        <f t="shared" si="2"/>
        <v>21</v>
      </c>
      <c r="G7">
        <f t="shared" ref="G7:G67" si="18">IF(E7&gt;=E6, G6,E7 )</f>
        <v>4</v>
      </c>
      <c r="H7">
        <f t="shared" si="16"/>
        <v>4</v>
      </c>
      <c r="I7">
        <f t="shared" si="10"/>
        <v>224</v>
      </c>
      <c r="J7">
        <f t="shared" si="3"/>
        <v>13.671247400504399</v>
      </c>
      <c r="K7">
        <f t="shared" si="17"/>
        <v>3.5874340216116107</v>
      </c>
      <c r="L7">
        <f t="shared" si="4"/>
        <v>0.17021068652356888</v>
      </c>
      <c r="Q7" s="16">
        <v>6</v>
      </c>
      <c r="R7">
        <v>18</v>
      </c>
      <c r="S7">
        <f t="shared" si="5"/>
        <v>0.57306671952803379</v>
      </c>
      <c r="T7">
        <f t="shared" si="0"/>
        <v>2.8653335976401691E-2</v>
      </c>
      <c r="U7">
        <f t="shared" si="1"/>
        <v>0.45845337562242705</v>
      </c>
      <c r="V7">
        <f t="shared" si="11"/>
        <v>4.7288900678862325</v>
      </c>
      <c r="W7" s="11"/>
      <c r="X7" s="16">
        <v>6</v>
      </c>
      <c r="Y7">
        <v>21</v>
      </c>
      <c r="Z7">
        <f t="shared" si="12"/>
        <v>0.63962676489563797</v>
      </c>
      <c r="AA7">
        <f t="shared" si="6"/>
        <v>3.1981338244781901E-2</v>
      </c>
      <c r="AB7">
        <f t="shared" si="7"/>
        <v>0.51170141191651042</v>
      </c>
      <c r="AC7">
        <f t="shared" si="13"/>
        <v>4.9678960721469849</v>
      </c>
      <c r="AD7" s="11"/>
      <c r="AE7" s="16">
        <v>6</v>
      </c>
      <c r="AF7">
        <v>24</v>
      </c>
      <c r="AG7">
        <f t="shared" si="14"/>
        <v>0.66559765976104923</v>
      </c>
      <c r="AH7">
        <f t="shared" si="8"/>
        <v>3.3279882988052463E-2</v>
      </c>
      <c r="AI7">
        <f t="shared" si="9"/>
        <v>0.53247812780883941</v>
      </c>
      <c r="AJ7">
        <f t="shared" si="15"/>
        <v>5.0634547531844971</v>
      </c>
      <c r="AK7" s="11"/>
      <c r="AL7" s="1"/>
    </row>
    <row r="8" spans="1:38" x14ac:dyDescent="0.3">
      <c r="A8" s="1">
        <v>44523</v>
      </c>
      <c r="B8">
        <v>0</v>
      </c>
      <c r="C8" t="s">
        <v>4</v>
      </c>
      <c r="D8">
        <v>24</v>
      </c>
      <c r="E8">
        <v>2</v>
      </c>
      <c r="F8">
        <f t="shared" si="2"/>
        <v>24</v>
      </c>
      <c r="G8">
        <f t="shared" si="18"/>
        <v>2</v>
      </c>
      <c r="H8">
        <f t="shared" si="16"/>
        <v>0</v>
      </c>
      <c r="I8">
        <f t="shared" si="10"/>
        <v>0</v>
      </c>
      <c r="J8">
        <f t="shared" si="3"/>
        <v>0</v>
      </c>
      <c r="K8">
        <f t="shared" si="17"/>
        <v>1.2854996900796727</v>
      </c>
      <c r="L8">
        <f t="shared" si="4"/>
        <v>1.6525094531949345</v>
      </c>
      <c r="O8" s="20" t="s">
        <v>69</v>
      </c>
      <c r="P8" s="20">
        <v>438.23484538390687</v>
      </c>
      <c r="Q8" s="17">
        <v>7</v>
      </c>
      <c r="R8" s="18">
        <v>18</v>
      </c>
      <c r="S8">
        <f t="shared" si="5"/>
        <v>0.51750941786677251</v>
      </c>
      <c r="T8" s="18">
        <f t="shared" si="0"/>
        <v>2.5875470893338626E-2</v>
      </c>
      <c r="U8" s="18">
        <f t="shared" si="1"/>
        <v>0.41400753429341802</v>
      </c>
      <c r="V8" s="18">
        <f t="shared" si="11"/>
        <v>5.1428976021796506</v>
      </c>
      <c r="W8" s="11"/>
      <c r="X8" s="17">
        <v>7</v>
      </c>
      <c r="Y8">
        <v>21</v>
      </c>
      <c r="Z8">
        <f t="shared" si="12"/>
        <v>0.57374416309732001</v>
      </c>
      <c r="AA8" s="18">
        <f t="shared" si="6"/>
        <v>2.8687208154866001E-2</v>
      </c>
      <c r="AB8" s="18">
        <f t="shared" si="7"/>
        <v>0.45899533047785601</v>
      </c>
      <c r="AC8" s="18">
        <f t="shared" si="13"/>
        <v>5.4268914026248414</v>
      </c>
      <c r="AD8" s="11">
        <v>5.3333333329999997</v>
      </c>
      <c r="AE8" s="17">
        <v>7</v>
      </c>
      <c r="AF8">
        <v>24</v>
      </c>
      <c r="AG8">
        <f t="shared" si="14"/>
        <v>0.59560272290087313</v>
      </c>
      <c r="AH8" s="18">
        <f t="shared" si="8"/>
        <v>2.9780136145043656E-2</v>
      </c>
      <c r="AI8" s="18">
        <f t="shared" si="9"/>
        <v>0.4764821783206985</v>
      </c>
      <c r="AJ8" s="18">
        <f t="shared" si="15"/>
        <v>5.5399369315051956</v>
      </c>
      <c r="AK8" s="11">
        <v>4.53</v>
      </c>
      <c r="AL8" s="1"/>
    </row>
    <row r="9" spans="1:38" x14ac:dyDescent="0.3">
      <c r="A9" s="1">
        <v>44530</v>
      </c>
      <c r="B9">
        <v>7</v>
      </c>
      <c r="C9" t="s">
        <v>4</v>
      </c>
      <c r="D9">
        <v>24</v>
      </c>
      <c r="E9">
        <v>4</v>
      </c>
      <c r="F9">
        <f t="shared" si="2"/>
        <v>24</v>
      </c>
      <c r="G9">
        <f t="shared" si="18"/>
        <v>2</v>
      </c>
      <c r="H9">
        <f t="shared" si="16"/>
        <v>2</v>
      </c>
      <c r="I9">
        <f t="shared" si="10"/>
        <v>133</v>
      </c>
      <c r="J9">
        <f t="shared" si="3"/>
        <v>6.4439981243479876</v>
      </c>
      <c r="K9">
        <f t="shared" si="17"/>
        <v>2.4189627797884601</v>
      </c>
      <c r="L9">
        <f t="shared" si="4"/>
        <v>0.1755298108480737</v>
      </c>
      <c r="O9" s="20" t="s">
        <v>68</v>
      </c>
      <c r="P9" s="20">
        <v>185.11963027170688</v>
      </c>
      <c r="Q9" s="16">
        <v>8</v>
      </c>
      <c r="R9">
        <v>18</v>
      </c>
      <c r="S9">
        <f t="shared" si="5"/>
        <v>0.47584947931893118</v>
      </c>
      <c r="T9">
        <f t="shared" si="0"/>
        <v>2.379247396594656E-2</v>
      </c>
      <c r="U9">
        <f t="shared" si="1"/>
        <v>0.38067958345514497</v>
      </c>
      <c r="V9">
        <f t="shared" si="11"/>
        <v>5.5235771856347959</v>
      </c>
      <c r="W9" s="11"/>
      <c r="X9" s="16">
        <v>8</v>
      </c>
      <c r="Y9">
        <v>21</v>
      </c>
      <c r="Z9">
        <f t="shared" si="12"/>
        <v>0.52521805999099613</v>
      </c>
      <c r="AA9">
        <f t="shared" si="6"/>
        <v>2.6260902999549807E-2</v>
      </c>
      <c r="AB9">
        <f t="shared" si="7"/>
        <v>0.42017444799279691</v>
      </c>
      <c r="AC9">
        <f t="shared" si="13"/>
        <v>5.8470658506176383</v>
      </c>
      <c r="AD9" s="11"/>
      <c r="AE9" s="16">
        <v>8</v>
      </c>
      <c r="AF9">
        <v>24</v>
      </c>
      <c r="AG9">
        <f t="shared" si="14"/>
        <v>0.54437577098240764</v>
      </c>
      <c r="AH9">
        <f t="shared" si="8"/>
        <v>2.7218788549120382E-2</v>
      </c>
      <c r="AI9">
        <f t="shared" si="9"/>
        <v>0.43550061678592611</v>
      </c>
      <c r="AJ9">
        <f t="shared" si="15"/>
        <v>5.9754375482911222</v>
      </c>
      <c r="AK9" s="11"/>
      <c r="AL9" s="1"/>
    </row>
    <row r="10" spans="1:38" x14ac:dyDescent="0.3">
      <c r="A10" s="1">
        <v>44537</v>
      </c>
      <c r="B10">
        <v>14</v>
      </c>
      <c r="C10" t="s">
        <v>4</v>
      </c>
      <c r="D10">
        <v>24</v>
      </c>
      <c r="E10">
        <v>8</v>
      </c>
      <c r="F10">
        <f t="shared" si="2"/>
        <v>24</v>
      </c>
      <c r="G10">
        <f t="shared" si="18"/>
        <v>2</v>
      </c>
      <c r="H10">
        <f t="shared" si="16"/>
        <v>6</v>
      </c>
      <c r="I10">
        <f t="shared" si="10"/>
        <v>266</v>
      </c>
      <c r="J10">
        <f t="shared" si="3"/>
        <v>12.887996248695975</v>
      </c>
      <c r="K10">
        <f t="shared" si="17"/>
        <v>4.2426610913321978</v>
      </c>
      <c r="L10">
        <f t="shared" si="4"/>
        <v>3.0882400399177419</v>
      </c>
      <c r="O10" s="20" t="s">
        <v>70</v>
      </c>
      <c r="P10" s="20">
        <v>15</v>
      </c>
      <c r="Q10" s="16">
        <v>9</v>
      </c>
      <c r="R10">
        <v>18</v>
      </c>
      <c r="S10">
        <f t="shared" si="5"/>
        <v>0.44305439463258223</v>
      </c>
      <c r="T10">
        <f t="shared" si="0"/>
        <v>2.2152719731629113E-2</v>
      </c>
      <c r="U10">
        <f t="shared" si="1"/>
        <v>0.3544435157060658</v>
      </c>
      <c r="V10">
        <f t="shared" si="11"/>
        <v>5.8780207013408621</v>
      </c>
      <c r="W10" s="11"/>
      <c r="X10" s="16">
        <v>9</v>
      </c>
      <c r="Y10">
        <v>21</v>
      </c>
      <c r="Z10">
        <f t="shared" si="12"/>
        <v>0.48747550431082487</v>
      </c>
      <c r="AA10">
        <f t="shared" si="6"/>
        <v>2.4373775215541245E-2</v>
      </c>
      <c r="AB10">
        <f t="shared" si="7"/>
        <v>0.38998040344865992</v>
      </c>
      <c r="AC10">
        <f t="shared" si="13"/>
        <v>6.2370462540662981</v>
      </c>
      <c r="AD10" s="11"/>
      <c r="AE10" s="16">
        <v>9</v>
      </c>
      <c r="AF10">
        <v>24</v>
      </c>
      <c r="AG10">
        <f t="shared" si="14"/>
        <v>0.50470068742405749</v>
      </c>
      <c r="AH10">
        <f t="shared" si="8"/>
        <v>2.5235034371202877E-2</v>
      </c>
      <c r="AI10">
        <f t="shared" si="9"/>
        <v>0.40376054993924604</v>
      </c>
      <c r="AJ10">
        <f t="shared" si="15"/>
        <v>6.3791980982303684</v>
      </c>
      <c r="AK10" s="11"/>
      <c r="AL10" s="1"/>
    </row>
    <row r="11" spans="1:38" x14ac:dyDescent="0.3">
      <c r="A11" s="1">
        <v>44558</v>
      </c>
      <c r="B11">
        <v>0</v>
      </c>
      <c r="C11" t="s">
        <v>4</v>
      </c>
      <c r="D11">
        <v>23.545454545454501</v>
      </c>
      <c r="E11">
        <v>1</v>
      </c>
      <c r="F11">
        <f t="shared" si="2"/>
        <v>23</v>
      </c>
      <c r="G11">
        <f t="shared" si="18"/>
        <v>1</v>
      </c>
      <c r="H11">
        <f t="shared" si="16"/>
        <v>0</v>
      </c>
      <c r="I11">
        <f t="shared" si="10"/>
        <v>0</v>
      </c>
      <c r="J11">
        <f t="shared" si="3"/>
        <v>0</v>
      </c>
      <c r="K11">
        <f t="shared" si="17"/>
        <v>1.2854996900796727</v>
      </c>
      <c r="L11">
        <f t="shared" si="4"/>
        <v>1.6525094531949345</v>
      </c>
      <c r="O11" s="20" t="s">
        <v>71</v>
      </c>
      <c r="P11">
        <f>SUM(L:L)</f>
        <v>1002.181431770028</v>
      </c>
      <c r="Q11" s="16">
        <v>10</v>
      </c>
      <c r="R11">
        <v>18</v>
      </c>
      <c r="S11">
        <f t="shared" si="5"/>
        <v>0.41633830000454303</v>
      </c>
      <c r="T11">
        <f t="shared" si="0"/>
        <v>2.0816915000227153E-2</v>
      </c>
      <c r="U11">
        <f t="shared" si="1"/>
        <v>0.33307064000363445</v>
      </c>
      <c r="V11">
        <f t="shared" si="11"/>
        <v>6.2110913413444964</v>
      </c>
      <c r="W11" s="11"/>
      <c r="X11" s="16">
        <v>10</v>
      </c>
      <c r="Y11">
        <v>21</v>
      </c>
      <c r="Z11">
        <f t="shared" si="12"/>
        <v>0.45699538822726482</v>
      </c>
      <c r="AA11">
        <f t="shared" si="6"/>
        <v>2.2849769411363241E-2</v>
      </c>
      <c r="AB11">
        <f t="shared" si="7"/>
        <v>0.36559631058181186</v>
      </c>
      <c r="AC11">
        <f t="shared" si="13"/>
        <v>6.6026425646481099</v>
      </c>
      <c r="AD11" s="11"/>
      <c r="AE11" s="16">
        <v>10</v>
      </c>
      <c r="AF11">
        <v>24</v>
      </c>
      <c r="AG11">
        <f t="shared" si="14"/>
        <v>0.47275651137384483</v>
      </c>
      <c r="AH11">
        <f t="shared" si="8"/>
        <v>2.3637825568692244E-2</v>
      </c>
      <c r="AI11">
        <f t="shared" si="9"/>
        <v>0.3782052090990759</v>
      </c>
      <c r="AJ11">
        <f t="shared" si="15"/>
        <v>6.7574033073294446</v>
      </c>
      <c r="AK11" s="11"/>
      <c r="AL11" s="1"/>
    </row>
    <row r="12" spans="1:38" x14ac:dyDescent="0.3">
      <c r="A12" s="1">
        <v>44572</v>
      </c>
      <c r="B12">
        <v>7</v>
      </c>
      <c r="C12" t="s">
        <v>4</v>
      </c>
      <c r="D12">
        <v>23.818181818181799</v>
      </c>
      <c r="E12">
        <v>5</v>
      </c>
      <c r="F12">
        <f t="shared" si="2"/>
        <v>23</v>
      </c>
      <c r="G12">
        <f t="shared" si="18"/>
        <v>1</v>
      </c>
      <c r="H12">
        <f t="shared" si="16"/>
        <v>4</v>
      </c>
      <c r="I12">
        <f t="shared" si="10"/>
        <v>126</v>
      </c>
      <c r="J12">
        <f t="shared" si="3"/>
        <v>6.5917912809138919</v>
      </c>
      <c r="K12">
        <f t="shared" si="17"/>
        <v>2.3432234589157392</v>
      </c>
      <c r="L12">
        <f t="shared" si="4"/>
        <v>2.7449085070871271</v>
      </c>
      <c r="P12">
        <f>MAX(H:H)</f>
        <v>14</v>
      </c>
      <c r="Q12" s="16">
        <v>11</v>
      </c>
      <c r="R12">
        <v>18</v>
      </c>
      <c r="S12">
        <f t="shared" si="5"/>
        <v>0.39401210056234964</v>
      </c>
      <c r="T12">
        <f t="shared" si="0"/>
        <v>1.9700605028117484E-2</v>
      </c>
      <c r="U12">
        <f t="shared" si="1"/>
        <v>0.31520968044987974</v>
      </c>
      <c r="V12">
        <f t="shared" si="11"/>
        <v>6.5263010217943762</v>
      </c>
      <c r="W12" s="11"/>
      <c r="X12" s="16">
        <v>11</v>
      </c>
      <c r="Y12">
        <v>21</v>
      </c>
      <c r="Z12">
        <f t="shared" si="12"/>
        <v>0.43169100043814695</v>
      </c>
      <c r="AA12">
        <f t="shared" si="6"/>
        <v>2.1584550021907348E-2</v>
      </c>
      <c r="AB12">
        <f t="shared" si="7"/>
        <v>0.34535280035051757</v>
      </c>
      <c r="AC12">
        <f t="shared" si="13"/>
        <v>6.9479953649986275</v>
      </c>
      <c r="AD12" s="11"/>
      <c r="AE12" s="16">
        <v>11</v>
      </c>
      <c r="AF12">
        <v>24</v>
      </c>
      <c r="AG12">
        <f t="shared" si="14"/>
        <v>0.44629679495538571</v>
      </c>
      <c r="AH12">
        <f t="shared" si="8"/>
        <v>2.2314839747769287E-2</v>
      </c>
      <c r="AI12">
        <f t="shared" si="9"/>
        <v>0.35703743596430859</v>
      </c>
      <c r="AJ12">
        <f t="shared" si="15"/>
        <v>7.1144407432937529</v>
      </c>
      <c r="AK12" s="11"/>
      <c r="AL12" s="1"/>
    </row>
    <row r="13" spans="1:38" x14ac:dyDescent="0.3">
      <c r="A13" s="1">
        <v>44579</v>
      </c>
      <c r="B13">
        <v>14</v>
      </c>
      <c r="C13" t="s">
        <v>4</v>
      </c>
      <c r="D13">
        <v>24</v>
      </c>
      <c r="E13">
        <v>9</v>
      </c>
      <c r="F13">
        <f t="shared" si="2"/>
        <v>24</v>
      </c>
      <c r="G13">
        <f t="shared" si="18"/>
        <v>1</v>
      </c>
      <c r="H13">
        <f t="shared" si="16"/>
        <v>8</v>
      </c>
      <c r="I13">
        <f t="shared" si="10"/>
        <v>266</v>
      </c>
      <c r="J13">
        <f t="shared" si="3"/>
        <v>12.887996248695975</v>
      </c>
      <c r="K13">
        <f t="shared" si="17"/>
        <v>4.2426610913321978</v>
      </c>
      <c r="L13">
        <f t="shared" si="4"/>
        <v>14.117595674588951</v>
      </c>
      <c r="Q13" s="16">
        <v>12</v>
      </c>
      <c r="R13">
        <v>18</v>
      </c>
      <c r="S13">
        <f t="shared" si="5"/>
        <v>0.3749819596146835</v>
      </c>
      <c r="T13">
        <f t="shared" si="0"/>
        <v>1.8749097980734177E-2</v>
      </c>
      <c r="U13">
        <f t="shared" si="1"/>
        <v>0.29998556769174684</v>
      </c>
      <c r="V13">
        <f t="shared" si="11"/>
        <v>6.8262865894861227</v>
      </c>
      <c r="W13" s="11"/>
      <c r="X13" s="16">
        <v>12</v>
      </c>
      <c r="Y13">
        <v>21</v>
      </c>
      <c r="Z13">
        <f t="shared" si="12"/>
        <v>0.41023363208144548</v>
      </c>
      <c r="AA13">
        <f t="shared" si="6"/>
        <v>2.0511681604072275E-2</v>
      </c>
      <c r="AB13">
        <f t="shared" si="7"/>
        <v>0.3281869056651564</v>
      </c>
      <c r="AC13">
        <f t="shared" si="13"/>
        <v>7.2761822706637842</v>
      </c>
      <c r="AD13" s="11"/>
      <c r="AE13" s="16">
        <v>12</v>
      </c>
      <c r="AF13">
        <v>24</v>
      </c>
      <c r="AG13">
        <f t="shared" si="14"/>
        <v>0.42389943877525843</v>
      </c>
      <c r="AH13">
        <f t="shared" si="8"/>
        <v>2.1194971938762922E-2</v>
      </c>
      <c r="AI13">
        <f t="shared" si="9"/>
        <v>0.33911955102020674</v>
      </c>
      <c r="AJ13">
        <f t="shared" si="15"/>
        <v>7.4535602943139594</v>
      </c>
      <c r="AK13" s="11"/>
      <c r="AL13" s="1"/>
    </row>
    <row r="14" spans="1:38" x14ac:dyDescent="0.3">
      <c r="A14" s="1">
        <v>44446</v>
      </c>
      <c r="B14">
        <v>0</v>
      </c>
      <c r="C14" t="s">
        <v>5</v>
      </c>
      <c r="D14">
        <v>21.818181818181799</v>
      </c>
      <c r="E14">
        <v>4</v>
      </c>
      <c r="F14">
        <f t="shared" si="2"/>
        <v>21</v>
      </c>
      <c r="G14">
        <f t="shared" si="18"/>
        <v>4</v>
      </c>
      <c r="H14">
        <f t="shared" si="16"/>
        <v>0</v>
      </c>
      <c r="I14">
        <f t="shared" si="10"/>
        <v>0</v>
      </c>
      <c r="J14">
        <f t="shared" si="3"/>
        <v>0</v>
      </c>
      <c r="K14">
        <f t="shared" si="17"/>
        <v>1.2854996900796727</v>
      </c>
      <c r="L14">
        <f t="shared" si="4"/>
        <v>1.6525094531949345</v>
      </c>
      <c r="O14" s="21" t="s">
        <v>75</v>
      </c>
      <c r="P14" s="21">
        <v>7.54</v>
      </c>
      <c r="Q14" s="16">
        <v>13</v>
      </c>
      <c r="R14">
        <v>18</v>
      </c>
      <c r="S14">
        <f t="shared" si="5"/>
        <v>0.35850313550518437</v>
      </c>
      <c r="T14">
        <f t="shared" si="0"/>
        <v>1.7925156775259219E-2</v>
      </c>
      <c r="U14">
        <f t="shared" si="1"/>
        <v>0.2868025084041475</v>
      </c>
      <c r="V14">
        <f t="shared" si="11"/>
        <v>7.1130890978902706</v>
      </c>
      <c r="W14" s="11"/>
      <c r="X14" s="16">
        <v>13</v>
      </c>
      <c r="Y14">
        <v>21</v>
      </c>
      <c r="Z14">
        <f t="shared" si="12"/>
        <v>0.39173034267713736</v>
      </c>
      <c r="AA14">
        <f t="shared" si="6"/>
        <v>1.9586517133856868E-2</v>
      </c>
      <c r="AB14">
        <f t="shared" si="7"/>
        <v>0.31338427414170988</v>
      </c>
      <c r="AC14">
        <f t="shared" si="13"/>
        <v>7.5895665448054945</v>
      </c>
      <c r="AD14" s="11"/>
      <c r="AE14" s="16">
        <v>13</v>
      </c>
      <c r="AF14">
        <v>24</v>
      </c>
      <c r="AG14">
        <f t="shared" si="14"/>
        <v>0.40461300629481733</v>
      </c>
      <c r="AH14">
        <f t="shared" si="8"/>
        <v>2.0230650314740868E-2</v>
      </c>
      <c r="AI14">
        <f t="shared" si="9"/>
        <v>0.32369040503585389</v>
      </c>
      <c r="AJ14">
        <f t="shared" si="15"/>
        <v>7.7772506993498132</v>
      </c>
      <c r="AK14" s="11"/>
      <c r="AL14" s="1"/>
    </row>
    <row r="15" spans="1:38" x14ac:dyDescent="0.3">
      <c r="A15" s="1">
        <v>44453</v>
      </c>
      <c r="B15">
        <v>7</v>
      </c>
      <c r="C15" t="s">
        <v>5</v>
      </c>
      <c r="D15">
        <v>21.484848484848399</v>
      </c>
      <c r="E15">
        <v>4</v>
      </c>
      <c r="F15">
        <f t="shared" si="2"/>
        <v>21</v>
      </c>
      <c r="G15">
        <f t="shared" si="18"/>
        <v>4</v>
      </c>
      <c r="H15">
        <f t="shared" si="16"/>
        <v>0</v>
      </c>
      <c r="I15">
        <f t="shared" si="10"/>
        <v>112</v>
      </c>
      <c r="J15">
        <f t="shared" si="3"/>
        <v>6.8356237002521993</v>
      </c>
      <c r="K15">
        <f t="shared" si="17"/>
        <v>2.1975527103926016</v>
      </c>
      <c r="L15">
        <f t="shared" si="4"/>
        <v>4.8292379149538691</v>
      </c>
      <c r="Q15" s="16">
        <v>14</v>
      </c>
      <c r="R15">
        <v>18</v>
      </c>
      <c r="S15">
        <f t="shared" si="5"/>
        <v>0.34404815017902912</v>
      </c>
      <c r="T15">
        <f t="shared" si="0"/>
        <v>1.7202407508951457E-2</v>
      </c>
      <c r="U15">
        <f t="shared" si="1"/>
        <v>0.27523852014322331</v>
      </c>
      <c r="V15">
        <f t="shared" si="11"/>
        <v>7.388327618033494</v>
      </c>
      <c r="W15" s="11">
        <v>5.73</v>
      </c>
      <c r="X15" s="16">
        <v>14</v>
      </c>
      <c r="Y15">
        <v>21</v>
      </c>
      <c r="Z15">
        <f t="shared" si="12"/>
        <v>0.37555522537967068</v>
      </c>
      <c r="AA15">
        <f t="shared" si="6"/>
        <v>1.8777761268983534E-2</v>
      </c>
      <c r="AB15">
        <f t="shared" si="7"/>
        <v>0.30044418030373654</v>
      </c>
      <c r="AC15">
        <f t="shared" si="13"/>
        <v>7.8900107251092315</v>
      </c>
      <c r="AD15" s="11">
        <v>7.3333333329999997</v>
      </c>
      <c r="AE15" s="16">
        <v>14</v>
      </c>
      <c r="AF15">
        <v>24</v>
      </c>
      <c r="AG15">
        <f t="shared" si="14"/>
        <v>0.38777294893350667</v>
      </c>
      <c r="AH15">
        <f t="shared" si="8"/>
        <v>1.9388647446675334E-2</v>
      </c>
      <c r="AI15">
        <f t="shared" si="9"/>
        <v>0.31021835914680534</v>
      </c>
      <c r="AJ15">
        <f t="shared" si="15"/>
        <v>8.0874690584966178</v>
      </c>
      <c r="AK15" s="11">
        <v>7.69</v>
      </c>
      <c r="AL15" s="1"/>
    </row>
    <row r="16" spans="1:38" x14ac:dyDescent="0.3">
      <c r="A16" s="1">
        <v>44462</v>
      </c>
      <c r="B16">
        <v>16</v>
      </c>
      <c r="C16" t="s">
        <v>5</v>
      </c>
      <c r="D16">
        <v>21.25</v>
      </c>
      <c r="E16">
        <v>8</v>
      </c>
      <c r="F16">
        <f t="shared" si="2"/>
        <v>21</v>
      </c>
      <c r="G16">
        <f t="shared" si="18"/>
        <v>4</v>
      </c>
      <c r="H16">
        <f t="shared" si="16"/>
        <v>4</v>
      </c>
      <c r="I16">
        <f t="shared" si="10"/>
        <v>256</v>
      </c>
      <c r="J16">
        <f t="shared" si="3"/>
        <v>15.624282743433598</v>
      </c>
      <c r="K16">
        <f t="shared" si="17"/>
        <v>4.0802445644945662</v>
      </c>
      <c r="L16">
        <f t="shared" si="4"/>
        <v>6.4391901309225922E-3</v>
      </c>
      <c r="Q16" s="16">
        <v>15</v>
      </c>
      <c r="R16">
        <v>18</v>
      </c>
      <c r="S16">
        <f t="shared" si="5"/>
        <v>0.33123127082433507</v>
      </c>
      <c r="T16">
        <f t="shared" si="0"/>
        <v>1.6561563541216753E-2</v>
      </c>
      <c r="U16">
        <f t="shared" si="1"/>
        <v>0.26498501665946805</v>
      </c>
      <c r="V16">
        <f t="shared" si="11"/>
        <v>7.6533126346929619</v>
      </c>
      <c r="W16" s="11"/>
      <c r="X16" s="16">
        <v>15</v>
      </c>
      <c r="Y16">
        <v>21</v>
      </c>
      <c r="Z16">
        <f t="shared" si="12"/>
        <v>0.36125443596643209</v>
      </c>
      <c r="AA16">
        <f t="shared" si="6"/>
        <v>1.8062721798321604E-2</v>
      </c>
      <c r="AB16">
        <f t="shared" si="7"/>
        <v>0.28900354877314566</v>
      </c>
      <c r="AC16">
        <f t="shared" si="13"/>
        <v>8.1790142738823768</v>
      </c>
      <c r="AD16" s="11"/>
      <c r="AE16" s="16">
        <v>15</v>
      </c>
      <c r="AF16">
        <v>24</v>
      </c>
      <c r="AG16">
        <f t="shared" si="14"/>
        <v>0.37289879150927646</v>
      </c>
      <c r="AH16">
        <f t="shared" si="8"/>
        <v>1.8644939575463825E-2</v>
      </c>
      <c r="AI16">
        <f t="shared" si="9"/>
        <v>0.2983190332074212</v>
      </c>
      <c r="AJ16">
        <f t="shared" si="15"/>
        <v>8.3857880917040397</v>
      </c>
      <c r="AK16" s="11"/>
      <c r="AL16" s="1"/>
    </row>
    <row r="17" spans="1:38" x14ac:dyDescent="0.3">
      <c r="A17" s="1">
        <v>44488</v>
      </c>
      <c r="B17">
        <v>0</v>
      </c>
      <c r="C17" t="s">
        <v>5</v>
      </c>
      <c r="D17">
        <v>20.857142857142801</v>
      </c>
      <c r="E17">
        <v>3</v>
      </c>
      <c r="F17">
        <f t="shared" si="2"/>
        <v>20</v>
      </c>
      <c r="G17">
        <f t="shared" si="18"/>
        <v>3</v>
      </c>
      <c r="H17">
        <f t="shared" si="16"/>
        <v>0</v>
      </c>
      <c r="I17">
        <f t="shared" si="10"/>
        <v>0</v>
      </c>
      <c r="J17">
        <f t="shared" si="3"/>
        <v>0</v>
      </c>
      <c r="K17">
        <f t="shared" si="17"/>
        <v>1.2854996900796727</v>
      </c>
      <c r="L17">
        <f t="shared" si="4"/>
        <v>1.6525094531949345</v>
      </c>
      <c r="Q17" s="17">
        <v>16</v>
      </c>
      <c r="R17" s="18">
        <v>18</v>
      </c>
      <c r="S17">
        <f t="shared" si="5"/>
        <v>0.31976286126013537</v>
      </c>
      <c r="T17" s="18">
        <v>9.1737317385536796E-2</v>
      </c>
      <c r="U17" s="18">
        <f t="shared" si="1"/>
        <v>0.25581028900810832</v>
      </c>
      <c r="V17" s="18">
        <f t="shared" si="11"/>
        <v>7.9091229237010703</v>
      </c>
      <c r="W17" s="11"/>
      <c r="X17" s="17">
        <v>16</v>
      </c>
      <c r="Y17">
        <v>21</v>
      </c>
      <c r="Z17">
        <f t="shared" si="12"/>
        <v>0.34848959530125229</v>
      </c>
      <c r="AA17" s="18">
        <v>9.1737317385536796E-2</v>
      </c>
      <c r="AB17" s="18">
        <f t="shared" si="7"/>
        <v>0.27879167624100182</v>
      </c>
      <c r="AC17" s="18">
        <f t="shared" si="13"/>
        <v>8.4578059501233778</v>
      </c>
      <c r="AD17" s="11"/>
      <c r="AE17" s="17">
        <v>16</v>
      </c>
      <c r="AF17">
        <v>24</v>
      </c>
      <c r="AG17">
        <f t="shared" si="14"/>
        <v>0.35963315615685032</v>
      </c>
      <c r="AH17" s="18">
        <v>9.1737317385536796E-2</v>
      </c>
      <c r="AI17" s="18">
        <f t="shared" si="9"/>
        <v>0.28770652492548027</v>
      </c>
      <c r="AJ17" s="18">
        <f t="shared" si="15"/>
        <v>8.6734946166295206</v>
      </c>
      <c r="AK17" s="11"/>
      <c r="AL17" s="1"/>
    </row>
    <row r="18" spans="1:38" x14ac:dyDescent="0.3">
      <c r="A18" s="1">
        <v>44495</v>
      </c>
      <c r="B18">
        <v>7</v>
      </c>
      <c r="C18" t="s">
        <v>5</v>
      </c>
      <c r="D18">
        <v>21.727272727272702</v>
      </c>
      <c r="E18">
        <v>6</v>
      </c>
      <c r="F18">
        <f t="shared" si="2"/>
        <v>21</v>
      </c>
      <c r="G18">
        <f t="shared" si="18"/>
        <v>3</v>
      </c>
      <c r="H18">
        <f t="shared" si="16"/>
        <v>3</v>
      </c>
      <c r="I18">
        <f t="shared" si="10"/>
        <v>112</v>
      </c>
      <c r="J18">
        <f t="shared" si="3"/>
        <v>6.8356237002521993</v>
      </c>
      <c r="K18">
        <f t="shared" si="17"/>
        <v>2.1975527103926016</v>
      </c>
      <c r="L18">
        <f t="shared" si="4"/>
        <v>0.64392165259825995</v>
      </c>
      <c r="Q18" s="16">
        <v>17</v>
      </c>
      <c r="R18">
        <v>18</v>
      </c>
      <c r="S18">
        <f t="shared" si="5"/>
        <v>0.30942054761270282</v>
      </c>
      <c r="T18">
        <v>9.1737317385536796E-2</v>
      </c>
      <c r="U18">
        <f t="shared" si="1"/>
        <v>0.24753643809016226</v>
      </c>
      <c r="V18">
        <f t="shared" si="11"/>
        <v>8.1566593617912329</v>
      </c>
      <c r="W18" s="11"/>
      <c r="X18" s="16">
        <v>17</v>
      </c>
      <c r="Y18">
        <v>21</v>
      </c>
      <c r="Z18">
        <f t="shared" si="12"/>
        <v>0.33700245561047149</v>
      </c>
      <c r="AA18">
        <v>9.1737317385536796E-2</v>
      </c>
      <c r="AB18">
        <f t="shared" si="7"/>
        <v>0.2696019644883772</v>
      </c>
      <c r="AC18">
        <f t="shared" si="13"/>
        <v>8.7274079146117547</v>
      </c>
      <c r="AD18" s="11"/>
      <c r="AE18" s="16">
        <v>17</v>
      </c>
      <c r="AF18">
        <v>24</v>
      </c>
      <c r="AG18">
        <f t="shared" si="14"/>
        <v>0.34770384620979716</v>
      </c>
      <c r="AH18">
        <v>9.1737317385536796E-2</v>
      </c>
      <c r="AI18">
        <f t="shared" si="9"/>
        <v>0.27816307696783776</v>
      </c>
      <c r="AJ18">
        <f t="shared" si="15"/>
        <v>8.9516576935973582</v>
      </c>
      <c r="AK18" s="11"/>
      <c r="AL18" s="1"/>
    </row>
    <row r="19" spans="1:38" x14ac:dyDescent="0.3">
      <c r="A19" s="1">
        <v>44502</v>
      </c>
      <c r="B19">
        <v>14</v>
      </c>
      <c r="C19" t="s">
        <v>5</v>
      </c>
      <c r="D19">
        <v>21.8</v>
      </c>
      <c r="E19">
        <v>7</v>
      </c>
      <c r="F19">
        <f t="shared" si="2"/>
        <v>21</v>
      </c>
      <c r="G19">
        <f t="shared" si="18"/>
        <v>3</v>
      </c>
      <c r="H19">
        <f t="shared" si="16"/>
        <v>4</v>
      </c>
      <c r="I19">
        <f t="shared" si="10"/>
        <v>224</v>
      </c>
      <c r="J19">
        <f t="shared" si="3"/>
        <v>13.671247400504399</v>
      </c>
      <c r="K19">
        <f t="shared" si="17"/>
        <v>3.5874340216116107</v>
      </c>
      <c r="L19">
        <f t="shared" si="4"/>
        <v>0.17021068652356888</v>
      </c>
      <c r="Q19" s="16">
        <v>18</v>
      </c>
      <c r="R19">
        <v>18</v>
      </c>
      <c r="S19">
        <f t="shared" si="5"/>
        <v>0.300030323400724</v>
      </c>
      <c r="T19">
        <v>9.1737317385536796E-2</v>
      </c>
      <c r="U19">
        <f t="shared" si="1"/>
        <v>0.2400242587205792</v>
      </c>
      <c r="V19">
        <f t="shared" si="11"/>
        <v>8.3966836205118121</v>
      </c>
      <c r="W19" s="11"/>
      <c r="X19" s="16">
        <v>18</v>
      </c>
      <c r="Y19">
        <v>21</v>
      </c>
      <c r="Z19">
        <f t="shared" si="12"/>
        <v>0.32659197348806779</v>
      </c>
      <c r="AA19">
        <v>9.1737317385536796E-2</v>
      </c>
      <c r="AB19">
        <f t="shared" si="7"/>
        <v>0.26127357879045426</v>
      </c>
      <c r="AC19">
        <f t="shared" si="13"/>
        <v>8.9886814934022095</v>
      </c>
      <c r="AD19" s="11"/>
      <c r="AE19" s="16">
        <v>18</v>
      </c>
      <c r="AF19">
        <v>24</v>
      </c>
      <c r="AG19">
        <f t="shared" si="14"/>
        <v>0.33689932541087897</v>
      </c>
      <c r="AH19">
        <v>9.1737317385536796E-2</v>
      </c>
      <c r="AI19">
        <f t="shared" si="9"/>
        <v>0.26951946032870316</v>
      </c>
      <c r="AJ19">
        <f t="shared" si="15"/>
        <v>9.2211771539260621</v>
      </c>
      <c r="AK19" s="11"/>
      <c r="AL19" s="1"/>
    </row>
    <row r="20" spans="1:38" x14ac:dyDescent="0.3">
      <c r="A20" s="1">
        <v>44509</v>
      </c>
      <c r="B20">
        <v>21</v>
      </c>
      <c r="C20" t="s">
        <v>5</v>
      </c>
      <c r="D20">
        <v>21.6666666666666</v>
      </c>
      <c r="E20">
        <v>7</v>
      </c>
      <c r="F20">
        <f t="shared" si="2"/>
        <v>21</v>
      </c>
      <c r="G20">
        <f t="shared" si="18"/>
        <v>3</v>
      </c>
      <c r="H20">
        <f t="shared" si="16"/>
        <v>4</v>
      </c>
      <c r="I20">
        <f t="shared" si="10"/>
        <v>336</v>
      </c>
      <c r="J20">
        <f t="shared" si="3"/>
        <v>20.506871100756598</v>
      </c>
      <c r="K20">
        <f t="shared" si="17"/>
        <v>5.4800907175068749</v>
      </c>
      <c r="L20">
        <f t="shared" si="4"/>
        <v>2.1906685320500157</v>
      </c>
      <c r="Q20" s="16">
        <v>19</v>
      </c>
      <c r="R20">
        <v>18</v>
      </c>
      <c r="S20">
        <f t="shared" si="5"/>
        <v>0.29145377589427346</v>
      </c>
      <c r="T20">
        <v>9.1737317385536796E-2</v>
      </c>
      <c r="U20">
        <f t="shared" si="1"/>
        <v>0.23316302071541878</v>
      </c>
      <c r="V20">
        <f t="shared" si="11"/>
        <v>8.6298466412272301</v>
      </c>
      <c r="W20" s="11"/>
      <c r="X20" s="16">
        <v>19</v>
      </c>
      <c r="Y20">
        <v>21</v>
      </c>
      <c r="Z20">
        <f t="shared" si="12"/>
        <v>0.31709894007931949</v>
      </c>
      <c r="AA20">
        <v>9.1737317385536796E-2</v>
      </c>
      <c r="AB20">
        <f t="shared" si="7"/>
        <v>0.25367915206345559</v>
      </c>
      <c r="AC20">
        <f t="shared" si="13"/>
        <v>9.2423606454656646</v>
      </c>
      <c r="AD20" s="11"/>
      <c r="AE20" s="16">
        <v>19</v>
      </c>
      <c r="AF20">
        <v>24</v>
      </c>
      <c r="AG20">
        <f t="shared" si="14"/>
        <v>0.3270523261770355</v>
      </c>
      <c r="AH20">
        <v>9.1737317385536796E-2</v>
      </c>
      <c r="AI20">
        <f t="shared" si="9"/>
        <v>0.26164186094162839</v>
      </c>
      <c r="AJ20">
        <f t="shared" si="15"/>
        <v>9.4828190148676903</v>
      </c>
      <c r="AK20" s="11"/>
      <c r="AL20" s="1"/>
    </row>
    <row r="21" spans="1:38" x14ac:dyDescent="0.3">
      <c r="A21" s="1">
        <v>44516</v>
      </c>
      <c r="B21">
        <v>28</v>
      </c>
      <c r="C21" t="s">
        <v>5</v>
      </c>
      <c r="D21">
        <v>21.6666666666666</v>
      </c>
      <c r="E21">
        <v>11</v>
      </c>
      <c r="F21">
        <f t="shared" si="2"/>
        <v>21</v>
      </c>
      <c r="G21">
        <f t="shared" si="18"/>
        <v>3</v>
      </c>
      <c r="H21">
        <f t="shared" si="16"/>
        <v>8</v>
      </c>
      <c r="I21">
        <f t="shared" si="10"/>
        <v>448</v>
      </c>
      <c r="J21">
        <f t="shared" si="3"/>
        <v>27.342494801008797</v>
      </c>
      <c r="K21">
        <f t="shared" si="17"/>
        <v>7.697768549220231</v>
      </c>
      <c r="L21">
        <f t="shared" si="4"/>
        <v>9.1343849840443928E-2</v>
      </c>
      <c r="Q21" s="16">
        <v>20</v>
      </c>
      <c r="R21">
        <v>18</v>
      </c>
      <c r="S21">
        <f t="shared" si="5"/>
        <v>0.28357921617014387</v>
      </c>
      <c r="T21">
        <v>9.1737317385536796E-2</v>
      </c>
      <c r="U21">
        <f t="shared" si="1"/>
        <v>0.22686337293611511</v>
      </c>
      <c r="V21">
        <f t="shared" si="11"/>
        <v>8.8567100141633457</v>
      </c>
      <c r="W21" s="11"/>
      <c r="X21" s="16">
        <v>20</v>
      </c>
      <c r="Y21">
        <v>21</v>
      </c>
      <c r="Z21">
        <f t="shared" si="12"/>
        <v>0.30839538550865825</v>
      </c>
      <c r="AA21">
        <v>9.1737317385536796E-2</v>
      </c>
      <c r="AB21">
        <f t="shared" si="7"/>
        <v>0.2467163084069266</v>
      </c>
      <c r="AC21">
        <f t="shared" si="13"/>
        <v>9.4890769538725905</v>
      </c>
      <c r="AD21" s="11"/>
      <c r="AE21" s="16">
        <v>20</v>
      </c>
      <c r="AF21">
        <v>24</v>
      </c>
      <c r="AG21">
        <f t="shared" si="14"/>
        <v>0.3180285771091596</v>
      </c>
      <c r="AH21">
        <v>9.1737317385536796E-2</v>
      </c>
      <c r="AI21">
        <f t="shared" si="9"/>
        <v>0.25442286168732769</v>
      </c>
      <c r="AJ21">
        <f t="shared" si="15"/>
        <v>9.7372418765550179</v>
      </c>
      <c r="AK21" s="11"/>
      <c r="AL21" s="1"/>
    </row>
    <row r="22" spans="1:38" x14ac:dyDescent="0.3">
      <c r="A22" s="1">
        <v>44523</v>
      </c>
      <c r="B22">
        <v>0</v>
      </c>
      <c r="C22" t="s">
        <v>5</v>
      </c>
      <c r="D22">
        <v>24</v>
      </c>
      <c r="E22">
        <v>2</v>
      </c>
      <c r="F22">
        <f t="shared" si="2"/>
        <v>24</v>
      </c>
      <c r="G22">
        <f t="shared" si="18"/>
        <v>2</v>
      </c>
      <c r="H22">
        <f t="shared" si="16"/>
        <v>0</v>
      </c>
      <c r="I22">
        <f t="shared" si="10"/>
        <v>0</v>
      </c>
      <c r="J22">
        <f t="shared" si="3"/>
        <v>0</v>
      </c>
      <c r="K22">
        <f t="shared" si="17"/>
        <v>1.2854996900796727</v>
      </c>
      <c r="L22">
        <f t="shared" si="4"/>
        <v>1.6525094531949345</v>
      </c>
      <c r="Q22" s="16">
        <v>21</v>
      </c>
      <c r="R22">
        <v>18</v>
      </c>
      <c r="S22">
        <f t="shared" si="5"/>
        <v>0.27631537470169126</v>
      </c>
      <c r="T22">
        <v>9.1737317385536796E-2</v>
      </c>
      <c r="U22">
        <f t="shared" si="1"/>
        <v>0.22105229976135302</v>
      </c>
      <c r="V22">
        <f t="shared" si="11"/>
        <v>9.0777623139246995</v>
      </c>
      <c r="W22" s="11"/>
      <c r="X22" s="16">
        <v>21</v>
      </c>
      <c r="Y22">
        <v>21</v>
      </c>
      <c r="Z22">
        <f t="shared" si="12"/>
        <v>0.30037709548821795</v>
      </c>
      <c r="AA22">
        <v>9.1737317385536796E-2</v>
      </c>
      <c r="AB22">
        <f t="shared" si="7"/>
        <v>0.24030167639057437</v>
      </c>
      <c r="AC22">
        <f t="shared" si="13"/>
        <v>9.7293786302631649</v>
      </c>
      <c r="AD22" s="11">
        <v>9.75</v>
      </c>
      <c r="AE22" s="16">
        <v>21</v>
      </c>
      <c r="AF22">
        <v>24</v>
      </c>
      <c r="AG22">
        <f t="shared" si="14"/>
        <v>0.30971885843191466</v>
      </c>
      <c r="AH22">
        <v>9.1737317385536796E-2</v>
      </c>
      <c r="AI22">
        <f t="shared" si="9"/>
        <v>0.24777508674553173</v>
      </c>
      <c r="AJ22">
        <f t="shared" si="15"/>
        <v>9.9850169633005503</v>
      </c>
      <c r="AK22" s="11">
        <v>9.5</v>
      </c>
      <c r="AL22" s="1"/>
    </row>
    <row r="23" spans="1:38" x14ac:dyDescent="0.3">
      <c r="A23" s="1">
        <v>44530</v>
      </c>
      <c r="B23">
        <v>7</v>
      </c>
      <c r="C23" t="s">
        <v>5</v>
      </c>
      <c r="D23">
        <v>24</v>
      </c>
      <c r="E23">
        <v>4</v>
      </c>
      <c r="F23">
        <f t="shared" si="2"/>
        <v>24</v>
      </c>
      <c r="G23">
        <f t="shared" si="18"/>
        <v>2</v>
      </c>
      <c r="H23">
        <f t="shared" si="16"/>
        <v>2</v>
      </c>
      <c r="I23">
        <f t="shared" si="10"/>
        <v>133</v>
      </c>
      <c r="J23">
        <f t="shared" si="3"/>
        <v>6.4439981243479876</v>
      </c>
      <c r="K23">
        <f t="shared" si="17"/>
        <v>2.4189627797884601</v>
      </c>
      <c r="L23">
        <f t="shared" si="4"/>
        <v>0.1755298108480737</v>
      </c>
      <c r="Q23" s="16">
        <v>22</v>
      </c>
      <c r="R23">
        <v>18</v>
      </c>
      <c r="S23">
        <f t="shared" si="5"/>
        <v>0.2695868278500585</v>
      </c>
      <c r="T23">
        <v>9.1737317385536796E-2</v>
      </c>
      <c r="U23">
        <f t="shared" si="1"/>
        <v>0.2156694622800468</v>
      </c>
      <c r="V23">
        <f t="shared" si="11"/>
        <v>9.2934317762047467</v>
      </c>
      <c r="W23" s="11"/>
      <c r="X23" s="16">
        <v>22</v>
      </c>
      <c r="Y23">
        <v>21</v>
      </c>
      <c r="Z23">
        <f t="shared" si="12"/>
        <v>0.29295821270667716</v>
      </c>
      <c r="AA23">
        <v>9.1737317385536796E-2</v>
      </c>
      <c r="AB23">
        <f t="shared" si="7"/>
        <v>0.23436657016534174</v>
      </c>
      <c r="AC23">
        <f t="shared" si="13"/>
        <v>9.963745200428507</v>
      </c>
      <c r="AD23" s="11"/>
      <c r="AE23" s="16">
        <v>22</v>
      </c>
      <c r="AF23">
        <v>24</v>
      </c>
      <c r="AG23">
        <f t="shared" si="14"/>
        <v>0.30203328140217583</v>
      </c>
      <c r="AH23">
        <v>9.1737317385536796E-2</v>
      </c>
      <c r="AI23">
        <f t="shared" si="9"/>
        <v>0.24162662512174068</v>
      </c>
      <c r="AJ23">
        <f t="shared" si="15"/>
        <v>10.226643588422291</v>
      </c>
      <c r="AK23" s="11"/>
      <c r="AL23" s="1"/>
    </row>
    <row r="24" spans="1:38" x14ac:dyDescent="0.3">
      <c r="A24" s="1">
        <v>44537</v>
      </c>
      <c r="B24">
        <v>14</v>
      </c>
      <c r="C24" t="s">
        <v>5</v>
      </c>
      <c r="D24">
        <v>24</v>
      </c>
      <c r="E24">
        <v>8</v>
      </c>
      <c r="F24">
        <f t="shared" si="2"/>
        <v>24</v>
      </c>
      <c r="G24">
        <f t="shared" si="18"/>
        <v>2</v>
      </c>
      <c r="H24">
        <f t="shared" si="16"/>
        <v>6</v>
      </c>
      <c r="I24">
        <f t="shared" si="10"/>
        <v>266</v>
      </c>
      <c r="J24">
        <f t="shared" si="3"/>
        <v>12.887996248695975</v>
      </c>
      <c r="K24">
        <f t="shared" si="17"/>
        <v>4.2426610913321978</v>
      </c>
      <c r="L24">
        <f t="shared" si="4"/>
        <v>3.0882400399177419</v>
      </c>
      <c r="Q24" s="16">
        <v>23</v>
      </c>
      <c r="R24">
        <v>18</v>
      </c>
      <c r="S24">
        <f t="shared" si="5"/>
        <v>0.26333061942239527</v>
      </c>
      <c r="T24">
        <v>9.1737317385536796E-2</v>
      </c>
      <c r="U24">
        <f t="shared" si="1"/>
        <v>0.21066449553791622</v>
      </c>
      <c r="V24">
        <f t="shared" si="11"/>
        <v>9.5040962717426627</v>
      </c>
      <c r="W24" s="11"/>
      <c r="X24" s="16">
        <v>23</v>
      </c>
      <c r="Y24">
        <v>21</v>
      </c>
      <c r="Z24">
        <f t="shared" si="12"/>
        <v>0.28606726857546028</v>
      </c>
      <c r="AA24">
        <v>9.1737317385536796E-2</v>
      </c>
      <c r="AB24">
        <f t="shared" si="7"/>
        <v>0.22885381486036824</v>
      </c>
      <c r="AC24">
        <f t="shared" si="13"/>
        <v>10.192599015288875</v>
      </c>
      <c r="AD24" s="11"/>
      <c r="AE24" s="16">
        <v>23</v>
      </c>
      <c r="AF24">
        <v>24</v>
      </c>
      <c r="AG24">
        <f t="shared" si="14"/>
        <v>0.29489709035096201</v>
      </c>
      <c r="AH24">
        <v>9.1737317385536796E-2</v>
      </c>
      <c r="AI24">
        <f t="shared" si="9"/>
        <v>0.23591767228076962</v>
      </c>
      <c r="AJ24">
        <f t="shared" si="15"/>
        <v>10.462561260703062</v>
      </c>
      <c r="AK24" s="11"/>
      <c r="AL24" s="1"/>
    </row>
    <row r="25" spans="1:38" x14ac:dyDescent="0.3">
      <c r="A25" s="1">
        <v>44558</v>
      </c>
      <c r="B25">
        <v>0</v>
      </c>
      <c r="C25" t="s">
        <v>5</v>
      </c>
      <c r="D25">
        <v>23.4</v>
      </c>
      <c r="E25">
        <v>1</v>
      </c>
      <c r="F25">
        <f t="shared" si="2"/>
        <v>23</v>
      </c>
      <c r="G25">
        <f t="shared" si="18"/>
        <v>1</v>
      </c>
      <c r="H25">
        <f t="shared" si="16"/>
        <v>0</v>
      </c>
      <c r="I25">
        <f t="shared" si="10"/>
        <v>0</v>
      </c>
      <c r="J25">
        <f t="shared" si="3"/>
        <v>0</v>
      </c>
      <c r="K25">
        <f t="shared" si="17"/>
        <v>1.2854996900796727</v>
      </c>
      <c r="L25">
        <f t="shared" si="4"/>
        <v>1.6525094531949345</v>
      </c>
      <c r="Q25" s="16">
        <v>24</v>
      </c>
      <c r="R25">
        <v>18</v>
      </c>
      <c r="S25">
        <f t="shared" si="5"/>
        <v>0.25749372441268864</v>
      </c>
      <c r="T25">
        <v>9.1737317385536796E-2</v>
      </c>
      <c r="U25">
        <f t="shared" si="1"/>
        <v>0.20599497953015092</v>
      </c>
      <c r="V25">
        <f t="shared" si="11"/>
        <v>9.7100912512728144</v>
      </c>
      <c r="W25" s="11"/>
      <c r="X25" s="16">
        <v>24</v>
      </c>
      <c r="Y25">
        <v>21</v>
      </c>
      <c r="Z25">
        <f t="shared" si="12"/>
        <v>0.27964421733779476</v>
      </c>
      <c r="AA25">
        <v>9.1737317385536796E-2</v>
      </c>
      <c r="AB25">
        <f t="shared" si="7"/>
        <v>0.22371537387023582</v>
      </c>
      <c r="AC25">
        <f t="shared" si="13"/>
        <v>10.416314389159112</v>
      </c>
      <c r="AD25" s="11"/>
      <c r="AE25" s="16">
        <v>24</v>
      </c>
      <c r="AF25">
        <v>24</v>
      </c>
      <c r="AG25">
        <f t="shared" si="14"/>
        <v>0.28824752975251861</v>
      </c>
      <c r="AH25">
        <v>9.1737317385536796E-2</v>
      </c>
      <c r="AI25">
        <f t="shared" si="9"/>
        <v>0.23059802380201488</v>
      </c>
      <c r="AJ25">
        <f t="shared" si="15"/>
        <v>10.693159284505077</v>
      </c>
      <c r="AK25" s="11"/>
      <c r="AL25" s="1"/>
    </row>
    <row r="26" spans="1:38" x14ac:dyDescent="0.3">
      <c r="A26" s="1">
        <v>44572</v>
      </c>
      <c r="B26">
        <v>7</v>
      </c>
      <c r="C26" t="s">
        <v>5</v>
      </c>
      <c r="D26">
        <v>23.818181818181799</v>
      </c>
      <c r="E26">
        <v>6</v>
      </c>
      <c r="F26">
        <f t="shared" si="2"/>
        <v>23</v>
      </c>
      <c r="G26">
        <f t="shared" si="18"/>
        <v>1</v>
      </c>
      <c r="H26">
        <f t="shared" si="16"/>
        <v>5</v>
      </c>
      <c r="I26">
        <f t="shared" si="10"/>
        <v>126</v>
      </c>
      <c r="J26">
        <f t="shared" si="3"/>
        <v>6.5917912809138919</v>
      </c>
      <c r="K26">
        <f t="shared" si="17"/>
        <v>2.3432234589157392</v>
      </c>
      <c r="L26">
        <f t="shared" si="4"/>
        <v>7.058461589255649</v>
      </c>
      <c r="Q26" s="16">
        <v>25</v>
      </c>
      <c r="R26">
        <v>18</v>
      </c>
      <c r="S26">
        <f t="shared" si="5"/>
        <v>0.25203111720159971</v>
      </c>
      <c r="T26">
        <v>9.1737317385536796E-2</v>
      </c>
      <c r="U26">
        <f t="shared" si="1"/>
        <v>0.20162489376127979</v>
      </c>
      <c r="V26">
        <f t="shared" si="11"/>
        <v>9.9117161450340934</v>
      </c>
      <c r="W26" s="11"/>
      <c r="X26" s="16">
        <v>25</v>
      </c>
      <c r="Y26">
        <v>21</v>
      </c>
      <c r="Z26">
        <f t="shared" si="12"/>
        <v>0.27363818600127082</v>
      </c>
      <c r="AA26">
        <v>9.1737317385536796E-2</v>
      </c>
      <c r="AB26">
        <f t="shared" si="7"/>
        <v>0.21891054880101668</v>
      </c>
      <c r="AC26">
        <f t="shared" si="13"/>
        <v>10.635224937960128</v>
      </c>
      <c r="AD26" s="11"/>
      <c r="AE26" s="16">
        <v>25</v>
      </c>
      <c r="AF26">
        <v>24</v>
      </c>
      <c r="AG26">
        <f t="shared" si="14"/>
        <v>0.28203147059186806</v>
      </c>
      <c r="AH26">
        <v>9.1737317385536796E-2</v>
      </c>
      <c r="AI26">
        <f t="shared" si="9"/>
        <v>0.22562517647349445</v>
      </c>
      <c r="AJ26">
        <f t="shared" si="15"/>
        <v>10.918784460978571</v>
      </c>
      <c r="AK26" s="11"/>
      <c r="AL26" s="1"/>
    </row>
    <row r="27" spans="1:38" x14ac:dyDescent="0.3">
      <c r="A27" s="1">
        <v>44579</v>
      </c>
      <c r="B27">
        <v>14</v>
      </c>
      <c r="C27" t="s">
        <v>5</v>
      </c>
      <c r="D27">
        <v>24</v>
      </c>
      <c r="E27">
        <v>9</v>
      </c>
      <c r="F27">
        <f t="shared" si="2"/>
        <v>24</v>
      </c>
      <c r="G27">
        <f t="shared" si="18"/>
        <v>1</v>
      </c>
      <c r="H27">
        <f t="shared" si="16"/>
        <v>8</v>
      </c>
      <c r="I27">
        <f t="shared" si="10"/>
        <v>266</v>
      </c>
      <c r="J27">
        <f t="shared" si="3"/>
        <v>12.887996248695975</v>
      </c>
      <c r="K27">
        <f t="shared" si="17"/>
        <v>4.2426610913321978</v>
      </c>
      <c r="L27">
        <f t="shared" si="4"/>
        <v>14.117595674588951</v>
      </c>
      <c r="Q27" s="16">
        <v>26</v>
      </c>
      <c r="R27">
        <v>18</v>
      </c>
      <c r="S27">
        <f t="shared" si="5"/>
        <v>0.24690428079035234</v>
      </c>
      <c r="T27">
        <v>9.1737317385536796E-2</v>
      </c>
      <c r="U27">
        <f t="shared" si="1"/>
        <v>0.1975234246322819</v>
      </c>
      <c r="V27">
        <f t="shared" si="11"/>
        <v>10.109239569666375</v>
      </c>
      <c r="W27" s="11"/>
      <c r="X27" s="16">
        <v>26</v>
      </c>
      <c r="Y27">
        <v>21</v>
      </c>
      <c r="Z27">
        <f t="shared" si="12"/>
        <v>0.26800574420338802</v>
      </c>
      <c r="AA27">
        <v>9.1737317385536796E-2</v>
      </c>
      <c r="AB27">
        <f t="shared" si="7"/>
        <v>0.21440459536271042</v>
      </c>
      <c r="AC27">
        <f t="shared" si="13"/>
        <v>10.849629533322839</v>
      </c>
      <c r="AD27" s="11"/>
      <c r="AE27" s="16">
        <v>26</v>
      </c>
      <c r="AF27">
        <v>24</v>
      </c>
      <c r="AG27">
        <f t="shared" si="14"/>
        <v>0.27620358741029399</v>
      </c>
      <c r="AH27">
        <v>9.1737317385536796E-2</v>
      </c>
      <c r="AI27">
        <f t="shared" si="9"/>
        <v>0.22096286992823522</v>
      </c>
      <c r="AJ27">
        <f t="shared" si="15"/>
        <v>11.139747330906806</v>
      </c>
      <c r="AK27" s="11"/>
      <c r="AL27" s="1"/>
    </row>
    <row r="28" spans="1:38" x14ac:dyDescent="0.3">
      <c r="A28" s="1">
        <v>44446</v>
      </c>
      <c r="B28">
        <v>0</v>
      </c>
      <c r="C28" t="s">
        <v>6</v>
      </c>
      <c r="D28">
        <v>21.8</v>
      </c>
      <c r="E28">
        <v>3</v>
      </c>
      <c r="F28">
        <f t="shared" si="2"/>
        <v>21</v>
      </c>
      <c r="G28">
        <f t="shared" si="18"/>
        <v>3</v>
      </c>
      <c r="H28">
        <f t="shared" si="16"/>
        <v>0</v>
      </c>
      <c r="I28">
        <f t="shared" si="10"/>
        <v>0</v>
      </c>
      <c r="J28">
        <f t="shared" si="3"/>
        <v>0</v>
      </c>
      <c r="K28">
        <f t="shared" si="17"/>
        <v>1.2854996900796727</v>
      </c>
      <c r="L28">
        <f t="shared" si="4"/>
        <v>1.6525094531949345</v>
      </c>
      <c r="Q28" s="16">
        <v>27</v>
      </c>
      <c r="R28">
        <v>18</v>
      </c>
      <c r="S28">
        <f t="shared" si="5"/>
        <v>0.24208004265038208</v>
      </c>
      <c r="T28">
        <v>9.1737317385536796E-2</v>
      </c>
      <c r="U28">
        <f t="shared" si="1"/>
        <v>0.19366403412030567</v>
      </c>
      <c r="V28">
        <f t="shared" si="11"/>
        <v>10.30290360378668</v>
      </c>
      <c r="W28" s="11"/>
      <c r="X28" s="16">
        <v>27</v>
      </c>
      <c r="Y28">
        <v>21</v>
      </c>
      <c r="Z28">
        <f t="shared" si="12"/>
        <v>0.26270955754887365</v>
      </c>
      <c r="AA28">
        <v>9.1737317385536796E-2</v>
      </c>
      <c r="AB28">
        <f t="shared" si="7"/>
        <v>0.21016764603909893</v>
      </c>
      <c r="AC28">
        <f t="shared" si="13"/>
        <v>11.059797179361938</v>
      </c>
      <c r="AD28" s="11"/>
      <c r="AE28" s="16">
        <v>27</v>
      </c>
      <c r="AF28">
        <v>24</v>
      </c>
      <c r="AG28">
        <f t="shared" si="14"/>
        <v>0.27072494094321253</v>
      </c>
      <c r="AH28">
        <v>9.1737317385536796E-2</v>
      </c>
      <c r="AI28">
        <f t="shared" si="9"/>
        <v>0.21657995275457004</v>
      </c>
      <c r="AJ28">
        <f t="shared" si="15"/>
        <v>11.356327283661376</v>
      </c>
      <c r="AK28" s="11"/>
      <c r="AL28" s="1"/>
    </row>
    <row r="29" spans="1:38" x14ac:dyDescent="0.3">
      <c r="A29" s="1">
        <v>44453</v>
      </c>
      <c r="B29">
        <v>7</v>
      </c>
      <c r="C29" t="s">
        <v>6</v>
      </c>
      <c r="D29">
        <v>21.4444444444444</v>
      </c>
      <c r="E29">
        <v>4</v>
      </c>
      <c r="F29">
        <f t="shared" si="2"/>
        <v>21</v>
      </c>
      <c r="G29">
        <f t="shared" si="18"/>
        <v>3</v>
      </c>
      <c r="H29">
        <f t="shared" si="16"/>
        <v>1</v>
      </c>
      <c r="I29">
        <f t="shared" si="10"/>
        <v>112</v>
      </c>
      <c r="J29">
        <f t="shared" si="3"/>
        <v>6.8356237002521993</v>
      </c>
      <c r="K29">
        <f t="shared" si="17"/>
        <v>2.1975527103926016</v>
      </c>
      <c r="L29">
        <f t="shared" si="4"/>
        <v>1.4341324941686662</v>
      </c>
      <c r="Q29" s="16">
        <v>28</v>
      </c>
      <c r="R29">
        <v>18</v>
      </c>
      <c r="S29">
        <f t="shared" si="5"/>
        <v>0.23752965574562082</v>
      </c>
      <c r="T29">
        <v>9.1737317385536796E-2</v>
      </c>
      <c r="U29">
        <f t="shared" si="1"/>
        <v>0.19002372459649666</v>
      </c>
      <c r="V29">
        <f t="shared" si="11"/>
        <v>10.492927328383177</v>
      </c>
      <c r="W29" s="11"/>
      <c r="X29" s="16">
        <v>28</v>
      </c>
      <c r="Y29">
        <v>21</v>
      </c>
      <c r="Z29">
        <f t="shared" si="12"/>
        <v>0.25771732772706013</v>
      </c>
      <c r="AA29">
        <v>9.1737317385536796E-2</v>
      </c>
      <c r="AB29">
        <f t="shared" si="7"/>
        <v>0.20617386218164813</v>
      </c>
      <c r="AC29">
        <f t="shared" si="13"/>
        <v>11.265971041543587</v>
      </c>
      <c r="AD29" s="11">
        <v>10</v>
      </c>
      <c r="AE29" s="16">
        <v>28</v>
      </c>
      <c r="AF29">
        <v>24</v>
      </c>
      <c r="AG29">
        <f t="shared" si="14"/>
        <v>0.26556186370403129</v>
      </c>
      <c r="AH29">
        <v>9.1737317385536796E-2</v>
      </c>
      <c r="AI29">
        <f t="shared" si="9"/>
        <v>0.21244949096322505</v>
      </c>
      <c r="AJ29">
        <f t="shared" si="15"/>
        <v>11.568776774624601</v>
      </c>
      <c r="AK29" s="11"/>
      <c r="AL29" s="1"/>
    </row>
    <row r="30" spans="1:38" x14ac:dyDescent="0.3">
      <c r="A30" s="1">
        <v>44462</v>
      </c>
      <c r="B30">
        <v>16</v>
      </c>
      <c r="C30" t="s">
        <v>6</v>
      </c>
      <c r="D30">
        <v>21.636363636363601</v>
      </c>
      <c r="E30">
        <v>8</v>
      </c>
      <c r="F30">
        <f t="shared" si="2"/>
        <v>21</v>
      </c>
      <c r="G30">
        <f t="shared" si="18"/>
        <v>3</v>
      </c>
      <c r="H30">
        <f t="shared" si="16"/>
        <v>5</v>
      </c>
      <c r="I30">
        <f t="shared" si="10"/>
        <v>256</v>
      </c>
      <c r="J30">
        <f t="shared" si="3"/>
        <v>15.624282743433598</v>
      </c>
      <c r="K30">
        <f t="shared" si="17"/>
        <v>4.0802445644945662</v>
      </c>
      <c r="L30">
        <f t="shared" si="4"/>
        <v>0.84595006114179028</v>
      </c>
      <c r="Q30" s="16">
        <v>29</v>
      </c>
      <c r="R30">
        <v>18</v>
      </c>
      <c r="S30">
        <f t="shared" si="5"/>
        <v>0.23322806587709924</v>
      </c>
      <c r="T30">
        <v>9.1737317385536796E-2</v>
      </c>
      <c r="U30">
        <f t="shared" si="1"/>
        <v>0.18658245270167939</v>
      </c>
      <c r="V30">
        <f t="shared" si="11"/>
        <v>10.679509781084857</v>
      </c>
      <c r="W30" s="11"/>
      <c r="X30" s="16">
        <v>29</v>
      </c>
      <c r="Y30">
        <v>21</v>
      </c>
      <c r="Z30">
        <f t="shared" si="12"/>
        <v>0.25300094983005628</v>
      </c>
      <c r="AA30">
        <v>9.1737317385536796E-2</v>
      </c>
      <c r="AB30">
        <f t="shared" si="7"/>
        <v>0.20240075986404504</v>
      </c>
      <c r="AC30">
        <f t="shared" si="13"/>
        <v>11.468371801407631</v>
      </c>
      <c r="AD30" s="11"/>
      <c r="AE30" s="16">
        <v>29</v>
      </c>
      <c r="AF30">
        <v>24</v>
      </c>
      <c r="AG30">
        <f t="shared" si="14"/>
        <v>0.2606850747519861</v>
      </c>
      <c r="AH30">
        <v>9.1737317385536796E-2</v>
      </c>
      <c r="AI30">
        <f t="shared" si="9"/>
        <v>0.20854805980158889</v>
      </c>
      <c r="AJ30">
        <f t="shared" si="15"/>
        <v>11.777324834426189</v>
      </c>
      <c r="AK30" s="11"/>
      <c r="AL30" s="1"/>
    </row>
    <row r="31" spans="1:38" x14ac:dyDescent="0.3">
      <c r="A31" s="1">
        <v>44488</v>
      </c>
      <c r="B31">
        <v>0</v>
      </c>
      <c r="C31" t="s">
        <v>6</v>
      </c>
      <c r="D31">
        <v>21.3</v>
      </c>
      <c r="E31">
        <v>3</v>
      </c>
      <c r="F31">
        <f t="shared" si="2"/>
        <v>21</v>
      </c>
      <c r="G31">
        <f t="shared" si="18"/>
        <v>3</v>
      </c>
      <c r="H31">
        <f t="shared" si="16"/>
        <v>0</v>
      </c>
      <c r="I31">
        <f t="shared" si="10"/>
        <v>0</v>
      </c>
      <c r="J31">
        <f t="shared" si="3"/>
        <v>0</v>
      </c>
      <c r="K31">
        <f t="shared" si="17"/>
        <v>1.2854996900796727</v>
      </c>
      <c r="L31">
        <f t="shared" si="4"/>
        <v>1.6525094531949345</v>
      </c>
      <c r="Q31" s="16">
        <v>30</v>
      </c>
      <c r="R31">
        <v>18</v>
      </c>
      <c r="S31">
        <f t="shared" si="5"/>
        <v>0.22915332223602944</v>
      </c>
      <c r="T31">
        <v>9.1737317385536796E-2</v>
      </c>
      <c r="U31">
        <f t="shared" si="1"/>
        <v>0.18332265778882356</v>
      </c>
      <c r="V31">
        <f t="shared" si="11"/>
        <v>10.86283243887368</v>
      </c>
      <c r="W31" s="11"/>
      <c r="X31" s="16">
        <v>30</v>
      </c>
      <c r="Y31">
        <v>21</v>
      </c>
      <c r="Z31">
        <f t="shared" si="12"/>
        <v>0.24853583609127397</v>
      </c>
      <c r="AA31">
        <v>9.1737317385536796E-2</v>
      </c>
      <c r="AB31">
        <f t="shared" si="7"/>
        <v>0.1988286688730192</v>
      </c>
      <c r="AC31">
        <f t="shared" si="13"/>
        <v>11.667200470280651</v>
      </c>
      <c r="AD31" s="11"/>
      <c r="AE31" s="16">
        <v>30</v>
      </c>
      <c r="AF31">
        <v>24</v>
      </c>
      <c r="AG31">
        <f t="shared" si="14"/>
        <v>0.25606896987901495</v>
      </c>
      <c r="AH31">
        <v>9.1737317385536796E-2</v>
      </c>
      <c r="AI31">
        <f t="shared" si="9"/>
        <v>0.20485517590321198</v>
      </c>
      <c r="AJ31">
        <f t="shared" si="15"/>
        <v>11.982180010329401</v>
      </c>
      <c r="AK31" s="11"/>
      <c r="AL31" s="1"/>
    </row>
    <row r="32" spans="1:38" x14ac:dyDescent="0.3">
      <c r="A32" s="1">
        <v>44495</v>
      </c>
      <c r="B32">
        <v>7</v>
      </c>
      <c r="C32" t="s">
        <v>6</v>
      </c>
      <c r="D32">
        <v>21.6666666666666</v>
      </c>
      <c r="E32">
        <v>6</v>
      </c>
      <c r="F32">
        <f t="shared" si="2"/>
        <v>21</v>
      </c>
      <c r="G32">
        <f t="shared" si="18"/>
        <v>3</v>
      </c>
      <c r="H32">
        <f t="shared" si="16"/>
        <v>3</v>
      </c>
      <c r="I32">
        <f t="shared" si="10"/>
        <v>112</v>
      </c>
      <c r="J32">
        <f t="shared" si="3"/>
        <v>6.8356237002521993</v>
      </c>
      <c r="K32">
        <f t="shared" si="17"/>
        <v>2.1975527103926016</v>
      </c>
      <c r="L32">
        <f t="shared" si="4"/>
        <v>0.64392165259825995</v>
      </c>
      <c r="Q32" s="16">
        <v>31</v>
      </c>
      <c r="R32">
        <v>18</v>
      </c>
      <c r="S32">
        <f t="shared" si="5"/>
        <v>0.2252860991788907</v>
      </c>
      <c r="T32">
        <v>9.1737317385536796E-2</v>
      </c>
      <c r="U32">
        <f t="shared" si="1"/>
        <v>0.18022887934311257</v>
      </c>
      <c r="V32">
        <f t="shared" si="11"/>
        <v>11.043061318216791</v>
      </c>
      <c r="W32" s="11"/>
      <c r="X32" s="16">
        <v>31</v>
      </c>
      <c r="Y32">
        <v>21</v>
      </c>
      <c r="Z32">
        <f t="shared" si="12"/>
        <v>0.24430036850132844</v>
      </c>
      <c r="AA32">
        <v>9.1737317385536796E-2</v>
      </c>
      <c r="AB32">
        <f t="shared" si="7"/>
        <v>0.19544029480106276</v>
      </c>
      <c r="AC32">
        <f t="shared" si="13"/>
        <v>11.862640765081714</v>
      </c>
      <c r="AD32" s="11"/>
      <c r="AE32" s="16">
        <v>31</v>
      </c>
      <c r="AF32">
        <v>24</v>
      </c>
      <c r="AG32">
        <f t="shared" si="14"/>
        <v>0.25169104751240901</v>
      </c>
      <c r="AH32">
        <v>9.1737317385536796E-2</v>
      </c>
      <c r="AI32">
        <f t="shared" si="9"/>
        <v>0.2013528380099272</v>
      </c>
      <c r="AJ32">
        <f t="shared" si="15"/>
        <v>12.183532848339329</v>
      </c>
      <c r="AK32" s="11">
        <v>13</v>
      </c>
      <c r="AL32" s="1"/>
    </row>
    <row r="33" spans="1:38" x14ac:dyDescent="0.3">
      <c r="A33" s="1">
        <v>44502</v>
      </c>
      <c r="B33">
        <v>14</v>
      </c>
      <c r="C33" t="s">
        <v>6</v>
      </c>
      <c r="D33">
        <v>21.75</v>
      </c>
      <c r="E33">
        <v>7</v>
      </c>
      <c r="F33">
        <f t="shared" si="2"/>
        <v>21</v>
      </c>
      <c r="G33">
        <f t="shared" si="18"/>
        <v>3</v>
      </c>
      <c r="H33">
        <f t="shared" si="16"/>
        <v>4</v>
      </c>
      <c r="I33">
        <f t="shared" si="10"/>
        <v>224</v>
      </c>
      <c r="J33">
        <f t="shared" si="3"/>
        <v>13.671247400504399</v>
      </c>
      <c r="K33">
        <f t="shared" si="17"/>
        <v>3.5874340216116107</v>
      </c>
      <c r="L33">
        <f t="shared" si="4"/>
        <v>0.17021068652356888</v>
      </c>
      <c r="Q33" s="16">
        <v>32</v>
      </c>
      <c r="R33">
        <v>18</v>
      </c>
      <c r="S33">
        <f t="shared" si="5"/>
        <v>0.2216093052160053</v>
      </c>
      <c r="T33">
        <v>9.1737317385536796E-2</v>
      </c>
      <c r="U33">
        <f t="shared" si="1"/>
        <v>0.17728744417280426</v>
      </c>
      <c r="V33">
        <f t="shared" si="11"/>
        <v>11.220348762389596</v>
      </c>
      <c r="W33" s="11"/>
      <c r="X33" s="16">
        <v>32</v>
      </c>
      <c r="Y33">
        <v>21</v>
      </c>
      <c r="Z33">
        <f t="shared" si="12"/>
        <v>0.24027545221283633</v>
      </c>
      <c r="AA33">
        <v>9.1737317385536796E-2</v>
      </c>
      <c r="AB33">
        <f t="shared" si="7"/>
        <v>0.19222036177026908</v>
      </c>
      <c r="AC33">
        <f t="shared" si="13"/>
        <v>12.054861126851984</v>
      </c>
      <c r="AD33" s="11"/>
      <c r="AE33" s="16">
        <v>32</v>
      </c>
      <c r="AF33">
        <v>24</v>
      </c>
      <c r="AG33">
        <f t="shared" si="14"/>
        <v>0.24753144066034366</v>
      </c>
      <c r="AH33">
        <v>9.1737317385536796E-2</v>
      </c>
      <c r="AI33">
        <f t="shared" si="9"/>
        <v>0.19802515252827493</v>
      </c>
      <c r="AJ33">
        <f t="shared" si="15"/>
        <v>12.381558000867605</v>
      </c>
      <c r="AK33" s="11"/>
      <c r="AL33" s="1"/>
    </row>
    <row r="34" spans="1:38" x14ac:dyDescent="0.3">
      <c r="A34" s="1">
        <v>44523</v>
      </c>
      <c r="B34">
        <v>0</v>
      </c>
      <c r="C34" t="s">
        <v>6</v>
      </c>
      <c r="D34">
        <v>24</v>
      </c>
      <c r="E34">
        <v>2</v>
      </c>
      <c r="F34">
        <f t="shared" si="2"/>
        <v>24</v>
      </c>
      <c r="G34">
        <f t="shared" si="18"/>
        <v>2</v>
      </c>
      <c r="H34">
        <f t="shared" si="16"/>
        <v>0</v>
      </c>
      <c r="I34">
        <f t="shared" si="10"/>
        <v>0</v>
      </c>
      <c r="J34">
        <f t="shared" si="3"/>
        <v>0</v>
      </c>
      <c r="K34">
        <f t="shared" si="17"/>
        <v>1.2854996900796727</v>
      </c>
      <c r="L34">
        <f t="shared" si="4"/>
        <v>1.6525094531949345</v>
      </c>
      <c r="Q34" s="16">
        <v>33</v>
      </c>
      <c r="R34">
        <v>18</v>
      </c>
      <c r="S34">
        <f t="shared" si="5"/>
        <v>0.21810776099856069</v>
      </c>
      <c r="T34">
        <v>9.1737317385536796E-2</v>
      </c>
      <c r="U34">
        <f t="shared" ref="U34:U65" si="19">IF(Q34&lt;$P$5, T34, S34*$P$6)</f>
        <v>0.17448620879884857</v>
      </c>
      <c r="V34">
        <f t="shared" si="11"/>
        <v>11.394834971188445</v>
      </c>
      <c r="W34" s="11"/>
      <c r="X34" s="16">
        <v>33</v>
      </c>
      <c r="Y34">
        <v>21</v>
      </c>
      <c r="Z34">
        <f t="shared" si="12"/>
        <v>0.23644414848707304</v>
      </c>
      <c r="AA34">
        <v>9.1737317385536796E-2</v>
      </c>
      <c r="AB34">
        <f t="shared" si="7"/>
        <v>0.18915531878965844</v>
      </c>
      <c r="AC34">
        <f t="shared" si="13"/>
        <v>12.244016445641643</v>
      </c>
      <c r="AD34" s="11"/>
      <c r="AE34" s="16">
        <v>33</v>
      </c>
      <c r="AF34">
        <v>24</v>
      </c>
      <c r="AG34">
        <f t="shared" si="14"/>
        <v>0.24357253247698954</v>
      </c>
      <c r="AH34">
        <v>9.1737317385536796E-2</v>
      </c>
      <c r="AI34">
        <f t="shared" si="9"/>
        <v>0.19485802598159163</v>
      </c>
      <c r="AJ34">
        <f t="shared" si="15"/>
        <v>12.576416026849197</v>
      </c>
      <c r="AK34" s="11"/>
      <c r="AL34" s="1"/>
    </row>
    <row r="35" spans="1:38" x14ac:dyDescent="0.3">
      <c r="A35" s="1">
        <v>44530</v>
      </c>
      <c r="B35">
        <v>7</v>
      </c>
      <c r="C35" t="s">
        <v>6</v>
      </c>
      <c r="D35">
        <v>24</v>
      </c>
      <c r="E35">
        <v>4</v>
      </c>
      <c r="F35">
        <f t="shared" si="2"/>
        <v>24</v>
      </c>
      <c r="G35">
        <f t="shared" si="18"/>
        <v>2</v>
      </c>
      <c r="H35">
        <f t="shared" si="16"/>
        <v>2</v>
      </c>
      <c r="I35">
        <f t="shared" si="10"/>
        <v>133</v>
      </c>
      <c r="J35">
        <f t="shared" si="3"/>
        <v>6.4439981243479876</v>
      </c>
      <c r="K35">
        <f t="shared" si="17"/>
        <v>2.4189627797884601</v>
      </c>
      <c r="L35">
        <f t="shared" si="4"/>
        <v>0.1755298108480737</v>
      </c>
      <c r="Q35" s="16">
        <v>34</v>
      </c>
      <c r="R35">
        <v>18</v>
      </c>
      <c r="S35">
        <f t="shared" ref="S35:S66" si="20">IF(AND(R35&gt;0, R35&lt;$P$3), $P$2*$P$14/V34 *(($P$3-R35)/($P$3-$P$4))*(R35/$P$4)^($P$4/($P$3-$P$4)),0)</f>
        <v>0.21476793234615196</v>
      </c>
      <c r="T35">
        <v>9.1737317385536796E-2</v>
      </c>
      <c r="U35">
        <f t="shared" si="19"/>
        <v>0.17181434587692157</v>
      </c>
      <c r="V35">
        <f t="shared" si="11"/>
        <v>11.566649317065366</v>
      </c>
      <c r="W35" s="11"/>
      <c r="X35" s="16">
        <v>34</v>
      </c>
      <c r="Y35">
        <v>21</v>
      </c>
      <c r="Z35">
        <f t="shared" si="12"/>
        <v>0.23279137094617539</v>
      </c>
      <c r="AA35">
        <v>9.1737317385536796E-2</v>
      </c>
      <c r="AB35">
        <f t="shared" si="7"/>
        <v>0.18623309675694033</v>
      </c>
      <c r="AC35">
        <f t="shared" si="13"/>
        <v>12.430249542398583</v>
      </c>
      <c r="AD35" s="11"/>
      <c r="AE35" s="16">
        <v>34</v>
      </c>
      <c r="AF35">
        <v>24</v>
      </c>
      <c r="AG35">
        <f t="shared" si="14"/>
        <v>0.2397986383277759</v>
      </c>
      <c r="AH35">
        <v>9.1737317385536796E-2</v>
      </c>
      <c r="AI35">
        <f t="shared" si="9"/>
        <v>0.19183891066222072</v>
      </c>
      <c r="AJ35">
        <f t="shared" si="15"/>
        <v>12.768254937511417</v>
      </c>
      <c r="AK35" s="11"/>
      <c r="AL35" s="1"/>
    </row>
    <row r="36" spans="1:38" x14ac:dyDescent="0.3">
      <c r="A36" s="1">
        <v>44537</v>
      </c>
      <c r="B36">
        <v>14</v>
      </c>
      <c r="C36" t="s">
        <v>6</v>
      </c>
      <c r="D36">
        <v>24</v>
      </c>
      <c r="E36">
        <v>8</v>
      </c>
      <c r="F36">
        <f t="shared" si="2"/>
        <v>24</v>
      </c>
      <c r="G36">
        <f t="shared" si="18"/>
        <v>2</v>
      </c>
      <c r="H36">
        <f t="shared" si="16"/>
        <v>6</v>
      </c>
      <c r="I36">
        <f t="shared" si="10"/>
        <v>266</v>
      </c>
      <c r="J36">
        <f t="shared" si="3"/>
        <v>12.887996248695975</v>
      </c>
      <c r="K36">
        <f t="shared" si="17"/>
        <v>4.2426610913321978</v>
      </c>
      <c r="L36">
        <f t="shared" si="4"/>
        <v>3.0882400399177419</v>
      </c>
      <c r="Q36" s="16">
        <v>35</v>
      </c>
      <c r="R36">
        <v>18</v>
      </c>
      <c r="S36">
        <f t="shared" si="20"/>
        <v>0.2115777075195939</v>
      </c>
      <c r="T36">
        <v>9.1737317385536796E-2</v>
      </c>
      <c r="U36">
        <f t="shared" si="19"/>
        <v>0.16926216601567512</v>
      </c>
      <c r="V36">
        <f t="shared" si="11"/>
        <v>11.735911483081042</v>
      </c>
      <c r="W36" s="11"/>
      <c r="X36" s="16">
        <v>35</v>
      </c>
      <c r="Y36">
        <v>21</v>
      </c>
      <c r="Z36">
        <f t="shared" si="12"/>
        <v>0.22930363260578848</v>
      </c>
      <c r="AA36">
        <v>9.1737317385536796E-2</v>
      </c>
      <c r="AB36">
        <f t="shared" si="7"/>
        <v>0.18344290608463079</v>
      </c>
      <c r="AC36">
        <f t="shared" si="13"/>
        <v>12.613692448483214</v>
      </c>
      <c r="AD36" s="11"/>
      <c r="AE36" s="16">
        <v>35</v>
      </c>
      <c r="AF36">
        <v>24</v>
      </c>
      <c r="AG36">
        <f t="shared" si="14"/>
        <v>0.23619574115974282</v>
      </c>
      <c r="AH36">
        <v>9.1737317385536796E-2</v>
      </c>
      <c r="AI36">
        <f t="shared" si="9"/>
        <v>0.18895659292779426</v>
      </c>
      <c r="AJ36">
        <f t="shared" si="15"/>
        <v>12.957211530439212</v>
      </c>
      <c r="AK36" s="11"/>
      <c r="AL36" s="1"/>
    </row>
    <row r="37" spans="1:38" x14ac:dyDescent="0.3">
      <c r="A37" s="1">
        <v>44558</v>
      </c>
      <c r="B37">
        <v>0</v>
      </c>
      <c r="C37" t="s">
        <v>6</v>
      </c>
      <c r="D37">
        <v>23.5</v>
      </c>
      <c r="E37">
        <v>1</v>
      </c>
      <c r="F37">
        <f t="shared" si="2"/>
        <v>23</v>
      </c>
      <c r="G37">
        <f t="shared" si="18"/>
        <v>1</v>
      </c>
      <c r="H37">
        <f t="shared" si="16"/>
        <v>0</v>
      </c>
      <c r="I37">
        <f t="shared" si="10"/>
        <v>0</v>
      </c>
      <c r="J37">
        <f t="shared" si="3"/>
        <v>0</v>
      </c>
      <c r="K37">
        <f t="shared" si="17"/>
        <v>1.2854996900796727</v>
      </c>
      <c r="L37">
        <f t="shared" si="4"/>
        <v>1.6525094531949345</v>
      </c>
      <c r="Q37" s="16">
        <v>36</v>
      </c>
      <c r="R37">
        <v>18</v>
      </c>
      <c r="S37">
        <f t="shared" si="20"/>
        <v>0.20852621031743573</v>
      </c>
      <c r="T37">
        <v>9.1737317385536796E-2</v>
      </c>
      <c r="U37">
        <f t="shared" si="19"/>
        <v>0.1668209682539486</v>
      </c>
      <c r="V37">
        <f t="shared" si="11"/>
        <v>11.902732451334991</v>
      </c>
      <c r="W37" s="11"/>
      <c r="X37" s="16">
        <v>36</v>
      </c>
      <c r="Y37">
        <v>21</v>
      </c>
      <c r="Z37">
        <f t="shared" si="12"/>
        <v>0.22596883394054704</v>
      </c>
      <c r="AA37">
        <v>9.1737317385536796E-2</v>
      </c>
      <c r="AB37">
        <f t="shared" si="7"/>
        <v>0.18077506715243763</v>
      </c>
      <c r="AC37">
        <f t="shared" si="13"/>
        <v>12.794467515635651</v>
      </c>
      <c r="AD37" s="11"/>
      <c r="AE37" s="16">
        <v>36</v>
      </c>
      <c r="AF37">
        <v>24</v>
      </c>
      <c r="AG37">
        <f t="shared" si="14"/>
        <v>0.2327512699161613</v>
      </c>
      <c r="AH37">
        <v>9.1737317385536796E-2</v>
      </c>
      <c r="AI37">
        <f t="shared" si="9"/>
        <v>0.18620101593292904</v>
      </c>
      <c r="AJ37">
        <f t="shared" si="15"/>
        <v>13.14341254637214</v>
      </c>
      <c r="AK37" s="11"/>
      <c r="AL37" s="1"/>
    </row>
    <row r="38" spans="1:38" x14ac:dyDescent="0.3">
      <c r="A38" s="1">
        <v>44572</v>
      </c>
      <c r="B38">
        <v>7</v>
      </c>
      <c r="C38" t="s">
        <v>6</v>
      </c>
      <c r="D38">
        <v>23.8</v>
      </c>
      <c r="E38">
        <v>5</v>
      </c>
      <c r="F38">
        <f t="shared" si="2"/>
        <v>23</v>
      </c>
      <c r="G38">
        <f t="shared" si="18"/>
        <v>1</v>
      </c>
      <c r="H38">
        <f t="shared" si="16"/>
        <v>4</v>
      </c>
      <c r="I38">
        <f t="shared" si="10"/>
        <v>126</v>
      </c>
      <c r="J38">
        <f t="shared" si="3"/>
        <v>6.5917912809138919</v>
      </c>
      <c r="K38">
        <f t="shared" si="17"/>
        <v>2.3432234589157392</v>
      </c>
      <c r="L38">
        <f t="shared" si="4"/>
        <v>2.7449085070871271</v>
      </c>
      <c r="Q38" s="16">
        <v>37</v>
      </c>
      <c r="R38">
        <v>18</v>
      </c>
      <c r="S38">
        <f t="shared" si="20"/>
        <v>0.20560364237316681</v>
      </c>
      <c r="T38">
        <v>9.1737317385536796E-2</v>
      </c>
      <c r="U38">
        <f t="shared" si="19"/>
        <v>0.16448291389853345</v>
      </c>
      <c r="V38">
        <f t="shared" si="11"/>
        <v>12.067215365233524</v>
      </c>
      <c r="W38" s="11"/>
      <c r="X38" s="16">
        <v>37</v>
      </c>
      <c r="Y38">
        <v>21</v>
      </c>
      <c r="Z38">
        <f t="shared" si="12"/>
        <v>0.22277608433373147</v>
      </c>
      <c r="AA38">
        <v>9.1737317385536796E-2</v>
      </c>
      <c r="AB38">
        <f t="shared" si="7"/>
        <v>0.17822086746698518</v>
      </c>
      <c r="AC38">
        <f t="shared" si="13"/>
        <v>12.972688383102636</v>
      </c>
      <c r="AD38" s="11"/>
      <c r="AE38" s="16">
        <v>37</v>
      </c>
      <c r="AF38">
        <v>24</v>
      </c>
      <c r="AG38">
        <f t="shared" si="14"/>
        <v>0.22945391295006418</v>
      </c>
      <c r="AH38">
        <v>9.1737317385536796E-2</v>
      </c>
      <c r="AI38">
        <f t="shared" si="9"/>
        <v>0.18356313036005134</v>
      </c>
      <c r="AJ38">
        <f t="shared" si="15"/>
        <v>13.326975676732191</v>
      </c>
      <c r="AK38" s="11"/>
      <c r="AL38" s="1"/>
    </row>
    <row r="39" spans="1:38" x14ac:dyDescent="0.3">
      <c r="A39" s="1">
        <v>44446</v>
      </c>
      <c r="B39">
        <v>0</v>
      </c>
      <c r="C39" t="s">
        <v>7</v>
      </c>
      <c r="D39">
        <v>22</v>
      </c>
      <c r="E39">
        <v>4</v>
      </c>
      <c r="F39">
        <f t="shared" si="2"/>
        <v>22</v>
      </c>
      <c r="G39">
        <f t="shared" si="18"/>
        <v>4</v>
      </c>
      <c r="H39">
        <f t="shared" si="16"/>
        <v>0</v>
      </c>
      <c r="I39">
        <f t="shared" si="10"/>
        <v>0</v>
      </c>
      <c r="J39">
        <f t="shared" si="3"/>
        <v>0</v>
      </c>
      <c r="K39">
        <f t="shared" si="17"/>
        <v>1.2854996900796727</v>
      </c>
      <c r="L39">
        <f t="shared" si="4"/>
        <v>1.6525094531949345</v>
      </c>
      <c r="Q39" s="16">
        <v>38</v>
      </c>
      <c r="R39">
        <v>18</v>
      </c>
      <c r="S39">
        <f t="shared" si="20"/>
        <v>0.20280114940506058</v>
      </c>
      <c r="T39">
        <v>9.1737317385536796E-2</v>
      </c>
      <c r="U39">
        <f t="shared" si="19"/>
        <v>0.16224091952404848</v>
      </c>
      <c r="V39">
        <f t="shared" si="11"/>
        <v>12.229456284757573</v>
      </c>
      <c r="W39" s="11"/>
      <c r="X39" s="16">
        <v>38</v>
      </c>
      <c r="Y39">
        <v>21</v>
      </c>
      <c r="Z39">
        <f t="shared" si="12"/>
        <v>0.21971555086307704</v>
      </c>
      <c r="AA39">
        <v>9.1737317385536796E-2</v>
      </c>
      <c r="AB39">
        <f t="shared" si="7"/>
        <v>0.17577244069046163</v>
      </c>
      <c r="AC39">
        <f t="shared" si="13"/>
        <v>13.148460823793098</v>
      </c>
      <c r="AD39" s="11">
        <v>13.66666667</v>
      </c>
      <c r="AE39" s="16">
        <v>38</v>
      </c>
      <c r="AF39">
        <v>24</v>
      </c>
      <c r="AG39">
        <f t="shared" si="14"/>
        <v>0.2262934600794243</v>
      </c>
      <c r="AH39">
        <v>9.1737317385536796E-2</v>
      </c>
      <c r="AI39">
        <f t="shared" si="9"/>
        <v>0.18103476806353946</v>
      </c>
      <c r="AJ39">
        <f t="shared" si="15"/>
        <v>13.508010444795731</v>
      </c>
      <c r="AK39" s="11"/>
      <c r="AL39" s="1"/>
    </row>
    <row r="40" spans="1:38" x14ac:dyDescent="0.3">
      <c r="A40" s="1">
        <v>44453</v>
      </c>
      <c r="B40">
        <v>7</v>
      </c>
      <c r="C40" t="s">
        <v>7</v>
      </c>
      <c r="D40">
        <v>21.533333333333299</v>
      </c>
      <c r="E40">
        <v>4</v>
      </c>
      <c r="F40">
        <f t="shared" si="2"/>
        <v>21</v>
      </c>
      <c r="G40">
        <f t="shared" si="18"/>
        <v>4</v>
      </c>
      <c r="H40">
        <f t="shared" si="16"/>
        <v>0</v>
      </c>
      <c r="I40">
        <f t="shared" si="10"/>
        <v>112</v>
      </c>
      <c r="J40">
        <f t="shared" si="3"/>
        <v>6.8356237002521993</v>
      </c>
      <c r="K40">
        <f t="shared" si="17"/>
        <v>2.1975527103926016</v>
      </c>
      <c r="L40">
        <f t="shared" si="4"/>
        <v>4.8292379149538691</v>
      </c>
      <c r="Q40" s="16">
        <v>39</v>
      </c>
      <c r="R40">
        <v>18</v>
      </c>
      <c r="S40">
        <f t="shared" si="20"/>
        <v>0.20011070723053642</v>
      </c>
      <c r="T40">
        <v>9.1737317385536796E-2</v>
      </c>
      <c r="U40">
        <f t="shared" si="19"/>
        <v>0.16008856578442915</v>
      </c>
      <c r="V40">
        <f t="shared" si="11"/>
        <v>12.389544850542002</v>
      </c>
      <c r="W40" s="11"/>
      <c r="X40" s="16">
        <v>39</v>
      </c>
      <c r="Y40">
        <v>21</v>
      </c>
      <c r="Z40">
        <f t="shared" si="12"/>
        <v>0.2167783296057442</v>
      </c>
      <c r="AA40">
        <v>9.1737317385536796E-2</v>
      </c>
      <c r="AB40">
        <f t="shared" si="7"/>
        <v>0.17342266368459536</v>
      </c>
      <c r="AC40">
        <f t="shared" si="13"/>
        <v>13.321883487477693</v>
      </c>
      <c r="AD40" s="11"/>
      <c r="AE40" s="16">
        <v>39</v>
      </c>
      <c r="AF40">
        <v>24</v>
      </c>
      <c r="AG40">
        <f t="shared" si="14"/>
        <v>0.22326066822401391</v>
      </c>
      <c r="AH40">
        <v>9.1737317385536796E-2</v>
      </c>
      <c r="AI40">
        <f t="shared" si="9"/>
        <v>0.17860853457921114</v>
      </c>
      <c r="AJ40">
        <f t="shared" si="15"/>
        <v>13.686618979374943</v>
      </c>
      <c r="AK40" s="11"/>
      <c r="AL40" s="1"/>
    </row>
    <row r="41" spans="1:38" x14ac:dyDescent="0.3">
      <c r="A41" s="1">
        <v>44462</v>
      </c>
      <c r="B41">
        <v>16</v>
      </c>
      <c r="C41" t="s">
        <v>7</v>
      </c>
      <c r="D41">
        <v>21.230769230769202</v>
      </c>
      <c r="E41">
        <v>8</v>
      </c>
      <c r="F41">
        <f t="shared" si="2"/>
        <v>21</v>
      </c>
      <c r="G41">
        <f t="shared" si="18"/>
        <v>4</v>
      </c>
      <c r="H41">
        <f t="shared" si="16"/>
        <v>4</v>
      </c>
      <c r="I41">
        <f t="shared" si="10"/>
        <v>256</v>
      </c>
      <c r="J41">
        <f t="shared" si="3"/>
        <v>15.624282743433598</v>
      </c>
      <c r="K41">
        <f t="shared" si="17"/>
        <v>4.0802445644945662</v>
      </c>
      <c r="L41">
        <f t="shared" si="4"/>
        <v>6.4391901309225922E-3</v>
      </c>
      <c r="Q41" s="16">
        <v>40</v>
      </c>
      <c r="R41">
        <v>18</v>
      </c>
      <c r="S41">
        <f t="shared" si="20"/>
        <v>0.19752502418042481</v>
      </c>
      <c r="T41">
        <v>9.1737317385536796E-2</v>
      </c>
      <c r="U41">
        <f t="shared" si="19"/>
        <v>0.15802001934433985</v>
      </c>
      <c r="V41">
        <f t="shared" si="11"/>
        <v>12.547564869886342</v>
      </c>
      <c r="W41" s="11"/>
      <c r="X41" s="16">
        <v>40</v>
      </c>
      <c r="Y41">
        <v>21</v>
      </c>
      <c r="Z41">
        <f t="shared" si="12"/>
        <v>0.2139563355998168</v>
      </c>
      <c r="AA41">
        <v>9.1737317385536796E-2</v>
      </c>
      <c r="AB41">
        <f t="shared" si="7"/>
        <v>0.17116506847985347</v>
      </c>
      <c r="AC41">
        <f t="shared" si="13"/>
        <v>13.493048555957547</v>
      </c>
      <c r="AD41" s="11"/>
      <c r="AE41" s="16">
        <v>40</v>
      </c>
      <c r="AF41">
        <v>24</v>
      </c>
      <c r="AG41">
        <f t="shared" si="14"/>
        <v>0.22034714656897567</v>
      </c>
      <c r="AH41">
        <v>9.1737317385536796E-2</v>
      </c>
      <c r="AI41">
        <f t="shared" si="9"/>
        <v>0.17627771725518054</v>
      </c>
      <c r="AJ41">
        <f t="shared" si="15"/>
        <v>13.862896696630123</v>
      </c>
      <c r="AK41" s="11"/>
      <c r="AL41" s="1"/>
    </row>
    <row r="42" spans="1:38" x14ac:dyDescent="0.3">
      <c r="A42" s="1">
        <v>44488</v>
      </c>
      <c r="B42">
        <v>0</v>
      </c>
      <c r="C42" t="s">
        <v>7</v>
      </c>
      <c r="D42">
        <v>21.1</v>
      </c>
      <c r="E42">
        <v>3</v>
      </c>
      <c r="F42">
        <f t="shared" si="2"/>
        <v>21</v>
      </c>
      <c r="G42">
        <f t="shared" si="18"/>
        <v>3</v>
      </c>
      <c r="H42">
        <f t="shared" si="16"/>
        <v>0</v>
      </c>
      <c r="I42">
        <f t="shared" si="10"/>
        <v>0</v>
      </c>
      <c r="J42">
        <f t="shared" si="3"/>
        <v>0</v>
      </c>
      <c r="K42">
        <f t="shared" si="17"/>
        <v>1.2854996900796727</v>
      </c>
      <c r="L42">
        <f t="shared" si="4"/>
        <v>1.6525094531949345</v>
      </c>
      <c r="Q42" s="16">
        <v>41</v>
      </c>
      <c r="R42">
        <v>18</v>
      </c>
      <c r="S42">
        <f t="shared" si="20"/>
        <v>0.19503745719307319</v>
      </c>
      <c r="T42">
        <v>9.1737317385536796E-2</v>
      </c>
      <c r="U42">
        <f t="shared" si="19"/>
        <v>0.15602996575445857</v>
      </c>
      <c r="V42">
        <f t="shared" si="11"/>
        <v>12.7035948356408</v>
      </c>
      <c r="W42" s="11"/>
      <c r="X42" s="16">
        <v>41</v>
      </c>
      <c r="Y42">
        <v>21</v>
      </c>
      <c r="Z42">
        <f t="shared" si="12"/>
        <v>0.21124220834512231</v>
      </c>
      <c r="AA42">
        <v>9.1737317385536796E-2</v>
      </c>
      <c r="AB42">
        <f t="shared" si="7"/>
        <v>0.16899376667609786</v>
      </c>
      <c r="AC42">
        <f t="shared" si="13"/>
        <v>13.662042322633644</v>
      </c>
      <c r="AD42" s="11"/>
      <c r="AE42" s="16">
        <v>41</v>
      </c>
      <c r="AF42">
        <v>24</v>
      </c>
      <c r="AG42">
        <f t="shared" si="14"/>
        <v>0.21754525798458524</v>
      </c>
      <c r="AH42">
        <v>9.1737317385536796E-2</v>
      </c>
      <c r="AI42">
        <f t="shared" si="9"/>
        <v>0.1740362063876682</v>
      </c>
      <c r="AJ42">
        <f t="shared" si="15"/>
        <v>14.036932903017792</v>
      </c>
      <c r="AK42" s="11"/>
      <c r="AL42" s="1"/>
    </row>
    <row r="43" spans="1:38" x14ac:dyDescent="0.3">
      <c r="A43" s="1">
        <v>44495</v>
      </c>
      <c r="B43">
        <v>7</v>
      </c>
      <c r="C43" t="s">
        <v>7</v>
      </c>
      <c r="D43">
        <v>21.7</v>
      </c>
      <c r="E43">
        <v>6</v>
      </c>
      <c r="F43">
        <f t="shared" si="2"/>
        <v>21</v>
      </c>
      <c r="G43">
        <f t="shared" si="18"/>
        <v>3</v>
      </c>
      <c r="H43">
        <f t="shared" si="16"/>
        <v>3</v>
      </c>
      <c r="I43">
        <f t="shared" si="10"/>
        <v>112</v>
      </c>
      <c r="J43">
        <f t="shared" si="3"/>
        <v>6.8356237002521993</v>
      </c>
      <c r="K43">
        <f t="shared" si="17"/>
        <v>2.1975527103926016</v>
      </c>
      <c r="L43">
        <f t="shared" si="4"/>
        <v>0.64392165259825995</v>
      </c>
      <c r="Q43" s="16">
        <v>42</v>
      </c>
      <c r="R43">
        <v>18</v>
      </c>
      <c r="S43">
        <f t="shared" si="20"/>
        <v>0.19264193937623494</v>
      </c>
      <c r="T43">
        <v>9.1737317385536796E-2</v>
      </c>
      <c r="U43">
        <f t="shared" si="19"/>
        <v>0.15411355150098796</v>
      </c>
      <c r="V43">
        <f t="shared" si="11"/>
        <v>12.857708387141788</v>
      </c>
      <c r="W43" s="11"/>
      <c r="X43" s="16">
        <v>42</v>
      </c>
      <c r="Y43">
        <v>21</v>
      </c>
      <c r="Z43">
        <f t="shared" si="12"/>
        <v>0.20862923031254232</v>
      </c>
      <c r="AA43">
        <v>9.1737317385536796E-2</v>
      </c>
      <c r="AB43">
        <f t="shared" si="7"/>
        <v>0.16690338425003387</v>
      </c>
      <c r="AC43">
        <f t="shared" si="13"/>
        <v>13.828945706883678</v>
      </c>
      <c r="AD43" s="11"/>
      <c r="AE43" s="16">
        <v>42</v>
      </c>
      <c r="AF43">
        <v>24</v>
      </c>
      <c r="AG43">
        <f t="shared" si="14"/>
        <v>0.21484803404835595</v>
      </c>
      <c r="AH43">
        <v>9.1737317385536796E-2</v>
      </c>
      <c r="AI43">
        <f t="shared" si="9"/>
        <v>0.17187842723868477</v>
      </c>
      <c r="AJ43">
        <f t="shared" si="15"/>
        <v>14.208811330256477</v>
      </c>
      <c r="AK43" s="11"/>
      <c r="AL43" s="1"/>
    </row>
    <row r="44" spans="1:38" x14ac:dyDescent="0.3">
      <c r="A44" s="1">
        <v>44523</v>
      </c>
      <c r="B44">
        <v>0</v>
      </c>
      <c r="C44" t="s">
        <v>7</v>
      </c>
      <c r="D44">
        <v>24</v>
      </c>
      <c r="E44">
        <v>1</v>
      </c>
      <c r="F44">
        <f t="shared" si="2"/>
        <v>24</v>
      </c>
      <c r="G44">
        <f t="shared" si="18"/>
        <v>1</v>
      </c>
      <c r="H44">
        <f t="shared" si="16"/>
        <v>0</v>
      </c>
      <c r="I44">
        <f t="shared" si="10"/>
        <v>0</v>
      </c>
      <c r="J44">
        <f t="shared" si="3"/>
        <v>0</v>
      </c>
      <c r="K44">
        <f t="shared" si="17"/>
        <v>1.2854996900796727</v>
      </c>
      <c r="L44">
        <f t="shared" si="4"/>
        <v>1.6525094531949345</v>
      </c>
      <c r="Q44" s="16">
        <v>43</v>
      </c>
      <c r="R44">
        <v>18</v>
      </c>
      <c r="S44">
        <f t="shared" si="20"/>
        <v>0.19033291722770035</v>
      </c>
      <c r="T44">
        <v>9.1737317385536796E-2</v>
      </c>
      <c r="U44">
        <f t="shared" si="19"/>
        <v>0.15226633378216028</v>
      </c>
      <c r="V44">
        <f t="shared" si="11"/>
        <v>13.009974720923948</v>
      </c>
      <c r="W44" s="11"/>
      <c r="X44" s="16">
        <v>43</v>
      </c>
      <c r="Y44">
        <v>21</v>
      </c>
      <c r="Z44">
        <f t="shared" si="12"/>
        <v>0.2061112563953181</v>
      </c>
      <c r="AA44">
        <v>9.1737317385536796E-2</v>
      </c>
      <c r="AB44">
        <f t="shared" si="7"/>
        <v>0.16488900511625448</v>
      </c>
      <c r="AC44">
        <f t="shared" si="13"/>
        <v>13.993834711999932</v>
      </c>
      <c r="AD44" s="11"/>
      <c r="AE44" s="16">
        <v>43</v>
      </c>
      <c r="AF44">
        <v>24</v>
      </c>
      <c r="AG44">
        <f t="shared" si="14"/>
        <v>0.21224910150366655</v>
      </c>
      <c r="AH44">
        <v>9.1737317385536796E-2</v>
      </c>
      <c r="AI44">
        <f t="shared" si="9"/>
        <v>0.16979928120293325</v>
      </c>
      <c r="AJ44">
        <f t="shared" si="15"/>
        <v>14.378610611459411</v>
      </c>
      <c r="AK44" s="11"/>
      <c r="AL44" s="1"/>
    </row>
    <row r="45" spans="1:38" x14ac:dyDescent="0.3">
      <c r="A45" s="1">
        <v>44530</v>
      </c>
      <c r="B45">
        <v>7</v>
      </c>
      <c r="C45" t="s">
        <v>7</v>
      </c>
      <c r="D45">
        <v>24</v>
      </c>
      <c r="E45">
        <v>3</v>
      </c>
      <c r="F45">
        <f t="shared" si="2"/>
        <v>24</v>
      </c>
      <c r="G45">
        <f t="shared" si="18"/>
        <v>1</v>
      </c>
      <c r="H45">
        <f t="shared" si="16"/>
        <v>2</v>
      </c>
      <c r="I45">
        <f t="shared" si="10"/>
        <v>133</v>
      </c>
      <c r="J45">
        <f t="shared" si="3"/>
        <v>6.4439981243479876</v>
      </c>
      <c r="K45">
        <f t="shared" si="17"/>
        <v>2.4189627797884601</v>
      </c>
      <c r="L45">
        <f t="shared" si="4"/>
        <v>0.1755298108480737</v>
      </c>
      <c r="Q45" s="16">
        <v>44</v>
      </c>
      <c r="R45">
        <v>18</v>
      </c>
      <c r="S45">
        <f t="shared" si="20"/>
        <v>0.18810529602735207</v>
      </c>
      <c r="T45">
        <v>9.1737317385536796E-2</v>
      </c>
      <c r="U45">
        <f t="shared" si="19"/>
        <v>0.15048423682188167</v>
      </c>
      <c r="V45">
        <f t="shared" si="11"/>
        <v>13.16045895774583</v>
      </c>
      <c r="W45" s="11"/>
      <c r="X45" s="16">
        <v>44</v>
      </c>
      <c r="Y45">
        <v>21</v>
      </c>
      <c r="Z45">
        <f t="shared" si="12"/>
        <v>0.20368265260588342</v>
      </c>
      <c r="AA45">
        <v>9.1737317385536796E-2</v>
      </c>
      <c r="AB45">
        <f t="shared" si="7"/>
        <v>0.16294612208470674</v>
      </c>
      <c r="AC45">
        <f t="shared" si="13"/>
        <v>14.156780834084639</v>
      </c>
      <c r="AD45" s="11"/>
      <c r="AE45" s="16">
        <v>44</v>
      </c>
      <c r="AF45">
        <v>24</v>
      </c>
      <c r="AG45">
        <f t="shared" si="14"/>
        <v>0.20974261837778177</v>
      </c>
      <c r="AH45">
        <v>9.1737317385536796E-2</v>
      </c>
      <c r="AI45">
        <f t="shared" si="9"/>
        <v>0.16779409470222542</v>
      </c>
      <c r="AJ45">
        <f t="shared" si="15"/>
        <v>14.546404706161637</v>
      </c>
      <c r="AK45" s="11"/>
      <c r="AL45" s="1"/>
    </row>
    <row r="46" spans="1:38" x14ac:dyDescent="0.3">
      <c r="A46" s="1">
        <v>44537</v>
      </c>
      <c r="B46">
        <v>14</v>
      </c>
      <c r="C46" t="s">
        <v>7</v>
      </c>
      <c r="D46">
        <v>24</v>
      </c>
      <c r="E46">
        <v>6</v>
      </c>
      <c r="F46">
        <f t="shared" si="2"/>
        <v>24</v>
      </c>
      <c r="G46">
        <f t="shared" si="18"/>
        <v>1</v>
      </c>
      <c r="H46">
        <f t="shared" si="16"/>
        <v>5</v>
      </c>
      <c r="I46">
        <f t="shared" si="10"/>
        <v>266</v>
      </c>
      <c r="J46">
        <f t="shared" si="3"/>
        <v>12.887996248695975</v>
      </c>
      <c r="K46">
        <f t="shared" si="17"/>
        <v>4.2426610913321978</v>
      </c>
      <c r="L46">
        <f t="shared" si="4"/>
        <v>0.57356222258213763</v>
      </c>
      <c r="Q46" s="16">
        <v>45</v>
      </c>
      <c r="R46">
        <v>18</v>
      </c>
      <c r="S46">
        <f t="shared" si="20"/>
        <v>0.18595439217166479</v>
      </c>
      <c r="T46">
        <v>9.1737317385536796E-2</v>
      </c>
      <c r="U46">
        <f t="shared" si="19"/>
        <v>0.14876351373733185</v>
      </c>
      <c r="V46">
        <f t="shared" si="11"/>
        <v>13.309222471483162</v>
      </c>
      <c r="W46" s="11"/>
      <c r="X46" s="16">
        <v>45</v>
      </c>
      <c r="Y46">
        <v>21</v>
      </c>
      <c r="Z46">
        <f t="shared" si="12"/>
        <v>0.20133824261839911</v>
      </c>
      <c r="AA46">
        <v>9.1737317385536796E-2</v>
      </c>
      <c r="AB46">
        <f t="shared" si="7"/>
        <v>0.1610705940947193</v>
      </c>
      <c r="AC46">
        <f t="shared" si="13"/>
        <v>14.317851428179358</v>
      </c>
      <c r="AD46" s="11"/>
      <c r="AE46" s="16">
        <v>45</v>
      </c>
      <c r="AF46">
        <v>24</v>
      </c>
      <c r="AG46">
        <f t="shared" si="14"/>
        <v>0.20732321829356254</v>
      </c>
      <c r="AH46">
        <v>9.1737317385536796E-2</v>
      </c>
      <c r="AI46">
        <f t="shared" si="9"/>
        <v>0.16585857463485004</v>
      </c>
      <c r="AJ46">
        <f t="shared" si="15"/>
        <v>14.712263280796487</v>
      </c>
      <c r="AK46" s="11"/>
      <c r="AL46" s="1"/>
    </row>
    <row r="47" spans="1:38" x14ac:dyDescent="0.3">
      <c r="A47" s="1">
        <v>44544</v>
      </c>
      <c r="B47">
        <v>21</v>
      </c>
      <c r="C47" t="s">
        <v>7</v>
      </c>
      <c r="D47">
        <v>24.125</v>
      </c>
      <c r="E47">
        <v>9</v>
      </c>
      <c r="F47">
        <f t="shared" si="2"/>
        <v>24</v>
      </c>
      <c r="G47">
        <f t="shared" si="18"/>
        <v>1</v>
      </c>
      <c r="H47">
        <f t="shared" si="16"/>
        <v>8</v>
      </c>
      <c r="I47">
        <f t="shared" si="10"/>
        <v>399</v>
      </c>
      <c r="J47">
        <f t="shared" si="3"/>
        <v>19.331994373043962</v>
      </c>
      <c r="K47">
        <f t="shared" si="17"/>
        <v>6.7081748723259853</v>
      </c>
      <c r="L47">
        <f t="shared" si="4"/>
        <v>1.6688121604899844</v>
      </c>
      <c r="Q47" s="16">
        <v>46</v>
      </c>
      <c r="R47">
        <v>18</v>
      </c>
      <c r="S47">
        <f t="shared" si="20"/>
        <v>0.18387589143027142</v>
      </c>
      <c r="T47">
        <v>9.1737317385536796E-2</v>
      </c>
      <c r="U47">
        <f t="shared" si="19"/>
        <v>0.14710071314421713</v>
      </c>
      <c r="V47">
        <f t="shared" si="11"/>
        <v>13.456323184627379</v>
      </c>
      <c r="W47" s="11"/>
      <c r="X47" s="16">
        <v>46</v>
      </c>
      <c r="Y47">
        <v>21</v>
      </c>
      <c r="Z47">
        <f t="shared" si="12"/>
        <v>0.19907326099631673</v>
      </c>
      <c r="AA47">
        <v>9.1737317385536796E-2</v>
      </c>
      <c r="AB47">
        <f t="shared" si="7"/>
        <v>0.15925860879705339</v>
      </c>
      <c r="AC47">
        <f t="shared" si="13"/>
        <v>14.477110036976411</v>
      </c>
      <c r="AD47" s="11"/>
      <c r="AE47" s="16">
        <v>46</v>
      </c>
      <c r="AF47">
        <v>24</v>
      </c>
      <c r="AG47">
        <f t="shared" si="14"/>
        <v>0.20498596176011244</v>
      </c>
      <c r="AH47">
        <v>9.1737317385536796E-2</v>
      </c>
      <c r="AI47">
        <f t="shared" si="9"/>
        <v>0.16398876940808996</v>
      </c>
      <c r="AJ47">
        <f t="shared" si="15"/>
        <v>14.876252050204577</v>
      </c>
      <c r="AK47" s="11"/>
      <c r="AL47" s="1"/>
    </row>
    <row r="48" spans="1:38" x14ac:dyDescent="0.3">
      <c r="A48" s="1">
        <v>44551</v>
      </c>
      <c r="B48">
        <v>28</v>
      </c>
      <c r="C48" t="s">
        <v>7</v>
      </c>
      <c r="D48">
        <v>23.8888888888888</v>
      </c>
      <c r="E48">
        <v>10</v>
      </c>
      <c r="F48">
        <f t="shared" si="2"/>
        <v>23</v>
      </c>
      <c r="G48">
        <f t="shared" si="18"/>
        <v>1</v>
      </c>
      <c r="H48">
        <f t="shared" si="16"/>
        <v>9</v>
      </c>
      <c r="I48">
        <f t="shared" si="10"/>
        <v>504</v>
      </c>
      <c r="J48">
        <f t="shared" si="3"/>
        <v>26.367165123655568</v>
      </c>
      <c r="K48">
        <f t="shared" si="17"/>
        <v>8.8183792304550348</v>
      </c>
      <c r="L48">
        <f t="shared" si="4"/>
        <v>3.2986103930105357E-2</v>
      </c>
      <c r="Q48" s="16">
        <v>47</v>
      </c>
      <c r="R48">
        <v>18</v>
      </c>
      <c r="S48">
        <f t="shared" si="20"/>
        <v>0.1818658122735578</v>
      </c>
      <c r="T48">
        <v>9.1737317385536796E-2</v>
      </c>
      <c r="U48">
        <f t="shared" si="19"/>
        <v>0.14549264981884624</v>
      </c>
      <c r="V48">
        <f t="shared" si="11"/>
        <v>13.601815834446226</v>
      </c>
      <c r="W48" s="11"/>
      <c r="X48" s="16">
        <v>47</v>
      </c>
      <c r="Y48">
        <v>21</v>
      </c>
      <c r="Z48">
        <f t="shared" si="12"/>
        <v>0.19688331213815444</v>
      </c>
      <c r="AA48">
        <v>9.1737317385536796E-2</v>
      </c>
      <c r="AB48">
        <f t="shared" si="7"/>
        <v>0.15750664971052356</v>
      </c>
      <c r="AC48">
        <f t="shared" si="13"/>
        <v>14.634616686686934</v>
      </c>
      <c r="AD48" s="11"/>
      <c r="AE48" s="16">
        <v>47</v>
      </c>
      <c r="AF48">
        <v>24</v>
      </c>
      <c r="AG48">
        <f t="shared" si="14"/>
        <v>0.20272629343091705</v>
      </c>
      <c r="AH48">
        <v>9.1737317385536796E-2</v>
      </c>
      <c r="AI48">
        <f t="shared" si="9"/>
        <v>0.16218103474473367</v>
      </c>
      <c r="AJ48">
        <f t="shared" si="15"/>
        <v>15.038433084949311</v>
      </c>
      <c r="AK48" s="11"/>
      <c r="AL48" s="1"/>
    </row>
    <row r="49" spans="1:38" x14ac:dyDescent="0.3">
      <c r="A49" s="1">
        <v>44558</v>
      </c>
      <c r="B49">
        <v>0</v>
      </c>
      <c r="C49" t="s">
        <v>7</v>
      </c>
      <c r="D49">
        <v>23.5</v>
      </c>
      <c r="E49">
        <v>1</v>
      </c>
      <c r="F49">
        <f t="shared" si="2"/>
        <v>23</v>
      </c>
      <c r="G49">
        <f t="shared" si="18"/>
        <v>1</v>
      </c>
      <c r="H49">
        <f t="shared" si="16"/>
        <v>0</v>
      </c>
      <c r="I49">
        <f t="shared" si="10"/>
        <v>0</v>
      </c>
      <c r="J49">
        <f t="shared" si="3"/>
        <v>0</v>
      </c>
      <c r="K49">
        <f t="shared" si="17"/>
        <v>1.2854996900796727</v>
      </c>
      <c r="L49">
        <f t="shared" si="4"/>
        <v>1.6525094531949345</v>
      </c>
      <c r="Q49" s="16">
        <v>48</v>
      </c>
      <c r="R49">
        <v>18</v>
      </c>
      <c r="S49">
        <f t="shared" si="20"/>
        <v>0.17992047355840426</v>
      </c>
      <c r="T49">
        <v>9.1737317385536796E-2</v>
      </c>
      <c r="U49">
        <f t="shared" si="19"/>
        <v>0.14393637884672342</v>
      </c>
      <c r="V49">
        <f t="shared" si="11"/>
        <v>13.745752213292949</v>
      </c>
      <c r="W49" s="11"/>
      <c r="X49" s="16">
        <v>48</v>
      </c>
      <c r="Y49">
        <v>21</v>
      </c>
      <c r="Z49">
        <f t="shared" si="12"/>
        <v>0.19476433413260122</v>
      </c>
      <c r="AA49">
        <v>9.1737317385536796E-2</v>
      </c>
      <c r="AB49">
        <f t="shared" si="7"/>
        <v>0.15581146730608098</v>
      </c>
      <c r="AC49">
        <f t="shared" si="13"/>
        <v>14.790428153993016</v>
      </c>
      <c r="AD49" s="11"/>
      <c r="AE49" s="16">
        <v>48</v>
      </c>
      <c r="AF49">
        <v>24</v>
      </c>
      <c r="AG49">
        <f t="shared" si="14"/>
        <v>0.20054000448360007</v>
      </c>
      <c r="AH49">
        <v>9.1737317385536796E-2</v>
      </c>
      <c r="AI49">
        <f t="shared" si="9"/>
        <v>0.16043200358688006</v>
      </c>
      <c r="AJ49">
        <f t="shared" si="15"/>
        <v>15.198865088536191</v>
      </c>
      <c r="AK49" s="11"/>
      <c r="AL49" s="1"/>
    </row>
    <row r="50" spans="1:38" x14ac:dyDescent="0.3">
      <c r="A50" s="1">
        <v>44572</v>
      </c>
      <c r="B50">
        <v>7</v>
      </c>
      <c r="C50" t="s">
        <v>7</v>
      </c>
      <c r="D50">
        <v>23.818181818181799</v>
      </c>
      <c r="E50">
        <v>5</v>
      </c>
      <c r="F50">
        <f t="shared" si="2"/>
        <v>23</v>
      </c>
      <c r="G50">
        <f t="shared" si="18"/>
        <v>1</v>
      </c>
      <c r="H50">
        <f t="shared" si="16"/>
        <v>4</v>
      </c>
      <c r="I50">
        <f t="shared" si="10"/>
        <v>126</v>
      </c>
      <c r="J50">
        <f t="shared" si="3"/>
        <v>6.5917912809138919</v>
      </c>
      <c r="K50">
        <f t="shared" si="17"/>
        <v>2.3432234589157392</v>
      </c>
      <c r="L50">
        <f t="shared" si="4"/>
        <v>2.7449085070871271</v>
      </c>
      <c r="Q50" s="16">
        <v>49</v>
      </c>
      <c r="R50">
        <v>18</v>
      </c>
      <c r="S50">
        <f t="shared" si="20"/>
        <v>0.17803646597245779</v>
      </c>
      <c r="T50">
        <v>9.1737317385536796E-2</v>
      </c>
      <c r="U50">
        <f t="shared" si="19"/>
        <v>0.14242917277796624</v>
      </c>
      <c r="V50">
        <f t="shared" si="11"/>
        <v>13.888181386070915</v>
      </c>
      <c r="W50" s="11"/>
      <c r="X50" s="16">
        <v>49</v>
      </c>
      <c r="Y50">
        <v>21</v>
      </c>
      <c r="Z50">
        <f t="shared" si="12"/>
        <v>0.19271256684336963</v>
      </c>
      <c r="AA50">
        <v>9.1737317385536796E-2</v>
      </c>
      <c r="AB50">
        <f t="shared" si="7"/>
        <v>0.1541700534746957</v>
      </c>
      <c r="AC50">
        <f t="shared" si="13"/>
        <v>14.944598207467712</v>
      </c>
      <c r="AD50" s="11"/>
      <c r="AE50" s="16">
        <v>49</v>
      </c>
      <c r="AF50">
        <v>24</v>
      </c>
      <c r="AG50">
        <f t="shared" si="14"/>
        <v>0.19842319941090472</v>
      </c>
      <c r="AH50">
        <v>9.1737317385536796E-2</v>
      </c>
      <c r="AI50">
        <f t="shared" si="9"/>
        <v>0.15873855952872379</v>
      </c>
      <c r="AJ50">
        <f t="shared" si="15"/>
        <v>15.357603648064915</v>
      </c>
      <c r="AK50" s="11"/>
      <c r="AL50" s="1"/>
    </row>
    <row r="51" spans="1:38" x14ac:dyDescent="0.3">
      <c r="A51" s="1">
        <v>44579</v>
      </c>
      <c r="B51">
        <v>14</v>
      </c>
      <c r="C51" t="s">
        <v>7</v>
      </c>
      <c r="D51">
        <v>24</v>
      </c>
      <c r="E51">
        <v>8</v>
      </c>
      <c r="F51">
        <f t="shared" si="2"/>
        <v>24</v>
      </c>
      <c r="G51">
        <f t="shared" si="18"/>
        <v>1</v>
      </c>
      <c r="H51">
        <f t="shared" si="16"/>
        <v>7</v>
      </c>
      <c r="I51">
        <f t="shared" si="10"/>
        <v>266</v>
      </c>
      <c r="J51">
        <f t="shared" si="3"/>
        <v>12.887996248695975</v>
      </c>
      <c r="K51">
        <f t="shared" si="17"/>
        <v>4.2426610913321978</v>
      </c>
      <c r="L51">
        <f t="shared" si="4"/>
        <v>7.6029178572533462</v>
      </c>
      <c r="Q51" s="16">
        <v>50</v>
      </c>
      <c r="R51">
        <v>18</v>
      </c>
      <c r="S51">
        <f t="shared" si="20"/>
        <v>0.17621062673059693</v>
      </c>
      <c r="T51">
        <v>9.1737317385536796E-2</v>
      </c>
      <c r="U51">
        <f t="shared" si="19"/>
        <v>0.14096850138447756</v>
      </c>
      <c r="V51">
        <f t="shared" si="11"/>
        <v>14.029149887455393</v>
      </c>
      <c r="W51" s="11"/>
      <c r="X51" s="16">
        <v>50</v>
      </c>
      <c r="Y51">
        <v>21</v>
      </c>
      <c r="Z51">
        <f t="shared" si="12"/>
        <v>0.19072452365056958</v>
      </c>
      <c r="AA51">
        <v>9.1737317385536796E-2</v>
      </c>
      <c r="AB51">
        <f t="shared" si="7"/>
        <v>0.15257961892045568</v>
      </c>
      <c r="AC51">
        <f t="shared" si="13"/>
        <v>15.097177826388167</v>
      </c>
      <c r="AD51" s="11"/>
      <c r="AE51" s="16">
        <v>50</v>
      </c>
      <c r="AF51">
        <v>24</v>
      </c>
      <c r="AG51">
        <f t="shared" si="14"/>
        <v>0.19637226662390467</v>
      </c>
      <c r="AH51">
        <v>9.1737317385536796E-2</v>
      </c>
      <c r="AI51">
        <f t="shared" si="9"/>
        <v>0.15709781329912376</v>
      </c>
      <c r="AJ51">
        <f t="shared" si="15"/>
        <v>15.514701461364039</v>
      </c>
      <c r="AK51" s="11"/>
      <c r="AL51" s="1"/>
    </row>
    <row r="52" spans="1:38" x14ac:dyDescent="0.3">
      <c r="A52" s="1">
        <v>44446</v>
      </c>
      <c r="B52">
        <v>0</v>
      </c>
      <c r="C52" t="s">
        <v>8</v>
      </c>
      <c r="D52">
        <v>21.75</v>
      </c>
      <c r="E52">
        <v>4</v>
      </c>
      <c r="F52">
        <f t="shared" si="2"/>
        <v>21</v>
      </c>
      <c r="G52">
        <f t="shared" si="18"/>
        <v>4</v>
      </c>
      <c r="H52">
        <f t="shared" si="16"/>
        <v>0</v>
      </c>
      <c r="I52">
        <f t="shared" si="10"/>
        <v>0</v>
      </c>
      <c r="J52">
        <f t="shared" si="3"/>
        <v>0</v>
      </c>
      <c r="K52">
        <f t="shared" si="17"/>
        <v>1.2854996900796727</v>
      </c>
      <c r="L52">
        <f t="shared" si="4"/>
        <v>1.6525094531949345</v>
      </c>
      <c r="Q52" s="16">
        <v>51</v>
      </c>
      <c r="R52">
        <v>18</v>
      </c>
      <c r="S52">
        <f t="shared" si="20"/>
        <v>0.17444001709441051</v>
      </c>
      <c r="T52">
        <v>9.1737317385536796E-2</v>
      </c>
      <c r="U52">
        <f t="shared" si="19"/>
        <v>0.13955201367552841</v>
      </c>
      <c r="V52">
        <f t="shared" si="11"/>
        <v>14.168701901130921</v>
      </c>
      <c r="W52" s="11"/>
      <c r="X52" s="16">
        <v>51</v>
      </c>
      <c r="Y52">
        <v>21</v>
      </c>
      <c r="Z52">
        <f t="shared" si="12"/>
        <v>0.18879696636323842</v>
      </c>
      <c r="AA52">
        <v>9.1737317385536796E-2</v>
      </c>
      <c r="AB52">
        <f t="shared" si="7"/>
        <v>0.15103757309059074</v>
      </c>
      <c r="AC52">
        <f t="shared" si="13"/>
        <v>15.248215399478758</v>
      </c>
      <c r="AD52" s="11"/>
      <c r="AE52" s="16">
        <v>51</v>
      </c>
      <c r="AF52">
        <v>24</v>
      </c>
      <c r="AG52">
        <f t="shared" si="14"/>
        <v>0.19438385236043773</v>
      </c>
      <c r="AH52">
        <v>9.1737317385536796E-2</v>
      </c>
      <c r="AI52">
        <f t="shared" si="9"/>
        <v>0.15550708188835019</v>
      </c>
      <c r="AJ52">
        <f t="shared" si="15"/>
        <v>15.670208543252389</v>
      </c>
      <c r="AK52" s="11"/>
      <c r="AL52" s="1"/>
    </row>
    <row r="53" spans="1:38" x14ac:dyDescent="0.3">
      <c r="A53" s="1">
        <v>44453</v>
      </c>
      <c r="B53">
        <v>7</v>
      </c>
      <c r="C53" t="s">
        <v>8</v>
      </c>
      <c r="D53">
        <v>21.466666666666601</v>
      </c>
      <c r="E53">
        <v>5</v>
      </c>
      <c r="F53">
        <f t="shared" si="2"/>
        <v>21</v>
      </c>
      <c r="G53">
        <f t="shared" si="18"/>
        <v>4</v>
      </c>
      <c r="H53">
        <f t="shared" si="16"/>
        <v>1</v>
      </c>
      <c r="I53">
        <f t="shared" si="10"/>
        <v>112</v>
      </c>
      <c r="J53">
        <f t="shared" si="3"/>
        <v>6.8356237002521993</v>
      </c>
      <c r="K53">
        <f t="shared" si="17"/>
        <v>2.1975527103926016</v>
      </c>
      <c r="L53">
        <f t="shared" si="4"/>
        <v>1.4341324941686662</v>
      </c>
      <c r="Q53" s="16">
        <v>52</v>
      </c>
      <c r="R53">
        <v>18</v>
      </c>
      <c r="S53">
        <f t="shared" si="20"/>
        <v>0.1727219023496028</v>
      </c>
      <c r="T53">
        <v>9.1737317385536796E-2</v>
      </c>
      <c r="U53">
        <f t="shared" si="19"/>
        <v>0.13817752187968224</v>
      </c>
      <c r="V53">
        <f t="shared" si="11"/>
        <v>14.306879423010603</v>
      </c>
      <c r="W53" s="11"/>
      <c r="X53" s="16">
        <v>52</v>
      </c>
      <c r="Y53">
        <v>21</v>
      </c>
      <c r="Z53">
        <f t="shared" si="12"/>
        <v>0.18692688289056236</v>
      </c>
      <c r="AA53">
        <v>9.1737317385536796E-2</v>
      </c>
      <c r="AB53">
        <f t="shared" si="7"/>
        <v>0.14954150631244989</v>
      </c>
      <c r="AC53">
        <f t="shared" si="13"/>
        <v>15.397756905791208</v>
      </c>
      <c r="AD53" s="11"/>
      <c r="AE53" s="16">
        <v>52</v>
      </c>
      <c r="AF53">
        <v>24</v>
      </c>
      <c r="AG53">
        <f t="shared" si="14"/>
        <v>0.1924548374680479</v>
      </c>
      <c r="AH53">
        <v>9.1737317385536796E-2</v>
      </c>
      <c r="AI53">
        <f t="shared" si="9"/>
        <v>0.15396386997443834</v>
      </c>
      <c r="AJ53">
        <f t="shared" si="15"/>
        <v>15.824172413226828</v>
      </c>
      <c r="AK53" s="11"/>
      <c r="AL53" s="1"/>
    </row>
    <row r="54" spans="1:38" x14ac:dyDescent="0.3">
      <c r="A54" s="1">
        <v>44488</v>
      </c>
      <c r="B54">
        <v>0</v>
      </c>
      <c r="C54" t="s">
        <v>8</v>
      </c>
      <c r="D54">
        <v>21.181818181818102</v>
      </c>
      <c r="E54">
        <v>4</v>
      </c>
      <c r="F54">
        <f t="shared" si="2"/>
        <v>21</v>
      </c>
      <c r="G54">
        <f t="shared" si="18"/>
        <v>4</v>
      </c>
      <c r="H54">
        <f t="shared" si="16"/>
        <v>0</v>
      </c>
      <c r="I54">
        <f t="shared" si="10"/>
        <v>0</v>
      </c>
      <c r="J54">
        <f t="shared" si="3"/>
        <v>0</v>
      </c>
      <c r="K54">
        <f t="shared" si="17"/>
        <v>1.2854996900796727</v>
      </c>
      <c r="L54">
        <f t="shared" si="4"/>
        <v>1.6525094531949345</v>
      </c>
      <c r="Q54" s="16">
        <v>53</v>
      </c>
      <c r="R54">
        <v>18</v>
      </c>
      <c r="S54">
        <f t="shared" si="20"/>
        <v>0.17105373392968679</v>
      </c>
      <c r="T54">
        <v>9.1737317385536796E-2</v>
      </c>
      <c r="U54">
        <f t="shared" si="19"/>
        <v>0.13684298714374943</v>
      </c>
      <c r="V54">
        <f t="shared" si="11"/>
        <v>14.443722410154352</v>
      </c>
      <c r="W54" s="11"/>
      <c r="X54" s="16">
        <v>53</v>
      </c>
      <c r="Y54">
        <v>21</v>
      </c>
      <c r="Z54">
        <f t="shared" si="12"/>
        <v>0.18511146732004943</v>
      </c>
      <c r="AA54">
        <v>9.1737317385536796E-2</v>
      </c>
      <c r="AB54">
        <f t="shared" si="7"/>
        <v>0.14808917385603956</v>
      </c>
      <c r="AC54">
        <f t="shared" si="13"/>
        <v>15.545846079647248</v>
      </c>
      <c r="AD54" s="11"/>
      <c r="AE54" s="16">
        <v>53</v>
      </c>
      <c r="AF54">
        <v>24</v>
      </c>
      <c r="AG54">
        <f t="shared" si="14"/>
        <v>0.19058231669425285</v>
      </c>
      <c r="AH54">
        <v>9.1737317385536796E-2</v>
      </c>
      <c r="AI54">
        <f t="shared" si="9"/>
        <v>0.1524658533554023</v>
      </c>
      <c r="AJ54">
        <f t="shared" si="15"/>
        <v>15.97663826658223</v>
      </c>
      <c r="AK54" s="11"/>
      <c r="AL54" s="1"/>
    </row>
    <row r="55" spans="1:38" x14ac:dyDescent="0.3">
      <c r="A55" s="1">
        <v>44495</v>
      </c>
      <c r="B55">
        <v>7</v>
      </c>
      <c r="C55" t="s">
        <v>8</v>
      </c>
      <c r="D55">
        <v>21.7</v>
      </c>
      <c r="E55">
        <v>6</v>
      </c>
      <c r="F55">
        <f t="shared" si="2"/>
        <v>21</v>
      </c>
      <c r="G55">
        <f t="shared" si="18"/>
        <v>4</v>
      </c>
      <c r="H55">
        <f t="shared" si="16"/>
        <v>2</v>
      </c>
      <c r="I55">
        <f t="shared" si="10"/>
        <v>112</v>
      </c>
      <c r="J55">
        <f t="shared" si="3"/>
        <v>6.8356237002521993</v>
      </c>
      <c r="K55">
        <f t="shared" si="17"/>
        <v>2.1975527103926016</v>
      </c>
      <c r="L55">
        <f t="shared" si="4"/>
        <v>3.9027073383463111E-2</v>
      </c>
      <c r="Q55" s="16">
        <v>54</v>
      </c>
      <c r="R55">
        <v>18</v>
      </c>
      <c r="S55">
        <f t="shared" si="20"/>
        <v>0.16943313341907504</v>
      </c>
      <c r="T55">
        <v>9.1737317385536796E-2</v>
      </c>
      <c r="U55">
        <f t="shared" si="19"/>
        <v>0.13554650673526003</v>
      </c>
      <c r="V55">
        <f t="shared" si="11"/>
        <v>14.579268916889612</v>
      </c>
      <c r="W55" s="11"/>
      <c r="X55" s="16">
        <v>54</v>
      </c>
      <c r="Y55">
        <v>21</v>
      </c>
      <c r="Z55">
        <f t="shared" si="12"/>
        <v>0.18334810210169739</v>
      </c>
      <c r="AA55">
        <v>9.1737317385536796E-2</v>
      </c>
      <c r="AB55">
        <f t="shared" si="7"/>
        <v>0.14667848168135791</v>
      </c>
      <c r="AC55">
        <f t="shared" si="13"/>
        <v>15.692524561328606</v>
      </c>
      <c r="AD55" s="11"/>
      <c r="AE55" s="16">
        <v>54</v>
      </c>
      <c r="AF55">
        <v>24</v>
      </c>
      <c r="AG55">
        <f t="shared" si="14"/>
        <v>0.1887635801700607</v>
      </c>
      <c r="AH55">
        <v>9.1737317385536796E-2</v>
      </c>
      <c r="AI55">
        <f t="shared" si="9"/>
        <v>0.15101086413604858</v>
      </c>
      <c r="AJ55">
        <f t="shared" si="15"/>
        <v>16.127649130718279</v>
      </c>
      <c r="AK55" s="11"/>
      <c r="AL55" s="1"/>
    </row>
    <row r="56" spans="1:38" ht="17.25" thickBot="1" x14ac:dyDescent="0.35">
      <c r="A56" s="1">
        <v>44523</v>
      </c>
      <c r="B56">
        <v>0</v>
      </c>
      <c r="C56" t="s">
        <v>8</v>
      </c>
      <c r="D56">
        <v>24</v>
      </c>
      <c r="E56">
        <v>1</v>
      </c>
      <c r="F56">
        <f t="shared" si="2"/>
        <v>24</v>
      </c>
      <c r="G56">
        <f t="shared" si="18"/>
        <v>1</v>
      </c>
      <c r="H56">
        <f t="shared" si="16"/>
        <v>0</v>
      </c>
      <c r="I56">
        <f t="shared" si="10"/>
        <v>0</v>
      </c>
      <c r="J56">
        <f t="shared" si="3"/>
        <v>0</v>
      </c>
      <c r="K56">
        <f t="shared" si="17"/>
        <v>1.2854996900796727</v>
      </c>
      <c r="L56">
        <f t="shared" si="4"/>
        <v>1.6525094531949345</v>
      </c>
      <c r="Q56" s="19">
        <v>55</v>
      </c>
      <c r="R56" s="13">
        <v>18</v>
      </c>
      <c r="S56">
        <f t="shared" si="20"/>
        <v>0.16785787820627357</v>
      </c>
      <c r="T56" s="13">
        <v>9.1737317385536796E-2</v>
      </c>
      <c r="U56" s="13">
        <f t="shared" si="19"/>
        <v>0.13428630256501886</v>
      </c>
      <c r="V56" s="13">
        <f t="shared" si="11"/>
        <v>14.713555219454632</v>
      </c>
      <c r="W56" s="14">
        <v>16</v>
      </c>
      <c r="X56" s="19">
        <v>55</v>
      </c>
      <c r="Y56" s="13">
        <v>21</v>
      </c>
      <c r="Z56">
        <f t="shared" si="12"/>
        <v>0.18163434207982626</v>
      </c>
      <c r="AA56" s="13">
        <v>9.1737317385536796E-2</v>
      </c>
      <c r="AB56" s="13">
        <f t="shared" si="7"/>
        <v>0.14530747366386101</v>
      </c>
      <c r="AC56" s="13">
        <f t="shared" si="13"/>
        <v>15.837832034992466</v>
      </c>
      <c r="AD56" s="14"/>
      <c r="AE56" s="19">
        <v>55</v>
      </c>
      <c r="AF56" s="13">
        <v>24</v>
      </c>
      <c r="AG56">
        <f t="shared" si="14"/>
        <v>0.18699609681722651</v>
      </c>
      <c r="AH56" s="13">
        <v>9.1737317385536796E-2</v>
      </c>
      <c r="AI56" s="13">
        <f t="shared" si="9"/>
        <v>0.14959687745378122</v>
      </c>
      <c r="AJ56" s="13">
        <f t="shared" si="15"/>
        <v>16.27724600817206</v>
      </c>
      <c r="AK56" s="14"/>
      <c r="AL56" s="1"/>
    </row>
    <row r="57" spans="1:38" ht="17.25" thickBot="1" x14ac:dyDescent="0.35">
      <c r="A57" s="1">
        <v>44530</v>
      </c>
      <c r="B57">
        <v>7</v>
      </c>
      <c r="C57" t="s">
        <v>8</v>
      </c>
      <c r="D57">
        <v>24</v>
      </c>
      <c r="E57">
        <v>3</v>
      </c>
      <c r="F57">
        <f t="shared" si="2"/>
        <v>24</v>
      </c>
      <c r="G57">
        <f t="shared" si="18"/>
        <v>1</v>
      </c>
      <c r="H57">
        <f t="shared" si="16"/>
        <v>2</v>
      </c>
      <c r="I57">
        <f t="shared" si="10"/>
        <v>133</v>
      </c>
      <c r="J57">
        <f t="shared" si="3"/>
        <v>6.4439981243479876</v>
      </c>
      <c r="K57">
        <f t="shared" si="17"/>
        <v>2.4189627797884601</v>
      </c>
      <c r="L57">
        <f t="shared" si="4"/>
        <v>0.1755298108480737</v>
      </c>
    </row>
    <row r="58" spans="1:38" x14ac:dyDescent="0.3">
      <c r="A58" s="1">
        <v>44537</v>
      </c>
      <c r="B58">
        <v>14</v>
      </c>
      <c r="C58" t="s">
        <v>8</v>
      </c>
      <c r="D58">
        <v>24</v>
      </c>
      <c r="E58">
        <v>6</v>
      </c>
      <c r="F58">
        <f t="shared" si="2"/>
        <v>24</v>
      </c>
      <c r="G58">
        <f t="shared" si="18"/>
        <v>1</v>
      </c>
      <c r="H58">
        <f t="shared" si="16"/>
        <v>5</v>
      </c>
      <c r="I58">
        <f t="shared" si="10"/>
        <v>266</v>
      </c>
      <c r="J58">
        <f t="shared" si="3"/>
        <v>12.887996248695975</v>
      </c>
      <c r="K58">
        <f t="shared" si="17"/>
        <v>4.2426610913321978</v>
      </c>
      <c r="L58">
        <f t="shared" si="4"/>
        <v>0.57356222258213763</v>
      </c>
      <c r="Q58" s="5" t="s">
        <v>0</v>
      </c>
      <c r="R58" s="6" t="s">
        <v>55</v>
      </c>
      <c r="S58" s="6" t="s">
        <v>1</v>
      </c>
      <c r="T58" s="6" t="s">
        <v>2</v>
      </c>
      <c r="U58" s="6" t="s">
        <v>3</v>
      </c>
      <c r="V58" s="7" t="s">
        <v>45</v>
      </c>
      <c r="X58" s="5" t="s">
        <v>0</v>
      </c>
      <c r="Y58" s="6" t="s">
        <v>55</v>
      </c>
      <c r="Z58" s="6" t="s">
        <v>1</v>
      </c>
      <c r="AA58" s="6" t="s">
        <v>2</v>
      </c>
      <c r="AB58" s="6" t="s">
        <v>3</v>
      </c>
      <c r="AC58" s="7" t="s">
        <v>45</v>
      </c>
      <c r="AE58" s="5" t="s">
        <v>0</v>
      </c>
      <c r="AF58" s="6" t="s">
        <v>55</v>
      </c>
      <c r="AG58" s="6" t="s">
        <v>1</v>
      </c>
      <c r="AH58" s="6" t="s">
        <v>2</v>
      </c>
      <c r="AI58" s="6" t="s">
        <v>3</v>
      </c>
      <c r="AJ58" s="7" t="s">
        <v>45</v>
      </c>
    </row>
    <row r="59" spans="1:38" x14ac:dyDescent="0.3">
      <c r="A59" s="1">
        <v>44544</v>
      </c>
      <c r="B59">
        <v>21</v>
      </c>
      <c r="C59" t="s">
        <v>8</v>
      </c>
      <c r="D59">
        <v>24.125</v>
      </c>
      <c r="E59">
        <v>9</v>
      </c>
      <c r="F59">
        <f t="shared" si="2"/>
        <v>24</v>
      </c>
      <c r="G59">
        <f t="shared" si="18"/>
        <v>1</v>
      </c>
      <c r="H59">
        <f t="shared" si="16"/>
        <v>8</v>
      </c>
      <c r="I59">
        <f t="shared" si="10"/>
        <v>399</v>
      </c>
      <c r="J59">
        <f t="shared" si="3"/>
        <v>19.331994373043962</v>
      </c>
      <c r="K59">
        <f t="shared" si="17"/>
        <v>6.7081748723259853</v>
      </c>
      <c r="L59">
        <f t="shared" si="4"/>
        <v>1.6688121604899844</v>
      </c>
      <c r="Q59" s="8">
        <v>44453</v>
      </c>
      <c r="R59" s="3">
        <v>14</v>
      </c>
      <c r="S59" s="3" t="s">
        <v>21</v>
      </c>
      <c r="T59" s="3">
        <v>18.911764705882302</v>
      </c>
      <c r="U59" s="3">
        <v>3</v>
      </c>
      <c r="V59" s="9">
        <v>18</v>
      </c>
      <c r="X59" s="10">
        <v>44446</v>
      </c>
      <c r="Y59">
        <v>0</v>
      </c>
      <c r="Z59" t="s">
        <v>4</v>
      </c>
      <c r="AA59">
        <v>21.818181818181799</v>
      </c>
      <c r="AB59">
        <v>3</v>
      </c>
      <c r="AC59" s="11">
        <v>21</v>
      </c>
      <c r="AE59" s="10">
        <v>44523</v>
      </c>
      <c r="AF59">
        <v>0</v>
      </c>
      <c r="AG59" t="s">
        <v>4</v>
      </c>
      <c r="AH59">
        <v>24</v>
      </c>
      <c r="AI59">
        <v>2</v>
      </c>
      <c r="AJ59" s="11">
        <v>24</v>
      </c>
    </row>
    <row r="60" spans="1:38" x14ac:dyDescent="0.3">
      <c r="A60" s="1">
        <v>44558</v>
      </c>
      <c r="B60">
        <v>0</v>
      </c>
      <c r="C60" t="s">
        <v>8</v>
      </c>
      <c r="D60">
        <v>23.4545454545454</v>
      </c>
      <c r="E60">
        <v>1</v>
      </c>
      <c r="F60">
        <f t="shared" si="2"/>
        <v>23</v>
      </c>
      <c r="G60">
        <f t="shared" si="18"/>
        <v>1</v>
      </c>
      <c r="H60">
        <f t="shared" si="16"/>
        <v>0</v>
      </c>
      <c r="I60">
        <f t="shared" si="10"/>
        <v>0</v>
      </c>
      <c r="J60">
        <f t="shared" si="3"/>
        <v>0</v>
      </c>
      <c r="K60">
        <f t="shared" si="17"/>
        <v>1.2854996900796727</v>
      </c>
      <c r="L60">
        <f t="shared" si="4"/>
        <v>1.6525094531949345</v>
      </c>
      <c r="Q60" s="8">
        <v>44453</v>
      </c>
      <c r="R60" s="3">
        <v>14</v>
      </c>
      <c r="S60" s="3" t="s">
        <v>22</v>
      </c>
      <c r="T60" s="3">
        <v>18.9714285714285</v>
      </c>
      <c r="U60" s="3">
        <v>4</v>
      </c>
      <c r="V60" s="9">
        <v>18</v>
      </c>
      <c r="X60" s="10">
        <v>44453</v>
      </c>
      <c r="Y60">
        <v>7</v>
      </c>
      <c r="Z60" t="s">
        <v>4</v>
      </c>
      <c r="AA60">
        <v>21.551724137931</v>
      </c>
      <c r="AB60">
        <v>5</v>
      </c>
      <c r="AC60" s="11">
        <v>21</v>
      </c>
      <c r="AE60" s="10">
        <v>44530</v>
      </c>
      <c r="AF60">
        <v>7</v>
      </c>
      <c r="AG60" t="s">
        <v>4</v>
      </c>
      <c r="AH60">
        <v>24</v>
      </c>
      <c r="AI60">
        <v>4</v>
      </c>
      <c r="AJ60" s="11">
        <v>24</v>
      </c>
    </row>
    <row r="61" spans="1:38" x14ac:dyDescent="0.3">
      <c r="A61" s="1">
        <v>44572</v>
      </c>
      <c r="B61">
        <v>7</v>
      </c>
      <c r="C61" t="s">
        <v>8</v>
      </c>
      <c r="D61">
        <v>23.818181818181799</v>
      </c>
      <c r="E61">
        <v>5</v>
      </c>
      <c r="F61">
        <f t="shared" si="2"/>
        <v>23</v>
      </c>
      <c r="G61">
        <f t="shared" si="18"/>
        <v>1</v>
      </c>
      <c r="H61">
        <f t="shared" si="16"/>
        <v>4</v>
      </c>
      <c r="I61">
        <f t="shared" si="10"/>
        <v>126</v>
      </c>
      <c r="J61">
        <f t="shared" si="3"/>
        <v>6.5917912809138919</v>
      </c>
      <c r="K61">
        <f t="shared" si="17"/>
        <v>2.3432234589157392</v>
      </c>
      <c r="L61">
        <f t="shared" si="4"/>
        <v>2.7449085070871271</v>
      </c>
      <c r="Q61" s="8">
        <v>44453</v>
      </c>
      <c r="R61" s="3">
        <v>14</v>
      </c>
      <c r="S61" s="3" t="s">
        <v>23</v>
      </c>
      <c r="T61" s="3">
        <v>18.9142857142857</v>
      </c>
      <c r="U61" s="3">
        <v>4</v>
      </c>
      <c r="V61" s="9">
        <v>18</v>
      </c>
      <c r="X61" s="10">
        <v>44462</v>
      </c>
      <c r="Y61">
        <v>16</v>
      </c>
      <c r="Z61" t="s">
        <v>4</v>
      </c>
      <c r="AA61">
        <v>21.214285714285701</v>
      </c>
      <c r="AB61">
        <v>9</v>
      </c>
      <c r="AC61" s="11">
        <v>21</v>
      </c>
      <c r="AE61" s="10">
        <v>44537</v>
      </c>
      <c r="AF61">
        <v>14</v>
      </c>
      <c r="AG61" t="s">
        <v>4</v>
      </c>
      <c r="AH61">
        <v>24</v>
      </c>
      <c r="AI61">
        <v>8</v>
      </c>
      <c r="AJ61" s="11">
        <v>24</v>
      </c>
    </row>
    <row r="62" spans="1:38" x14ac:dyDescent="0.3">
      <c r="A62" s="1">
        <v>44579</v>
      </c>
      <c r="B62">
        <v>14</v>
      </c>
      <c r="C62" t="s">
        <v>8</v>
      </c>
      <c r="D62">
        <v>24</v>
      </c>
      <c r="E62">
        <v>8</v>
      </c>
      <c r="F62">
        <f t="shared" si="2"/>
        <v>24</v>
      </c>
      <c r="G62">
        <f t="shared" si="18"/>
        <v>1</v>
      </c>
      <c r="H62">
        <f t="shared" si="16"/>
        <v>7</v>
      </c>
      <c r="I62">
        <f t="shared" si="10"/>
        <v>266</v>
      </c>
      <c r="J62">
        <f t="shared" si="3"/>
        <v>12.887996248695975</v>
      </c>
      <c r="K62">
        <f t="shared" si="17"/>
        <v>4.2426610913321978</v>
      </c>
      <c r="L62">
        <f t="shared" si="4"/>
        <v>7.6029178572533462</v>
      </c>
      <c r="Q62" s="8">
        <v>44453</v>
      </c>
      <c r="R62" s="3">
        <v>14</v>
      </c>
      <c r="S62" s="3" t="s">
        <v>24</v>
      </c>
      <c r="T62" s="3">
        <v>18.857142857142801</v>
      </c>
      <c r="U62" s="3">
        <v>4</v>
      </c>
      <c r="V62" s="9">
        <v>18</v>
      </c>
      <c r="X62" s="10">
        <v>44488</v>
      </c>
      <c r="Y62">
        <v>0</v>
      </c>
      <c r="Z62" t="s">
        <v>4</v>
      </c>
      <c r="AA62">
        <v>21.1</v>
      </c>
      <c r="AB62">
        <v>4</v>
      </c>
      <c r="AC62" s="11">
        <v>21</v>
      </c>
      <c r="AE62" s="10">
        <v>44579</v>
      </c>
      <c r="AF62">
        <v>14</v>
      </c>
      <c r="AG62" t="s">
        <v>4</v>
      </c>
      <c r="AH62">
        <v>24</v>
      </c>
      <c r="AI62">
        <v>9</v>
      </c>
      <c r="AJ62" s="11">
        <v>24</v>
      </c>
    </row>
    <row r="63" spans="1:38" x14ac:dyDescent="0.3">
      <c r="A63" s="1">
        <v>44446</v>
      </c>
      <c r="B63">
        <v>0</v>
      </c>
      <c r="C63" t="s">
        <v>9</v>
      </c>
      <c r="D63">
        <v>21.846153846153801</v>
      </c>
      <c r="E63">
        <v>4</v>
      </c>
      <c r="F63">
        <f t="shared" si="2"/>
        <v>21</v>
      </c>
      <c r="G63">
        <f t="shared" si="18"/>
        <v>4</v>
      </c>
      <c r="H63">
        <f t="shared" si="16"/>
        <v>0</v>
      </c>
      <c r="I63">
        <f t="shared" si="10"/>
        <v>0</v>
      </c>
      <c r="J63">
        <f t="shared" si="3"/>
        <v>0</v>
      </c>
      <c r="K63">
        <f t="shared" si="17"/>
        <v>1.2854996900796727</v>
      </c>
      <c r="L63">
        <f t="shared" si="4"/>
        <v>1.6525094531949345</v>
      </c>
      <c r="Q63" s="10">
        <v>44453</v>
      </c>
      <c r="R63">
        <v>14</v>
      </c>
      <c r="S63" t="s">
        <v>25</v>
      </c>
      <c r="T63">
        <v>18.931034482758601</v>
      </c>
      <c r="U63">
        <v>4</v>
      </c>
      <c r="V63" s="11">
        <v>18</v>
      </c>
      <c r="X63" s="10">
        <v>44495</v>
      </c>
      <c r="Y63">
        <v>7</v>
      </c>
      <c r="Z63" t="s">
        <v>4</v>
      </c>
      <c r="AA63">
        <v>21.7</v>
      </c>
      <c r="AB63">
        <v>6</v>
      </c>
      <c r="AC63" s="11">
        <v>21</v>
      </c>
      <c r="AE63" s="10">
        <v>44523</v>
      </c>
      <c r="AF63">
        <v>0</v>
      </c>
      <c r="AG63" t="s">
        <v>5</v>
      </c>
      <c r="AH63">
        <v>24</v>
      </c>
      <c r="AI63">
        <v>2</v>
      </c>
      <c r="AJ63" s="11">
        <v>24</v>
      </c>
    </row>
    <row r="64" spans="1:38" x14ac:dyDescent="0.3">
      <c r="A64" s="1">
        <v>44453</v>
      </c>
      <c r="B64">
        <v>7</v>
      </c>
      <c r="C64" t="s">
        <v>9</v>
      </c>
      <c r="D64">
        <v>21.4838709677419</v>
      </c>
      <c r="E64">
        <v>5</v>
      </c>
      <c r="F64">
        <f t="shared" si="2"/>
        <v>21</v>
      </c>
      <c r="G64">
        <f t="shared" si="18"/>
        <v>4</v>
      </c>
      <c r="H64">
        <f t="shared" si="16"/>
        <v>1</v>
      </c>
      <c r="I64">
        <f t="shared" si="10"/>
        <v>112</v>
      </c>
      <c r="J64">
        <f t="shared" si="3"/>
        <v>6.8356237002521993</v>
      </c>
      <c r="K64">
        <f t="shared" si="17"/>
        <v>2.1975527103926016</v>
      </c>
      <c r="L64">
        <f t="shared" si="4"/>
        <v>1.4341324941686662</v>
      </c>
      <c r="Q64" s="8">
        <v>44453</v>
      </c>
      <c r="R64" s="3">
        <v>14</v>
      </c>
      <c r="S64" s="3" t="s">
        <v>26</v>
      </c>
      <c r="T64" s="3">
        <v>18.911764705882302</v>
      </c>
      <c r="U64" s="3">
        <v>4</v>
      </c>
      <c r="V64" s="9">
        <v>18</v>
      </c>
      <c r="X64" s="10">
        <v>44502</v>
      </c>
      <c r="Y64">
        <v>14</v>
      </c>
      <c r="Z64" t="s">
        <v>4</v>
      </c>
      <c r="AA64">
        <v>21.8888888888888</v>
      </c>
      <c r="AB64">
        <v>8</v>
      </c>
      <c r="AC64" s="11">
        <v>21</v>
      </c>
      <c r="AE64" s="10">
        <v>44530</v>
      </c>
      <c r="AF64">
        <v>7</v>
      </c>
      <c r="AG64" t="s">
        <v>5</v>
      </c>
      <c r="AH64">
        <v>24</v>
      </c>
      <c r="AI64">
        <v>4</v>
      </c>
      <c r="AJ64" s="11">
        <v>24</v>
      </c>
    </row>
    <row r="65" spans="1:36" x14ac:dyDescent="0.3">
      <c r="A65" s="1">
        <v>44488</v>
      </c>
      <c r="B65">
        <v>0</v>
      </c>
      <c r="C65" t="s">
        <v>9</v>
      </c>
      <c r="D65">
        <v>21.1</v>
      </c>
      <c r="E65">
        <v>4</v>
      </c>
      <c r="F65">
        <f t="shared" si="2"/>
        <v>21</v>
      </c>
      <c r="G65">
        <f t="shared" si="18"/>
        <v>4</v>
      </c>
      <c r="H65">
        <f t="shared" si="16"/>
        <v>0</v>
      </c>
      <c r="I65">
        <f t="shared" si="10"/>
        <v>0</v>
      </c>
      <c r="J65">
        <f t="shared" si="3"/>
        <v>0</v>
      </c>
      <c r="K65">
        <f t="shared" si="17"/>
        <v>1.2854996900796727</v>
      </c>
      <c r="L65">
        <f t="shared" si="4"/>
        <v>1.6525094531949345</v>
      </c>
      <c r="Q65" s="8">
        <v>44453</v>
      </c>
      <c r="R65" s="3">
        <v>14</v>
      </c>
      <c r="S65" s="3" t="s">
        <v>27</v>
      </c>
      <c r="T65" s="3">
        <v>18.9428571428571</v>
      </c>
      <c r="U65" s="3">
        <v>4</v>
      </c>
      <c r="V65" s="9">
        <v>18</v>
      </c>
      <c r="X65" s="10">
        <v>44446</v>
      </c>
      <c r="Y65">
        <v>0</v>
      </c>
      <c r="Z65" t="s">
        <v>5</v>
      </c>
      <c r="AA65">
        <v>21.818181818181799</v>
      </c>
      <c r="AB65">
        <v>4</v>
      </c>
      <c r="AC65" s="11">
        <v>21</v>
      </c>
      <c r="AE65" s="10">
        <v>44537</v>
      </c>
      <c r="AF65">
        <v>14</v>
      </c>
      <c r="AG65" t="s">
        <v>5</v>
      </c>
      <c r="AH65">
        <v>24</v>
      </c>
      <c r="AI65">
        <v>8</v>
      </c>
      <c r="AJ65" s="11">
        <v>24</v>
      </c>
    </row>
    <row r="66" spans="1:36" x14ac:dyDescent="0.3">
      <c r="A66" s="1">
        <v>44495</v>
      </c>
      <c r="B66">
        <v>7</v>
      </c>
      <c r="C66" t="s">
        <v>9</v>
      </c>
      <c r="D66">
        <v>21.7777777777777</v>
      </c>
      <c r="E66">
        <v>6</v>
      </c>
      <c r="F66">
        <f t="shared" si="2"/>
        <v>21</v>
      </c>
      <c r="G66">
        <f t="shared" si="18"/>
        <v>4</v>
      </c>
      <c r="H66">
        <f t="shared" si="16"/>
        <v>2</v>
      </c>
      <c r="I66">
        <f t="shared" si="10"/>
        <v>112</v>
      </c>
      <c r="J66">
        <f t="shared" si="3"/>
        <v>6.8356237002521993</v>
      </c>
      <c r="K66">
        <f t="shared" si="17"/>
        <v>2.1975527103926016</v>
      </c>
      <c r="L66">
        <f t="shared" si="4"/>
        <v>3.9027073383463111E-2</v>
      </c>
      <c r="Q66" s="8">
        <v>44453</v>
      </c>
      <c r="R66" s="3">
        <v>14</v>
      </c>
      <c r="S66" s="3" t="s">
        <v>28</v>
      </c>
      <c r="T66" s="3">
        <v>18.885714285714201</v>
      </c>
      <c r="U66" s="3">
        <v>4</v>
      </c>
      <c r="V66" s="9">
        <v>18</v>
      </c>
      <c r="X66" s="10">
        <v>44453</v>
      </c>
      <c r="Y66">
        <v>7</v>
      </c>
      <c r="Z66" t="s">
        <v>5</v>
      </c>
      <c r="AA66">
        <v>21.484848484848399</v>
      </c>
      <c r="AB66">
        <v>4</v>
      </c>
      <c r="AC66" s="11">
        <v>21</v>
      </c>
      <c r="AE66" s="10">
        <v>44579</v>
      </c>
      <c r="AF66">
        <v>14</v>
      </c>
      <c r="AG66" t="s">
        <v>5</v>
      </c>
      <c r="AH66">
        <v>24</v>
      </c>
      <c r="AI66">
        <v>9</v>
      </c>
      <c r="AJ66" s="11">
        <v>24</v>
      </c>
    </row>
    <row r="67" spans="1:36" x14ac:dyDescent="0.3">
      <c r="A67" s="1">
        <v>44523</v>
      </c>
      <c r="B67">
        <v>0</v>
      </c>
      <c r="C67" t="s">
        <v>9</v>
      </c>
      <c r="D67">
        <v>24</v>
      </c>
      <c r="E67">
        <v>2</v>
      </c>
      <c r="F67">
        <f t="shared" ref="F67:F130" si="21">IF(D67&lt;18,17,IF(D67&lt;19,18,IF(D67&lt;20,19,IF(D67&lt;21,20,IF(D67&lt;22,21,IF(D67&lt;23,22,IF(D67&lt;24,23,IF(D67&lt;25,24,IF(D67&lt;26,25)))))))))</f>
        <v>24</v>
      </c>
      <c r="G67">
        <f t="shared" si="18"/>
        <v>2</v>
      </c>
      <c r="H67">
        <f t="shared" ref="H67:H130" si="22">E67-G67</f>
        <v>0</v>
      </c>
      <c r="I67">
        <f t="shared" si="10"/>
        <v>0</v>
      </c>
      <c r="J67">
        <f t="shared" ref="J67:J130" si="23">EXP(-1*(LN(F67/18 )^2))*B67</f>
        <v>0</v>
      </c>
      <c r="K67">
        <f t="shared" ref="K67:K130" si="24">$P$10/(1+EXP(-(I67-$P$8)/$P$9))</f>
        <v>1.2854996900796727</v>
      </c>
      <c r="L67">
        <f t="shared" ref="L67:L130" si="25">(H67-K67)^2</f>
        <v>1.6525094531949345</v>
      </c>
      <c r="Q67" s="8">
        <v>44453</v>
      </c>
      <c r="R67" s="3">
        <v>14</v>
      </c>
      <c r="S67" s="3" t="s">
        <v>30</v>
      </c>
      <c r="T67" s="3">
        <v>18.9714285714285</v>
      </c>
      <c r="U67" s="3">
        <v>4</v>
      </c>
      <c r="V67" s="9">
        <v>18</v>
      </c>
      <c r="X67" s="10">
        <v>44462</v>
      </c>
      <c r="Y67">
        <v>16</v>
      </c>
      <c r="Z67" t="s">
        <v>5</v>
      </c>
      <c r="AA67">
        <v>21.25</v>
      </c>
      <c r="AB67">
        <v>8</v>
      </c>
      <c r="AC67" s="11">
        <v>21</v>
      </c>
      <c r="AE67" s="10">
        <v>44523</v>
      </c>
      <c r="AF67">
        <v>0</v>
      </c>
      <c r="AG67" t="s">
        <v>6</v>
      </c>
      <c r="AH67">
        <v>24</v>
      </c>
      <c r="AI67">
        <v>2</v>
      </c>
      <c r="AJ67" s="11">
        <v>24</v>
      </c>
    </row>
    <row r="68" spans="1:36" x14ac:dyDescent="0.3">
      <c r="A68" s="1">
        <v>44530</v>
      </c>
      <c r="B68">
        <v>7</v>
      </c>
      <c r="C68" t="s">
        <v>9</v>
      </c>
      <c r="D68">
        <v>24</v>
      </c>
      <c r="E68">
        <v>4</v>
      </c>
      <c r="F68">
        <f t="shared" si="21"/>
        <v>24</v>
      </c>
      <c r="G68">
        <f t="shared" ref="G68:G131" si="26">IF(E68&gt;=E67, G67,E68 )</f>
        <v>2</v>
      </c>
      <c r="H68">
        <f t="shared" si="22"/>
        <v>2</v>
      </c>
      <c r="I68">
        <f t="shared" ref="I68:I131" si="27">B68*(F68-5)</f>
        <v>133</v>
      </c>
      <c r="J68">
        <f t="shared" si="23"/>
        <v>6.4439981243479876</v>
      </c>
      <c r="K68">
        <f t="shared" si="24"/>
        <v>2.4189627797884601</v>
      </c>
      <c r="L68">
        <f t="shared" si="25"/>
        <v>0.1755298108480737</v>
      </c>
      <c r="Q68" s="10">
        <v>44453</v>
      </c>
      <c r="R68">
        <v>14</v>
      </c>
      <c r="S68" t="s">
        <v>31</v>
      </c>
      <c r="T68">
        <v>18.885714285714201</v>
      </c>
      <c r="U68">
        <v>5</v>
      </c>
      <c r="V68" s="11">
        <v>18</v>
      </c>
      <c r="X68" s="10">
        <v>44495</v>
      </c>
      <c r="Y68">
        <v>7</v>
      </c>
      <c r="Z68" t="s">
        <v>5</v>
      </c>
      <c r="AA68">
        <v>21.727272727272702</v>
      </c>
      <c r="AB68">
        <v>6</v>
      </c>
      <c r="AC68" s="11">
        <v>21</v>
      </c>
      <c r="AE68" s="10">
        <v>44530</v>
      </c>
      <c r="AF68">
        <v>7</v>
      </c>
      <c r="AG68" t="s">
        <v>6</v>
      </c>
      <c r="AH68">
        <v>24</v>
      </c>
      <c r="AI68">
        <v>4</v>
      </c>
      <c r="AJ68" s="11">
        <v>24</v>
      </c>
    </row>
    <row r="69" spans="1:36" x14ac:dyDescent="0.3">
      <c r="A69" s="1">
        <v>44537</v>
      </c>
      <c r="B69">
        <v>14</v>
      </c>
      <c r="C69" t="s">
        <v>9</v>
      </c>
      <c r="D69">
        <v>24</v>
      </c>
      <c r="E69">
        <v>7</v>
      </c>
      <c r="F69">
        <f t="shared" si="21"/>
        <v>24</v>
      </c>
      <c r="G69">
        <f t="shared" si="26"/>
        <v>2</v>
      </c>
      <c r="H69">
        <f t="shared" si="22"/>
        <v>5</v>
      </c>
      <c r="I69">
        <f t="shared" si="27"/>
        <v>266</v>
      </c>
      <c r="J69">
        <f t="shared" si="23"/>
        <v>12.887996248695975</v>
      </c>
      <c r="K69">
        <f t="shared" si="24"/>
        <v>4.2426610913321978</v>
      </c>
      <c r="L69">
        <f t="shared" si="25"/>
        <v>0.57356222258213763</v>
      </c>
      <c r="Q69" s="10">
        <v>44453</v>
      </c>
      <c r="R69">
        <v>14</v>
      </c>
      <c r="S69" t="s">
        <v>32</v>
      </c>
      <c r="T69">
        <v>18.945945945945901</v>
      </c>
      <c r="U69">
        <v>4</v>
      </c>
      <c r="V69" s="11">
        <v>18</v>
      </c>
      <c r="X69" s="10">
        <v>44502</v>
      </c>
      <c r="Y69">
        <v>14</v>
      </c>
      <c r="Z69" t="s">
        <v>5</v>
      </c>
      <c r="AA69">
        <v>21.8</v>
      </c>
      <c r="AB69">
        <v>7</v>
      </c>
      <c r="AC69" s="11">
        <v>21</v>
      </c>
      <c r="AE69" s="10">
        <v>44537</v>
      </c>
      <c r="AF69">
        <v>14</v>
      </c>
      <c r="AG69" t="s">
        <v>6</v>
      </c>
      <c r="AH69">
        <v>24</v>
      </c>
      <c r="AI69">
        <v>8</v>
      </c>
      <c r="AJ69" s="11">
        <v>24</v>
      </c>
    </row>
    <row r="70" spans="1:36" x14ac:dyDescent="0.3">
      <c r="A70" s="1">
        <v>44544</v>
      </c>
      <c r="B70">
        <v>21</v>
      </c>
      <c r="C70" t="s">
        <v>9</v>
      </c>
      <c r="D70">
        <v>24.125</v>
      </c>
      <c r="E70">
        <v>9</v>
      </c>
      <c r="F70">
        <f t="shared" si="21"/>
        <v>24</v>
      </c>
      <c r="G70">
        <f t="shared" si="26"/>
        <v>2</v>
      </c>
      <c r="H70">
        <f t="shared" si="22"/>
        <v>7</v>
      </c>
      <c r="I70">
        <f t="shared" si="27"/>
        <v>399</v>
      </c>
      <c r="J70">
        <f t="shared" si="23"/>
        <v>19.331994373043962</v>
      </c>
      <c r="K70">
        <f t="shared" si="24"/>
        <v>6.7081748723259853</v>
      </c>
      <c r="L70">
        <f t="shared" si="25"/>
        <v>8.5161905141954972E-2</v>
      </c>
      <c r="Q70" s="10">
        <v>44453</v>
      </c>
      <c r="R70">
        <v>14</v>
      </c>
      <c r="S70" t="s">
        <v>34</v>
      </c>
      <c r="T70">
        <v>18.9142857142857</v>
      </c>
      <c r="U70">
        <v>4</v>
      </c>
      <c r="V70" s="11">
        <v>18</v>
      </c>
      <c r="X70" s="10">
        <v>44509</v>
      </c>
      <c r="Y70">
        <v>21</v>
      </c>
      <c r="Z70" t="s">
        <v>5</v>
      </c>
      <c r="AA70">
        <v>21.6666666666666</v>
      </c>
      <c r="AB70">
        <v>7</v>
      </c>
      <c r="AC70" s="11">
        <v>21</v>
      </c>
      <c r="AE70" s="10">
        <v>44523</v>
      </c>
      <c r="AF70">
        <v>0</v>
      </c>
      <c r="AG70" t="s">
        <v>7</v>
      </c>
      <c r="AH70">
        <v>24</v>
      </c>
      <c r="AI70">
        <v>1</v>
      </c>
      <c r="AJ70" s="11">
        <v>24</v>
      </c>
    </row>
    <row r="71" spans="1:36" x14ac:dyDescent="0.3">
      <c r="A71" s="1">
        <v>44551</v>
      </c>
      <c r="B71">
        <v>28</v>
      </c>
      <c r="C71" t="s">
        <v>9</v>
      </c>
      <c r="D71">
        <v>23.857142857142801</v>
      </c>
      <c r="E71">
        <v>11</v>
      </c>
      <c r="F71">
        <f t="shared" si="21"/>
        <v>23</v>
      </c>
      <c r="G71">
        <f t="shared" si="26"/>
        <v>2</v>
      </c>
      <c r="H71">
        <f t="shared" si="22"/>
        <v>9</v>
      </c>
      <c r="I71">
        <f t="shared" si="27"/>
        <v>504</v>
      </c>
      <c r="J71">
        <f t="shared" si="23"/>
        <v>26.367165123655568</v>
      </c>
      <c r="K71">
        <f t="shared" si="24"/>
        <v>8.8183792304550348</v>
      </c>
      <c r="L71">
        <f t="shared" si="25"/>
        <v>3.2986103930105357E-2</v>
      </c>
      <c r="Q71" s="10">
        <v>44453</v>
      </c>
      <c r="R71">
        <v>14</v>
      </c>
      <c r="S71" t="s">
        <v>35</v>
      </c>
      <c r="T71">
        <v>18.939393939393899</v>
      </c>
      <c r="U71">
        <v>4</v>
      </c>
      <c r="V71" s="11">
        <v>18</v>
      </c>
      <c r="X71" s="10">
        <v>44516</v>
      </c>
      <c r="Y71">
        <v>28</v>
      </c>
      <c r="Z71" t="s">
        <v>5</v>
      </c>
      <c r="AA71">
        <v>21.6666666666666</v>
      </c>
      <c r="AB71">
        <v>11</v>
      </c>
      <c r="AC71" s="11">
        <v>21</v>
      </c>
      <c r="AE71" s="10">
        <v>44530</v>
      </c>
      <c r="AF71">
        <v>7</v>
      </c>
      <c r="AG71" t="s">
        <v>7</v>
      </c>
      <c r="AH71">
        <v>24</v>
      </c>
      <c r="AI71">
        <v>3</v>
      </c>
      <c r="AJ71" s="11">
        <v>24</v>
      </c>
    </row>
    <row r="72" spans="1:36" x14ac:dyDescent="0.3">
      <c r="A72" s="1">
        <v>44558</v>
      </c>
      <c r="B72">
        <v>0</v>
      </c>
      <c r="C72" t="s">
        <v>9</v>
      </c>
      <c r="D72">
        <v>23.5</v>
      </c>
      <c r="E72">
        <v>1</v>
      </c>
      <c r="F72">
        <f t="shared" si="21"/>
        <v>23</v>
      </c>
      <c r="G72">
        <f t="shared" si="26"/>
        <v>1</v>
      </c>
      <c r="H72">
        <f t="shared" si="22"/>
        <v>0</v>
      </c>
      <c r="I72">
        <f t="shared" si="27"/>
        <v>0</v>
      </c>
      <c r="J72">
        <f t="shared" si="23"/>
        <v>0</v>
      </c>
      <c r="K72">
        <f t="shared" si="24"/>
        <v>1.2854996900796727</v>
      </c>
      <c r="L72">
        <f t="shared" si="25"/>
        <v>1.6525094531949345</v>
      </c>
      <c r="Q72" s="10">
        <v>44560</v>
      </c>
      <c r="R72">
        <v>55</v>
      </c>
      <c r="S72" t="s">
        <v>37</v>
      </c>
      <c r="T72">
        <v>18.823529411764699</v>
      </c>
      <c r="U72">
        <v>17</v>
      </c>
      <c r="V72" s="11">
        <v>18</v>
      </c>
      <c r="X72" s="10">
        <v>44446</v>
      </c>
      <c r="Y72">
        <v>0</v>
      </c>
      <c r="Z72" t="s">
        <v>6</v>
      </c>
      <c r="AA72">
        <v>21.8</v>
      </c>
      <c r="AB72">
        <v>3</v>
      </c>
      <c r="AC72" s="11">
        <v>21</v>
      </c>
      <c r="AE72" s="10">
        <v>44537</v>
      </c>
      <c r="AF72">
        <v>14</v>
      </c>
      <c r="AG72" t="s">
        <v>7</v>
      </c>
      <c r="AH72">
        <v>24</v>
      </c>
      <c r="AI72">
        <v>6</v>
      </c>
      <c r="AJ72" s="11">
        <v>24</v>
      </c>
    </row>
    <row r="73" spans="1:36" x14ac:dyDescent="0.3">
      <c r="A73" s="1">
        <v>44572</v>
      </c>
      <c r="B73">
        <v>7</v>
      </c>
      <c r="C73" t="s">
        <v>9</v>
      </c>
      <c r="D73">
        <v>23.8</v>
      </c>
      <c r="E73">
        <v>5</v>
      </c>
      <c r="F73">
        <f t="shared" si="21"/>
        <v>23</v>
      </c>
      <c r="G73">
        <f t="shared" si="26"/>
        <v>1</v>
      </c>
      <c r="H73">
        <f t="shared" si="22"/>
        <v>4</v>
      </c>
      <c r="I73">
        <f t="shared" si="27"/>
        <v>126</v>
      </c>
      <c r="J73">
        <f t="shared" si="23"/>
        <v>6.5917912809138919</v>
      </c>
      <c r="K73">
        <f t="shared" si="24"/>
        <v>2.3432234589157392</v>
      </c>
      <c r="L73">
        <f t="shared" si="25"/>
        <v>2.7449085070871271</v>
      </c>
      <c r="Q73" s="10">
        <v>44560</v>
      </c>
      <c r="R73">
        <v>55</v>
      </c>
      <c r="S73" t="s">
        <v>38</v>
      </c>
      <c r="T73">
        <v>18.7777777777777</v>
      </c>
      <c r="U73">
        <v>15</v>
      </c>
      <c r="V73" s="11">
        <v>18</v>
      </c>
      <c r="X73" s="10">
        <v>44453</v>
      </c>
      <c r="Y73">
        <v>7</v>
      </c>
      <c r="Z73" t="s">
        <v>6</v>
      </c>
      <c r="AA73">
        <v>21.4444444444444</v>
      </c>
      <c r="AB73">
        <v>4</v>
      </c>
      <c r="AC73" s="11">
        <v>21</v>
      </c>
      <c r="AE73" s="10">
        <v>44544</v>
      </c>
      <c r="AF73">
        <v>21</v>
      </c>
      <c r="AG73" t="s">
        <v>7</v>
      </c>
      <c r="AH73">
        <v>24.125</v>
      </c>
      <c r="AI73">
        <v>9</v>
      </c>
      <c r="AJ73" s="11">
        <v>24</v>
      </c>
    </row>
    <row r="74" spans="1:36" x14ac:dyDescent="0.3">
      <c r="A74" s="1">
        <v>44579</v>
      </c>
      <c r="B74">
        <v>14</v>
      </c>
      <c r="C74" t="s">
        <v>9</v>
      </c>
      <c r="D74">
        <v>24</v>
      </c>
      <c r="E74">
        <v>9</v>
      </c>
      <c r="F74">
        <f t="shared" si="21"/>
        <v>24</v>
      </c>
      <c r="G74">
        <f t="shared" si="26"/>
        <v>1</v>
      </c>
      <c r="H74">
        <f t="shared" si="22"/>
        <v>8</v>
      </c>
      <c r="I74">
        <f t="shared" si="27"/>
        <v>266</v>
      </c>
      <c r="J74">
        <f t="shared" si="23"/>
        <v>12.887996248695975</v>
      </c>
      <c r="K74">
        <f t="shared" si="24"/>
        <v>4.2426610913321978</v>
      </c>
      <c r="L74">
        <f t="shared" si="25"/>
        <v>14.117595674588951</v>
      </c>
      <c r="Q74" s="10">
        <v>44505</v>
      </c>
      <c r="R74">
        <v>14</v>
      </c>
      <c r="S74" t="s">
        <v>39</v>
      </c>
      <c r="T74">
        <v>17</v>
      </c>
      <c r="U74">
        <v>11</v>
      </c>
      <c r="V74" s="11">
        <v>17</v>
      </c>
      <c r="X74" s="10">
        <v>44462</v>
      </c>
      <c r="Y74">
        <v>16</v>
      </c>
      <c r="Z74" t="s">
        <v>6</v>
      </c>
      <c r="AA74">
        <v>21.636363636363601</v>
      </c>
      <c r="AB74">
        <v>8</v>
      </c>
      <c r="AC74" s="11">
        <v>21</v>
      </c>
      <c r="AE74" s="10">
        <v>44579</v>
      </c>
      <c r="AF74">
        <v>14</v>
      </c>
      <c r="AG74" t="s">
        <v>7</v>
      </c>
      <c r="AH74">
        <v>24</v>
      </c>
      <c r="AI74">
        <v>8</v>
      </c>
      <c r="AJ74" s="11">
        <v>24</v>
      </c>
    </row>
    <row r="75" spans="1:36" x14ac:dyDescent="0.3">
      <c r="A75" s="1">
        <v>44446</v>
      </c>
      <c r="B75">
        <v>0</v>
      </c>
      <c r="C75" t="s">
        <v>10</v>
      </c>
      <c r="D75">
        <v>21.75</v>
      </c>
      <c r="E75">
        <v>4</v>
      </c>
      <c r="F75">
        <f t="shared" si="21"/>
        <v>21</v>
      </c>
      <c r="G75">
        <f t="shared" si="26"/>
        <v>4</v>
      </c>
      <c r="H75">
        <f t="shared" si="22"/>
        <v>0</v>
      </c>
      <c r="I75">
        <f t="shared" si="27"/>
        <v>0</v>
      </c>
      <c r="J75">
        <f t="shared" si="23"/>
        <v>0</v>
      </c>
      <c r="K75">
        <f t="shared" si="24"/>
        <v>1.2854996900796727</v>
      </c>
      <c r="L75">
        <f t="shared" si="25"/>
        <v>1.6525094531949345</v>
      </c>
      <c r="Q75" s="10">
        <v>44573</v>
      </c>
      <c r="R75">
        <v>7</v>
      </c>
      <c r="S75" t="s">
        <v>39</v>
      </c>
      <c r="T75">
        <v>18.45</v>
      </c>
      <c r="U75">
        <v>8</v>
      </c>
      <c r="V75" s="11">
        <v>18</v>
      </c>
      <c r="X75" s="10">
        <v>44488</v>
      </c>
      <c r="Y75">
        <v>0</v>
      </c>
      <c r="Z75" t="s">
        <v>6</v>
      </c>
      <c r="AA75">
        <v>21.3</v>
      </c>
      <c r="AB75">
        <v>3</v>
      </c>
      <c r="AC75" s="11">
        <v>21</v>
      </c>
      <c r="AE75" s="10">
        <v>44523</v>
      </c>
      <c r="AF75">
        <v>0</v>
      </c>
      <c r="AG75" t="s">
        <v>8</v>
      </c>
      <c r="AH75">
        <v>24</v>
      </c>
      <c r="AI75">
        <v>1</v>
      </c>
      <c r="AJ75" s="11">
        <v>24</v>
      </c>
    </row>
    <row r="76" spans="1:36" x14ac:dyDescent="0.3">
      <c r="A76" s="1">
        <v>44453</v>
      </c>
      <c r="B76">
        <v>7</v>
      </c>
      <c r="C76" t="s">
        <v>10</v>
      </c>
      <c r="D76">
        <v>21.484848484848399</v>
      </c>
      <c r="E76">
        <v>5</v>
      </c>
      <c r="F76">
        <f t="shared" si="21"/>
        <v>21</v>
      </c>
      <c r="G76">
        <f t="shared" si="26"/>
        <v>4</v>
      </c>
      <c r="H76">
        <f t="shared" si="22"/>
        <v>1</v>
      </c>
      <c r="I76">
        <f t="shared" si="27"/>
        <v>112</v>
      </c>
      <c r="J76">
        <f t="shared" si="23"/>
        <v>6.8356237002521993</v>
      </c>
      <c r="K76">
        <f t="shared" si="24"/>
        <v>2.1975527103926016</v>
      </c>
      <c r="L76">
        <f t="shared" si="25"/>
        <v>1.4341324941686662</v>
      </c>
      <c r="Q76" s="10">
        <v>44580</v>
      </c>
      <c r="R76">
        <v>14</v>
      </c>
      <c r="S76" t="s">
        <v>39</v>
      </c>
      <c r="T76">
        <v>18.692307692307601</v>
      </c>
      <c r="U76">
        <v>9</v>
      </c>
      <c r="V76" s="11">
        <v>18</v>
      </c>
      <c r="X76" s="10">
        <v>44495</v>
      </c>
      <c r="Y76">
        <v>7</v>
      </c>
      <c r="Z76" t="s">
        <v>6</v>
      </c>
      <c r="AA76">
        <v>21.6666666666666</v>
      </c>
      <c r="AB76">
        <v>6</v>
      </c>
      <c r="AC76" s="11">
        <v>21</v>
      </c>
      <c r="AE76" s="10">
        <v>44530</v>
      </c>
      <c r="AF76">
        <v>7</v>
      </c>
      <c r="AG76" t="s">
        <v>8</v>
      </c>
      <c r="AH76">
        <v>24</v>
      </c>
      <c r="AI76">
        <v>3</v>
      </c>
      <c r="AJ76" s="11">
        <v>24</v>
      </c>
    </row>
    <row r="77" spans="1:36" x14ac:dyDescent="0.3">
      <c r="A77" s="1">
        <v>44446</v>
      </c>
      <c r="B77">
        <v>0</v>
      </c>
      <c r="C77" t="s">
        <v>11</v>
      </c>
      <c r="D77">
        <v>21.909090909090899</v>
      </c>
      <c r="E77">
        <v>3</v>
      </c>
      <c r="F77">
        <f t="shared" si="21"/>
        <v>21</v>
      </c>
      <c r="G77">
        <f t="shared" si="26"/>
        <v>3</v>
      </c>
      <c r="H77">
        <f t="shared" si="22"/>
        <v>0</v>
      </c>
      <c r="I77">
        <f t="shared" si="27"/>
        <v>0</v>
      </c>
      <c r="J77">
        <f t="shared" si="23"/>
        <v>0</v>
      </c>
      <c r="K77">
        <f t="shared" si="24"/>
        <v>1.2854996900796727</v>
      </c>
      <c r="L77">
        <f t="shared" si="25"/>
        <v>1.6525094531949345</v>
      </c>
      <c r="Q77" s="10">
        <v>44573</v>
      </c>
      <c r="R77">
        <v>7</v>
      </c>
      <c r="S77" t="s">
        <v>40</v>
      </c>
      <c r="T77">
        <v>18.5</v>
      </c>
      <c r="U77">
        <v>7</v>
      </c>
      <c r="V77" s="11">
        <v>18</v>
      </c>
      <c r="X77" s="10">
        <v>44502</v>
      </c>
      <c r="Y77">
        <v>14</v>
      </c>
      <c r="Z77" t="s">
        <v>6</v>
      </c>
      <c r="AA77">
        <v>21.75</v>
      </c>
      <c r="AB77">
        <v>7</v>
      </c>
      <c r="AC77" s="11">
        <v>21</v>
      </c>
      <c r="AE77" s="10">
        <v>44537</v>
      </c>
      <c r="AF77">
        <v>14</v>
      </c>
      <c r="AG77" t="s">
        <v>8</v>
      </c>
      <c r="AH77">
        <v>24</v>
      </c>
      <c r="AI77">
        <v>6</v>
      </c>
      <c r="AJ77" s="11">
        <v>24</v>
      </c>
    </row>
    <row r="78" spans="1:36" x14ac:dyDescent="0.3">
      <c r="A78" s="1">
        <v>44453</v>
      </c>
      <c r="B78">
        <v>7</v>
      </c>
      <c r="C78" t="s">
        <v>11</v>
      </c>
      <c r="D78">
        <v>21.451612903225801</v>
      </c>
      <c r="E78">
        <v>4</v>
      </c>
      <c r="F78">
        <f t="shared" si="21"/>
        <v>21</v>
      </c>
      <c r="G78">
        <f t="shared" si="26"/>
        <v>3</v>
      </c>
      <c r="H78">
        <f t="shared" si="22"/>
        <v>1</v>
      </c>
      <c r="I78">
        <f t="shared" si="27"/>
        <v>112</v>
      </c>
      <c r="J78">
        <f t="shared" si="23"/>
        <v>6.8356237002521993</v>
      </c>
      <c r="K78">
        <f t="shared" si="24"/>
        <v>2.1975527103926016</v>
      </c>
      <c r="L78">
        <f t="shared" si="25"/>
        <v>1.4341324941686662</v>
      </c>
      <c r="Q78" s="10">
        <v>44498</v>
      </c>
      <c r="R78">
        <v>14</v>
      </c>
      <c r="S78" t="s">
        <v>41</v>
      </c>
      <c r="T78">
        <v>18</v>
      </c>
      <c r="U78">
        <v>8</v>
      </c>
      <c r="V78" s="11">
        <v>18</v>
      </c>
      <c r="X78" s="10">
        <v>44453</v>
      </c>
      <c r="Y78">
        <v>7</v>
      </c>
      <c r="Z78" t="s">
        <v>7</v>
      </c>
      <c r="AA78">
        <v>21.533333333333299</v>
      </c>
      <c r="AB78">
        <v>4</v>
      </c>
      <c r="AC78" s="11">
        <v>21</v>
      </c>
      <c r="AE78" s="10">
        <v>44544</v>
      </c>
      <c r="AF78">
        <v>21</v>
      </c>
      <c r="AG78" t="s">
        <v>8</v>
      </c>
      <c r="AH78">
        <v>24.125</v>
      </c>
      <c r="AI78">
        <v>9</v>
      </c>
      <c r="AJ78" s="11">
        <v>24</v>
      </c>
    </row>
    <row r="79" spans="1:36" x14ac:dyDescent="0.3">
      <c r="A79" s="1">
        <v>44462</v>
      </c>
      <c r="B79">
        <v>16</v>
      </c>
      <c r="C79" t="s">
        <v>11</v>
      </c>
      <c r="D79">
        <v>20.3333333333333</v>
      </c>
      <c r="E79">
        <v>9</v>
      </c>
      <c r="F79">
        <f t="shared" si="21"/>
        <v>20</v>
      </c>
      <c r="G79">
        <f t="shared" si="26"/>
        <v>3</v>
      </c>
      <c r="H79">
        <f t="shared" si="22"/>
        <v>6</v>
      </c>
      <c r="I79">
        <f t="shared" si="27"/>
        <v>240</v>
      </c>
      <c r="J79">
        <f t="shared" si="23"/>
        <v>15.823368778984387</v>
      </c>
      <c r="K79">
        <f t="shared" si="24"/>
        <v>3.8286299355008828</v>
      </c>
      <c r="L79">
        <f t="shared" si="25"/>
        <v>4.7148479570029007</v>
      </c>
      <c r="Q79" s="10">
        <v>44505</v>
      </c>
      <c r="R79">
        <v>21</v>
      </c>
      <c r="S79" t="s">
        <v>41</v>
      </c>
      <c r="T79">
        <v>17</v>
      </c>
      <c r="U79">
        <v>11</v>
      </c>
      <c r="V79" s="11">
        <v>17</v>
      </c>
      <c r="X79" s="10">
        <v>44462</v>
      </c>
      <c r="Y79">
        <v>16</v>
      </c>
      <c r="Z79" t="s">
        <v>7</v>
      </c>
      <c r="AA79">
        <v>21.230769230769202</v>
      </c>
      <c r="AB79">
        <v>8</v>
      </c>
      <c r="AC79" s="11">
        <v>21</v>
      </c>
      <c r="AE79" s="10">
        <v>44579</v>
      </c>
      <c r="AF79">
        <v>14</v>
      </c>
      <c r="AG79" t="s">
        <v>8</v>
      </c>
      <c r="AH79">
        <v>24</v>
      </c>
      <c r="AI79">
        <v>8</v>
      </c>
      <c r="AJ79" s="11">
        <v>24</v>
      </c>
    </row>
    <row r="80" spans="1:36" x14ac:dyDescent="0.3">
      <c r="A80" s="1">
        <v>44446</v>
      </c>
      <c r="B80">
        <v>0</v>
      </c>
      <c r="C80" t="s">
        <v>12</v>
      </c>
      <c r="D80">
        <v>21.9</v>
      </c>
      <c r="E80">
        <v>4</v>
      </c>
      <c r="F80">
        <f t="shared" si="21"/>
        <v>21</v>
      </c>
      <c r="G80">
        <f t="shared" si="26"/>
        <v>4</v>
      </c>
      <c r="H80">
        <f t="shared" si="22"/>
        <v>0</v>
      </c>
      <c r="I80">
        <f t="shared" si="27"/>
        <v>0</v>
      </c>
      <c r="J80">
        <f t="shared" si="23"/>
        <v>0</v>
      </c>
      <c r="K80">
        <f t="shared" si="24"/>
        <v>1.2854996900796727</v>
      </c>
      <c r="L80">
        <f t="shared" si="25"/>
        <v>1.6525094531949345</v>
      </c>
      <c r="Q80" s="10">
        <v>44573</v>
      </c>
      <c r="R80">
        <v>7</v>
      </c>
      <c r="S80" t="s">
        <v>41</v>
      </c>
      <c r="T80">
        <v>18.590909090909001</v>
      </c>
      <c r="U80">
        <v>8</v>
      </c>
      <c r="V80" s="11">
        <v>18</v>
      </c>
      <c r="X80" s="10">
        <v>44488</v>
      </c>
      <c r="Y80">
        <v>0</v>
      </c>
      <c r="Z80" t="s">
        <v>7</v>
      </c>
      <c r="AA80">
        <v>21.1</v>
      </c>
      <c r="AB80">
        <v>3</v>
      </c>
      <c r="AC80" s="11">
        <v>21</v>
      </c>
      <c r="AE80" s="10">
        <v>44523</v>
      </c>
      <c r="AF80">
        <v>0</v>
      </c>
      <c r="AG80" t="s">
        <v>9</v>
      </c>
      <c r="AH80">
        <v>24</v>
      </c>
      <c r="AI80">
        <v>2</v>
      </c>
      <c r="AJ80" s="11">
        <v>24</v>
      </c>
    </row>
    <row r="81" spans="1:36" x14ac:dyDescent="0.3">
      <c r="A81" s="1">
        <v>44453</v>
      </c>
      <c r="B81">
        <v>7</v>
      </c>
      <c r="C81" t="s">
        <v>12</v>
      </c>
      <c r="D81">
        <v>21.5</v>
      </c>
      <c r="E81">
        <v>4</v>
      </c>
      <c r="F81">
        <f t="shared" si="21"/>
        <v>21</v>
      </c>
      <c r="G81">
        <f t="shared" si="26"/>
        <v>4</v>
      </c>
      <c r="H81">
        <f t="shared" si="22"/>
        <v>0</v>
      </c>
      <c r="I81">
        <f t="shared" si="27"/>
        <v>112</v>
      </c>
      <c r="J81">
        <f t="shared" si="23"/>
        <v>6.8356237002521993</v>
      </c>
      <c r="K81">
        <f t="shared" si="24"/>
        <v>2.1975527103926016</v>
      </c>
      <c r="L81">
        <f t="shared" si="25"/>
        <v>4.8292379149538691</v>
      </c>
      <c r="Q81" s="10">
        <v>44573</v>
      </c>
      <c r="R81">
        <v>7</v>
      </c>
      <c r="S81" t="s">
        <v>42</v>
      </c>
      <c r="T81">
        <v>18.8333333333333</v>
      </c>
      <c r="U81">
        <v>7</v>
      </c>
      <c r="V81" s="11">
        <v>18</v>
      </c>
      <c r="X81" s="10">
        <v>44495</v>
      </c>
      <c r="Y81">
        <v>7</v>
      </c>
      <c r="Z81" t="s">
        <v>7</v>
      </c>
      <c r="AA81">
        <v>21.7</v>
      </c>
      <c r="AB81">
        <v>6</v>
      </c>
      <c r="AC81" s="11">
        <v>21</v>
      </c>
      <c r="AE81" s="10">
        <v>44530</v>
      </c>
      <c r="AF81">
        <v>7</v>
      </c>
      <c r="AG81" t="s">
        <v>9</v>
      </c>
      <c r="AH81">
        <v>24</v>
      </c>
      <c r="AI81">
        <v>4</v>
      </c>
      <c r="AJ81" s="11">
        <v>24</v>
      </c>
    </row>
    <row r="82" spans="1:36" x14ac:dyDescent="0.3">
      <c r="A82" s="1">
        <v>44462</v>
      </c>
      <c r="B82">
        <v>16</v>
      </c>
      <c r="C82" t="s">
        <v>12</v>
      </c>
      <c r="D82">
        <v>21.214285714285701</v>
      </c>
      <c r="E82">
        <v>9</v>
      </c>
      <c r="F82">
        <f t="shared" si="21"/>
        <v>21</v>
      </c>
      <c r="G82">
        <f t="shared" si="26"/>
        <v>4</v>
      </c>
      <c r="H82">
        <f t="shared" si="22"/>
        <v>5</v>
      </c>
      <c r="I82">
        <f t="shared" si="27"/>
        <v>256</v>
      </c>
      <c r="J82">
        <f t="shared" si="23"/>
        <v>15.624282743433598</v>
      </c>
      <c r="K82">
        <f t="shared" si="24"/>
        <v>4.0802445644945662</v>
      </c>
      <c r="L82">
        <f t="shared" si="25"/>
        <v>0.84595006114179028</v>
      </c>
      <c r="Q82" s="10">
        <v>44580</v>
      </c>
      <c r="R82">
        <v>14</v>
      </c>
      <c r="S82" t="s">
        <v>42</v>
      </c>
      <c r="T82">
        <v>18.727272727272702</v>
      </c>
      <c r="U82">
        <v>9</v>
      </c>
      <c r="V82" s="11">
        <v>18</v>
      </c>
      <c r="X82" s="10">
        <v>44446</v>
      </c>
      <c r="Y82">
        <v>0</v>
      </c>
      <c r="Z82" t="s">
        <v>8</v>
      </c>
      <c r="AA82">
        <v>21.75</v>
      </c>
      <c r="AB82">
        <v>4</v>
      </c>
      <c r="AC82" s="11">
        <v>21</v>
      </c>
      <c r="AE82" s="10">
        <v>44537</v>
      </c>
      <c r="AF82">
        <v>14</v>
      </c>
      <c r="AG82" t="s">
        <v>9</v>
      </c>
      <c r="AH82">
        <v>24</v>
      </c>
      <c r="AI82">
        <v>7</v>
      </c>
      <c r="AJ82" s="11">
        <v>24</v>
      </c>
    </row>
    <row r="83" spans="1:36" x14ac:dyDescent="0.3">
      <c r="A83" s="2">
        <v>44488</v>
      </c>
      <c r="B83" s="3">
        <v>0</v>
      </c>
      <c r="C83" s="3" t="s">
        <v>13</v>
      </c>
      <c r="D83" s="3">
        <v>22</v>
      </c>
      <c r="E83" s="3">
        <v>3</v>
      </c>
      <c r="F83" s="3">
        <f t="shared" si="21"/>
        <v>22</v>
      </c>
      <c r="G83">
        <f t="shared" si="26"/>
        <v>3</v>
      </c>
      <c r="H83">
        <f t="shared" si="22"/>
        <v>0</v>
      </c>
      <c r="I83">
        <f t="shared" si="27"/>
        <v>0</v>
      </c>
      <c r="J83">
        <f t="shared" si="23"/>
        <v>0</v>
      </c>
      <c r="K83">
        <f t="shared" si="24"/>
        <v>1.2854996900796727</v>
      </c>
      <c r="L83">
        <f t="shared" si="25"/>
        <v>1.6525094531949345</v>
      </c>
      <c r="Q83" s="10">
        <v>44498</v>
      </c>
      <c r="R83">
        <v>14</v>
      </c>
      <c r="S83" t="s">
        <v>43</v>
      </c>
      <c r="T83">
        <v>18</v>
      </c>
      <c r="U83">
        <v>10</v>
      </c>
      <c r="V83" s="11">
        <v>18</v>
      </c>
      <c r="X83" s="10">
        <v>44453</v>
      </c>
      <c r="Y83">
        <v>7</v>
      </c>
      <c r="Z83" t="s">
        <v>8</v>
      </c>
      <c r="AA83">
        <v>21.466666666666601</v>
      </c>
      <c r="AB83">
        <v>5</v>
      </c>
      <c r="AC83" s="11">
        <v>21</v>
      </c>
      <c r="AE83" s="10">
        <v>44544</v>
      </c>
      <c r="AF83">
        <v>21</v>
      </c>
      <c r="AG83" t="s">
        <v>9</v>
      </c>
      <c r="AH83">
        <v>24.125</v>
      </c>
      <c r="AI83">
        <v>9</v>
      </c>
      <c r="AJ83" s="11">
        <v>24</v>
      </c>
    </row>
    <row r="84" spans="1:36" x14ac:dyDescent="0.3">
      <c r="A84" s="2">
        <v>44495</v>
      </c>
      <c r="B84" s="3">
        <v>7</v>
      </c>
      <c r="C84" s="3" t="s">
        <v>13</v>
      </c>
      <c r="D84" s="3">
        <v>22</v>
      </c>
      <c r="E84" s="3">
        <v>5</v>
      </c>
      <c r="F84" s="3">
        <f t="shared" si="21"/>
        <v>22</v>
      </c>
      <c r="G84">
        <f t="shared" si="26"/>
        <v>3</v>
      </c>
      <c r="H84">
        <f t="shared" si="22"/>
        <v>2</v>
      </c>
      <c r="I84">
        <f t="shared" si="27"/>
        <v>119</v>
      </c>
      <c r="J84">
        <f t="shared" si="23"/>
        <v>6.7237189795986563</v>
      </c>
      <c r="K84">
        <f t="shared" si="24"/>
        <v>2.2694278129778724</v>
      </c>
      <c r="L84">
        <f t="shared" si="25"/>
        <v>7.2591346406039411E-2</v>
      </c>
      <c r="Q84" s="10">
        <v>44573</v>
      </c>
      <c r="R84">
        <v>7</v>
      </c>
      <c r="S84" t="s">
        <v>43</v>
      </c>
      <c r="T84">
        <v>18.764705882352899</v>
      </c>
      <c r="U84">
        <v>7</v>
      </c>
      <c r="V84" s="11">
        <v>18</v>
      </c>
      <c r="X84" s="10">
        <v>44488</v>
      </c>
      <c r="Y84">
        <v>0</v>
      </c>
      <c r="Z84" t="s">
        <v>8</v>
      </c>
      <c r="AA84">
        <v>21.181818181818102</v>
      </c>
      <c r="AB84">
        <v>4</v>
      </c>
      <c r="AC84" s="11">
        <v>21</v>
      </c>
      <c r="AE84" s="10">
        <v>44579</v>
      </c>
      <c r="AF84">
        <v>14</v>
      </c>
      <c r="AG84" t="s">
        <v>9</v>
      </c>
      <c r="AH84">
        <v>24</v>
      </c>
      <c r="AI84">
        <v>9</v>
      </c>
      <c r="AJ84" s="11">
        <v>24</v>
      </c>
    </row>
    <row r="85" spans="1:36" x14ac:dyDescent="0.3">
      <c r="A85" s="2">
        <v>44502</v>
      </c>
      <c r="B85" s="3">
        <v>14</v>
      </c>
      <c r="C85" s="3" t="s">
        <v>13</v>
      </c>
      <c r="D85" s="3">
        <v>22</v>
      </c>
      <c r="E85" s="3">
        <v>5</v>
      </c>
      <c r="F85" s="3">
        <f t="shared" si="21"/>
        <v>22</v>
      </c>
      <c r="G85">
        <f t="shared" si="26"/>
        <v>3</v>
      </c>
      <c r="H85">
        <f t="shared" si="22"/>
        <v>2</v>
      </c>
      <c r="I85">
        <f t="shared" si="27"/>
        <v>238</v>
      </c>
      <c r="J85">
        <f t="shared" si="23"/>
        <v>13.447437959197313</v>
      </c>
      <c r="K85">
        <f t="shared" si="24"/>
        <v>3.7979054245022477</v>
      </c>
      <c r="L85">
        <f t="shared" si="25"/>
        <v>3.2324639154546073</v>
      </c>
      <c r="Q85" s="10">
        <v>44491</v>
      </c>
      <c r="R85">
        <v>7</v>
      </c>
      <c r="S85" t="s">
        <v>44</v>
      </c>
      <c r="T85">
        <v>18.5</v>
      </c>
      <c r="U85">
        <v>6</v>
      </c>
      <c r="V85" s="11">
        <v>18</v>
      </c>
      <c r="X85" s="10">
        <v>44495</v>
      </c>
      <c r="Y85">
        <v>7</v>
      </c>
      <c r="Z85" t="s">
        <v>8</v>
      </c>
      <c r="AA85">
        <v>21.7</v>
      </c>
      <c r="AB85">
        <v>6</v>
      </c>
      <c r="AC85" s="11">
        <v>21</v>
      </c>
      <c r="AE85" s="10">
        <v>44523</v>
      </c>
      <c r="AF85">
        <v>0</v>
      </c>
      <c r="AG85" t="s">
        <v>13</v>
      </c>
      <c r="AH85">
        <v>24.25</v>
      </c>
      <c r="AI85">
        <v>2</v>
      </c>
      <c r="AJ85" s="11">
        <v>24</v>
      </c>
    </row>
    <row r="86" spans="1:36" x14ac:dyDescent="0.3">
      <c r="A86" s="2">
        <v>44509</v>
      </c>
      <c r="B86" s="3">
        <v>21</v>
      </c>
      <c r="C86" s="3" t="s">
        <v>13</v>
      </c>
      <c r="D86" s="3">
        <v>22</v>
      </c>
      <c r="E86" s="3">
        <v>7</v>
      </c>
      <c r="F86" s="3">
        <f t="shared" si="21"/>
        <v>22</v>
      </c>
      <c r="G86">
        <f t="shared" si="26"/>
        <v>3</v>
      </c>
      <c r="H86">
        <f t="shared" si="22"/>
        <v>4</v>
      </c>
      <c r="I86">
        <f t="shared" si="27"/>
        <v>357</v>
      </c>
      <c r="J86">
        <f t="shared" si="23"/>
        <v>20.171156938795967</v>
      </c>
      <c r="K86">
        <f t="shared" si="24"/>
        <v>5.8803200946682335</v>
      </c>
      <c r="L86">
        <f t="shared" si="25"/>
        <v>3.5356036584131543</v>
      </c>
      <c r="Q86" s="10">
        <v>44573</v>
      </c>
      <c r="R86">
        <v>7</v>
      </c>
      <c r="S86" t="s">
        <v>44</v>
      </c>
      <c r="T86">
        <v>18.6875</v>
      </c>
      <c r="U86">
        <v>8</v>
      </c>
      <c r="V86" s="11">
        <v>18</v>
      </c>
      <c r="X86" s="10">
        <v>44446</v>
      </c>
      <c r="Y86">
        <v>0</v>
      </c>
      <c r="Z86" t="s">
        <v>9</v>
      </c>
      <c r="AA86">
        <v>21.846153846153801</v>
      </c>
      <c r="AB86">
        <v>4</v>
      </c>
      <c r="AC86" s="11">
        <v>21</v>
      </c>
      <c r="AE86" s="10">
        <v>44558</v>
      </c>
      <c r="AF86">
        <v>0</v>
      </c>
      <c r="AG86" t="s">
        <v>13</v>
      </c>
      <c r="AH86">
        <v>24.4</v>
      </c>
      <c r="AI86">
        <v>1</v>
      </c>
      <c r="AJ86" s="11">
        <v>24</v>
      </c>
    </row>
    <row r="87" spans="1:36" ht="17.25" thickBot="1" x14ac:dyDescent="0.35">
      <c r="A87" s="1">
        <v>44515</v>
      </c>
      <c r="B87">
        <v>6</v>
      </c>
      <c r="C87" t="s">
        <v>13</v>
      </c>
      <c r="D87">
        <v>22</v>
      </c>
      <c r="E87">
        <v>9</v>
      </c>
      <c r="F87">
        <f t="shared" si="21"/>
        <v>22</v>
      </c>
      <c r="G87">
        <f t="shared" si="26"/>
        <v>3</v>
      </c>
      <c r="H87">
        <f t="shared" si="22"/>
        <v>6</v>
      </c>
      <c r="I87">
        <f t="shared" si="27"/>
        <v>102</v>
      </c>
      <c r="J87">
        <f t="shared" si="23"/>
        <v>5.7631876967988482</v>
      </c>
      <c r="K87">
        <f t="shared" si="24"/>
        <v>2.0981564515865019</v>
      </c>
      <c r="L87">
        <f t="shared" si="25"/>
        <v>15.224383076296037</v>
      </c>
      <c r="Q87" s="12">
        <v>44580</v>
      </c>
      <c r="R87" s="13">
        <v>14</v>
      </c>
      <c r="S87" s="13" t="s">
        <v>44</v>
      </c>
      <c r="T87" s="13">
        <v>18.846153846153801</v>
      </c>
      <c r="U87" s="13">
        <v>10</v>
      </c>
      <c r="V87" s="14">
        <v>18</v>
      </c>
      <c r="X87" s="10">
        <v>44453</v>
      </c>
      <c r="Y87">
        <v>7</v>
      </c>
      <c r="Z87" t="s">
        <v>9</v>
      </c>
      <c r="AA87">
        <v>21.4838709677419</v>
      </c>
      <c r="AB87">
        <v>5</v>
      </c>
      <c r="AC87" s="11">
        <v>21</v>
      </c>
      <c r="AE87" s="10">
        <v>44572</v>
      </c>
      <c r="AF87">
        <v>7</v>
      </c>
      <c r="AG87" t="s">
        <v>13</v>
      </c>
      <c r="AH87">
        <v>24</v>
      </c>
      <c r="AI87">
        <v>6</v>
      </c>
      <c r="AJ87" s="11">
        <v>24</v>
      </c>
    </row>
    <row r="88" spans="1:36" x14ac:dyDescent="0.3">
      <c r="A88" s="1">
        <v>44523</v>
      </c>
      <c r="B88">
        <v>0</v>
      </c>
      <c r="C88" t="s">
        <v>13</v>
      </c>
      <c r="D88">
        <v>24.25</v>
      </c>
      <c r="E88">
        <v>2</v>
      </c>
      <c r="F88">
        <f t="shared" si="21"/>
        <v>24</v>
      </c>
      <c r="G88">
        <f t="shared" si="26"/>
        <v>2</v>
      </c>
      <c r="H88">
        <f t="shared" si="22"/>
        <v>0</v>
      </c>
      <c r="I88">
        <f t="shared" si="27"/>
        <v>0</v>
      </c>
      <c r="J88">
        <f t="shared" si="23"/>
        <v>0</v>
      </c>
      <c r="K88">
        <f t="shared" si="24"/>
        <v>1.2854996900796727</v>
      </c>
      <c r="L88">
        <f t="shared" si="25"/>
        <v>1.6525094531949345</v>
      </c>
      <c r="X88" s="10">
        <v>44488</v>
      </c>
      <c r="Y88">
        <v>0</v>
      </c>
      <c r="Z88" t="s">
        <v>9</v>
      </c>
      <c r="AA88">
        <v>21.1</v>
      </c>
      <c r="AB88">
        <v>4</v>
      </c>
      <c r="AC88" s="11">
        <v>21</v>
      </c>
      <c r="AE88" s="10">
        <v>44523</v>
      </c>
      <c r="AF88">
        <v>0</v>
      </c>
      <c r="AG88" t="s">
        <v>14</v>
      </c>
      <c r="AH88">
        <v>24</v>
      </c>
      <c r="AI88">
        <v>2</v>
      </c>
      <c r="AJ88" s="11">
        <v>24</v>
      </c>
    </row>
    <row r="89" spans="1:36" x14ac:dyDescent="0.3">
      <c r="A89" s="1">
        <v>44530</v>
      </c>
      <c r="B89">
        <v>7</v>
      </c>
      <c r="C89" t="s">
        <v>13</v>
      </c>
      <c r="D89">
        <v>23.8</v>
      </c>
      <c r="E89">
        <v>4</v>
      </c>
      <c r="F89">
        <f t="shared" si="21"/>
        <v>23</v>
      </c>
      <c r="G89">
        <f t="shared" si="26"/>
        <v>2</v>
      </c>
      <c r="H89">
        <f t="shared" si="22"/>
        <v>2</v>
      </c>
      <c r="I89">
        <f t="shared" si="27"/>
        <v>126</v>
      </c>
      <c r="J89">
        <f t="shared" si="23"/>
        <v>6.5917912809138919</v>
      </c>
      <c r="K89">
        <f t="shared" si="24"/>
        <v>2.3432234589157392</v>
      </c>
      <c r="L89">
        <f t="shared" si="25"/>
        <v>0.11780234275008414</v>
      </c>
      <c r="X89" s="10">
        <v>44495</v>
      </c>
      <c r="Y89">
        <v>7</v>
      </c>
      <c r="Z89" t="s">
        <v>9</v>
      </c>
      <c r="AA89">
        <v>21.7777777777777</v>
      </c>
      <c r="AB89">
        <v>6</v>
      </c>
      <c r="AC89" s="11">
        <v>21</v>
      </c>
      <c r="AE89" s="10">
        <v>44558</v>
      </c>
      <c r="AF89">
        <v>0</v>
      </c>
      <c r="AG89" t="s">
        <v>14</v>
      </c>
      <c r="AH89">
        <v>24.3</v>
      </c>
      <c r="AI89">
        <v>1</v>
      </c>
      <c r="AJ89" s="11">
        <v>24</v>
      </c>
    </row>
    <row r="90" spans="1:36" x14ac:dyDescent="0.3">
      <c r="A90" s="1">
        <v>44558</v>
      </c>
      <c r="B90">
        <v>0</v>
      </c>
      <c r="C90" t="s">
        <v>13</v>
      </c>
      <c r="D90">
        <v>24.4</v>
      </c>
      <c r="E90">
        <v>1</v>
      </c>
      <c r="F90">
        <f t="shared" si="21"/>
        <v>24</v>
      </c>
      <c r="G90">
        <f t="shared" si="26"/>
        <v>1</v>
      </c>
      <c r="H90">
        <f t="shared" si="22"/>
        <v>0</v>
      </c>
      <c r="I90">
        <f t="shared" si="27"/>
        <v>0</v>
      </c>
      <c r="J90">
        <f t="shared" si="23"/>
        <v>0</v>
      </c>
      <c r="K90">
        <f t="shared" si="24"/>
        <v>1.2854996900796727</v>
      </c>
      <c r="L90">
        <f t="shared" si="25"/>
        <v>1.6525094531949345</v>
      </c>
      <c r="X90" s="10">
        <v>44446</v>
      </c>
      <c r="Y90">
        <v>0</v>
      </c>
      <c r="Z90" t="s">
        <v>10</v>
      </c>
      <c r="AA90">
        <v>21.75</v>
      </c>
      <c r="AB90">
        <v>4</v>
      </c>
      <c r="AC90" s="11">
        <v>21</v>
      </c>
      <c r="AE90" s="10">
        <v>44572</v>
      </c>
      <c r="AF90">
        <v>7</v>
      </c>
      <c r="AG90" t="s">
        <v>14</v>
      </c>
      <c r="AH90">
        <v>24</v>
      </c>
      <c r="AI90">
        <v>5</v>
      </c>
      <c r="AJ90" s="11">
        <v>24</v>
      </c>
    </row>
    <row r="91" spans="1:36" x14ac:dyDescent="0.3">
      <c r="A91" s="1">
        <v>44572</v>
      </c>
      <c r="B91">
        <v>7</v>
      </c>
      <c r="C91" t="s">
        <v>13</v>
      </c>
      <c r="D91">
        <v>24</v>
      </c>
      <c r="E91">
        <v>6</v>
      </c>
      <c r="F91">
        <f t="shared" si="21"/>
        <v>24</v>
      </c>
      <c r="G91">
        <f t="shared" si="26"/>
        <v>1</v>
      </c>
      <c r="H91">
        <f t="shared" si="22"/>
        <v>5</v>
      </c>
      <c r="I91">
        <f t="shared" si="27"/>
        <v>133</v>
      </c>
      <c r="J91">
        <f t="shared" si="23"/>
        <v>6.4439981243479876</v>
      </c>
      <c r="K91">
        <f t="shared" si="24"/>
        <v>2.4189627797884601</v>
      </c>
      <c r="L91">
        <f t="shared" si="25"/>
        <v>6.6617531321173136</v>
      </c>
      <c r="X91" s="10">
        <v>44453</v>
      </c>
      <c r="Y91">
        <v>7</v>
      </c>
      <c r="Z91" t="s">
        <v>10</v>
      </c>
      <c r="AA91">
        <v>21.484848484848399</v>
      </c>
      <c r="AB91">
        <v>5</v>
      </c>
      <c r="AC91" s="11">
        <v>21</v>
      </c>
      <c r="AE91" s="10">
        <v>44523</v>
      </c>
      <c r="AF91">
        <v>0</v>
      </c>
      <c r="AG91" t="s">
        <v>15</v>
      </c>
      <c r="AH91">
        <v>24</v>
      </c>
      <c r="AI91">
        <v>2</v>
      </c>
      <c r="AJ91" s="11">
        <v>24</v>
      </c>
    </row>
    <row r="92" spans="1:36" x14ac:dyDescent="0.3">
      <c r="A92" s="1">
        <v>44579</v>
      </c>
      <c r="B92">
        <v>14</v>
      </c>
      <c r="C92" t="s">
        <v>13</v>
      </c>
      <c r="D92">
        <v>23</v>
      </c>
      <c r="E92">
        <v>9</v>
      </c>
      <c r="F92">
        <f t="shared" si="21"/>
        <v>23</v>
      </c>
      <c r="G92">
        <f t="shared" si="26"/>
        <v>1</v>
      </c>
      <c r="H92">
        <f t="shared" si="22"/>
        <v>8</v>
      </c>
      <c r="I92">
        <f t="shared" si="27"/>
        <v>252</v>
      </c>
      <c r="J92">
        <f t="shared" si="23"/>
        <v>13.183582561827784</v>
      </c>
      <c r="K92">
        <f t="shared" si="24"/>
        <v>4.0163793485168595</v>
      </c>
      <c r="L92">
        <f t="shared" si="25"/>
        <v>15.869233494922961</v>
      </c>
      <c r="X92" s="10">
        <v>44446</v>
      </c>
      <c r="Y92">
        <v>0</v>
      </c>
      <c r="Z92" t="s">
        <v>11</v>
      </c>
      <c r="AA92">
        <v>21.909090909090899</v>
      </c>
      <c r="AB92">
        <v>3</v>
      </c>
      <c r="AC92" s="11">
        <v>21</v>
      </c>
      <c r="AE92" s="10">
        <v>44537</v>
      </c>
      <c r="AF92">
        <v>14</v>
      </c>
      <c r="AG92" t="s">
        <v>15</v>
      </c>
      <c r="AH92">
        <v>24</v>
      </c>
      <c r="AI92">
        <v>6</v>
      </c>
      <c r="AJ92" s="11">
        <v>24</v>
      </c>
    </row>
    <row r="93" spans="1:36" x14ac:dyDescent="0.3">
      <c r="A93" s="2">
        <v>44488</v>
      </c>
      <c r="B93" s="3">
        <v>0</v>
      </c>
      <c r="C93" s="3" t="s">
        <v>14</v>
      </c>
      <c r="D93" s="3">
        <v>22</v>
      </c>
      <c r="E93" s="3">
        <v>4</v>
      </c>
      <c r="F93" s="3">
        <f t="shared" si="21"/>
        <v>22</v>
      </c>
      <c r="G93">
        <f t="shared" si="26"/>
        <v>4</v>
      </c>
      <c r="H93">
        <f t="shared" si="22"/>
        <v>0</v>
      </c>
      <c r="I93">
        <f t="shared" si="27"/>
        <v>0</v>
      </c>
      <c r="J93">
        <f t="shared" si="23"/>
        <v>0</v>
      </c>
      <c r="K93">
        <f t="shared" si="24"/>
        <v>1.2854996900796727</v>
      </c>
      <c r="L93">
        <f t="shared" si="25"/>
        <v>1.6525094531949345</v>
      </c>
      <c r="X93" s="10">
        <v>44453</v>
      </c>
      <c r="Y93">
        <v>7</v>
      </c>
      <c r="Z93" t="s">
        <v>11</v>
      </c>
      <c r="AA93">
        <v>21.451612903225801</v>
      </c>
      <c r="AB93">
        <v>4</v>
      </c>
      <c r="AC93" s="11">
        <v>21</v>
      </c>
      <c r="AE93" s="10">
        <v>44558</v>
      </c>
      <c r="AF93">
        <v>0</v>
      </c>
      <c r="AG93" t="s">
        <v>15</v>
      </c>
      <c r="AH93">
        <v>24.363636363636299</v>
      </c>
      <c r="AI93">
        <v>2</v>
      </c>
      <c r="AJ93" s="11">
        <v>24</v>
      </c>
    </row>
    <row r="94" spans="1:36" x14ac:dyDescent="0.3">
      <c r="A94" s="2">
        <v>44495</v>
      </c>
      <c r="B94" s="3">
        <v>7</v>
      </c>
      <c r="C94" s="3" t="s">
        <v>14</v>
      </c>
      <c r="D94" s="3">
        <v>22</v>
      </c>
      <c r="E94" s="3">
        <v>5</v>
      </c>
      <c r="F94" s="3">
        <f t="shared" si="21"/>
        <v>22</v>
      </c>
      <c r="G94">
        <f t="shared" si="26"/>
        <v>4</v>
      </c>
      <c r="H94">
        <f t="shared" si="22"/>
        <v>1</v>
      </c>
      <c r="I94">
        <f t="shared" si="27"/>
        <v>119</v>
      </c>
      <c r="J94">
        <f t="shared" si="23"/>
        <v>6.7237189795986563</v>
      </c>
      <c r="K94">
        <f t="shared" si="24"/>
        <v>2.2694278129778724</v>
      </c>
      <c r="L94">
        <f t="shared" si="25"/>
        <v>1.6114469723617844</v>
      </c>
      <c r="X94" s="10">
        <v>44446</v>
      </c>
      <c r="Y94">
        <v>0</v>
      </c>
      <c r="Z94" t="s">
        <v>12</v>
      </c>
      <c r="AA94">
        <v>21.9</v>
      </c>
      <c r="AB94">
        <v>4</v>
      </c>
      <c r="AC94" s="11">
        <v>21</v>
      </c>
      <c r="AE94" s="10">
        <v>44572</v>
      </c>
      <c r="AF94">
        <v>7</v>
      </c>
      <c r="AG94" t="s">
        <v>15</v>
      </c>
      <c r="AH94">
        <v>24</v>
      </c>
      <c r="AI94">
        <v>6</v>
      </c>
      <c r="AJ94" s="11">
        <v>24</v>
      </c>
    </row>
    <row r="95" spans="1:36" x14ac:dyDescent="0.3">
      <c r="A95" s="2">
        <v>44502</v>
      </c>
      <c r="B95" s="3">
        <v>14</v>
      </c>
      <c r="C95" s="3" t="s">
        <v>14</v>
      </c>
      <c r="D95" s="3">
        <v>22.4444444444444</v>
      </c>
      <c r="E95" s="3">
        <v>6</v>
      </c>
      <c r="F95" s="3">
        <f t="shared" si="21"/>
        <v>22</v>
      </c>
      <c r="G95">
        <f t="shared" si="26"/>
        <v>4</v>
      </c>
      <c r="H95">
        <f t="shared" si="22"/>
        <v>2</v>
      </c>
      <c r="I95">
        <f t="shared" si="27"/>
        <v>238</v>
      </c>
      <c r="J95">
        <f t="shared" si="23"/>
        <v>13.447437959197313</v>
      </c>
      <c r="K95">
        <f t="shared" si="24"/>
        <v>3.7979054245022477</v>
      </c>
      <c r="L95">
        <f t="shared" si="25"/>
        <v>3.2324639154546073</v>
      </c>
      <c r="X95" s="10">
        <v>44453</v>
      </c>
      <c r="Y95">
        <v>7</v>
      </c>
      <c r="Z95" t="s">
        <v>12</v>
      </c>
      <c r="AA95">
        <v>21.5</v>
      </c>
      <c r="AB95">
        <v>4</v>
      </c>
      <c r="AC95" s="11">
        <v>21</v>
      </c>
      <c r="AE95" s="10">
        <v>44523</v>
      </c>
      <c r="AF95">
        <v>0</v>
      </c>
      <c r="AG95" t="s">
        <v>16</v>
      </c>
      <c r="AH95">
        <v>24.2</v>
      </c>
      <c r="AI95">
        <v>2</v>
      </c>
      <c r="AJ95" s="11">
        <v>24</v>
      </c>
    </row>
    <row r="96" spans="1:36" x14ac:dyDescent="0.3">
      <c r="A96" s="2">
        <v>44509</v>
      </c>
      <c r="B96" s="3">
        <v>21</v>
      </c>
      <c r="C96" s="3" t="s">
        <v>14</v>
      </c>
      <c r="D96" s="3">
        <v>22</v>
      </c>
      <c r="E96" s="3">
        <v>9</v>
      </c>
      <c r="F96" s="3">
        <f t="shared" si="21"/>
        <v>22</v>
      </c>
      <c r="G96">
        <f t="shared" si="26"/>
        <v>4</v>
      </c>
      <c r="H96">
        <f t="shared" si="22"/>
        <v>5</v>
      </c>
      <c r="I96">
        <f t="shared" si="27"/>
        <v>357</v>
      </c>
      <c r="J96">
        <f t="shared" si="23"/>
        <v>20.171156938795967</v>
      </c>
      <c r="K96">
        <f t="shared" si="24"/>
        <v>5.8803200946682335</v>
      </c>
      <c r="L96">
        <f t="shared" si="25"/>
        <v>0.77496346907668756</v>
      </c>
      <c r="X96" s="10">
        <v>44462</v>
      </c>
      <c r="Y96">
        <v>16</v>
      </c>
      <c r="Z96" t="s">
        <v>12</v>
      </c>
      <c r="AA96">
        <v>21.214285714285701</v>
      </c>
      <c r="AB96">
        <v>9</v>
      </c>
      <c r="AC96" s="11">
        <v>21</v>
      </c>
      <c r="AE96" s="10">
        <v>44530</v>
      </c>
      <c r="AF96">
        <v>7</v>
      </c>
      <c r="AG96" t="s">
        <v>16</v>
      </c>
      <c r="AH96">
        <v>24.181818181818102</v>
      </c>
      <c r="AI96">
        <v>5</v>
      </c>
      <c r="AJ96" s="11">
        <v>24</v>
      </c>
    </row>
    <row r="97" spans="1:36" x14ac:dyDescent="0.3">
      <c r="A97" s="2">
        <v>44515</v>
      </c>
      <c r="B97" s="3">
        <v>27</v>
      </c>
      <c r="C97" s="3" t="s">
        <v>14</v>
      </c>
      <c r="D97" s="3">
        <v>22</v>
      </c>
      <c r="E97" s="3">
        <v>9</v>
      </c>
      <c r="F97" s="3">
        <f t="shared" si="21"/>
        <v>22</v>
      </c>
      <c r="G97">
        <f t="shared" si="26"/>
        <v>4</v>
      </c>
      <c r="H97">
        <f t="shared" si="22"/>
        <v>5</v>
      </c>
      <c r="I97">
        <f t="shared" si="27"/>
        <v>459</v>
      </c>
      <c r="J97">
        <f t="shared" si="23"/>
        <v>25.934344635594819</v>
      </c>
      <c r="K97">
        <f t="shared" si="24"/>
        <v>7.9202027810575242</v>
      </c>
      <c r="L97">
        <f t="shared" si="25"/>
        <v>8.5275842824960986</v>
      </c>
      <c r="X97" s="10">
        <v>44488</v>
      </c>
      <c r="Y97">
        <v>0</v>
      </c>
      <c r="Z97" t="s">
        <v>15</v>
      </c>
      <c r="AA97">
        <v>21.7</v>
      </c>
      <c r="AB97">
        <v>4</v>
      </c>
      <c r="AC97" s="11">
        <v>21</v>
      </c>
      <c r="AE97" s="10">
        <v>44537</v>
      </c>
      <c r="AF97">
        <v>14</v>
      </c>
      <c r="AG97" t="s">
        <v>16</v>
      </c>
      <c r="AH97">
        <v>24</v>
      </c>
      <c r="AI97">
        <v>8</v>
      </c>
      <c r="AJ97" s="11">
        <v>24</v>
      </c>
    </row>
    <row r="98" spans="1:36" x14ac:dyDescent="0.3">
      <c r="A98" s="1">
        <v>44523</v>
      </c>
      <c r="B98">
        <v>0</v>
      </c>
      <c r="C98" t="s">
        <v>14</v>
      </c>
      <c r="D98">
        <v>24</v>
      </c>
      <c r="E98">
        <v>2</v>
      </c>
      <c r="F98">
        <f t="shared" si="21"/>
        <v>24</v>
      </c>
      <c r="G98">
        <f t="shared" si="26"/>
        <v>2</v>
      </c>
      <c r="H98">
        <f t="shared" si="22"/>
        <v>0</v>
      </c>
      <c r="I98">
        <f t="shared" si="27"/>
        <v>0</v>
      </c>
      <c r="J98">
        <f t="shared" si="23"/>
        <v>0</v>
      </c>
      <c r="K98">
        <f t="shared" si="24"/>
        <v>1.2854996900796727</v>
      </c>
      <c r="L98">
        <f t="shared" si="25"/>
        <v>1.6525094531949345</v>
      </c>
      <c r="X98" s="10">
        <v>44453</v>
      </c>
      <c r="Y98">
        <v>14</v>
      </c>
      <c r="Z98" t="s">
        <v>16</v>
      </c>
      <c r="AA98">
        <v>21.419354838709602</v>
      </c>
      <c r="AB98">
        <v>7</v>
      </c>
      <c r="AC98" s="11">
        <v>21</v>
      </c>
      <c r="AE98" s="10">
        <v>44558</v>
      </c>
      <c r="AF98">
        <v>0</v>
      </c>
      <c r="AG98" t="s">
        <v>16</v>
      </c>
      <c r="AH98">
        <v>24.363636363636299</v>
      </c>
      <c r="AI98">
        <v>2</v>
      </c>
      <c r="AJ98" s="11">
        <v>24</v>
      </c>
    </row>
    <row r="99" spans="1:36" x14ac:dyDescent="0.3">
      <c r="A99" s="1">
        <v>44530</v>
      </c>
      <c r="B99">
        <v>7</v>
      </c>
      <c r="C99" t="s">
        <v>14</v>
      </c>
      <c r="D99">
        <v>23.8</v>
      </c>
      <c r="E99">
        <v>4</v>
      </c>
      <c r="F99">
        <f t="shared" si="21"/>
        <v>23</v>
      </c>
      <c r="G99">
        <f t="shared" si="26"/>
        <v>2</v>
      </c>
      <c r="H99">
        <f t="shared" si="22"/>
        <v>2</v>
      </c>
      <c r="I99">
        <f t="shared" si="27"/>
        <v>126</v>
      </c>
      <c r="J99">
        <f t="shared" si="23"/>
        <v>6.5917912809138919</v>
      </c>
      <c r="K99">
        <f t="shared" si="24"/>
        <v>2.3432234589157392</v>
      </c>
      <c r="L99">
        <f t="shared" si="25"/>
        <v>0.11780234275008414</v>
      </c>
      <c r="X99" s="10">
        <v>44488</v>
      </c>
      <c r="Y99">
        <v>0</v>
      </c>
      <c r="Z99" t="s">
        <v>16</v>
      </c>
      <c r="AA99">
        <v>21.818181818181799</v>
      </c>
      <c r="AB99">
        <v>4</v>
      </c>
      <c r="AC99" s="11">
        <v>21</v>
      </c>
      <c r="AE99" s="10">
        <v>44572</v>
      </c>
      <c r="AF99">
        <v>7</v>
      </c>
      <c r="AG99" t="s">
        <v>16</v>
      </c>
      <c r="AH99">
        <v>24</v>
      </c>
      <c r="AI99">
        <v>6</v>
      </c>
      <c r="AJ99" s="11">
        <v>24</v>
      </c>
    </row>
    <row r="100" spans="1:36" x14ac:dyDescent="0.3">
      <c r="A100" s="1">
        <v>44558</v>
      </c>
      <c r="B100">
        <v>0</v>
      </c>
      <c r="C100" t="s">
        <v>14</v>
      </c>
      <c r="D100">
        <v>24.3</v>
      </c>
      <c r="E100">
        <v>1</v>
      </c>
      <c r="F100">
        <f t="shared" si="21"/>
        <v>24</v>
      </c>
      <c r="G100">
        <f t="shared" si="26"/>
        <v>1</v>
      </c>
      <c r="H100">
        <f t="shared" si="22"/>
        <v>0</v>
      </c>
      <c r="I100">
        <f t="shared" si="27"/>
        <v>0</v>
      </c>
      <c r="J100">
        <f t="shared" si="23"/>
        <v>0</v>
      </c>
      <c r="K100">
        <f t="shared" si="24"/>
        <v>1.2854996900796727</v>
      </c>
      <c r="L100">
        <f t="shared" si="25"/>
        <v>1.6525094531949345</v>
      </c>
      <c r="X100" s="10">
        <v>44453</v>
      </c>
      <c r="Y100">
        <v>14</v>
      </c>
      <c r="Z100" t="s">
        <v>17</v>
      </c>
      <c r="AA100">
        <v>21.375</v>
      </c>
      <c r="AB100">
        <v>6</v>
      </c>
      <c r="AC100" s="11">
        <v>21</v>
      </c>
      <c r="AE100" s="10">
        <v>44523</v>
      </c>
      <c r="AF100">
        <v>0</v>
      </c>
      <c r="AG100" t="s">
        <v>17</v>
      </c>
      <c r="AH100">
        <v>24.2</v>
      </c>
      <c r="AI100">
        <v>2</v>
      </c>
      <c r="AJ100" s="11">
        <v>24</v>
      </c>
    </row>
    <row r="101" spans="1:36" x14ac:dyDescent="0.3">
      <c r="A101" s="1">
        <v>44572</v>
      </c>
      <c r="B101">
        <v>7</v>
      </c>
      <c r="C101" t="s">
        <v>14</v>
      </c>
      <c r="D101">
        <v>24</v>
      </c>
      <c r="E101">
        <v>5</v>
      </c>
      <c r="F101">
        <f t="shared" si="21"/>
        <v>24</v>
      </c>
      <c r="G101">
        <f t="shared" si="26"/>
        <v>1</v>
      </c>
      <c r="H101">
        <f t="shared" si="22"/>
        <v>4</v>
      </c>
      <c r="I101">
        <f t="shared" si="27"/>
        <v>133</v>
      </c>
      <c r="J101">
        <f t="shared" si="23"/>
        <v>6.4439981243479876</v>
      </c>
      <c r="K101">
        <f t="shared" si="24"/>
        <v>2.4189627797884601</v>
      </c>
      <c r="L101">
        <f t="shared" si="25"/>
        <v>2.4996786916942333</v>
      </c>
      <c r="X101" s="10">
        <v>44488</v>
      </c>
      <c r="Y101">
        <v>0</v>
      </c>
      <c r="Z101" t="s">
        <v>17</v>
      </c>
      <c r="AA101">
        <v>21.8333333333333</v>
      </c>
      <c r="AB101">
        <v>4</v>
      </c>
      <c r="AC101" s="11">
        <v>21</v>
      </c>
      <c r="AE101" s="10">
        <v>44530</v>
      </c>
      <c r="AF101">
        <v>7</v>
      </c>
      <c r="AG101" t="s">
        <v>17</v>
      </c>
      <c r="AH101">
        <v>24</v>
      </c>
      <c r="AI101">
        <v>4</v>
      </c>
      <c r="AJ101" s="11">
        <v>24</v>
      </c>
    </row>
    <row r="102" spans="1:36" x14ac:dyDescent="0.3">
      <c r="A102" s="1">
        <v>44579</v>
      </c>
      <c r="B102">
        <v>14</v>
      </c>
      <c r="C102" t="s">
        <v>14</v>
      </c>
      <c r="D102">
        <v>23.3333333333333</v>
      </c>
      <c r="E102">
        <v>8</v>
      </c>
      <c r="F102">
        <f t="shared" si="21"/>
        <v>23</v>
      </c>
      <c r="G102">
        <f t="shared" si="26"/>
        <v>1</v>
      </c>
      <c r="H102">
        <f t="shared" si="22"/>
        <v>7</v>
      </c>
      <c r="I102">
        <f t="shared" si="27"/>
        <v>252</v>
      </c>
      <c r="J102">
        <f t="shared" si="23"/>
        <v>13.183582561827784</v>
      </c>
      <c r="K102">
        <f t="shared" si="24"/>
        <v>4.0163793485168595</v>
      </c>
      <c r="L102">
        <f t="shared" si="25"/>
        <v>8.9019921919566798</v>
      </c>
      <c r="X102" s="10">
        <v>44453</v>
      </c>
      <c r="Y102">
        <v>7</v>
      </c>
      <c r="Z102" t="s">
        <v>18</v>
      </c>
      <c r="AA102">
        <v>21.3333333333333</v>
      </c>
      <c r="AB102">
        <v>6</v>
      </c>
      <c r="AC102" s="11">
        <v>21</v>
      </c>
      <c r="AE102" s="10">
        <v>44558</v>
      </c>
      <c r="AF102">
        <v>0</v>
      </c>
      <c r="AG102" t="s">
        <v>17</v>
      </c>
      <c r="AH102">
        <v>24.363636363636299</v>
      </c>
      <c r="AI102">
        <v>1</v>
      </c>
      <c r="AJ102" s="11">
        <v>24</v>
      </c>
    </row>
    <row r="103" spans="1:36" x14ac:dyDescent="0.3">
      <c r="A103" s="1">
        <v>44488</v>
      </c>
      <c r="B103">
        <v>0</v>
      </c>
      <c r="C103" t="s">
        <v>15</v>
      </c>
      <c r="D103">
        <v>21.7</v>
      </c>
      <c r="E103">
        <v>4</v>
      </c>
      <c r="F103">
        <f t="shared" si="21"/>
        <v>21</v>
      </c>
      <c r="G103">
        <f t="shared" si="26"/>
        <v>4</v>
      </c>
      <c r="H103">
        <f t="shared" si="22"/>
        <v>0</v>
      </c>
      <c r="I103">
        <f t="shared" si="27"/>
        <v>0</v>
      </c>
      <c r="J103">
        <f t="shared" si="23"/>
        <v>0</v>
      </c>
      <c r="K103">
        <f t="shared" si="24"/>
        <v>1.2854996900796727</v>
      </c>
      <c r="L103">
        <f t="shared" si="25"/>
        <v>1.6525094531949345</v>
      </c>
      <c r="X103" s="10">
        <v>44488</v>
      </c>
      <c r="Y103">
        <v>0</v>
      </c>
      <c r="Z103" t="s">
        <v>18</v>
      </c>
      <c r="AA103">
        <v>21.8333333333333</v>
      </c>
      <c r="AB103">
        <v>4</v>
      </c>
      <c r="AC103" s="11">
        <v>21</v>
      </c>
      <c r="AE103" s="10">
        <v>44572</v>
      </c>
      <c r="AF103">
        <v>7</v>
      </c>
      <c r="AG103" t="s">
        <v>17</v>
      </c>
      <c r="AH103">
        <v>24</v>
      </c>
      <c r="AI103">
        <v>5</v>
      </c>
      <c r="AJ103" s="11">
        <v>24</v>
      </c>
    </row>
    <row r="104" spans="1:36" x14ac:dyDescent="0.3">
      <c r="A104" s="1">
        <v>44495</v>
      </c>
      <c r="B104">
        <v>7</v>
      </c>
      <c r="C104" t="s">
        <v>15</v>
      </c>
      <c r="D104">
        <v>22</v>
      </c>
      <c r="E104">
        <v>6</v>
      </c>
      <c r="F104">
        <f t="shared" si="21"/>
        <v>22</v>
      </c>
      <c r="G104">
        <f t="shared" si="26"/>
        <v>4</v>
      </c>
      <c r="H104">
        <f t="shared" si="22"/>
        <v>2</v>
      </c>
      <c r="I104">
        <f t="shared" si="27"/>
        <v>119</v>
      </c>
      <c r="J104">
        <f t="shared" si="23"/>
        <v>6.7237189795986563</v>
      </c>
      <c r="K104">
        <f t="shared" si="24"/>
        <v>2.2694278129778724</v>
      </c>
      <c r="L104">
        <f t="shared" si="25"/>
        <v>7.2591346406039411E-2</v>
      </c>
      <c r="X104" s="10">
        <v>44453</v>
      </c>
      <c r="Y104">
        <v>7</v>
      </c>
      <c r="Z104" t="s">
        <v>19</v>
      </c>
      <c r="AA104">
        <v>21.3333333333333</v>
      </c>
      <c r="AB104">
        <v>7</v>
      </c>
      <c r="AC104" s="11">
        <v>21</v>
      </c>
      <c r="AE104" s="10">
        <v>44523</v>
      </c>
      <c r="AF104">
        <v>0</v>
      </c>
      <c r="AG104" t="s">
        <v>18</v>
      </c>
      <c r="AH104">
        <v>24.3</v>
      </c>
      <c r="AI104">
        <v>2</v>
      </c>
      <c r="AJ104" s="11">
        <v>24</v>
      </c>
    </row>
    <row r="105" spans="1:36" x14ac:dyDescent="0.3">
      <c r="A105" s="2">
        <v>44502</v>
      </c>
      <c r="B105" s="3">
        <v>0</v>
      </c>
      <c r="C105" s="3" t="s">
        <v>15</v>
      </c>
      <c r="D105" s="3">
        <v>22.363636363636299</v>
      </c>
      <c r="E105" s="3">
        <v>5</v>
      </c>
      <c r="F105" s="3">
        <f t="shared" si="21"/>
        <v>22</v>
      </c>
      <c r="G105">
        <f t="shared" si="26"/>
        <v>5</v>
      </c>
      <c r="H105">
        <f t="shared" si="22"/>
        <v>0</v>
      </c>
      <c r="I105">
        <f t="shared" si="27"/>
        <v>0</v>
      </c>
      <c r="J105">
        <f t="shared" si="23"/>
        <v>0</v>
      </c>
      <c r="K105">
        <f t="shared" si="24"/>
        <v>1.2854996900796727</v>
      </c>
      <c r="L105">
        <f t="shared" si="25"/>
        <v>1.6525094531949345</v>
      </c>
      <c r="X105" s="10">
        <v>44453</v>
      </c>
      <c r="Y105">
        <v>7</v>
      </c>
      <c r="Z105" t="s">
        <v>20</v>
      </c>
      <c r="AA105">
        <v>21.352941176470502</v>
      </c>
      <c r="AB105">
        <v>7</v>
      </c>
      <c r="AC105" s="11">
        <v>21</v>
      </c>
      <c r="AE105" s="10">
        <v>44530</v>
      </c>
      <c r="AF105">
        <v>7</v>
      </c>
      <c r="AG105" t="s">
        <v>18</v>
      </c>
      <c r="AH105">
        <v>24.2</v>
      </c>
      <c r="AI105">
        <v>4</v>
      </c>
      <c r="AJ105" s="11">
        <v>24</v>
      </c>
    </row>
    <row r="106" spans="1:36" x14ac:dyDescent="0.3">
      <c r="A106" s="2">
        <v>44509</v>
      </c>
      <c r="B106" s="3">
        <v>7</v>
      </c>
      <c r="C106" s="3" t="s">
        <v>15</v>
      </c>
      <c r="D106" s="3">
        <v>22</v>
      </c>
      <c r="E106" s="3">
        <v>10</v>
      </c>
      <c r="F106" s="3">
        <f t="shared" si="21"/>
        <v>22</v>
      </c>
      <c r="G106">
        <f t="shared" si="26"/>
        <v>5</v>
      </c>
      <c r="H106">
        <f t="shared" si="22"/>
        <v>5</v>
      </c>
      <c r="I106">
        <f t="shared" si="27"/>
        <v>119</v>
      </c>
      <c r="J106">
        <f t="shared" si="23"/>
        <v>6.7237189795986563</v>
      </c>
      <c r="K106">
        <f t="shared" si="24"/>
        <v>2.2694278129778724</v>
      </c>
      <c r="L106">
        <f t="shared" si="25"/>
        <v>7.4560244685388044</v>
      </c>
      <c r="X106" s="10">
        <v>44488</v>
      </c>
      <c r="Y106">
        <v>0</v>
      </c>
      <c r="Z106" t="s">
        <v>21</v>
      </c>
      <c r="AA106">
        <v>21.8</v>
      </c>
      <c r="AB106">
        <v>3</v>
      </c>
      <c r="AC106" s="11">
        <v>21</v>
      </c>
      <c r="AE106" s="10">
        <v>44558</v>
      </c>
      <c r="AF106">
        <v>0</v>
      </c>
      <c r="AG106" t="s">
        <v>18</v>
      </c>
      <c r="AH106">
        <v>24.3333333333333</v>
      </c>
      <c r="AI106">
        <v>1</v>
      </c>
      <c r="AJ106" s="11">
        <v>24</v>
      </c>
    </row>
    <row r="107" spans="1:36" x14ac:dyDescent="0.3">
      <c r="A107" s="2">
        <v>44515</v>
      </c>
      <c r="B107" s="3">
        <v>13</v>
      </c>
      <c r="C107" s="3" t="s">
        <v>15</v>
      </c>
      <c r="D107" s="3">
        <v>22</v>
      </c>
      <c r="E107" s="3">
        <v>10</v>
      </c>
      <c r="F107" s="3">
        <f t="shared" si="21"/>
        <v>22</v>
      </c>
      <c r="G107">
        <f t="shared" si="26"/>
        <v>5</v>
      </c>
      <c r="H107">
        <f t="shared" si="22"/>
        <v>5</v>
      </c>
      <c r="I107">
        <f t="shared" si="27"/>
        <v>221</v>
      </c>
      <c r="J107">
        <f t="shared" si="23"/>
        <v>12.486906676397505</v>
      </c>
      <c r="K107">
        <f t="shared" si="24"/>
        <v>3.5433883377221216</v>
      </c>
      <c r="L107">
        <f t="shared" si="25"/>
        <v>2.1217175346839241</v>
      </c>
      <c r="X107" s="8">
        <v>44516</v>
      </c>
      <c r="Y107" s="3">
        <v>28</v>
      </c>
      <c r="Z107" s="3" t="s">
        <v>21</v>
      </c>
      <c r="AA107" s="3">
        <v>21.875</v>
      </c>
      <c r="AB107" s="3">
        <v>10</v>
      </c>
      <c r="AC107" s="9">
        <v>21</v>
      </c>
      <c r="AE107" s="10">
        <v>44572</v>
      </c>
      <c r="AF107">
        <v>7</v>
      </c>
      <c r="AG107" t="s">
        <v>18</v>
      </c>
      <c r="AH107">
        <v>24</v>
      </c>
      <c r="AI107">
        <v>5</v>
      </c>
      <c r="AJ107" s="11">
        <v>24</v>
      </c>
    </row>
    <row r="108" spans="1:36" x14ac:dyDescent="0.3">
      <c r="A108" s="1">
        <v>44523</v>
      </c>
      <c r="B108">
        <v>0</v>
      </c>
      <c r="C108" t="s">
        <v>15</v>
      </c>
      <c r="D108">
        <v>24</v>
      </c>
      <c r="E108">
        <v>2</v>
      </c>
      <c r="F108">
        <f t="shared" si="21"/>
        <v>24</v>
      </c>
      <c r="G108">
        <f t="shared" si="26"/>
        <v>2</v>
      </c>
      <c r="H108">
        <f t="shared" si="22"/>
        <v>0</v>
      </c>
      <c r="I108">
        <f t="shared" si="27"/>
        <v>0</v>
      </c>
      <c r="J108">
        <f t="shared" si="23"/>
        <v>0</v>
      </c>
      <c r="K108">
        <f t="shared" si="24"/>
        <v>1.2854996900796727</v>
      </c>
      <c r="L108">
        <f t="shared" si="25"/>
        <v>1.6525094531949345</v>
      </c>
      <c r="X108" s="10">
        <v>44488</v>
      </c>
      <c r="Y108">
        <v>0</v>
      </c>
      <c r="Z108" t="s">
        <v>22</v>
      </c>
      <c r="AA108">
        <v>21.8333333333333</v>
      </c>
      <c r="AB108">
        <v>3</v>
      </c>
      <c r="AC108" s="11">
        <v>21</v>
      </c>
      <c r="AE108" s="8">
        <v>44484</v>
      </c>
      <c r="AF108" s="3">
        <v>31</v>
      </c>
      <c r="AG108" s="3" t="s">
        <v>36</v>
      </c>
      <c r="AH108" s="3">
        <v>24</v>
      </c>
      <c r="AI108" s="3">
        <v>13</v>
      </c>
      <c r="AJ108" s="9">
        <v>24</v>
      </c>
    </row>
    <row r="109" spans="1:36" x14ac:dyDescent="0.3">
      <c r="A109" s="1">
        <v>44530</v>
      </c>
      <c r="B109">
        <v>7</v>
      </c>
      <c r="C109" t="s">
        <v>15</v>
      </c>
      <c r="D109">
        <v>23.8</v>
      </c>
      <c r="E109">
        <v>4</v>
      </c>
      <c r="F109">
        <f t="shared" si="21"/>
        <v>23</v>
      </c>
      <c r="G109">
        <f t="shared" si="26"/>
        <v>2</v>
      </c>
      <c r="H109">
        <f t="shared" si="22"/>
        <v>2</v>
      </c>
      <c r="I109">
        <f t="shared" si="27"/>
        <v>126</v>
      </c>
      <c r="J109">
        <f t="shared" si="23"/>
        <v>6.5917912809138919</v>
      </c>
      <c r="K109">
        <f t="shared" si="24"/>
        <v>2.3432234589157392</v>
      </c>
      <c r="L109">
        <f t="shared" si="25"/>
        <v>0.11780234275008414</v>
      </c>
      <c r="X109" s="10">
        <v>44516</v>
      </c>
      <c r="Y109">
        <v>28</v>
      </c>
      <c r="Z109" t="s">
        <v>22</v>
      </c>
      <c r="AA109">
        <v>21.8888888888888</v>
      </c>
      <c r="AB109">
        <v>9</v>
      </c>
      <c r="AC109" s="11">
        <v>21</v>
      </c>
      <c r="AE109" s="10">
        <v>44484</v>
      </c>
      <c r="AF109">
        <v>21</v>
      </c>
      <c r="AG109" t="s">
        <v>38</v>
      </c>
      <c r="AH109">
        <v>24</v>
      </c>
      <c r="AI109">
        <v>11</v>
      </c>
      <c r="AJ109" s="11">
        <v>24</v>
      </c>
    </row>
    <row r="110" spans="1:36" x14ac:dyDescent="0.3">
      <c r="A110" s="1">
        <v>44537</v>
      </c>
      <c r="B110">
        <v>14</v>
      </c>
      <c r="C110" t="s">
        <v>15</v>
      </c>
      <c r="D110">
        <v>24</v>
      </c>
      <c r="E110">
        <v>6</v>
      </c>
      <c r="F110">
        <f t="shared" si="21"/>
        <v>24</v>
      </c>
      <c r="G110">
        <f t="shared" si="26"/>
        <v>2</v>
      </c>
      <c r="H110">
        <f t="shared" si="22"/>
        <v>4</v>
      </c>
      <c r="I110">
        <f t="shared" si="27"/>
        <v>266</v>
      </c>
      <c r="J110">
        <f t="shared" si="23"/>
        <v>12.887996248695975</v>
      </c>
      <c r="K110">
        <f t="shared" si="24"/>
        <v>4.2426610913321978</v>
      </c>
      <c r="L110">
        <f t="shared" si="25"/>
        <v>5.8884405246533253E-2</v>
      </c>
      <c r="X110" s="8">
        <v>44488</v>
      </c>
      <c r="Y110" s="3">
        <v>0</v>
      </c>
      <c r="Z110" s="3" t="s">
        <v>23</v>
      </c>
      <c r="AA110" s="3">
        <v>21.8</v>
      </c>
      <c r="AB110" s="3">
        <v>2</v>
      </c>
      <c r="AC110" s="9">
        <v>21</v>
      </c>
      <c r="AE110" s="10">
        <v>44484</v>
      </c>
      <c r="AF110">
        <v>0</v>
      </c>
      <c r="AG110" t="s">
        <v>41</v>
      </c>
      <c r="AH110">
        <v>24.307692307692299</v>
      </c>
      <c r="AI110">
        <v>4</v>
      </c>
      <c r="AJ110" s="11">
        <v>24</v>
      </c>
    </row>
    <row r="111" spans="1:36" x14ac:dyDescent="0.3">
      <c r="A111" s="1">
        <v>44558</v>
      </c>
      <c r="B111">
        <v>0</v>
      </c>
      <c r="C111" t="s">
        <v>15</v>
      </c>
      <c r="D111">
        <v>24.363636363636299</v>
      </c>
      <c r="E111">
        <v>2</v>
      </c>
      <c r="F111">
        <f t="shared" si="21"/>
        <v>24</v>
      </c>
      <c r="G111">
        <f t="shared" si="26"/>
        <v>2</v>
      </c>
      <c r="H111">
        <f t="shared" si="22"/>
        <v>0</v>
      </c>
      <c r="I111">
        <f t="shared" si="27"/>
        <v>0</v>
      </c>
      <c r="J111">
        <f t="shared" si="23"/>
        <v>0</v>
      </c>
      <c r="K111">
        <f t="shared" si="24"/>
        <v>1.2854996900796727</v>
      </c>
      <c r="L111">
        <f t="shared" si="25"/>
        <v>1.6525094531949345</v>
      </c>
      <c r="X111" s="10">
        <v>44488</v>
      </c>
      <c r="Y111">
        <v>0</v>
      </c>
      <c r="Z111" t="s">
        <v>24</v>
      </c>
      <c r="AA111">
        <v>21.7777777777777</v>
      </c>
      <c r="AB111">
        <v>3</v>
      </c>
      <c r="AC111" s="11">
        <v>21</v>
      </c>
      <c r="AE111" s="10">
        <v>44484</v>
      </c>
      <c r="AF111">
        <v>0</v>
      </c>
      <c r="AG111" t="s">
        <v>42</v>
      </c>
      <c r="AH111">
        <v>24.1538461538461</v>
      </c>
      <c r="AI111">
        <v>5</v>
      </c>
      <c r="AJ111" s="11">
        <v>24</v>
      </c>
    </row>
    <row r="112" spans="1:36" x14ac:dyDescent="0.3">
      <c r="A112" s="1">
        <v>44572</v>
      </c>
      <c r="B112">
        <v>7</v>
      </c>
      <c r="C112" t="s">
        <v>15</v>
      </c>
      <c r="D112">
        <v>24</v>
      </c>
      <c r="E112">
        <v>6</v>
      </c>
      <c r="F112">
        <f t="shared" si="21"/>
        <v>24</v>
      </c>
      <c r="G112">
        <f t="shared" si="26"/>
        <v>2</v>
      </c>
      <c r="H112">
        <f t="shared" si="22"/>
        <v>4</v>
      </c>
      <c r="I112">
        <f t="shared" si="27"/>
        <v>133</v>
      </c>
      <c r="J112">
        <f t="shared" si="23"/>
        <v>6.4439981243479876</v>
      </c>
      <c r="K112">
        <f t="shared" si="24"/>
        <v>2.4189627797884601</v>
      </c>
      <c r="L112">
        <f t="shared" si="25"/>
        <v>2.4996786916942333</v>
      </c>
      <c r="X112" s="10">
        <v>44551</v>
      </c>
      <c r="Y112">
        <v>28</v>
      </c>
      <c r="Z112" t="s">
        <v>24</v>
      </c>
      <c r="AA112">
        <v>21.5</v>
      </c>
      <c r="AB112">
        <v>10</v>
      </c>
      <c r="AC112" s="11">
        <v>21</v>
      </c>
      <c r="AE112" s="10">
        <v>44484</v>
      </c>
      <c r="AF112">
        <v>0</v>
      </c>
      <c r="AG112" t="s">
        <v>43</v>
      </c>
      <c r="AH112">
        <v>24.181818181818102</v>
      </c>
      <c r="AI112">
        <v>4</v>
      </c>
      <c r="AJ112" s="11">
        <v>24</v>
      </c>
    </row>
    <row r="113" spans="1:36" ht="17.25" thickBot="1" x14ac:dyDescent="0.35">
      <c r="A113" s="1">
        <v>44579</v>
      </c>
      <c r="B113">
        <v>14</v>
      </c>
      <c r="C113" t="s">
        <v>15</v>
      </c>
      <c r="D113">
        <v>23</v>
      </c>
      <c r="E113">
        <v>8</v>
      </c>
      <c r="F113">
        <f t="shared" si="21"/>
        <v>23</v>
      </c>
      <c r="G113">
        <f t="shared" si="26"/>
        <v>2</v>
      </c>
      <c r="H113">
        <f t="shared" si="22"/>
        <v>6</v>
      </c>
      <c r="I113">
        <f t="shared" si="27"/>
        <v>252</v>
      </c>
      <c r="J113">
        <f t="shared" si="23"/>
        <v>13.183582561827784</v>
      </c>
      <c r="K113">
        <f t="shared" si="24"/>
        <v>4.0163793485168595</v>
      </c>
      <c r="L113">
        <f t="shared" si="25"/>
        <v>3.9347508889903988</v>
      </c>
      <c r="X113" s="10">
        <v>44551</v>
      </c>
      <c r="Y113">
        <v>28</v>
      </c>
      <c r="Z113" t="s">
        <v>25</v>
      </c>
      <c r="AA113">
        <v>21</v>
      </c>
      <c r="AB113">
        <v>9</v>
      </c>
      <c r="AC113" s="11">
        <v>21</v>
      </c>
      <c r="AE113" s="12">
        <v>44484</v>
      </c>
      <c r="AF113" s="13">
        <v>0</v>
      </c>
      <c r="AG113" s="13" t="s">
        <v>44</v>
      </c>
      <c r="AH113" s="13">
        <v>24.0833333333333</v>
      </c>
      <c r="AI113" s="13">
        <v>4</v>
      </c>
      <c r="AJ113" s="14">
        <v>24</v>
      </c>
    </row>
    <row r="114" spans="1:36" x14ac:dyDescent="0.3">
      <c r="A114" s="1">
        <v>44439</v>
      </c>
      <c r="B114">
        <v>0</v>
      </c>
      <c r="C114" t="s">
        <v>16</v>
      </c>
      <c r="D114">
        <v>22.3333333333333</v>
      </c>
      <c r="E114">
        <v>2</v>
      </c>
      <c r="F114">
        <f t="shared" si="21"/>
        <v>22</v>
      </c>
      <c r="G114">
        <f t="shared" si="26"/>
        <v>2</v>
      </c>
      <c r="H114">
        <f t="shared" si="22"/>
        <v>0</v>
      </c>
      <c r="I114">
        <f t="shared" si="27"/>
        <v>0</v>
      </c>
      <c r="J114">
        <f t="shared" si="23"/>
        <v>0</v>
      </c>
      <c r="K114">
        <f t="shared" si="24"/>
        <v>1.2854996900796727</v>
      </c>
      <c r="L114">
        <f t="shared" si="25"/>
        <v>1.6525094531949345</v>
      </c>
      <c r="X114" s="10">
        <v>44488</v>
      </c>
      <c r="Y114">
        <v>0</v>
      </c>
      <c r="Z114" t="s">
        <v>26</v>
      </c>
      <c r="AA114">
        <v>21.818181818181799</v>
      </c>
      <c r="AB114">
        <v>3</v>
      </c>
      <c r="AC114" s="11">
        <v>21</v>
      </c>
    </row>
    <row r="115" spans="1:36" x14ac:dyDescent="0.3">
      <c r="A115" s="1">
        <v>44446</v>
      </c>
      <c r="B115">
        <v>7</v>
      </c>
      <c r="C115" t="s">
        <v>16</v>
      </c>
      <c r="D115">
        <v>22</v>
      </c>
      <c r="E115">
        <v>4</v>
      </c>
      <c r="F115">
        <f t="shared" si="21"/>
        <v>22</v>
      </c>
      <c r="G115">
        <f t="shared" si="26"/>
        <v>2</v>
      </c>
      <c r="H115">
        <f t="shared" si="22"/>
        <v>2</v>
      </c>
      <c r="I115">
        <f t="shared" si="27"/>
        <v>119</v>
      </c>
      <c r="J115">
        <f t="shared" si="23"/>
        <v>6.7237189795986563</v>
      </c>
      <c r="K115">
        <f t="shared" si="24"/>
        <v>2.2694278129778724</v>
      </c>
      <c r="L115">
        <f t="shared" si="25"/>
        <v>7.2591346406039411E-2</v>
      </c>
      <c r="X115" s="10">
        <v>44551</v>
      </c>
      <c r="Y115">
        <v>28</v>
      </c>
      <c r="Z115" t="s">
        <v>26</v>
      </c>
      <c r="AA115">
        <v>21.5</v>
      </c>
      <c r="AB115">
        <v>11</v>
      </c>
      <c r="AC115" s="11">
        <v>21</v>
      </c>
    </row>
    <row r="116" spans="1:36" x14ac:dyDescent="0.3">
      <c r="A116" s="1">
        <v>44453</v>
      </c>
      <c r="B116">
        <v>14</v>
      </c>
      <c r="C116" t="s">
        <v>16</v>
      </c>
      <c r="D116">
        <v>21.419354838709602</v>
      </c>
      <c r="E116">
        <v>7</v>
      </c>
      <c r="F116">
        <f t="shared" si="21"/>
        <v>21</v>
      </c>
      <c r="G116">
        <f t="shared" si="26"/>
        <v>2</v>
      </c>
      <c r="H116">
        <f t="shared" si="22"/>
        <v>5</v>
      </c>
      <c r="I116">
        <f t="shared" si="27"/>
        <v>224</v>
      </c>
      <c r="J116">
        <f t="shared" si="23"/>
        <v>13.671247400504399</v>
      </c>
      <c r="K116">
        <f t="shared" si="24"/>
        <v>3.5874340216116107</v>
      </c>
      <c r="L116">
        <f t="shared" si="25"/>
        <v>1.9953426433003474</v>
      </c>
      <c r="X116" s="8">
        <v>44526</v>
      </c>
      <c r="Y116" s="3">
        <v>21</v>
      </c>
      <c r="Z116" s="3" t="s">
        <v>36</v>
      </c>
      <c r="AA116" s="3">
        <v>21.928571428571399</v>
      </c>
      <c r="AB116" s="3">
        <v>12</v>
      </c>
      <c r="AC116" s="9">
        <v>21</v>
      </c>
    </row>
    <row r="117" spans="1:36" x14ac:dyDescent="0.3">
      <c r="A117" s="1">
        <v>44488</v>
      </c>
      <c r="B117">
        <v>0</v>
      </c>
      <c r="C117" t="s">
        <v>16</v>
      </c>
      <c r="D117">
        <v>21.818181818181799</v>
      </c>
      <c r="E117">
        <v>4</v>
      </c>
      <c r="F117">
        <f t="shared" si="21"/>
        <v>21</v>
      </c>
      <c r="G117">
        <f t="shared" si="26"/>
        <v>4</v>
      </c>
      <c r="H117">
        <f t="shared" si="22"/>
        <v>0</v>
      </c>
      <c r="I117">
        <f t="shared" si="27"/>
        <v>0</v>
      </c>
      <c r="J117">
        <f t="shared" si="23"/>
        <v>0</v>
      </c>
      <c r="K117">
        <f t="shared" si="24"/>
        <v>1.2854996900796727</v>
      </c>
      <c r="L117">
        <f t="shared" si="25"/>
        <v>1.6525094531949345</v>
      </c>
      <c r="X117" s="8">
        <v>44536</v>
      </c>
      <c r="Y117" s="3">
        <v>31</v>
      </c>
      <c r="Z117" s="3" t="s">
        <v>36</v>
      </c>
      <c r="AA117" s="3">
        <v>21.2222222222222</v>
      </c>
      <c r="AB117" s="3">
        <v>14</v>
      </c>
      <c r="AC117" s="9">
        <v>21</v>
      </c>
    </row>
    <row r="118" spans="1:36" x14ac:dyDescent="0.3">
      <c r="A118" s="1">
        <v>44495</v>
      </c>
      <c r="B118">
        <v>7</v>
      </c>
      <c r="C118" t="s">
        <v>16</v>
      </c>
      <c r="D118">
        <v>22</v>
      </c>
      <c r="E118">
        <v>6</v>
      </c>
      <c r="F118">
        <f t="shared" si="21"/>
        <v>22</v>
      </c>
      <c r="G118">
        <f t="shared" si="26"/>
        <v>4</v>
      </c>
      <c r="H118">
        <f t="shared" si="22"/>
        <v>2</v>
      </c>
      <c r="I118">
        <f t="shared" si="27"/>
        <v>119</v>
      </c>
      <c r="J118">
        <f t="shared" si="23"/>
        <v>6.7237189795986563</v>
      </c>
      <c r="K118">
        <f t="shared" si="24"/>
        <v>2.2694278129778724</v>
      </c>
      <c r="L118">
        <f t="shared" si="25"/>
        <v>7.2591346406039411E-2</v>
      </c>
      <c r="X118" s="8">
        <v>44543</v>
      </c>
      <c r="Y118" s="3">
        <v>38</v>
      </c>
      <c r="Z118" s="3" t="s">
        <v>36</v>
      </c>
      <c r="AA118" s="3">
        <v>21.076923076922998</v>
      </c>
      <c r="AB118" s="3">
        <v>14</v>
      </c>
      <c r="AC118" s="9">
        <v>21</v>
      </c>
    </row>
    <row r="119" spans="1:36" x14ac:dyDescent="0.3">
      <c r="A119" s="1">
        <v>44502</v>
      </c>
      <c r="B119">
        <v>14</v>
      </c>
      <c r="C119" t="s">
        <v>16</v>
      </c>
      <c r="D119">
        <v>22</v>
      </c>
      <c r="E119">
        <v>7</v>
      </c>
      <c r="F119">
        <f t="shared" si="21"/>
        <v>22</v>
      </c>
      <c r="G119">
        <f t="shared" si="26"/>
        <v>4</v>
      </c>
      <c r="H119">
        <f t="shared" si="22"/>
        <v>3</v>
      </c>
      <c r="I119">
        <f t="shared" si="27"/>
        <v>238</v>
      </c>
      <c r="J119">
        <f t="shared" si="23"/>
        <v>13.447437959197313</v>
      </c>
      <c r="K119">
        <f t="shared" si="24"/>
        <v>3.7979054245022477</v>
      </c>
      <c r="L119">
        <f t="shared" si="25"/>
        <v>0.63665306645011199</v>
      </c>
      <c r="X119" s="10">
        <v>44526</v>
      </c>
      <c r="Y119">
        <v>21</v>
      </c>
      <c r="Z119" t="s">
        <v>37</v>
      </c>
      <c r="AA119">
        <v>21.9166666666666</v>
      </c>
      <c r="AB119">
        <v>9</v>
      </c>
      <c r="AC119" s="11">
        <v>21</v>
      </c>
    </row>
    <row r="120" spans="1:36" x14ac:dyDescent="0.3">
      <c r="A120" s="1">
        <v>44523</v>
      </c>
      <c r="B120">
        <v>0</v>
      </c>
      <c r="C120" t="s">
        <v>16</v>
      </c>
      <c r="D120">
        <v>24.2</v>
      </c>
      <c r="E120">
        <v>2</v>
      </c>
      <c r="F120">
        <f t="shared" si="21"/>
        <v>24</v>
      </c>
      <c r="G120">
        <f t="shared" si="26"/>
        <v>2</v>
      </c>
      <c r="H120">
        <f t="shared" si="22"/>
        <v>0</v>
      </c>
      <c r="I120">
        <f t="shared" si="27"/>
        <v>0</v>
      </c>
      <c r="J120">
        <f t="shared" si="23"/>
        <v>0</v>
      </c>
      <c r="K120">
        <f t="shared" si="24"/>
        <v>1.2854996900796727</v>
      </c>
      <c r="L120">
        <f t="shared" si="25"/>
        <v>1.6525094531949345</v>
      </c>
      <c r="X120" s="10">
        <v>44536</v>
      </c>
      <c r="Y120">
        <v>31</v>
      </c>
      <c r="Z120" t="s">
        <v>37</v>
      </c>
      <c r="AA120">
        <v>21.1111111111111</v>
      </c>
      <c r="AB120">
        <v>14</v>
      </c>
      <c r="AC120" s="11">
        <v>21</v>
      </c>
    </row>
    <row r="121" spans="1:36" x14ac:dyDescent="0.3">
      <c r="A121" s="1">
        <v>44530</v>
      </c>
      <c r="B121">
        <v>7</v>
      </c>
      <c r="C121" t="s">
        <v>16</v>
      </c>
      <c r="D121">
        <v>24.181818181818102</v>
      </c>
      <c r="E121">
        <v>5</v>
      </c>
      <c r="F121">
        <f t="shared" si="21"/>
        <v>24</v>
      </c>
      <c r="G121">
        <f t="shared" si="26"/>
        <v>2</v>
      </c>
      <c r="H121">
        <f t="shared" si="22"/>
        <v>3</v>
      </c>
      <c r="I121">
        <f t="shared" si="27"/>
        <v>133</v>
      </c>
      <c r="J121">
        <f t="shared" si="23"/>
        <v>6.4439981243479876</v>
      </c>
      <c r="K121">
        <f t="shared" si="24"/>
        <v>2.4189627797884601</v>
      </c>
      <c r="L121">
        <f t="shared" si="25"/>
        <v>0.33760425127115351</v>
      </c>
      <c r="X121" s="10">
        <v>44543</v>
      </c>
      <c r="Y121">
        <v>38</v>
      </c>
      <c r="Z121" t="s">
        <v>37</v>
      </c>
      <c r="AA121">
        <v>21.636363636363601</v>
      </c>
      <c r="AB121">
        <v>15</v>
      </c>
      <c r="AC121" s="11">
        <v>21</v>
      </c>
    </row>
    <row r="122" spans="1:36" x14ac:dyDescent="0.3">
      <c r="A122" s="1">
        <v>44537</v>
      </c>
      <c r="B122">
        <v>14</v>
      </c>
      <c r="C122" t="s">
        <v>16</v>
      </c>
      <c r="D122">
        <v>24</v>
      </c>
      <c r="E122">
        <v>8</v>
      </c>
      <c r="F122">
        <f t="shared" si="21"/>
        <v>24</v>
      </c>
      <c r="G122">
        <f t="shared" si="26"/>
        <v>2</v>
      </c>
      <c r="H122">
        <f t="shared" si="22"/>
        <v>6</v>
      </c>
      <c r="I122">
        <f t="shared" si="27"/>
        <v>266</v>
      </c>
      <c r="J122">
        <f t="shared" si="23"/>
        <v>12.887996248695975</v>
      </c>
      <c r="K122">
        <f t="shared" si="24"/>
        <v>4.2426610913321978</v>
      </c>
      <c r="L122">
        <f t="shared" si="25"/>
        <v>3.0882400399177419</v>
      </c>
      <c r="X122" s="10">
        <v>44543</v>
      </c>
      <c r="Y122">
        <v>38</v>
      </c>
      <c r="Z122" t="s">
        <v>38</v>
      </c>
      <c r="AA122">
        <v>21.05</v>
      </c>
      <c r="AB122">
        <v>12</v>
      </c>
      <c r="AC122" s="11">
        <v>21</v>
      </c>
    </row>
    <row r="123" spans="1:36" x14ac:dyDescent="0.3">
      <c r="A123" s="1">
        <v>44558</v>
      </c>
      <c r="B123">
        <v>0</v>
      </c>
      <c r="C123" t="s">
        <v>16</v>
      </c>
      <c r="D123">
        <v>24.363636363636299</v>
      </c>
      <c r="E123">
        <v>2</v>
      </c>
      <c r="F123">
        <f t="shared" si="21"/>
        <v>24</v>
      </c>
      <c r="G123">
        <f t="shared" si="26"/>
        <v>2</v>
      </c>
      <c r="H123">
        <f t="shared" si="22"/>
        <v>0</v>
      </c>
      <c r="I123">
        <f t="shared" si="27"/>
        <v>0</v>
      </c>
      <c r="J123">
        <f t="shared" si="23"/>
        <v>0</v>
      </c>
      <c r="K123">
        <f t="shared" si="24"/>
        <v>1.2854996900796727</v>
      </c>
      <c r="L123">
        <f t="shared" si="25"/>
        <v>1.6525094531949345</v>
      </c>
      <c r="X123" s="10">
        <v>44566</v>
      </c>
      <c r="Y123">
        <v>0</v>
      </c>
      <c r="Z123" t="s">
        <v>39</v>
      </c>
      <c r="AA123">
        <v>21</v>
      </c>
      <c r="AB123">
        <v>5</v>
      </c>
      <c r="AC123" s="11">
        <v>21</v>
      </c>
    </row>
    <row r="124" spans="1:36" x14ac:dyDescent="0.3">
      <c r="A124" s="1">
        <v>44572</v>
      </c>
      <c r="B124">
        <v>7</v>
      </c>
      <c r="C124" t="s">
        <v>16</v>
      </c>
      <c r="D124">
        <v>24</v>
      </c>
      <c r="E124">
        <v>6</v>
      </c>
      <c r="F124">
        <f t="shared" si="21"/>
        <v>24</v>
      </c>
      <c r="G124">
        <f t="shared" si="26"/>
        <v>2</v>
      </c>
      <c r="H124">
        <f t="shared" si="22"/>
        <v>4</v>
      </c>
      <c r="I124">
        <f t="shared" si="27"/>
        <v>133</v>
      </c>
      <c r="J124">
        <f t="shared" si="23"/>
        <v>6.4439981243479876</v>
      </c>
      <c r="K124">
        <f t="shared" si="24"/>
        <v>2.4189627797884601</v>
      </c>
      <c r="L124">
        <f t="shared" si="25"/>
        <v>2.4996786916942333</v>
      </c>
      <c r="X124" s="10">
        <v>44566</v>
      </c>
      <c r="Y124">
        <v>0</v>
      </c>
      <c r="Z124" t="s">
        <v>40</v>
      </c>
      <c r="AA124">
        <v>21.3333333333333</v>
      </c>
      <c r="AB124">
        <v>5</v>
      </c>
      <c r="AC124" s="11">
        <v>21</v>
      </c>
    </row>
    <row r="125" spans="1:36" x14ac:dyDescent="0.3">
      <c r="A125" s="1">
        <v>44579</v>
      </c>
      <c r="B125">
        <v>14</v>
      </c>
      <c r="C125" t="s">
        <v>16</v>
      </c>
      <c r="D125">
        <v>23.3333333333333</v>
      </c>
      <c r="E125">
        <v>8</v>
      </c>
      <c r="F125">
        <f t="shared" si="21"/>
        <v>23</v>
      </c>
      <c r="G125">
        <f t="shared" si="26"/>
        <v>2</v>
      </c>
      <c r="H125">
        <f t="shared" si="22"/>
        <v>6</v>
      </c>
      <c r="I125">
        <f t="shared" si="27"/>
        <v>252</v>
      </c>
      <c r="J125">
        <f t="shared" si="23"/>
        <v>13.183582561827784</v>
      </c>
      <c r="K125">
        <f t="shared" si="24"/>
        <v>4.0163793485168595</v>
      </c>
      <c r="L125">
        <f t="shared" si="25"/>
        <v>3.9347508889903988</v>
      </c>
      <c r="X125" s="10">
        <v>44566</v>
      </c>
      <c r="Y125">
        <v>0</v>
      </c>
      <c r="Z125" t="s">
        <v>41</v>
      </c>
      <c r="AA125">
        <v>21.3333333333333</v>
      </c>
      <c r="AB125">
        <v>5</v>
      </c>
      <c r="AC125" s="11">
        <v>21</v>
      </c>
    </row>
    <row r="126" spans="1:36" x14ac:dyDescent="0.3">
      <c r="A126" s="1">
        <v>44439</v>
      </c>
      <c r="B126">
        <v>0</v>
      </c>
      <c r="C126" t="s">
        <v>17</v>
      </c>
      <c r="D126">
        <v>22.25</v>
      </c>
      <c r="E126">
        <v>2</v>
      </c>
      <c r="F126">
        <f t="shared" si="21"/>
        <v>22</v>
      </c>
      <c r="G126">
        <f t="shared" si="26"/>
        <v>2</v>
      </c>
      <c r="H126">
        <f t="shared" si="22"/>
        <v>0</v>
      </c>
      <c r="I126">
        <f t="shared" si="27"/>
        <v>0</v>
      </c>
      <c r="J126">
        <f t="shared" si="23"/>
        <v>0</v>
      </c>
      <c r="K126">
        <f t="shared" si="24"/>
        <v>1.2854996900796727</v>
      </c>
      <c r="L126">
        <f t="shared" si="25"/>
        <v>1.6525094531949345</v>
      </c>
      <c r="X126" s="10">
        <v>44547</v>
      </c>
      <c r="Y126">
        <v>21</v>
      </c>
      <c r="Z126" t="s">
        <v>42</v>
      </c>
      <c r="AA126">
        <v>21.125</v>
      </c>
      <c r="AB126">
        <v>11</v>
      </c>
      <c r="AC126" s="11">
        <v>21</v>
      </c>
    </row>
    <row r="127" spans="1:36" x14ac:dyDescent="0.3">
      <c r="A127" s="1">
        <v>44446</v>
      </c>
      <c r="B127">
        <v>7</v>
      </c>
      <c r="C127" t="s">
        <v>17</v>
      </c>
      <c r="D127">
        <v>22</v>
      </c>
      <c r="E127">
        <v>4</v>
      </c>
      <c r="F127">
        <f t="shared" si="21"/>
        <v>22</v>
      </c>
      <c r="G127">
        <f t="shared" si="26"/>
        <v>2</v>
      </c>
      <c r="H127">
        <f t="shared" si="22"/>
        <v>2</v>
      </c>
      <c r="I127">
        <f t="shared" si="27"/>
        <v>119</v>
      </c>
      <c r="J127">
        <f t="shared" si="23"/>
        <v>6.7237189795986563</v>
      </c>
      <c r="K127">
        <f t="shared" si="24"/>
        <v>2.2694278129778724</v>
      </c>
      <c r="L127">
        <f t="shared" si="25"/>
        <v>7.2591346406039411E-2</v>
      </c>
      <c r="X127" s="10">
        <v>44566</v>
      </c>
      <c r="Y127">
        <v>0</v>
      </c>
      <c r="Z127" t="s">
        <v>42</v>
      </c>
      <c r="AA127">
        <v>21.3333333333333</v>
      </c>
      <c r="AB127">
        <v>5</v>
      </c>
      <c r="AC127" s="11">
        <v>21</v>
      </c>
    </row>
    <row r="128" spans="1:36" x14ac:dyDescent="0.3">
      <c r="A128" s="1">
        <v>44453</v>
      </c>
      <c r="B128">
        <v>14</v>
      </c>
      <c r="C128" t="s">
        <v>17</v>
      </c>
      <c r="D128">
        <v>21.375</v>
      </c>
      <c r="E128">
        <v>6</v>
      </c>
      <c r="F128">
        <f t="shared" si="21"/>
        <v>21</v>
      </c>
      <c r="G128">
        <f t="shared" si="26"/>
        <v>2</v>
      </c>
      <c r="H128">
        <f t="shared" si="22"/>
        <v>4</v>
      </c>
      <c r="I128">
        <f t="shared" si="27"/>
        <v>224</v>
      </c>
      <c r="J128">
        <f t="shared" si="23"/>
        <v>13.671247400504399</v>
      </c>
      <c r="K128">
        <f t="shared" si="24"/>
        <v>3.5874340216116107</v>
      </c>
      <c r="L128">
        <f t="shared" si="25"/>
        <v>0.17021068652356888</v>
      </c>
      <c r="X128" s="10">
        <v>44498</v>
      </c>
      <c r="Y128">
        <v>14</v>
      </c>
      <c r="Z128" t="s">
        <v>44</v>
      </c>
      <c r="AA128">
        <v>21</v>
      </c>
      <c r="AB128">
        <v>9</v>
      </c>
      <c r="AC128" s="11">
        <v>21</v>
      </c>
    </row>
    <row r="129" spans="1:29" ht="17.25" thickBot="1" x14ac:dyDescent="0.35">
      <c r="A129" s="1">
        <v>44488</v>
      </c>
      <c r="B129">
        <v>0</v>
      </c>
      <c r="C129" t="s">
        <v>17</v>
      </c>
      <c r="D129">
        <v>21.8333333333333</v>
      </c>
      <c r="E129">
        <v>4</v>
      </c>
      <c r="F129">
        <f t="shared" si="21"/>
        <v>21</v>
      </c>
      <c r="G129">
        <f t="shared" si="26"/>
        <v>4</v>
      </c>
      <c r="H129">
        <f t="shared" si="22"/>
        <v>0</v>
      </c>
      <c r="I129">
        <f t="shared" si="27"/>
        <v>0</v>
      </c>
      <c r="J129">
        <f t="shared" si="23"/>
        <v>0</v>
      </c>
      <c r="K129">
        <f t="shared" si="24"/>
        <v>1.2854996900796727</v>
      </c>
      <c r="L129">
        <f t="shared" si="25"/>
        <v>1.6525094531949345</v>
      </c>
      <c r="X129" s="12">
        <v>44566</v>
      </c>
      <c r="Y129" s="13">
        <v>0</v>
      </c>
      <c r="Z129" s="13" t="s">
        <v>44</v>
      </c>
      <c r="AA129" s="13">
        <v>21</v>
      </c>
      <c r="AB129" s="13">
        <v>5</v>
      </c>
      <c r="AC129" s="14">
        <v>21</v>
      </c>
    </row>
    <row r="130" spans="1:29" x14ac:dyDescent="0.3">
      <c r="A130" s="1">
        <v>44495</v>
      </c>
      <c r="B130">
        <v>7</v>
      </c>
      <c r="C130" t="s">
        <v>17</v>
      </c>
      <c r="D130">
        <v>22</v>
      </c>
      <c r="E130">
        <v>6</v>
      </c>
      <c r="F130">
        <f t="shared" si="21"/>
        <v>22</v>
      </c>
      <c r="G130">
        <f t="shared" si="26"/>
        <v>4</v>
      </c>
      <c r="H130">
        <f t="shared" si="22"/>
        <v>2</v>
      </c>
      <c r="I130">
        <f t="shared" si="27"/>
        <v>119</v>
      </c>
      <c r="J130">
        <f t="shared" si="23"/>
        <v>6.7237189795986563</v>
      </c>
      <c r="K130">
        <f t="shared" si="24"/>
        <v>2.2694278129778724</v>
      </c>
      <c r="L130">
        <f t="shared" si="25"/>
        <v>7.2591346406039411E-2</v>
      </c>
    </row>
    <row r="131" spans="1:29" x14ac:dyDescent="0.3">
      <c r="A131" s="1">
        <v>44502</v>
      </c>
      <c r="B131">
        <v>14</v>
      </c>
      <c r="C131" t="s">
        <v>17</v>
      </c>
      <c r="D131">
        <v>22.571428571428498</v>
      </c>
      <c r="E131">
        <v>7</v>
      </c>
      <c r="F131">
        <f t="shared" ref="F131:F194" si="28">IF(D131&lt;18,17,IF(D131&lt;19,18,IF(D131&lt;20,19,IF(D131&lt;21,20,IF(D131&lt;22,21,IF(D131&lt;23,22,IF(D131&lt;24,23,IF(D131&lt;25,24,IF(D131&lt;26,25)))))))))</f>
        <v>22</v>
      </c>
      <c r="G131">
        <f t="shared" si="26"/>
        <v>4</v>
      </c>
      <c r="H131">
        <f t="shared" ref="H131:H194" si="29">E131-G131</f>
        <v>3</v>
      </c>
      <c r="I131">
        <f t="shared" si="27"/>
        <v>238</v>
      </c>
      <c r="J131">
        <f t="shared" ref="J131:J194" si="30">EXP(-1*(LN(F131/18 )^2))*B131</f>
        <v>13.447437959197313</v>
      </c>
      <c r="K131">
        <f t="shared" ref="K131:K194" si="31">$P$10/(1+EXP(-(I131-$P$8)/$P$9))</f>
        <v>3.7979054245022477</v>
      </c>
      <c r="L131">
        <f t="shared" ref="L131:L194" si="32">(H131-K131)^2</f>
        <v>0.63665306645011199</v>
      </c>
    </row>
    <row r="132" spans="1:29" x14ac:dyDescent="0.3">
      <c r="A132" s="1">
        <v>44523</v>
      </c>
      <c r="B132">
        <v>0</v>
      </c>
      <c r="C132" t="s">
        <v>17</v>
      </c>
      <c r="D132">
        <v>24.2</v>
      </c>
      <c r="E132">
        <v>2</v>
      </c>
      <c r="F132">
        <f t="shared" si="28"/>
        <v>24</v>
      </c>
      <c r="G132">
        <f t="shared" ref="G132:G195" si="33">IF(E132&gt;=E131, G131,E132 )</f>
        <v>2</v>
      </c>
      <c r="H132">
        <f t="shared" si="29"/>
        <v>0</v>
      </c>
      <c r="I132">
        <f t="shared" ref="I132:I195" si="34">B132*(F132-5)</f>
        <v>0</v>
      </c>
      <c r="J132">
        <f t="shared" si="30"/>
        <v>0</v>
      </c>
      <c r="K132">
        <f t="shared" si="31"/>
        <v>1.2854996900796727</v>
      </c>
      <c r="L132">
        <f t="shared" si="32"/>
        <v>1.6525094531949345</v>
      </c>
    </row>
    <row r="133" spans="1:29" x14ac:dyDescent="0.3">
      <c r="A133" s="1">
        <v>44530</v>
      </c>
      <c r="B133">
        <v>7</v>
      </c>
      <c r="C133" t="s">
        <v>17</v>
      </c>
      <c r="D133">
        <v>24</v>
      </c>
      <c r="E133">
        <v>4</v>
      </c>
      <c r="F133">
        <f t="shared" si="28"/>
        <v>24</v>
      </c>
      <c r="G133">
        <f t="shared" si="33"/>
        <v>2</v>
      </c>
      <c r="H133">
        <f t="shared" si="29"/>
        <v>2</v>
      </c>
      <c r="I133">
        <f t="shared" si="34"/>
        <v>133</v>
      </c>
      <c r="J133">
        <f t="shared" si="30"/>
        <v>6.4439981243479876</v>
      </c>
      <c r="K133">
        <f t="shared" si="31"/>
        <v>2.4189627797884601</v>
      </c>
      <c r="L133">
        <f t="shared" si="32"/>
        <v>0.1755298108480737</v>
      </c>
    </row>
    <row r="134" spans="1:29" x14ac:dyDescent="0.3">
      <c r="A134" s="1">
        <v>44537</v>
      </c>
      <c r="B134">
        <v>14</v>
      </c>
      <c r="C134" t="s">
        <v>17</v>
      </c>
      <c r="D134">
        <v>23.9166666666666</v>
      </c>
      <c r="E134">
        <v>7</v>
      </c>
      <c r="F134">
        <f t="shared" si="28"/>
        <v>23</v>
      </c>
      <c r="G134">
        <f t="shared" si="33"/>
        <v>2</v>
      </c>
      <c r="H134">
        <f t="shared" si="29"/>
        <v>5</v>
      </c>
      <c r="I134">
        <f t="shared" si="34"/>
        <v>252</v>
      </c>
      <c r="J134">
        <f t="shared" si="30"/>
        <v>13.183582561827784</v>
      </c>
      <c r="K134">
        <f t="shared" si="31"/>
        <v>4.0163793485168595</v>
      </c>
      <c r="L134">
        <f t="shared" si="32"/>
        <v>0.96750958602411774</v>
      </c>
    </row>
    <row r="135" spans="1:29" x14ac:dyDescent="0.3">
      <c r="A135" s="1">
        <v>44558</v>
      </c>
      <c r="B135">
        <v>0</v>
      </c>
      <c r="C135" t="s">
        <v>17</v>
      </c>
      <c r="D135">
        <v>24.363636363636299</v>
      </c>
      <c r="E135">
        <v>1</v>
      </c>
      <c r="F135">
        <f t="shared" si="28"/>
        <v>24</v>
      </c>
      <c r="G135">
        <f t="shared" si="33"/>
        <v>1</v>
      </c>
      <c r="H135">
        <f t="shared" si="29"/>
        <v>0</v>
      </c>
      <c r="I135">
        <f t="shared" si="34"/>
        <v>0</v>
      </c>
      <c r="J135">
        <f t="shared" si="30"/>
        <v>0</v>
      </c>
      <c r="K135">
        <f t="shared" si="31"/>
        <v>1.2854996900796727</v>
      </c>
      <c r="L135">
        <f t="shared" si="32"/>
        <v>1.6525094531949345</v>
      </c>
    </row>
    <row r="136" spans="1:29" x14ac:dyDescent="0.3">
      <c r="A136" s="1">
        <v>44572</v>
      </c>
      <c r="B136">
        <v>7</v>
      </c>
      <c r="C136" t="s">
        <v>17</v>
      </c>
      <c r="D136">
        <v>24</v>
      </c>
      <c r="E136">
        <v>5</v>
      </c>
      <c r="F136">
        <f t="shared" si="28"/>
        <v>24</v>
      </c>
      <c r="G136">
        <f t="shared" si="33"/>
        <v>1</v>
      </c>
      <c r="H136">
        <f t="shared" si="29"/>
        <v>4</v>
      </c>
      <c r="I136">
        <f t="shared" si="34"/>
        <v>133</v>
      </c>
      <c r="J136">
        <f t="shared" si="30"/>
        <v>6.4439981243479876</v>
      </c>
      <c r="K136">
        <f t="shared" si="31"/>
        <v>2.4189627797884601</v>
      </c>
      <c r="L136">
        <f t="shared" si="32"/>
        <v>2.4996786916942333</v>
      </c>
    </row>
    <row r="137" spans="1:29" x14ac:dyDescent="0.3">
      <c r="A137" s="1">
        <v>44579</v>
      </c>
      <c r="B137">
        <v>14</v>
      </c>
      <c r="C137" t="s">
        <v>17</v>
      </c>
      <c r="D137">
        <v>23.5</v>
      </c>
      <c r="E137">
        <v>7</v>
      </c>
      <c r="F137">
        <f t="shared" si="28"/>
        <v>23</v>
      </c>
      <c r="G137">
        <f t="shared" si="33"/>
        <v>1</v>
      </c>
      <c r="H137">
        <f t="shared" si="29"/>
        <v>6</v>
      </c>
      <c r="I137">
        <f t="shared" si="34"/>
        <v>252</v>
      </c>
      <c r="J137">
        <f t="shared" si="30"/>
        <v>13.183582561827784</v>
      </c>
      <c r="K137">
        <f t="shared" si="31"/>
        <v>4.0163793485168595</v>
      </c>
      <c r="L137">
        <f t="shared" si="32"/>
        <v>3.9347508889903988</v>
      </c>
    </row>
    <row r="138" spans="1:29" x14ac:dyDescent="0.3">
      <c r="A138" s="1">
        <v>44446</v>
      </c>
      <c r="B138">
        <v>0</v>
      </c>
      <c r="C138" t="s">
        <v>18</v>
      </c>
      <c r="D138">
        <v>22</v>
      </c>
      <c r="E138">
        <v>4</v>
      </c>
      <c r="F138">
        <f t="shared" si="28"/>
        <v>22</v>
      </c>
      <c r="G138">
        <f t="shared" si="33"/>
        <v>4</v>
      </c>
      <c r="H138">
        <f t="shared" si="29"/>
        <v>0</v>
      </c>
      <c r="I138">
        <f t="shared" si="34"/>
        <v>0</v>
      </c>
      <c r="J138">
        <f t="shared" si="30"/>
        <v>0</v>
      </c>
      <c r="K138">
        <f t="shared" si="31"/>
        <v>1.2854996900796727</v>
      </c>
      <c r="L138">
        <f t="shared" si="32"/>
        <v>1.6525094531949345</v>
      </c>
    </row>
    <row r="139" spans="1:29" x14ac:dyDescent="0.3">
      <c r="A139" s="1">
        <v>44453</v>
      </c>
      <c r="B139">
        <v>7</v>
      </c>
      <c r="C139" t="s">
        <v>18</v>
      </c>
      <c r="D139">
        <v>21.3333333333333</v>
      </c>
      <c r="E139">
        <v>6</v>
      </c>
      <c r="F139">
        <f t="shared" si="28"/>
        <v>21</v>
      </c>
      <c r="G139">
        <f t="shared" si="33"/>
        <v>4</v>
      </c>
      <c r="H139">
        <f t="shared" si="29"/>
        <v>2</v>
      </c>
      <c r="I139">
        <f t="shared" si="34"/>
        <v>112</v>
      </c>
      <c r="J139">
        <f t="shared" si="30"/>
        <v>6.8356237002521993</v>
      </c>
      <c r="K139">
        <f t="shared" si="31"/>
        <v>2.1975527103926016</v>
      </c>
      <c r="L139">
        <f t="shared" si="32"/>
        <v>3.9027073383463111E-2</v>
      </c>
    </row>
    <row r="140" spans="1:29" x14ac:dyDescent="0.3">
      <c r="A140" s="1">
        <v>44488</v>
      </c>
      <c r="B140">
        <v>0</v>
      </c>
      <c r="C140" t="s">
        <v>18</v>
      </c>
      <c r="D140">
        <v>21.8333333333333</v>
      </c>
      <c r="E140">
        <v>4</v>
      </c>
      <c r="F140">
        <f t="shared" si="28"/>
        <v>21</v>
      </c>
      <c r="G140">
        <f t="shared" si="33"/>
        <v>4</v>
      </c>
      <c r="H140">
        <f t="shared" si="29"/>
        <v>0</v>
      </c>
      <c r="I140">
        <f t="shared" si="34"/>
        <v>0</v>
      </c>
      <c r="J140">
        <f t="shared" si="30"/>
        <v>0</v>
      </c>
      <c r="K140">
        <f t="shared" si="31"/>
        <v>1.2854996900796727</v>
      </c>
      <c r="L140">
        <f t="shared" si="32"/>
        <v>1.6525094531949345</v>
      </c>
    </row>
    <row r="141" spans="1:29" x14ac:dyDescent="0.3">
      <c r="A141" s="1">
        <v>44495</v>
      </c>
      <c r="B141">
        <v>7</v>
      </c>
      <c r="C141" t="s">
        <v>18</v>
      </c>
      <c r="D141">
        <v>22</v>
      </c>
      <c r="E141">
        <v>6</v>
      </c>
      <c r="F141">
        <f t="shared" si="28"/>
        <v>22</v>
      </c>
      <c r="G141">
        <f t="shared" si="33"/>
        <v>4</v>
      </c>
      <c r="H141">
        <f t="shared" si="29"/>
        <v>2</v>
      </c>
      <c r="I141">
        <f t="shared" si="34"/>
        <v>119</v>
      </c>
      <c r="J141">
        <f t="shared" si="30"/>
        <v>6.7237189795986563</v>
      </c>
      <c r="K141">
        <f t="shared" si="31"/>
        <v>2.2694278129778724</v>
      </c>
      <c r="L141">
        <f t="shared" si="32"/>
        <v>7.2591346406039411E-2</v>
      </c>
    </row>
    <row r="142" spans="1:29" x14ac:dyDescent="0.3">
      <c r="A142" s="1">
        <v>44502</v>
      </c>
      <c r="B142">
        <v>14</v>
      </c>
      <c r="C142" t="s">
        <v>18</v>
      </c>
      <c r="D142">
        <v>22.4444444444444</v>
      </c>
      <c r="E142">
        <v>7</v>
      </c>
      <c r="F142">
        <f t="shared" si="28"/>
        <v>22</v>
      </c>
      <c r="G142">
        <f t="shared" si="33"/>
        <v>4</v>
      </c>
      <c r="H142">
        <f t="shared" si="29"/>
        <v>3</v>
      </c>
      <c r="I142">
        <f t="shared" si="34"/>
        <v>238</v>
      </c>
      <c r="J142">
        <f t="shared" si="30"/>
        <v>13.447437959197313</v>
      </c>
      <c r="K142">
        <f t="shared" si="31"/>
        <v>3.7979054245022477</v>
      </c>
      <c r="L142">
        <f t="shared" si="32"/>
        <v>0.63665306645011199</v>
      </c>
    </row>
    <row r="143" spans="1:29" x14ac:dyDescent="0.3">
      <c r="A143" s="1">
        <v>44523</v>
      </c>
      <c r="B143">
        <v>0</v>
      </c>
      <c r="C143" t="s">
        <v>18</v>
      </c>
      <c r="D143">
        <v>24.3</v>
      </c>
      <c r="E143">
        <v>2</v>
      </c>
      <c r="F143">
        <f t="shared" si="28"/>
        <v>24</v>
      </c>
      <c r="G143">
        <f t="shared" si="33"/>
        <v>2</v>
      </c>
      <c r="H143">
        <f t="shared" si="29"/>
        <v>0</v>
      </c>
      <c r="I143">
        <f t="shared" si="34"/>
        <v>0</v>
      </c>
      <c r="J143">
        <f t="shared" si="30"/>
        <v>0</v>
      </c>
      <c r="K143">
        <f t="shared" si="31"/>
        <v>1.2854996900796727</v>
      </c>
      <c r="L143">
        <f t="shared" si="32"/>
        <v>1.6525094531949345</v>
      </c>
    </row>
    <row r="144" spans="1:29" x14ac:dyDescent="0.3">
      <c r="A144" s="1">
        <v>44530</v>
      </c>
      <c r="B144">
        <v>7</v>
      </c>
      <c r="C144" t="s">
        <v>18</v>
      </c>
      <c r="D144">
        <v>24.2</v>
      </c>
      <c r="E144">
        <v>4</v>
      </c>
      <c r="F144">
        <f t="shared" si="28"/>
        <v>24</v>
      </c>
      <c r="G144">
        <f t="shared" si="33"/>
        <v>2</v>
      </c>
      <c r="H144">
        <f t="shared" si="29"/>
        <v>2</v>
      </c>
      <c r="I144">
        <f t="shared" si="34"/>
        <v>133</v>
      </c>
      <c r="J144">
        <f t="shared" si="30"/>
        <v>6.4439981243479876</v>
      </c>
      <c r="K144">
        <f t="shared" si="31"/>
        <v>2.4189627797884601</v>
      </c>
      <c r="L144">
        <f t="shared" si="32"/>
        <v>0.1755298108480737</v>
      </c>
    </row>
    <row r="145" spans="1:12" x14ac:dyDescent="0.3">
      <c r="A145" s="1">
        <v>44537</v>
      </c>
      <c r="B145">
        <v>14</v>
      </c>
      <c r="C145" t="s">
        <v>18</v>
      </c>
      <c r="D145">
        <v>23.909090909090899</v>
      </c>
      <c r="E145">
        <v>6</v>
      </c>
      <c r="F145">
        <f t="shared" si="28"/>
        <v>23</v>
      </c>
      <c r="G145">
        <f t="shared" si="33"/>
        <v>2</v>
      </c>
      <c r="H145">
        <f t="shared" si="29"/>
        <v>4</v>
      </c>
      <c r="I145">
        <f t="shared" si="34"/>
        <v>252</v>
      </c>
      <c r="J145">
        <f t="shared" si="30"/>
        <v>13.183582561827784</v>
      </c>
      <c r="K145">
        <f t="shared" si="31"/>
        <v>4.0163793485168595</v>
      </c>
      <c r="L145">
        <f t="shared" si="32"/>
        <v>2.68283057836748E-4</v>
      </c>
    </row>
    <row r="146" spans="1:12" x14ac:dyDescent="0.3">
      <c r="A146" s="1">
        <v>44558</v>
      </c>
      <c r="B146">
        <v>0</v>
      </c>
      <c r="C146" t="s">
        <v>18</v>
      </c>
      <c r="D146">
        <v>24.3333333333333</v>
      </c>
      <c r="E146">
        <v>1</v>
      </c>
      <c r="F146">
        <f t="shared" si="28"/>
        <v>24</v>
      </c>
      <c r="G146">
        <f t="shared" si="33"/>
        <v>1</v>
      </c>
      <c r="H146">
        <f t="shared" si="29"/>
        <v>0</v>
      </c>
      <c r="I146">
        <f t="shared" si="34"/>
        <v>0</v>
      </c>
      <c r="J146">
        <f t="shared" si="30"/>
        <v>0</v>
      </c>
      <c r="K146">
        <f t="shared" si="31"/>
        <v>1.2854996900796727</v>
      </c>
      <c r="L146">
        <f t="shared" si="32"/>
        <v>1.6525094531949345</v>
      </c>
    </row>
    <row r="147" spans="1:12" x14ac:dyDescent="0.3">
      <c r="A147" s="1">
        <v>44572</v>
      </c>
      <c r="B147">
        <v>7</v>
      </c>
      <c r="C147" t="s">
        <v>18</v>
      </c>
      <c r="D147">
        <v>24</v>
      </c>
      <c r="E147">
        <v>5</v>
      </c>
      <c r="F147">
        <f t="shared" si="28"/>
        <v>24</v>
      </c>
      <c r="G147">
        <f t="shared" si="33"/>
        <v>1</v>
      </c>
      <c r="H147">
        <f t="shared" si="29"/>
        <v>4</v>
      </c>
      <c r="I147">
        <f t="shared" si="34"/>
        <v>133</v>
      </c>
      <c r="J147">
        <f t="shared" si="30"/>
        <v>6.4439981243479876</v>
      </c>
      <c r="K147">
        <f t="shared" si="31"/>
        <v>2.4189627797884601</v>
      </c>
      <c r="L147">
        <f t="shared" si="32"/>
        <v>2.4996786916942333</v>
      </c>
    </row>
    <row r="148" spans="1:12" x14ac:dyDescent="0.3">
      <c r="A148" s="1">
        <v>44579</v>
      </c>
      <c r="B148">
        <v>14</v>
      </c>
      <c r="C148" t="s">
        <v>18</v>
      </c>
      <c r="D148">
        <v>23.6</v>
      </c>
      <c r="E148">
        <v>9</v>
      </c>
      <c r="F148">
        <f t="shared" si="28"/>
        <v>23</v>
      </c>
      <c r="G148">
        <f t="shared" si="33"/>
        <v>1</v>
      </c>
      <c r="H148">
        <f t="shared" si="29"/>
        <v>8</v>
      </c>
      <c r="I148">
        <f t="shared" si="34"/>
        <v>252</v>
      </c>
      <c r="J148">
        <f t="shared" si="30"/>
        <v>13.183582561827784</v>
      </c>
      <c r="K148">
        <f t="shared" si="31"/>
        <v>4.0163793485168595</v>
      </c>
      <c r="L148">
        <f t="shared" si="32"/>
        <v>15.869233494922961</v>
      </c>
    </row>
    <row r="149" spans="1:12" x14ac:dyDescent="0.3">
      <c r="A149" s="1">
        <v>44446</v>
      </c>
      <c r="B149">
        <v>0</v>
      </c>
      <c r="C149" t="s">
        <v>19</v>
      </c>
      <c r="D149">
        <v>22</v>
      </c>
      <c r="E149">
        <v>4</v>
      </c>
      <c r="F149">
        <f t="shared" si="28"/>
        <v>22</v>
      </c>
      <c r="G149">
        <f t="shared" si="33"/>
        <v>4</v>
      </c>
      <c r="H149">
        <f t="shared" si="29"/>
        <v>0</v>
      </c>
      <c r="I149">
        <f t="shared" si="34"/>
        <v>0</v>
      </c>
      <c r="J149">
        <f t="shared" si="30"/>
        <v>0</v>
      </c>
      <c r="K149">
        <f t="shared" si="31"/>
        <v>1.2854996900796727</v>
      </c>
      <c r="L149">
        <f t="shared" si="32"/>
        <v>1.6525094531949345</v>
      </c>
    </row>
    <row r="150" spans="1:12" x14ac:dyDescent="0.3">
      <c r="A150" s="1">
        <v>44453</v>
      </c>
      <c r="B150">
        <v>7</v>
      </c>
      <c r="C150" t="s">
        <v>19</v>
      </c>
      <c r="D150">
        <v>21.3333333333333</v>
      </c>
      <c r="E150">
        <v>7</v>
      </c>
      <c r="F150">
        <f t="shared" si="28"/>
        <v>21</v>
      </c>
      <c r="G150">
        <f t="shared" si="33"/>
        <v>4</v>
      </c>
      <c r="H150">
        <f t="shared" si="29"/>
        <v>3</v>
      </c>
      <c r="I150">
        <f t="shared" si="34"/>
        <v>112</v>
      </c>
      <c r="J150">
        <f t="shared" si="30"/>
        <v>6.8356237002521993</v>
      </c>
      <c r="K150">
        <f t="shared" si="31"/>
        <v>2.1975527103926016</v>
      </c>
      <c r="L150">
        <f t="shared" si="32"/>
        <v>0.64392165259825995</v>
      </c>
    </row>
    <row r="151" spans="1:12" x14ac:dyDescent="0.3">
      <c r="A151" s="1">
        <v>44446</v>
      </c>
      <c r="B151">
        <v>0</v>
      </c>
      <c r="C151" t="s">
        <v>20</v>
      </c>
      <c r="D151">
        <v>22</v>
      </c>
      <c r="E151">
        <v>4</v>
      </c>
      <c r="F151">
        <f t="shared" si="28"/>
        <v>22</v>
      </c>
      <c r="G151">
        <f t="shared" si="33"/>
        <v>4</v>
      </c>
      <c r="H151">
        <f t="shared" si="29"/>
        <v>0</v>
      </c>
      <c r="I151">
        <f t="shared" si="34"/>
        <v>0</v>
      </c>
      <c r="J151">
        <f t="shared" si="30"/>
        <v>0</v>
      </c>
      <c r="K151">
        <f t="shared" si="31"/>
        <v>1.2854996900796727</v>
      </c>
      <c r="L151">
        <f t="shared" si="32"/>
        <v>1.6525094531949345</v>
      </c>
    </row>
    <row r="152" spans="1:12" x14ac:dyDescent="0.3">
      <c r="A152" s="1">
        <v>44453</v>
      </c>
      <c r="B152">
        <v>7</v>
      </c>
      <c r="C152" t="s">
        <v>20</v>
      </c>
      <c r="D152">
        <v>21.352941176470502</v>
      </c>
      <c r="E152">
        <v>7</v>
      </c>
      <c r="F152">
        <f t="shared" si="28"/>
        <v>21</v>
      </c>
      <c r="G152">
        <f t="shared" si="33"/>
        <v>4</v>
      </c>
      <c r="H152">
        <f t="shared" si="29"/>
        <v>3</v>
      </c>
      <c r="I152">
        <f t="shared" si="34"/>
        <v>112</v>
      </c>
      <c r="J152">
        <f t="shared" si="30"/>
        <v>6.8356237002521993</v>
      </c>
      <c r="K152">
        <f t="shared" si="31"/>
        <v>2.1975527103926016</v>
      </c>
      <c r="L152">
        <f t="shared" si="32"/>
        <v>0.64392165259825995</v>
      </c>
    </row>
    <row r="153" spans="1:12" x14ac:dyDescent="0.3">
      <c r="A153" s="2">
        <v>44439</v>
      </c>
      <c r="B153" s="3">
        <v>0</v>
      </c>
      <c r="C153" s="3" t="s">
        <v>21</v>
      </c>
      <c r="D153" s="3">
        <v>20.0833333333333</v>
      </c>
      <c r="E153" s="3">
        <v>2</v>
      </c>
      <c r="F153" s="3">
        <f t="shared" si="28"/>
        <v>20</v>
      </c>
      <c r="G153">
        <f t="shared" si="33"/>
        <v>2</v>
      </c>
      <c r="H153">
        <f t="shared" si="29"/>
        <v>0</v>
      </c>
      <c r="I153">
        <f t="shared" si="34"/>
        <v>0</v>
      </c>
      <c r="J153">
        <f t="shared" si="30"/>
        <v>0</v>
      </c>
      <c r="K153">
        <f t="shared" si="31"/>
        <v>1.2854996900796727</v>
      </c>
      <c r="L153">
        <f t="shared" si="32"/>
        <v>1.6525094531949345</v>
      </c>
    </row>
    <row r="154" spans="1:12" x14ac:dyDescent="0.3">
      <c r="A154" s="2">
        <v>44446</v>
      </c>
      <c r="B154" s="3">
        <v>7</v>
      </c>
      <c r="C154" s="3" t="s">
        <v>21</v>
      </c>
      <c r="D154" s="3">
        <v>19.75</v>
      </c>
      <c r="E154" s="3">
        <v>3</v>
      </c>
      <c r="F154" s="3">
        <f t="shared" si="28"/>
        <v>19</v>
      </c>
      <c r="G154">
        <f t="shared" si="33"/>
        <v>2</v>
      </c>
      <c r="H154">
        <f t="shared" si="29"/>
        <v>1</v>
      </c>
      <c r="I154">
        <f t="shared" si="34"/>
        <v>98</v>
      </c>
      <c r="J154">
        <f t="shared" si="30"/>
        <v>6.9795670291278924</v>
      </c>
      <c r="K154">
        <f t="shared" si="31"/>
        <v>2.0594643081561674</v>
      </c>
      <c r="L154">
        <f t="shared" si="32"/>
        <v>1.1224646202568265</v>
      </c>
    </row>
    <row r="155" spans="1:12" x14ac:dyDescent="0.3">
      <c r="A155" s="2">
        <v>44453</v>
      </c>
      <c r="B155" s="3">
        <v>14</v>
      </c>
      <c r="C155" s="3" t="s">
        <v>21</v>
      </c>
      <c r="D155" s="3">
        <v>18.911764705882302</v>
      </c>
      <c r="E155" s="3">
        <v>3</v>
      </c>
      <c r="F155" s="3">
        <f t="shared" si="28"/>
        <v>18</v>
      </c>
      <c r="G155">
        <f t="shared" si="33"/>
        <v>2</v>
      </c>
      <c r="H155">
        <f t="shared" si="29"/>
        <v>1</v>
      </c>
      <c r="I155">
        <f t="shared" si="34"/>
        <v>182</v>
      </c>
      <c r="J155">
        <f t="shared" si="30"/>
        <v>14</v>
      </c>
      <c r="K155">
        <f t="shared" si="31"/>
        <v>3.0051301870585641</v>
      </c>
      <c r="L155">
        <f t="shared" si="32"/>
        <v>4.0205470670535117</v>
      </c>
    </row>
    <row r="156" spans="1:12" x14ac:dyDescent="0.3">
      <c r="A156" s="2">
        <v>44462</v>
      </c>
      <c r="B156" s="3">
        <v>23</v>
      </c>
      <c r="C156" s="3" t="s">
        <v>21</v>
      </c>
      <c r="D156" s="3">
        <v>19.5</v>
      </c>
      <c r="E156" s="3">
        <v>8</v>
      </c>
      <c r="F156" s="3">
        <f t="shared" si="28"/>
        <v>19</v>
      </c>
      <c r="G156">
        <f t="shared" si="33"/>
        <v>2</v>
      </c>
      <c r="H156">
        <f t="shared" si="29"/>
        <v>6</v>
      </c>
      <c r="I156">
        <f t="shared" si="34"/>
        <v>322</v>
      </c>
      <c r="J156">
        <f t="shared" si="30"/>
        <v>22.93286309570593</v>
      </c>
      <c r="K156">
        <f t="shared" si="31"/>
        <v>5.2198354314138466</v>
      </c>
      <c r="L156">
        <f t="shared" si="32"/>
        <v>0.60865675407721875</v>
      </c>
    </row>
    <row r="157" spans="1:12" x14ac:dyDescent="0.3">
      <c r="A157" s="1">
        <v>44465</v>
      </c>
      <c r="B157">
        <v>0</v>
      </c>
      <c r="C157" t="s">
        <v>21</v>
      </c>
      <c r="D157">
        <v>19.230769230769202</v>
      </c>
      <c r="E157">
        <v>6</v>
      </c>
      <c r="F157">
        <f t="shared" si="28"/>
        <v>19</v>
      </c>
      <c r="G157">
        <f t="shared" si="33"/>
        <v>6</v>
      </c>
      <c r="H157">
        <f t="shared" si="29"/>
        <v>0</v>
      </c>
      <c r="I157">
        <f t="shared" si="34"/>
        <v>0</v>
      </c>
      <c r="J157">
        <f t="shared" si="30"/>
        <v>0</v>
      </c>
      <c r="K157">
        <f t="shared" si="31"/>
        <v>1.2854996900796727</v>
      </c>
      <c r="L157">
        <f t="shared" si="32"/>
        <v>1.6525094531949345</v>
      </c>
    </row>
    <row r="158" spans="1:12" x14ac:dyDescent="0.3">
      <c r="A158" s="1">
        <v>44488</v>
      </c>
      <c r="B158">
        <v>0</v>
      </c>
      <c r="C158" t="s">
        <v>21</v>
      </c>
      <c r="D158">
        <v>21.8</v>
      </c>
      <c r="E158">
        <v>3</v>
      </c>
      <c r="F158">
        <f t="shared" si="28"/>
        <v>21</v>
      </c>
      <c r="G158">
        <f t="shared" si="33"/>
        <v>3</v>
      </c>
      <c r="H158">
        <f t="shared" si="29"/>
        <v>0</v>
      </c>
      <c r="I158">
        <f t="shared" si="34"/>
        <v>0</v>
      </c>
      <c r="J158">
        <f t="shared" si="30"/>
        <v>0</v>
      </c>
      <c r="K158">
        <f t="shared" si="31"/>
        <v>1.2854996900796727</v>
      </c>
      <c r="L158">
        <f t="shared" si="32"/>
        <v>1.6525094531949345</v>
      </c>
    </row>
    <row r="159" spans="1:12" x14ac:dyDescent="0.3">
      <c r="A159" s="1">
        <v>44495</v>
      </c>
      <c r="B159">
        <v>7</v>
      </c>
      <c r="C159" t="s">
        <v>21</v>
      </c>
      <c r="D159">
        <v>22.2</v>
      </c>
      <c r="E159">
        <v>5</v>
      </c>
      <c r="F159">
        <f t="shared" si="28"/>
        <v>22</v>
      </c>
      <c r="G159">
        <f t="shared" si="33"/>
        <v>3</v>
      </c>
      <c r="H159">
        <f t="shared" si="29"/>
        <v>2</v>
      </c>
      <c r="I159">
        <f t="shared" si="34"/>
        <v>119</v>
      </c>
      <c r="J159">
        <f t="shared" si="30"/>
        <v>6.7237189795986563</v>
      </c>
      <c r="K159">
        <f t="shared" si="31"/>
        <v>2.2694278129778724</v>
      </c>
      <c r="L159">
        <f t="shared" si="32"/>
        <v>7.2591346406039411E-2</v>
      </c>
    </row>
    <row r="160" spans="1:12" x14ac:dyDescent="0.3">
      <c r="A160" s="1">
        <v>44502</v>
      </c>
      <c r="B160">
        <v>14</v>
      </c>
      <c r="C160" t="s">
        <v>21</v>
      </c>
      <c r="D160">
        <v>22.4166666666666</v>
      </c>
      <c r="E160">
        <v>7</v>
      </c>
      <c r="F160">
        <f t="shared" si="28"/>
        <v>22</v>
      </c>
      <c r="G160">
        <f t="shared" si="33"/>
        <v>3</v>
      </c>
      <c r="H160">
        <f t="shared" si="29"/>
        <v>4</v>
      </c>
      <c r="I160">
        <f t="shared" si="34"/>
        <v>238</v>
      </c>
      <c r="J160">
        <f t="shared" si="30"/>
        <v>13.447437959197313</v>
      </c>
      <c r="K160">
        <f t="shared" si="31"/>
        <v>3.7979054245022477</v>
      </c>
      <c r="L160">
        <f t="shared" si="32"/>
        <v>4.0842217445616717E-2</v>
      </c>
    </row>
    <row r="161" spans="1:12" x14ac:dyDescent="0.3">
      <c r="A161" s="2">
        <v>44516</v>
      </c>
      <c r="B161" s="3">
        <v>28</v>
      </c>
      <c r="C161" s="3" t="s">
        <v>21</v>
      </c>
      <c r="D161" s="3">
        <v>21.875</v>
      </c>
      <c r="E161" s="3">
        <v>10</v>
      </c>
      <c r="F161" s="3">
        <f t="shared" si="28"/>
        <v>21</v>
      </c>
      <c r="G161">
        <f t="shared" si="33"/>
        <v>3</v>
      </c>
      <c r="H161">
        <f t="shared" si="29"/>
        <v>7</v>
      </c>
      <c r="I161">
        <f t="shared" si="34"/>
        <v>448</v>
      </c>
      <c r="J161">
        <f t="shared" si="30"/>
        <v>27.342494801008797</v>
      </c>
      <c r="K161">
        <f t="shared" si="31"/>
        <v>7.697768549220231</v>
      </c>
      <c r="L161">
        <f t="shared" si="32"/>
        <v>0.48688094828090595</v>
      </c>
    </row>
    <row r="162" spans="1:12" x14ac:dyDescent="0.3">
      <c r="A162" s="1">
        <v>44523</v>
      </c>
      <c r="B162">
        <v>0</v>
      </c>
      <c r="C162" t="s">
        <v>21</v>
      </c>
      <c r="D162">
        <v>22.1</v>
      </c>
      <c r="E162">
        <v>2</v>
      </c>
      <c r="F162">
        <f t="shared" si="28"/>
        <v>22</v>
      </c>
      <c r="G162">
        <f t="shared" si="33"/>
        <v>2</v>
      </c>
      <c r="H162">
        <f t="shared" si="29"/>
        <v>0</v>
      </c>
      <c r="I162">
        <f t="shared" si="34"/>
        <v>0</v>
      </c>
      <c r="J162">
        <f t="shared" si="30"/>
        <v>0</v>
      </c>
      <c r="K162">
        <f t="shared" si="31"/>
        <v>1.2854996900796727</v>
      </c>
      <c r="L162">
        <f t="shared" si="32"/>
        <v>1.6525094531949345</v>
      </c>
    </row>
    <row r="163" spans="1:12" x14ac:dyDescent="0.3">
      <c r="A163" s="1">
        <v>44530</v>
      </c>
      <c r="B163">
        <v>7</v>
      </c>
      <c r="C163" t="s">
        <v>21</v>
      </c>
      <c r="D163">
        <v>22.1</v>
      </c>
      <c r="E163">
        <v>4</v>
      </c>
      <c r="F163">
        <f t="shared" si="28"/>
        <v>22</v>
      </c>
      <c r="G163">
        <f t="shared" si="33"/>
        <v>2</v>
      </c>
      <c r="H163">
        <f t="shared" si="29"/>
        <v>2</v>
      </c>
      <c r="I163">
        <f t="shared" si="34"/>
        <v>119</v>
      </c>
      <c r="J163">
        <f t="shared" si="30"/>
        <v>6.7237189795986563</v>
      </c>
      <c r="K163">
        <f t="shared" si="31"/>
        <v>2.2694278129778724</v>
      </c>
      <c r="L163">
        <f t="shared" si="32"/>
        <v>7.2591346406039411E-2</v>
      </c>
    </row>
    <row r="164" spans="1:12" x14ac:dyDescent="0.3">
      <c r="A164" s="1">
        <v>44537</v>
      </c>
      <c r="B164">
        <v>14</v>
      </c>
      <c r="C164" t="s">
        <v>21</v>
      </c>
      <c r="D164">
        <v>22.272727272727199</v>
      </c>
      <c r="E164">
        <v>6</v>
      </c>
      <c r="F164">
        <f t="shared" si="28"/>
        <v>22</v>
      </c>
      <c r="G164">
        <f t="shared" si="33"/>
        <v>2</v>
      </c>
      <c r="H164">
        <f t="shared" si="29"/>
        <v>4</v>
      </c>
      <c r="I164">
        <f t="shared" si="34"/>
        <v>238</v>
      </c>
      <c r="J164">
        <f t="shared" si="30"/>
        <v>13.447437959197313</v>
      </c>
      <c r="K164">
        <f t="shared" si="31"/>
        <v>3.7979054245022477</v>
      </c>
      <c r="L164">
        <f t="shared" si="32"/>
        <v>4.0842217445616717E-2</v>
      </c>
    </row>
    <row r="165" spans="1:12" x14ac:dyDescent="0.3">
      <c r="A165" s="2">
        <v>44439</v>
      </c>
      <c r="B165" s="3">
        <v>0</v>
      </c>
      <c r="C165" s="3" t="s">
        <v>22</v>
      </c>
      <c r="D165" s="3">
        <v>20</v>
      </c>
      <c r="E165" s="3">
        <v>2</v>
      </c>
      <c r="F165" s="3">
        <f t="shared" si="28"/>
        <v>20</v>
      </c>
      <c r="G165">
        <f t="shared" si="33"/>
        <v>2</v>
      </c>
      <c r="H165">
        <f t="shared" si="29"/>
        <v>0</v>
      </c>
      <c r="I165">
        <f t="shared" si="34"/>
        <v>0</v>
      </c>
      <c r="J165">
        <f t="shared" si="30"/>
        <v>0</v>
      </c>
      <c r="K165">
        <f t="shared" si="31"/>
        <v>1.2854996900796727</v>
      </c>
      <c r="L165">
        <f t="shared" si="32"/>
        <v>1.6525094531949345</v>
      </c>
    </row>
    <row r="166" spans="1:12" x14ac:dyDescent="0.3">
      <c r="A166" s="2">
        <v>44446</v>
      </c>
      <c r="B166" s="3">
        <v>7</v>
      </c>
      <c r="C166" s="3" t="s">
        <v>22</v>
      </c>
      <c r="D166" s="3">
        <v>19.8333333333333</v>
      </c>
      <c r="E166" s="3">
        <v>4</v>
      </c>
      <c r="F166" s="3">
        <f t="shared" si="28"/>
        <v>19</v>
      </c>
      <c r="G166">
        <f t="shared" si="33"/>
        <v>2</v>
      </c>
      <c r="H166">
        <f t="shared" si="29"/>
        <v>2</v>
      </c>
      <c r="I166">
        <f t="shared" si="34"/>
        <v>98</v>
      </c>
      <c r="J166">
        <f t="shared" si="30"/>
        <v>6.9795670291278924</v>
      </c>
      <c r="K166">
        <f t="shared" si="31"/>
        <v>2.0594643081561674</v>
      </c>
      <c r="L166">
        <f t="shared" si="32"/>
        <v>3.5360039444916409E-3</v>
      </c>
    </row>
    <row r="167" spans="1:12" x14ac:dyDescent="0.3">
      <c r="A167" s="2">
        <v>44453</v>
      </c>
      <c r="B167" s="3">
        <v>14</v>
      </c>
      <c r="C167" s="3" t="s">
        <v>22</v>
      </c>
      <c r="D167" s="3">
        <v>18.9714285714285</v>
      </c>
      <c r="E167" s="3">
        <v>4</v>
      </c>
      <c r="F167" s="3">
        <f t="shared" si="28"/>
        <v>18</v>
      </c>
      <c r="G167">
        <f t="shared" si="33"/>
        <v>2</v>
      </c>
      <c r="H167">
        <f t="shared" si="29"/>
        <v>2</v>
      </c>
      <c r="I167">
        <f t="shared" si="34"/>
        <v>182</v>
      </c>
      <c r="J167">
        <f t="shared" si="30"/>
        <v>14</v>
      </c>
      <c r="K167">
        <f t="shared" si="31"/>
        <v>3.0051301870585641</v>
      </c>
      <c r="L167">
        <f t="shared" si="32"/>
        <v>1.0102866929363841</v>
      </c>
    </row>
    <row r="168" spans="1:12" x14ac:dyDescent="0.3">
      <c r="A168" s="2">
        <v>44462</v>
      </c>
      <c r="B168" s="3">
        <v>23</v>
      </c>
      <c r="C168" s="3" t="s">
        <v>22</v>
      </c>
      <c r="D168" s="3">
        <v>19.5</v>
      </c>
      <c r="E168" s="3">
        <v>9</v>
      </c>
      <c r="F168" s="3">
        <f t="shared" si="28"/>
        <v>19</v>
      </c>
      <c r="G168">
        <f t="shared" si="33"/>
        <v>2</v>
      </c>
      <c r="H168">
        <f t="shared" si="29"/>
        <v>7</v>
      </c>
      <c r="I168">
        <f t="shared" si="34"/>
        <v>322</v>
      </c>
      <c r="J168">
        <f t="shared" si="30"/>
        <v>22.93286309570593</v>
      </c>
      <c r="K168">
        <f t="shared" si="31"/>
        <v>5.2198354314138466</v>
      </c>
      <c r="L168">
        <f t="shared" si="32"/>
        <v>3.1689858912495255</v>
      </c>
    </row>
    <row r="169" spans="1:12" x14ac:dyDescent="0.3">
      <c r="A169" s="1">
        <v>44488</v>
      </c>
      <c r="B169">
        <v>0</v>
      </c>
      <c r="C169" t="s">
        <v>22</v>
      </c>
      <c r="D169">
        <v>21.8333333333333</v>
      </c>
      <c r="E169">
        <v>3</v>
      </c>
      <c r="F169">
        <f t="shared" si="28"/>
        <v>21</v>
      </c>
      <c r="G169">
        <f t="shared" si="33"/>
        <v>3</v>
      </c>
      <c r="H169">
        <f t="shared" si="29"/>
        <v>0</v>
      </c>
      <c r="I169">
        <f t="shared" si="34"/>
        <v>0</v>
      </c>
      <c r="J169">
        <f t="shared" si="30"/>
        <v>0</v>
      </c>
      <c r="K169">
        <f t="shared" si="31"/>
        <v>1.2854996900796727</v>
      </c>
      <c r="L169">
        <f t="shared" si="32"/>
        <v>1.6525094531949345</v>
      </c>
    </row>
    <row r="170" spans="1:12" x14ac:dyDescent="0.3">
      <c r="A170" s="1">
        <v>44495</v>
      </c>
      <c r="B170">
        <v>7</v>
      </c>
      <c r="C170" t="s">
        <v>22</v>
      </c>
      <c r="D170">
        <v>22.2</v>
      </c>
      <c r="E170">
        <v>5</v>
      </c>
      <c r="F170">
        <f t="shared" si="28"/>
        <v>22</v>
      </c>
      <c r="G170">
        <f t="shared" si="33"/>
        <v>3</v>
      </c>
      <c r="H170">
        <f t="shared" si="29"/>
        <v>2</v>
      </c>
      <c r="I170">
        <f t="shared" si="34"/>
        <v>119</v>
      </c>
      <c r="J170">
        <f t="shared" si="30"/>
        <v>6.7237189795986563</v>
      </c>
      <c r="K170">
        <f t="shared" si="31"/>
        <v>2.2694278129778724</v>
      </c>
      <c r="L170">
        <f t="shared" si="32"/>
        <v>7.2591346406039411E-2</v>
      </c>
    </row>
    <row r="171" spans="1:12" x14ac:dyDescent="0.3">
      <c r="A171" s="1">
        <v>44502</v>
      </c>
      <c r="B171">
        <v>14</v>
      </c>
      <c r="C171" t="s">
        <v>22</v>
      </c>
      <c r="D171">
        <v>22.4166666666666</v>
      </c>
      <c r="E171">
        <v>6</v>
      </c>
      <c r="F171">
        <f t="shared" si="28"/>
        <v>22</v>
      </c>
      <c r="G171">
        <f t="shared" si="33"/>
        <v>3</v>
      </c>
      <c r="H171">
        <f t="shared" si="29"/>
        <v>3</v>
      </c>
      <c r="I171">
        <f t="shared" si="34"/>
        <v>238</v>
      </c>
      <c r="J171">
        <f t="shared" si="30"/>
        <v>13.447437959197313</v>
      </c>
      <c r="K171">
        <f t="shared" si="31"/>
        <v>3.7979054245022477</v>
      </c>
      <c r="L171">
        <f t="shared" si="32"/>
        <v>0.63665306645011199</v>
      </c>
    </row>
    <row r="172" spans="1:12" x14ac:dyDescent="0.3">
      <c r="A172" s="1">
        <v>44509</v>
      </c>
      <c r="B172">
        <v>21</v>
      </c>
      <c r="C172" t="s">
        <v>22</v>
      </c>
      <c r="D172">
        <v>22.6666666666666</v>
      </c>
      <c r="E172">
        <v>8</v>
      </c>
      <c r="F172">
        <f t="shared" si="28"/>
        <v>22</v>
      </c>
      <c r="G172">
        <f t="shared" si="33"/>
        <v>3</v>
      </c>
      <c r="H172">
        <f t="shared" si="29"/>
        <v>5</v>
      </c>
      <c r="I172">
        <f t="shared" si="34"/>
        <v>357</v>
      </c>
      <c r="J172">
        <f t="shared" si="30"/>
        <v>20.171156938795967</v>
      </c>
      <c r="K172">
        <f t="shared" si="31"/>
        <v>5.8803200946682335</v>
      </c>
      <c r="L172">
        <f t="shared" si="32"/>
        <v>0.77496346907668756</v>
      </c>
    </row>
    <row r="173" spans="1:12" x14ac:dyDescent="0.3">
      <c r="A173" s="1">
        <v>44516</v>
      </c>
      <c r="B173">
        <v>28</v>
      </c>
      <c r="C173" t="s">
        <v>22</v>
      </c>
      <c r="D173">
        <v>21.8888888888888</v>
      </c>
      <c r="E173">
        <v>9</v>
      </c>
      <c r="F173">
        <f t="shared" si="28"/>
        <v>21</v>
      </c>
      <c r="G173">
        <f t="shared" si="33"/>
        <v>3</v>
      </c>
      <c r="H173">
        <f t="shared" si="29"/>
        <v>6</v>
      </c>
      <c r="I173">
        <f t="shared" si="34"/>
        <v>448</v>
      </c>
      <c r="J173">
        <f t="shared" si="30"/>
        <v>27.342494801008797</v>
      </c>
      <c r="K173">
        <f t="shared" si="31"/>
        <v>7.697768549220231</v>
      </c>
      <c r="L173">
        <f t="shared" si="32"/>
        <v>2.882418046721368</v>
      </c>
    </row>
    <row r="174" spans="1:12" x14ac:dyDescent="0.3">
      <c r="A174" s="1">
        <v>44523</v>
      </c>
      <c r="B174">
        <v>0</v>
      </c>
      <c r="C174" t="s">
        <v>22</v>
      </c>
      <c r="D174">
        <v>22.2</v>
      </c>
      <c r="E174">
        <v>2</v>
      </c>
      <c r="F174">
        <f t="shared" si="28"/>
        <v>22</v>
      </c>
      <c r="G174">
        <f t="shared" si="33"/>
        <v>2</v>
      </c>
      <c r="H174">
        <f t="shared" si="29"/>
        <v>0</v>
      </c>
      <c r="I174">
        <f t="shared" si="34"/>
        <v>0</v>
      </c>
      <c r="J174">
        <f t="shared" si="30"/>
        <v>0</v>
      </c>
      <c r="K174">
        <f t="shared" si="31"/>
        <v>1.2854996900796727</v>
      </c>
      <c r="L174">
        <f t="shared" si="32"/>
        <v>1.6525094531949345</v>
      </c>
    </row>
    <row r="175" spans="1:12" x14ac:dyDescent="0.3">
      <c r="A175" s="1">
        <v>44530</v>
      </c>
      <c r="B175">
        <v>7</v>
      </c>
      <c r="C175" t="s">
        <v>22</v>
      </c>
      <c r="D175">
        <v>22.1</v>
      </c>
      <c r="E175">
        <v>5</v>
      </c>
      <c r="F175">
        <f t="shared" si="28"/>
        <v>22</v>
      </c>
      <c r="G175">
        <f t="shared" si="33"/>
        <v>2</v>
      </c>
      <c r="H175">
        <f t="shared" si="29"/>
        <v>3</v>
      </c>
      <c r="I175">
        <f t="shared" si="34"/>
        <v>119</v>
      </c>
      <c r="J175">
        <f t="shared" si="30"/>
        <v>6.7237189795986563</v>
      </c>
      <c r="K175">
        <f t="shared" si="31"/>
        <v>2.2694278129778724</v>
      </c>
      <c r="L175">
        <f t="shared" si="32"/>
        <v>0.53373572045029449</v>
      </c>
    </row>
    <row r="176" spans="1:12" x14ac:dyDescent="0.3">
      <c r="A176" s="1">
        <v>44537</v>
      </c>
      <c r="B176">
        <v>14</v>
      </c>
      <c r="C176" t="s">
        <v>22</v>
      </c>
      <c r="D176">
        <v>22.3</v>
      </c>
      <c r="E176">
        <v>7</v>
      </c>
      <c r="F176">
        <f t="shared" si="28"/>
        <v>22</v>
      </c>
      <c r="G176">
        <f t="shared" si="33"/>
        <v>2</v>
      </c>
      <c r="H176">
        <f t="shared" si="29"/>
        <v>5</v>
      </c>
      <c r="I176">
        <f t="shared" si="34"/>
        <v>238</v>
      </c>
      <c r="J176">
        <f t="shared" si="30"/>
        <v>13.447437959197313</v>
      </c>
      <c r="K176">
        <f t="shared" si="31"/>
        <v>3.7979054245022477</v>
      </c>
      <c r="L176">
        <f t="shared" si="32"/>
        <v>1.4450313684411213</v>
      </c>
    </row>
    <row r="177" spans="1:12" x14ac:dyDescent="0.3">
      <c r="A177" s="1">
        <v>44544</v>
      </c>
      <c r="B177">
        <v>21</v>
      </c>
      <c r="C177" t="s">
        <v>22</v>
      </c>
      <c r="D177">
        <v>22.1</v>
      </c>
      <c r="E177">
        <v>10</v>
      </c>
      <c r="F177">
        <f t="shared" si="28"/>
        <v>22</v>
      </c>
      <c r="G177">
        <f t="shared" si="33"/>
        <v>2</v>
      </c>
      <c r="H177">
        <f t="shared" si="29"/>
        <v>8</v>
      </c>
      <c r="I177">
        <f t="shared" si="34"/>
        <v>357</v>
      </c>
      <c r="J177">
        <f t="shared" si="30"/>
        <v>20.171156938795967</v>
      </c>
      <c r="K177">
        <f t="shared" si="31"/>
        <v>5.8803200946682335</v>
      </c>
      <c r="L177">
        <f t="shared" si="32"/>
        <v>4.4930429010672865</v>
      </c>
    </row>
    <row r="178" spans="1:12" x14ac:dyDescent="0.3">
      <c r="A178" s="2">
        <v>44439</v>
      </c>
      <c r="B178" s="3">
        <v>0</v>
      </c>
      <c r="C178" s="3" t="s">
        <v>23</v>
      </c>
      <c r="D178" s="3">
        <v>20</v>
      </c>
      <c r="E178" s="3">
        <v>2</v>
      </c>
      <c r="F178" s="3">
        <f t="shared" si="28"/>
        <v>20</v>
      </c>
      <c r="G178">
        <f t="shared" si="33"/>
        <v>2</v>
      </c>
      <c r="H178">
        <f t="shared" si="29"/>
        <v>0</v>
      </c>
      <c r="I178">
        <f t="shared" si="34"/>
        <v>0</v>
      </c>
      <c r="J178">
        <f t="shared" si="30"/>
        <v>0</v>
      </c>
      <c r="K178">
        <f t="shared" si="31"/>
        <v>1.2854996900796727</v>
      </c>
      <c r="L178">
        <f t="shared" si="32"/>
        <v>1.6525094531949345</v>
      </c>
    </row>
    <row r="179" spans="1:12" x14ac:dyDescent="0.3">
      <c r="A179" s="2">
        <v>44446</v>
      </c>
      <c r="B179" s="3">
        <v>7</v>
      </c>
      <c r="C179" s="3" t="s">
        <v>23</v>
      </c>
      <c r="D179" s="3">
        <v>19.75</v>
      </c>
      <c r="E179" s="3">
        <v>4</v>
      </c>
      <c r="F179" s="3">
        <f t="shared" si="28"/>
        <v>19</v>
      </c>
      <c r="G179">
        <f t="shared" si="33"/>
        <v>2</v>
      </c>
      <c r="H179">
        <f t="shared" si="29"/>
        <v>2</v>
      </c>
      <c r="I179">
        <f t="shared" si="34"/>
        <v>98</v>
      </c>
      <c r="J179">
        <f t="shared" si="30"/>
        <v>6.9795670291278924</v>
      </c>
      <c r="K179">
        <f t="shared" si="31"/>
        <v>2.0594643081561674</v>
      </c>
      <c r="L179">
        <f t="shared" si="32"/>
        <v>3.5360039444916409E-3</v>
      </c>
    </row>
    <row r="180" spans="1:12" x14ac:dyDescent="0.3">
      <c r="A180" s="2">
        <v>44453</v>
      </c>
      <c r="B180" s="3">
        <v>14</v>
      </c>
      <c r="C180" s="3" t="s">
        <v>23</v>
      </c>
      <c r="D180" s="3">
        <v>18.9142857142857</v>
      </c>
      <c r="E180" s="3">
        <v>4</v>
      </c>
      <c r="F180" s="3">
        <f t="shared" si="28"/>
        <v>18</v>
      </c>
      <c r="G180">
        <f t="shared" si="33"/>
        <v>2</v>
      </c>
      <c r="H180">
        <f t="shared" si="29"/>
        <v>2</v>
      </c>
      <c r="I180">
        <f t="shared" si="34"/>
        <v>182</v>
      </c>
      <c r="J180">
        <f t="shared" si="30"/>
        <v>14</v>
      </c>
      <c r="K180">
        <f t="shared" si="31"/>
        <v>3.0051301870585641</v>
      </c>
      <c r="L180">
        <f t="shared" si="32"/>
        <v>1.0102866929363841</v>
      </c>
    </row>
    <row r="181" spans="1:12" x14ac:dyDescent="0.3">
      <c r="A181" s="2">
        <v>44462</v>
      </c>
      <c r="B181" s="3">
        <v>23</v>
      </c>
      <c r="C181" s="3" t="s">
        <v>23</v>
      </c>
      <c r="D181" s="3">
        <v>19.5833333333333</v>
      </c>
      <c r="E181" s="3">
        <v>9</v>
      </c>
      <c r="F181" s="3">
        <f t="shared" si="28"/>
        <v>19</v>
      </c>
      <c r="G181">
        <f t="shared" si="33"/>
        <v>2</v>
      </c>
      <c r="H181">
        <f t="shared" si="29"/>
        <v>7</v>
      </c>
      <c r="I181">
        <f t="shared" si="34"/>
        <v>322</v>
      </c>
      <c r="J181">
        <f t="shared" si="30"/>
        <v>22.93286309570593</v>
      </c>
      <c r="K181">
        <f t="shared" si="31"/>
        <v>5.2198354314138466</v>
      </c>
      <c r="L181">
        <f t="shared" si="32"/>
        <v>3.1689858912495255</v>
      </c>
    </row>
    <row r="182" spans="1:12" x14ac:dyDescent="0.3">
      <c r="A182" s="2">
        <v>44465</v>
      </c>
      <c r="B182" s="3">
        <v>0</v>
      </c>
      <c r="C182" s="3" t="s">
        <v>23</v>
      </c>
      <c r="D182" s="3">
        <v>19.1666666666666</v>
      </c>
      <c r="E182" s="3">
        <v>7</v>
      </c>
      <c r="F182" s="3">
        <f t="shared" si="28"/>
        <v>19</v>
      </c>
      <c r="G182">
        <f t="shared" si="33"/>
        <v>7</v>
      </c>
      <c r="H182">
        <f t="shared" si="29"/>
        <v>0</v>
      </c>
      <c r="I182">
        <f t="shared" si="34"/>
        <v>0</v>
      </c>
      <c r="J182">
        <f t="shared" si="30"/>
        <v>0</v>
      </c>
      <c r="K182">
        <f t="shared" si="31"/>
        <v>1.2854996900796727</v>
      </c>
      <c r="L182">
        <f t="shared" si="32"/>
        <v>1.6525094531949345</v>
      </c>
    </row>
    <row r="183" spans="1:12" x14ac:dyDescent="0.3">
      <c r="A183" s="2">
        <v>44488</v>
      </c>
      <c r="B183" s="3">
        <v>0</v>
      </c>
      <c r="C183" s="3" t="s">
        <v>23</v>
      </c>
      <c r="D183" s="3">
        <v>21.8</v>
      </c>
      <c r="E183" s="3">
        <v>2</v>
      </c>
      <c r="F183" s="3">
        <f t="shared" si="28"/>
        <v>21</v>
      </c>
      <c r="G183">
        <f t="shared" si="33"/>
        <v>2</v>
      </c>
      <c r="H183">
        <f t="shared" si="29"/>
        <v>0</v>
      </c>
      <c r="I183">
        <f t="shared" si="34"/>
        <v>0</v>
      </c>
      <c r="J183">
        <f t="shared" si="30"/>
        <v>0</v>
      </c>
      <c r="K183">
        <f t="shared" si="31"/>
        <v>1.2854996900796727</v>
      </c>
      <c r="L183">
        <f t="shared" si="32"/>
        <v>1.6525094531949345</v>
      </c>
    </row>
    <row r="184" spans="1:12" x14ac:dyDescent="0.3">
      <c r="A184" s="2">
        <v>44495</v>
      </c>
      <c r="B184" s="3">
        <v>7</v>
      </c>
      <c r="C184" s="3" t="s">
        <v>23</v>
      </c>
      <c r="D184" s="3">
        <v>22.2222222222222</v>
      </c>
      <c r="E184" s="3">
        <v>4</v>
      </c>
      <c r="F184" s="3">
        <f t="shared" si="28"/>
        <v>22</v>
      </c>
      <c r="G184">
        <f t="shared" si="33"/>
        <v>2</v>
      </c>
      <c r="H184">
        <f t="shared" si="29"/>
        <v>2</v>
      </c>
      <c r="I184">
        <f t="shared" si="34"/>
        <v>119</v>
      </c>
      <c r="J184">
        <f t="shared" si="30"/>
        <v>6.7237189795986563</v>
      </c>
      <c r="K184">
        <f t="shared" si="31"/>
        <v>2.2694278129778724</v>
      </c>
      <c r="L184">
        <f t="shared" si="32"/>
        <v>7.2591346406039411E-2</v>
      </c>
    </row>
    <row r="185" spans="1:12" x14ac:dyDescent="0.3">
      <c r="A185" s="2">
        <v>44502</v>
      </c>
      <c r="B185" s="3">
        <v>14</v>
      </c>
      <c r="C185" s="3" t="s">
        <v>23</v>
      </c>
      <c r="D185" s="3">
        <v>22.363636363636299</v>
      </c>
      <c r="E185" s="3">
        <v>6</v>
      </c>
      <c r="F185" s="3">
        <f t="shared" si="28"/>
        <v>22</v>
      </c>
      <c r="G185">
        <f t="shared" si="33"/>
        <v>2</v>
      </c>
      <c r="H185">
        <f t="shared" si="29"/>
        <v>4</v>
      </c>
      <c r="I185">
        <f t="shared" si="34"/>
        <v>238</v>
      </c>
      <c r="J185">
        <f t="shared" si="30"/>
        <v>13.447437959197313</v>
      </c>
      <c r="K185">
        <f t="shared" si="31"/>
        <v>3.7979054245022477</v>
      </c>
      <c r="L185">
        <f t="shared" si="32"/>
        <v>4.0842217445616717E-2</v>
      </c>
    </row>
    <row r="186" spans="1:12" x14ac:dyDescent="0.3">
      <c r="A186" s="2">
        <v>44509</v>
      </c>
      <c r="B186" s="3">
        <v>21</v>
      </c>
      <c r="C186" s="3" t="s">
        <v>23</v>
      </c>
      <c r="D186" s="3">
        <v>22.5</v>
      </c>
      <c r="E186" s="3">
        <v>6</v>
      </c>
      <c r="F186" s="3">
        <f t="shared" si="28"/>
        <v>22</v>
      </c>
      <c r="G186">
        <f t="shared" si="33"/>
        <v>2</v>
      </c>
      <c r="H186">
        <f t="shared" si="29"/>
        <v>4</v>
      </c>
      <c r="I186">
        <f t="shared" si="34"/>
        <v>357</v>
      </c>
      <c r="J186">
        <f t="shared" si="30"/>
        <v>20.171156938795967</v>
      </c>
      <c r="K186">
        <f t="shared" si="31"/>
        <v>5.8803200946682335</v>
      </c>
      <c r="L186">
        <f t="shared" si="32"/>
        <v>3.5356036584131543</v>
      </c>
    </row>
    <row r="187" spans="1:12" x14ac:dyDescent="0.3">
      <c r="A187" s="1">
        <v>44523</v>
      </c>
      <c r="B187">
        <v>0</v>
      </c>
      <c r="C187" t="s">
        <v>23</v>
      </c>
      <c r="D187">
        <v>22</v>
      </c>
      <c r="E187">
        <v>2</v>
      </c>
      <c r="F187">
        <f t="shared" si="28"/>
        <v>22</v>
      </c>
      <c r="G187">
        <f t="shared" si="33"/>
        <v>2</v>
      </c>
      <c r="H187">
        <f t="shared" si="29"/>
        <v>0</v>
      </c>
      <c r="I187">
        <f t="shared" si="34"/>
        <v>0</v>
      </c>
      <c r="J187">
        <f t="shared" si="30"/>
        <v>0</v>
      </c>
      <c r="K187">
        <f t="shared" si="31"/>
        <v>1.2854996900796727</v>
      </c>
      <c r="L187">
        <f t="shared" si="32"/>
        <v>1.6525094531949345</v>
      </c>
    </row>
    <row r="188" spans="1:12" x14ac:dyDescent="0.3">
      <c r="A188" s="1">
        <v>44530</v>
      </c>
      <c r="B188">
        <v>7</v>
      </c>
      <c r="C188" t="s">
        <v>23</v>
      </c>
      <c r="D188">
        <v>22.1111111111111</v>
      </c>
      <c r="E188">
        <v>5</v>
      </c>
      <c r="F188">
        <f t="shared" si="28"/>
        <v>22</v>
      </c>
      <c r="G188">
        <f t="shared" si="33"/>
        <v>2</v>
      </c>
      <c r="H188">
        <f t="shared" si="29"/>
        <v>3</v>
      </c>
      <c r="I188">
        <f t="shared" si="34"/>
        <v>119</v>
      </c>
      <c r="J188">
        <f t="shared" si="30"/>
        <v>6.7237189795986563</v>
      </c>
      <c r="K188">
        <f t="shared" si="31"/>
        <v>2.2694278129778724</v>
      </c>
      <c r="L188">
        <f t="shared" si="32"/>
        <v>0.53373572045029449</v>
      </c>
    </row>
    <row r="189" spans="1:12" x14ac:dyDescent="0.3">
      <c r="A189" s="1">
        <v>44537</v>
      </c>
      <c r="B189">
        <v>14</v>
      </c>
      <c r="C189" t="s">
        <v>23</v>
      </c>
      <c r="D189">
        <v>22.2</v>
      </c>
      <c r="E189">
        <v>7</v>
      </c>
      <c r="F189">
        <f t="shared" si="28"/>
        <v>22</v>
      </c>
      <c r="G189">
        <f t="shared" si="33"/>
        <v>2</v>
      </c>
      <c r="H189">
        <f t="shared" si="29"/>
        <v>5</v>
      </c>
      <c r="I189">
        <f t="shared" si="34"/>
        <v>238</v>
      </c>
      <c r="J189">
        <f t="shared" si="30"/>
        <v>13.447437959197313</v>
      </c>
      <c r="K189">
        <f t="shared" si="31"/>
        <v>3.7979054245022477</v>
      </c>
      <c r="L189">
        <f t="shared" si="32"/>
        <v>1.4450313684411213</v>
      </c>
    </row>
    <row r="190" spans="1:12" x14ac:dyDescent="0.3">
      <c r="A190" s="1">
        <v>44544</v>
      </c>
      <c r="B190">
        <v>21</v>
      </c>
      <c r="C190" t="s">
        <v>23</v>
      </c>
      <c r="D190">
        <v>22.090909090909001</v>
      </c>
      <c r="E190">
        <v>10</v>
      </c>
      <c r="F190">
        <f t="shared" si="28"/>
        <v>22</v>
      </c>
      <c r="G190">
        <f t="shared" si="33"/>
        <v>2</v>
      </c>
      <c r="H190">
        <f t="shared" si="29"/>
        <v>8</v>
      </c>
      <c r="I190">
        <f t="shared" si="34"/>
        <v>357</v>
      </c>
      <c r="J190">
        <f t="shared" si="30"/>
        <v>20.171156938795967</v>
      </c>
      <c r="K190">
        <f t="shared" si="31"/>
        <v>5.8803200946682335</v>
      </c>
      <c r="L190">
        <f t="shared" si="32"/>
        <v>4.4930429010672865</v>
      </c>
    </row>
    <row r="191" spans="1:12" x14ac:dyDescent="0.3">
      <c r="A191" s="2">
        <v>44439</v>
      </c>
      <c r="B191" s="3">
        <v>0</v>
      </c>
      <c r="C191" s="3" t="s">
        <v>24</v>
      </c>
      <c r="D191" s="3">
        <v>20</v>
      </c>
      <c r="E191" s="3">
        <v>2</v>
      </c>
      <c r="F191" s="3">
        <f t="shared" si="28"/>
        <v>20</v>
      </c>
      <c r="G191">
        <f t="shared" si="33"/>
        <v>2</v>
      </c>
      <c r="H191">
        <f t="shared" si="29"/>
        <v>0</v>
      </c>
      <c r="I191">
        <f t="shared" si="34"/>
        <v>0</v>
      </c>
      <c r="J191">
        <f t="shared" si="30"/>
        <v>0</v>
      </c>
      <c r="K191">
        <f t="shared" si="31"/>
        <v>1.2854996900796727</v>
      </c>
      <c r="L191">
        <f t="shared" si="32"/>
        <v>1.6525094531949345</v>
      </c>
    </row>
    <row r="192" spans="1:12" x14ac:dyDescent="0.3">
      <c r="A192" s="2">
        <v>44446</v>
      </c>
      <c r="B192" s="3">
        <v>7</v>
      </c>
      <c r="C192" s="3" t="s">
        <v>24</v>
      </c>
      <c r="D192" s="3">
        <v>19.6666666666666</v>
      </c>
      <c r="E192" s="3">
        <v>4</v>
      </c>
      <c r="F192" s="3">
        <f t="shared" si="28"/>
        <v>19</v>
      </c>
      <c r="G192">
        <f t="shared" si="33"/>
        <v>2</v>
      </c>
      <c r="H192">
        <f t="shared" si="29"/>
        <v>2</v>
      </c>
      <c r="I192">
        <f t="shared" si="34"/>
        <v>98</v>
      </c>
      <c r="J192">
        <f t="shared" si="30"/>
        <v>6.9795670291278924</v>
      </c>
      <c r="K192">
        <f t="shared" si="31"/>
        <v>2.0594643081561674</v>
      </c>
      <c r="L192">
        <f t="shared" si="32"/>
        <v>3.5360039444916409E-3</v>
      </c>
    </row>
    <row r="193" spans="1:12" x14ac:dyDescent="0.3">
      <c r="A193" s="2">
        <v>44453</v>
      </c>
      <c r="B193" s="3">
        <v>14</v>
      </c>
      <c r="C193" s="3" t="s">
        <v>24</v>
      </c>
      <c r="D193" s="3">
        <v>18.857142857142801</v>
      </c>
      <c r="E193" s="3">
        <v>4</v>
      </c>
      <c r="F193" s="3">
        <f t="shared" si="28"/>
        <v>18</v>
      </c>
      <c r="G193">
        <f t="shared" si="33"/>
        <v>2</v>
      </c>
      <c r="H193">
        <f t="shared" si="29"/>
        <v>2</v>
      </c>
      <c r="I193">
        <f t="shared" si="34"/>
        <v>182</v>
      </c>
      <c r="J193">
        <f t="shared" si="30"/>
        <v>14</v>
      </c>
      <c r="K193">
        <f t="shared" si="31"/>
        <v>3.0051301870585641</v>
      </c>
      <c r="L193">
        <f t="shared" si="32"/>
        <v>1.0102866929363841</v>
      </c>
    </row>
    <row r="194" spans="1:12" x14ac:dyDescent="0.3">
      <c r="A194" s="2">
        <v>44462</v>
      </c>
      <c r="B194" s="3">
        <v>23</v>
      </c>
      <c r="C194" s="3" t="s">
        <v>24</v>
      </c>
      <c r="D194" s="3">
        <v>19.4545454545454</v>
      </c>
      <c r="E194" s="3">
        <v>8</v>
      </c>
      <c r="F194" s="3">
        <f t="shared" si="28"/>
        <v>19</v>
      </c>
      <c r="G194">
        <f t="shared" si="33"/>
        <v>2</v>
      </c>
      <c r="H194">
        <f t="shared" si="29"/>
        <v>6</v>
      </c>
      <c r="I194">
        <f t="shared" si="34"/>
        <v>322</v>
      </c>
      <c r="J194">
        <f t="shared" si="30"/>
        <v>22.93286309570593</v>
      </c>
      <c r="K194">
        <f t="shared" si="31"/>
        <v>5.2198354314138466</v>
      </c>
      <c r="L194">
        <f t="shared" si="32"/>
        <v>0.60865675407721875</v>
      </c>
    </row>
    <row r="195" spans="1:12" x14ac:dyDescent="0.3">
      <c r="A195" s="2">
        <v>44465</v>
      </c>
      <c r="B195" s="3">
        <v>0</v>
      </c>
      <c r="C195" s="3" t="s">
        <v>24</v>
      </c>
      <c r="D195" s="3">
        <v>19.230769230769202</v>
      </c>
      <c r="E195" s="3">
        <v>7</v>
      </c>
      <c r="F195" s="3">
        <f t="shared" ref="F195:F258" si="35">IF(D195&lt;18,17,IF(D195&lt;19,18,IF(D195&lt;20,19,IF(D195&lt;21,20,IF(D195&lt;22,21,IF(D195&lt;23,22,IF(D195&lt;24,23,IF(D195&lt;25,24,IF(D195&lt;26,25)))))))))</f>
        <v>19</v>
      </c>
      <c r="G195">
        <f t="shared" si="33"/>
        <v>7</v>
      </c>
      <c r="H195">
        <f t="shared" ref="H195:H258" si="36">E195-G195</f>
        <v>0</v>
      </c>
      <c r="I195">
        <f t="shared" si="34"/>
        <v>0</v>
      </c>
      <c r="J195">
        <f t="shared" ref="J195:J258" si="37">EXP(-1*(LN(F195/18 )^2))*B195</f>
        <v>0</v>
      </c>
      <c r="K195">
        <f t="shared" ref="K195:K258" si="38">$P$10/(1+EXP(-(I195-$P$8)/$P$9))</f>
        <v>1.2854996900796727</v>
      </c>
      <c r="L195">
        <f t="shared" ref="L195:L258" si="39">(H195-K195)^2</f>
        <v>1.6525094531949345</v>
      </c>
    </row>
    <row r="196" spans="1:12" x14ac:dyDescent="0.3">
      <c r="A196" s="1">
        <v>44488</v>
      </c>
      <c r="B196">
        <v>0</v>
      </c>
      <c r="C196" t="s">
        <v>24</v>
      </c>
      <c r="D196">
        <v>21.7777777777777</v>
      </c>
      <c r="E196">
        <v>3</v>
      </c>
      <c r="F196">
        <f t="shared" si="35"/>
        <v>21</v>
      </c>
      <c r="G196">
        <f t="shared" ref="G196:G259" si="40">IF(E196&gt;=E195, G195,E196 )</f>
        <v>3</v>
      </c>
      <c r="H196">
        <f t="shared" si="36"/>
        <v>0</v>
      </c>
      <c r="I196">
        <f t="shared" ref="I196:I259" si="41">B196*(F196-5)</f>
        <v>0</v>
      </c>
      <c r="J196">
        <f t="shared" si="37"/>
        <v>0</v>
      </c>
      <c r="K196">
        <f t="shared" si="38"/>
        <v>1.2854996900796727</v>
      </c>
      <c r="L196">
        <f t="shared" si="39"/>
        <v>1.6525094531949345</v>
      </c>
    </row>
    <row r="197" spans="1:12" x14ac:dyDescent="0.3">
      <c r="A197" s="1">
        <v>44495</v>
      </c>
      <c r="B197">
        <v>7</v>
      </c>
      <c r="C197" t="s">
        <v>24</v>
      </c>
      <c r="D197">
        <v>22.2</v>
      </c>
      <c r="E197">
        <v>6</v>
      </c>
      <c r="F197">
        <f t="shared" si="35"/>
        <v>22</v>
      </c>
      <c r="G197">
        <f t="shared" si="40"/>
        <v>3</v>
      </c>
      <c r="H197">
        <f t="shared" si="36"/>
        <v>3</v>
      </c>
      <c r="I197">
        <f t="shared" si="41"/>
        <v>119</v>
      </c>
      <c r="J197">
        <f t="shared" si="37"/>
        <v>6.7237189795986563</v>
      </c>
      <c r="K197">
        <f t="shared" si="38"/>
        <v>2.2694278129778724</v>
      </c>
      <c r="L197">
        <f t="shared" si="39"/>
        <v>0.53373572045029449</v>
      </c>
    </row>
    <row r="198" spans="1:12" x14ac:dyDescent="0.3">
      <c r="A198" s="1">
        <v>44502</v>
      </c>
      <c r="B198">
        <v>14</v>
      </c>
      <c r="C198" t="s">
        <v>24</v>
      </c>
      <c r="D198">
        <v>22.4</v>
      </c>
      <c r="E198">
        <v>7</v>
      </c>
      <c r="F198">
        <f t="shared" si="35"/>
        <v>22</v>
      </c>
      <c r="G198">
        <f t="shared" si="40"/>
        <v>3</v>
      </c>
      <c r="H198">
        <f t="shared" si="36"/>
        <v>4</v>
      </c>
      <c r="I198">
        <f t="shared" si="41"/>
        <v>238</v>
      </c>
      <c r="J198">
        <f t="shared" si="37"/>
        <v>13.447437959197313</v>
      </c>
      <c r="K198">
        <f t="shared" si="38"/>
        <v>3.7979054245022477</v>
      </c>
      <c r="L198">
        <f t="shared" si="39"/>
        <v>4.0842217445616717E-2</v>
      </c>
    </row>
    <row r="199" spans="1:12" x14ac:dyDescent="0.3">
      <c r="A199" s="1">
        <v>44523</v>
      </c>
      <c r="B199">
        <v>0</v>
      </c>
      <c r="C199" t="s">
        <v>24</v>
      </c>
      <c r="D199">
        <v>22.090909090909001</v>
      </c>
      <c r="E199">
        <v>2</v>
      </c>
      <c r="F199">
        <f t="shared" si="35"/>
        <v>22</v>
      </c>
      <c r="G199">
        <f t="shared" si="40"/>
        <v>2</v>
      </c>
      <c r="H199">
        <f t="shared" si="36"/>
        <v>0</v>
      </c>
      <c r="I199">
        <f t="shared" si="41"/>
        <v>0</v>
      </c>
      <c r="J199">
        <f t="shared" si="37"/>
        <v>0</v>
      </c>
      <c r="K199">
        <f t="shared" si="38"/>
        <v>1.2854996900796727</v>
      </c>
      <c r="L199">
        <f t="shared" si="39"/>
        <v>1.6525094531949345</v>
      </c>
    </row>
    <row r="200" spans="1:12" x14ac:dyDescent="0.3">
      <c r="A200" s="1">
        <v>44530</v>
      </c>
      <c r="B200">
        <v>7</v>
      </c>
      <c r="C200" t="s">
        <v>24</v>
      </c>
      <c r="D200">
        <v>22.1</v>
      </c>
      <c r="E200">
        <v>4</v>
      </c>
      <c r="F200">
        <f t="shared" si="35"/>
        <v>22</v>
      </c>
      <c r="G200">
        <f t="shared" si="40"/>
        <v>2</v>
      </c>
      <c r="H200">
        <f t="shared" si="36"/>
        <v>2</v>
      </c>
      <c r="I200">
        <f t="shared" si="41"/>
        <v>119</v>
      </c>
      <c r="J200">
        <f t="shared" si="37"/>
        <v>6.7237189795986563</v>
      </c>
      <c r="K200">
        <f t="shared" si="38"/>
        <v>2.2694278129778724</v>
      </c>
      <c r="L200">
        <f t="shared" si="39"/>
        <v>7.2591346406039411E-2</v>
      </c>
    </row>
    <row r="201" spans="1:12" x14ac:dyDescent="0.3">
      <c r="A201" s="1">
        <v>44537</v>
      </c>
      <c r="B201">
        <v>14</v>
      </c>
      <c r="C201" t="s">
        <v>24</v>
      </c>
      <c r="D201">
        <v>22.2222222222222</v>
      </c>
      <c r="E201">
        <v>6</v>
      </c>
      <c r="F201">
        <f t="shared" si="35"/>
        <v>22</v>
      </c>
      <c r="G201">
        <f t="shared" si="40"/>
        <v>2</v>
      </c>
      <c r="H201">
        <f t="shared" si="36"/>
        <v>4</v>
      </c>
      <c r="I201">
        <f t="shared" si="41"/>
        <v>238</v>
      </c>
      <c r="J201">
        <f t="shared" si="37"/>
        <v>13.447437959197313</v>
      </c>
      <c r="K201">
        <f t="shared" si="38"/>
        <v>3.7979054245022477</v>
      </c>
      <c r="L201">
        <f t="shared" si="39"/>
        <v>4.0842217445616717E-2</v>
      </c>
    </row>
    <row r="202" spans="1:12" x14ac:dyDescent="0.3">
      <c r="A202" s="1">
        <v>44544</v>
      </c>
      <c r="B202">
        <v>21</v>
      </c>
      <c r="C202" t="s">
        <v>24</v>
      </c>
      <c r="D202">
        <v>22</v>
      </c>
      <c r="E202">
        <v>9</v>
      </c>
      <c r="F202">
        <f t="shared" si="35"/>
        <v>22</v>
      </c>
      <c r="G202">
        <f t="shared" si="40"/>
        <v>2</v>
      </c>
      <c r="H202">
        <f t="shared" si="36"/>
        <v>7</v>
      </c>
      <c r="I202">
        <f t="shared" si="41"/>
        <v>357</v>
      </c>
      <c r="J202">
        <f t="shared" si="37"/>
        <v>20.171156938795967</v>
      </c>
      <c r="K202">
        <f t="shared" si="38"/>
        <v>5.8803200946682335</v>
      </c>
      <c r="L202">
        <f t="shared" si="39"/>
        <v>1.2536830904037537</v>
      </c>
    </row>
    <row r="203" spans="1:12" x14ac:dyDescent="0.3">
      <c r="A203" s="1">
        <v>44551</v>
      </c>
      <c r="B203">
        <v>28</v>
      </c>
      <c r="C203" t="s">
        <v>24</v>
      </c>
      <c r="D203">
        <v>21.5</v>
      </c>
      <c r="E203">
        <v>10</v>
      </c>
      <c r="F203">
        <f t="shared" si="35"/>
        <v>21</v>
      </c>
      <c r="G203">
        <f t="shared" si="40"/>
        <v>2</v>
      </c>
      <c r="H203">
        <f t="shared" si="36"/>
        <v>8</v>
      </c>
      <c r="I203">
        <f t="shared" si="41"/>
        <v>448</v>
      </c>
      <c r="J203">
        <f t="shared" si="37"/>
        <v>27.342494801008797</v>
      </c>
      <c r="K203">
        <f t="shared" si="38"/>
        <v>7.697768549220231</v>
      </c>
      <c r="L203">
        <f t="shared" si="39"/>
        <v>9.1343849840443928E-2</v>
      </c>
    </row>
    <row r="204" spans="1:12" x14ac:dyDescent="0.3">
      <c r="A204" s="1">
        <v>44439</v>
      </c>
      <c r="B204">
        <v>0</v>
      </c>
      <c r="C204" t="s">
        <v>25</v>
      </c>
      <c r="D204">
        <v>19.9166666666666</v>
      </c>
      <c r="E204">
        <v>2</v>
      </c>
      <c r="F204">
        <f t="shared" si="35"/>
        <v>19</v>
      </c>
      <c r="G204">
        <f t="shared" si="40"/>
        <v>2</v>
      </c>
      <c r="H204">
        <f t="shared" si="36"/>
        <v>0</v>
      </c>
      <c r="I204">
        <f t="shared" si="41"/>
        <v>0</v>
      </c>
      <c r="J204">
        <f t="shared" si="37"/>
        <v>0</v>
      </c>
      <c r="K204">
        <f t="shared" si="38"/>
        <v>1.2854996900796727</v>
      </c>
      <c r="L204">
        <f t="shared" si="39"/>
        <v>1.6525094531949345</v>
      </c>
    </row>
    <row r="205" spans="1:12" x14ac:dyDescent="0.3">
      <c r="A205" s="1">
        <v>44446</v>
      </c>
      <c r="B205">
        <v>7</v>
      </c>
      <c r="C205" t="s">
        <v>25</v>
      </c>
      <c r="D205">
        <v>19.899999999999999</v>
      </c>
      <c r="E205">
        <v>3</v>
      </c>
      <c r="F205">
        <f t="shared" si="35"/>
        <v>19</v>
      </c>
      <c r="G205">
        <f t="shared" si="40"/>
        <v>2</v>
      </c>
      <c r="H205">
        <f t="shared" si="36"/>
        <v>1</v>
      </c>
      <c r="I205">
        <f t="shared" si="41"/>
        <v>98</v>
      </c>
      <c r="J205">
        <f t="shared" si="37"/>
        <v>6.9795670291278924</v>
      </c>
      <c r="K205">
        <f t="shared" si="38"/>
        <v>2.0594643081561674</v>
      </c>
      <c r="L205">
        <f t="shared" si="39"/>
        <v>1.1224646202568265</v>
      </c>
    </row>
    <row r="206" spans="1:12" x14ac:dyDescent="0.3">
      <c r="A206" s="1">
        <v>44453</v>
      </c>
      <c r="B206">
        <v>14</v>
      </c>
      <c r="C206" t="s">
        <v>25</v>
      </c>
      <c r="D206">
        <v>18.931034482758601</v>
      </c>
      <c r="E206">
        <v>4</v>
      </c>
      <c r="F206">
        <f t="shared" si="35"/>
        <v>18</v>
      </c>
      <c r="G206">
        <f t="shared" si="40"/>
        <v>2</v>
      </c>
      <c r="H206">
        <f t="shared" si="36"/>
        <v>2</v>
      </c>
      <c r="I206">
        <f t="shared" si="41"/>
        <v>182</v>
      </c>
      <c r="J206">
        <f t="shared" si="37"/>
        <v>14</v>
      </c>
      <c r="K206">
        <f t="shared" si="38"/>
        <v>3.0051301870585641</v>
      </c>
      <c r="L206">
        <f t="shared" si="39"/>
        <v>1.0102866929363841</v>
      </c>
    </row>
    <row r="207" spans="1:12" x14ac:dyDescent="0.3">
      <c r="A207" s="1">
        <v>44462</v>
      </c>
      <c r="B207">
        <v>23</v>
      </c>
      <c r="C207" t="s">
        <v>25</v>
      </c>
      <c r="D207">
        <v>19.4615384615384</v>
      </c>
      <c r="E207">
        <v>9</v>
      </c>
      <c r="F207">
        <f t="shared" si="35"/>
        <v>19</v>
      </c>
      <c r="G207">
        <f t="shared" si="40"/>
        <v>2</v>
      </c>
      <c r="H207">
        <f t="shared" si="36"/>
        <v>7</v>
      </c>
      <c r="I207">
        <f t="shared" si="41"/>
        <v>322</v>
      </c>
      <c r="J207">
        <f t="shared" si="37"/>
        <v>22.93286309570593</v>
      </c>
      <c r="K207">
        <f t="shared" si="38"/>
        <v>5.2198354314138466</v>
      </c>
      <c r="L207">
        <f t="shared" si="39"/>
        <v>3.1689858912495255</v>
      </c>
    </row>
    <row r="208" spans="1:12" x14ac:dyDescent="0.3">
      <c r="A208" s="1">
        <v>44488</v>
      </c>
      <c r="B208">
        <v>0</v>
      </c>
      <c r="C208" t="s">
        <v>25</v>
      </c>
      <c r="D208">
        <v>22</v>
      </c>
      <c r="E208">
        <v>3</v>
      </c>
      <c r="F208">
        <f t="shared" si="35"/>
        <v>22</v>
      </c>
      <c r="G208">
        <f t="shared" si="40"/>
        <v>3</v>
      </c>
      <c r="H208">
        <f t="shared" si="36"/>
        <v>0</v>
      </c>
      <c r="I208">
        <f t="shared" si="41"/>
        <v>0</v>
      </c>
      <c r="J208">
        <f t="shared" si="37"/>
        <v>0</v>
      </c>
      <c r="K208">
        <f t="shared" si="38"/>
        <v>1.2854996900796727</v>
      </c>
      <c r="L208">
        <f t="shared" si="39"/>
        <v>1.6525094531949345</v>
      </c>
    </row>
    <row r="209" spans="1:12" x14ac:dyDescent="0.3">
      <c r="A209" s="1">
        <v>44495</v>
      </c>
      <c r="B209">
        <v>7</v>
      </c>
      <c r="C209" t="s">
        <v>25</v>
      </c>
      <c r="D209">
        <v>22.3</v>
      </c>
      <c r="E209">
        <v>5</v>
      </c>
      <c r="F209">
        <f t="shared" si="35"/>
        <v>22</v>
      </c>
      <c r="G209">
        <f t="shared" si="40"/>
        <v>3</v>
      </c>
      <c r="H209">
        <f t="shared" si="36"/>
        <v>2</v>
      </c>
      <c r="I209">
        <f t="shared" si="41"/>
        <v>119</v>
      </c>
      <c r="J209">
        <f t="shared" si="37"/>
        <v>6.7237189795986563</v>
      </c>
      <c r="K209">
        <f t="shared" si="38"/>
        <v>2.2694278129778724</v>
      </c>
      <c r="L209">
        <f t="shared" si="39"/>
        <v>7.2591346406039411E-2</v>
      </c>
    </row>
    <row r="210" spans="1:12" x14ac:dyDescent="0.3">
      <c r="A210" s="1">
        <v>44502</v>
      </c>
      <c r="B210">
        <v>14</v>
      </c>
      <c r="C210" t="s">
        <v>25</v>
      </c>
      <c r="D210">
        <v>22.5</v>
      </c>
      <c r="E210">
        <v>7</v>
      </c>
      <c r="F210">
        <f t="shared" si="35"/>
        <v>22</v>
      </c>
      <c r="G210">
        <f t="shared" si="40"/>
        <v>3</v>
      </c>
      <c r="H210">
        <f t="shared" si="36"/>
        <v>4</v>
      </c>
      <c r="I210">
        <f t="shared" si="41"/>
        <v>238</v>
      </c>
      <c r="J210">
        <f t="shared" si="37"/>
        <v>13.447437959197313</v>
      </c>
      <c r="K210">
        <f t="shared" si="38"/>
        <v>3.7979054245022477</v>
      </c>
      <c r="L210">
        <f t="shared" si="39"/>
        <v>4.0842217445616717E-2</v>
      </c>
    </row>
    <row r="211" spans="1:12" x14ac:dyDescent="0.3">
      <c r="A211" s="1">
        <v>44523</v>
      </c>
      <c r="B211">
        <v>0</v>
      </c>
      <c r="C211" t="s">
        <v>25</v>
      </c>
      <c r="D211">
        <v>22.125</v>
      </c>
      <c r="E211">
        <v>2</v>
      </c>
      <c r="F211">
        <f t="shared" si="35"/>
        <v>22</v>
      </c>
      <c r="G211">
        <f t="shared" si="40"/>
        <v>2</v>
      </c>
      <c r="H211">
        <f t="shared" si="36"/>
        <v>0</v>
      </c>
      <c r="I211">
        <f t="shared" si="41"/>
        <v>0</v>
      </c>
      <c r="J211">
        <f t="shared" si="37"/>
        <v>0</v>
      </c>
      <c r="K211">
        <f t="shared" si="38"/>
        <v>1.2854996900796727</v>
      </c>
      <c r="L211">
        <f t="shared" si="39"/>
        <v>1.6525094531949345</v>
      </c>
    </row>
    <row r="212" spans="1:12" x14ac:dyDescent="0.3">
      <c r="A212" s="1">
        <v>44530</v>
      </c>
      <c r="B212">
        <v>7</v>
      </c>
      <c r="C212" t="s">
        <v>25</v>
      </c>
      <c r="D212">
        <v>22.0833333333333</v>
      </c>
      <c r="E212">
        <v>4</v>
      </c>
      <c r="F212">
        <f t="shared" si="35"/>
        <v>22</v>
      </c>
      <c r="G212">
        <f t="shared" si="40"/>
        <v>2</v>
      </c>
      <c r="H212">
        <f t="shared" si="36"/>
        <v>2</v>
      </c>
      <c r="I212">
        <f t="shared" si="41"/>
        <v>119</v>
      </c>
      <c r="J212">
        <f t="shared" si="37"/>
        <v>6.7237189795986563</v>
      </c>
      <c r="K212">
        <f t="shared" si="38"/>
        <v>2.2694278129778724</v>
      </c>
      <c r="L212">
        <f t="shared" si="39"/>
        <v>7.2591346406039411E-2</v>
      </c>
    </row>
    <row r="213" spans="1:12" x14ac:dyDescent="0.3">
      <c r="A213" s="1">
        <v>44537</v>
      </c>
      <c r="B213">
        <v>14</v>
      </c>
      <c r="C213" t="s">
        <v>25</v>
      </c>
      <c r="D213">
        <v>22.272727272727199</v>
      </c>
      <c r="E213">
        <v>6</v>
      </c>
      <c r="F213">
        <f t="shared" si="35"/>
        <v>22</v>
      </c>
      <c r="G213">
        <f t="shared" si="40"/>
        <v>2</v>
      </c>
      <c r="H213">
        <f t="shared" si="36"/>
        <v>4</v>
      </c>
      <c r="I213">
        <f t="shared" si="41"/>
        <v>238</v>
      </c>
      <c r="J213">
        <f t="shared" si="37"/>
        <v>13.447437959197313</v>
      </c>
      <c r="K213">
        <f t="shared" si="38"/>
        <v>3.7979054245022477</v>
      </c>
      <c r="L213">
        <f t="shared" si="39"/>
        <v>4.0842217445616717E-2</v>
      </c>
    </row>
    <row r="214" spans="1:12" x14ac:dyDescent="0.3">
      <c r="A214" s="1">
        <v>44544</v>
      </c>
      <c r="B214">
        <v>21</v>
      </c>
      <c r="C214" t="s">
        <v>25</v>
      </c>
      <c r="D214">
        <v>22.090909090909001</v>
      </c>
      <c r="E214">
        <v>9</v>
      </c>
      <c r="F214">
        <f t="shared" si="35"/>
        <v>22</v>
      </c>
      <c r="G214">
        <f t="shared" si="40"/>
        <v>2</v>
      </c>
      <c r="H214">
        <f t="shared" si="36"/>
        <v>7</v>
      </c>
      <c r="I214">
        <f t="shared" si="41"/>
        <v>357</v>
      </c>
      <c r="J214">
        <f t="shared" si="37"/>
        <v>20.171156938795967</v>
      </c>
      <c r="K214">
        <f t="shared" si="38"/>
        <v>5.8803200946682335</v>
      </c>
      <c r="L214">
        <f t="shared" si="39"/>
        <v>1.2536830904037537</v>
      </c>
    </row>
    <row r="215" spans="1:12" x14ac:dyDescent="0.3">
      <c r="A215" s="1">
        <v>44551</v>
      </c>
      <c r="B215">
        <v>28</v>
      </c>
      <c r="C215" t="s">
        <v>25</v>
      </c>
      <c r="D215">
        <v>21</v>
      </c>
      <c r="E215">
        <v>9</v>
      </c>
      <c r="F215">
        <f t="shared" si="35"/>
        <v>21</v>
      </c>
      <c r="G215">
        <f t="shared" si="40"/>
        <v>2</v>
      </c>
      <c r="H215">
        <f t="shared" si="36"/>
        <v>7</v>
      </c>
      <c r="I215">
        <f t="shared" si="41"/>
        <v>448</v>
      </c>
      <c r="J215">
        <f t="shared" si="37"/>
        <v>27.342494801008797</v>
      </c>
      <c r="K215">
        <f t="shared" si="38"/>
        <v>7.697768549220231</v>
      </c>
      <c r="L215">
        <f t="shared" si="39"/>
        <v>0.48688094828090595</v>
      </c>
    </row>
    <row r="216" spans="1:12" x14ac:dyDescent="0.3">
      <c r="A216" s="2">
        <v>44439</v>
      </c>
      <c r="B216" s="3">
        <v>0</v>
      </c>
      <c r="C216" s="3" t="s">
        <v>26</v>
      </c>
      <c r="D216" s="3">
        <v>20</v>
      </c>
      <c r="E216" s="3">
        <v>2</v>
      </c>
      <c r="F216" s="3">
        <f t="shared" si="35"/>
        <v>20</v>
      </c>
      <c r="G216">
        <f t="shared" si="40"/>
        <v>2</v>
      </c>
      <c r="H216">
        <f t="shared" si="36"/>
        <v>0</v>
      </c>
      <c r="I216">
        <f t="shared" si="41"/>
        <v>0</v>
      </c>
      <c r="J216">
        <f t="shared" si="37"/>
        <v>0</v>
      </c>
      <c r="K216">
        <f t="shared" si="38"/>
        <v>1.2854996900796727</v>
      </c>
      <c r="L216">
        <f t="shared" si="39"/>
        <v>1.6525094531949345</v>
      </c>
    </row>
    <row r="217" spans="1:12" x14ac:dyDescent="0.3">
      <c r="A217" s="2">
        <v>44446</v>
      </c>
      <c r="B217" s="3">
        <v>7</v>
      </c>
      <c r="C217" s="3" t="s">
        <v>26</v>
      </c>
      <c r="D217" s="3">
        <v>19.769230769230699</v>
      </c>
      <c r="E217" s="3">
        <v>4</v>
      </c>
      <c r="F217" s="3">
        <f t="shared" si="35"/>
        <v>19</v>
      </c>
      <c r="G217">
        <f t="shared" si="40"/>
        <v>2</v>
      </c>
      <c r="H217">
        <f t="shared" si="36"/>
        <v>2</v>
      </c>
      <c r="I217">
        <f t="shared" si="41"/>
        <v>98</v>
      </c>
      <c r="J217">
        <f t="shared" si="37"/>
        <v>6.9795670291278924</v>
      </c>
      <c r="K217">
        <f t="shared" si="38"/>
        <v>2.0594643081561674</v>
      </c>
      <c r="L217">
        <f t="shared" si="39"/>
        <v>3.5360039444916409E-3</v>
      </c>
    </row>
    <row r="218" spans="1:12" x14ac:dyDescent="0.3">
      <c r="A218" s="2">
        <v>44453</v>
      </c>
      <c r="B218" s="3">
        <v>14</v>
      </c>
      <c r="C218" s="3" t="s">
        <v>26</v>
      </c>
      <c r="D218" s="3">
        <v>18.911764705882302</v>
      </c>
      <c r="E218" s="3">
        <v>4</v>
      </c>
      <c r="F218" s="3">
        <f t="shared" si="35"/>
        <v>18</v>
      </c>
      <c r="G218">
        <f t="shared" si="40"/>
        <v>2</v>
      </c>
      <c r="H218">
        <f t="shared" si="36"/>
        <v>2</v>
      </c>
      <c r="I218">
        <f t="shared" si="41"/>
        <v>182</v>
      </c>
      <c r="J218">
        <f t="shared" si="37"/>
        <v>14</v>
      </c>
      <c r="K218">
        <f t="shared" si="38"/>
        <v>3.0051301870585641</v>
      </c>
      <c r="L218">
        <f t="shared" si="39"/>
        <v>1.0102866929363841</v>
      </c>
    </row>
    <row r="219" spans="1:12" x14ac:dyDescent="0.3">
      <c r="A219" s="2">
        <v>44462</v>
      </c>
      <c r="B219" s="3">
        <v>23</v>
      </c>
      <c r="C219" s="3" t="s">
        <v>26</v>
      </c>
      <c r="D219" s="3">
        <v>19</v>
      </c>
      <c r="E219" s="3">
        <v>8</v>
      </c>
      <c r="F219" s="3">
        <f t="shared" si="35"/>
        <v>19</v>
      </c>
      <c r="G219">
        <f t="shared" si="40"/>
        <v>2</v>
      </c>
      <c r="H219">
        <f t="shared" si="36"/>
        <v>6</v>
      </c>
      <c r="I219">
        <f t="shared" si="41"/>
        <v>322</v>
      </c>
      <c r="J219">
        <f t="shared" si="37"/>
        <v>22.93286309570593</v>
      </c>
      <c r="K219">
        <f t="shared" si="38"/>
        <v>5.2198354314138466</v>
      </c>
      <c r="L219">
        <f t="shared" si="39"/>
        <v>0.60865675407721875</v>
      </c>
    </row>
    <row r="220" spans="1:12" x14ac:dyDescent="0.3">
      <c r="A220" s="1">
        <v>44488</v>
      </c>
      <c r="B220">
        <v>0</v>
      </c>
      <c r="C220" t="s">
        <v>26</v>
      </c>
      <c r="D220">
        <v>21.818181818181799</v>
      </c>
      <c r="E220">
        <v>3</v>
      </c>
      <c r="F220">
        <f t="shared" si="35"/>
        <v>21</v>
      </c>
      <c r="G220">
        <f t="shared" si="40"/>
        <v>3</v>
      </c>
      <c r="H220">
        <f t="shared" si="36"/>
        <v>0</v>
      </c>
      <c r="I220">
        <f t="shared" si="41"/>
        <v>0</v>
      </c>
      <c r="J220">
        <f t="shared" si="37"/>
        <v>0</v>
      </c>
      <c r="K220">
        <f t="shared" si="38"/>
        <v>1.2854996900796727</v>
      </c>
      <c r="L220">
        <f t="shared" si="39"/>
        <v>1.6525094531949345</v>
      </c>
    </row>
    <row r="221" spans="1:12" x14ac:dyDescent="0.3">
      <c r="A221" s="1">
        <v>44495</v>
      </c>
      <c r="B221">
        <v>7</v>
      </c>
      <c r="C221" t="s">
        <v>26</v>
      </c>
      <c r="D221">
        <v>22.375</v>
      </c>
      <c r="E221">
        <v>5</v>
      </c>
      <c r="F221">
        <f t="shared" si="35"/>
        <v>22</v>
      </c>
      <c r="G221">
        <f t="shared" si="40"/>
        <v>3</v>
      </c>
      <c r="H221">
        <f t="shared" si="36"/>
        <v>2</v>
      </c>
      <c r="I221">
        <f t="shared" si="41"/>
        <v>119</v>
      </c>
      <c r="J221">
        <f t="shared" si="37"/>
        <v>6.7237189795986563</v>
      </c>
      <c r="K221">
        <f t="shared" si="38"/>
        <v>2.2694278129778724</v>
      </c>
      <c r="L221">
        <f t="shared" si="39"/>
        <v>7.2591346406039411E-2</v>
      </c>
    </row>
    <row r="222" spans="1:12" x14ac:dyDescent="0.3">
      <c r="A222" s="1">
        <v>44502</v>
      </c>
      <c r="B222">
        <v>14</v>
      </c>
      <c r="C222" t="s">
        <v>26</v>
      </c>
      <c r="D222">
        <v>22.2222222222222</v>
      </c>
      <c r="E222">
        <v>7</v>
      </c>
      <c r="F222">
        <f t="shared" si="35"/>
        <v>22</v>
      </c>
      <c r="G222">
        <f t="shared" si="40"/>
        <v>3</v>
      </c>
      <c r="H222">
        <f t="shared" si="36"/>
        <v>4</v>
      </c>
      <c r="I222">
        <f t="shared" si="41"/>
        <v>238</v>
      </c>
      <c r="J222">
        <f t="shared" si="37"/>
        <v>13.447437959197313</v>
      </c>
      <c r="K222">
        <f t="shared" si="38"/>
        <v>3.7979054245022477</v>
      </c>
      <c r="L222">
        <f t="shared" si="39"/>
        <v>4.0842217445616717E-2</v>
      </c>
    </row>
    <row r="223" spans="1:12" x14ac:dyDescent="0.3">
      <c r="A223" s="1">
        <v>44523</v>
      </c>
      <c r="B223">
        <v>0</v>
      </c>
      <c r="C223" t="s">
        <v>26</v>
      </c>
      <c r="D223">
        <v>22.25</v>
      </c>
      <c r="E223">
        <v>2</v>
      </c>
      <c r="F223">
        <f t="shared" si="35"/>
        <v>22</v>
      </c>
      <c r="G223">
        <f t="shared" si="40"/>
        <v>2</v>
      </c>
      <c r="H223">
        <f t="shared" si="36"/>
        <v>0</v>
      </c>
      <c r="I223">
        <f t="shared" si="41"/>
        <v>0</v>
      </c>
      <c r="J223">
        <f t="shared" si="37"/>
        <v>0</v>
      </c>
      <c r="K223">
        <f t="shared" si="38"/>
        <v>1.2854996900796727</v>
      </c>
      <c r="L223">
        <f t="shared" si="39"/>
        <v>1.6525094531949345</v>
      </c>
    </row>
    <row r="224" spans="1:12" x14ac:dyDescent="0.3">
      <c r="A224" s="1">
        <v>44530</v>
      </c>
      <c r="B224">
        <v>7</v>
      </c>
      <c r="C224" t="s">
        <v>26</v>
      </c>
      <c r="D224">
        <v>22.090909090909001</v>
      </c>
      <c r="E224">
        <v>4</v>
      </c>
      <c r="F224">
        <f t="shared" si="35"/>
        <v>22</v>
      </c>
      <c r="G224">
        <f t="shared" si="40"/>
        <v>2</v>
      </c>
      <c r="H224">
        <f t="shared" si="36"/>
        <v>2</v>
      </c>
      <c r="I224">
        <f t="shared" si="41"/>
        <v>119</v>
      </c>
      <c r="J224">
        <f t="shared" si="37"/>
        <v>6.7237189795986563</v>
      </c>
      <c r="K224">
        <f t="shared" si="38"/>
        <v>2.2694278129778724</v>
      </c>
      <c r="L224">
        <f t="shared" si="39"/>
        <v>7.2591346406039411E-2</v>
      </c>
    </row>
    <row r="225" spans="1:12" x14ac:dyDescent="0.3">
      <c r="A225" s="1">
        <v>44537</v>
      </c>
      <c r="B225">
        <v>14</v>
      </c>
      <c r="C225" t="s">
        <v>26</v>
      </c>
      <c r="D225">
        <v>22.3</v>
      </c>
      <c r="E225">
        <v>7</v>
      </c>
      <c r="F225">
        <f t="shared" si="35"/>
        <v>22</v>
      </c>
      <c r="G225">
        <f t="shared" si="40"/>
        <v>2</v>
      </c>
      <c r="H225">
        <f t="shared" si="36"/>
        <v>5</v>
      </c>
      <c r="I225">
        <f t="shared" si="41"/>
        <v>238</v>
      </c>
      <c r="J225">
        <f t="shared" si="37"/>
        <v>13.447437959197313</v>
      </c>
      <c r="K225">
        <f t="shared" si="38"/>
        <v>3.7979054245022477</v>
      </c>
      <c r="L225">
        <f t="shared" si="39"/>
        <v>1.4450313684411213</v>
      </c>
    </row>
    <row r="226" spans="1:12" x14ac:dyDescent="0.3">
      <c r="A226" s="1">
        <v>44544</v>
      </c>
      <c r="B226">
        <v>21</v>
      </c>
      <c r="C226" t="s">
        <v>26</v>
      </c>
      <c r="D226">
        <v>22.1</v>
      </c>
      <c r="E226">
        <v>10</v>
      </c>
      <c r="F226">
        <f t="shared" si="35"/>
        <v>22</v>
      </c>
      <c r="G226">
        <f t="shared" si="40"/>
        <v>2</v>
      </c>
      <c r="H226">
        <f t="shared" si="36"/>
        <v>8</v>
      </c>
      <c r="I226">
        <f t="shared" si="41"/>
        <v>357</v>
      </c>
      <c r="J226">
        <f t="shared" si="37"/>
        <v>20.171156938795967</v>
      </c>
      <c r="K226">
        <f t="shared" si="38"/>
        <v>5.8803200946682335</v>
      </c>
      <c r="L226">
        <f t="shared" si="39"/>
        <v>4.4930429010672865</v>
      </c>
    </row>
    <row r="227" spans="1:12" x14ac:dyDescent="0.3">
      <c r="A227" s="1">
        <v>44551</v>
      </c>
      <c r="B227">
        <v>28</v>
      </c>
      <c r="C227" t="s">
        <v>26</v>
      </c>
      <c r="D227">
        <v>21.5</v>
      </c>
      <c r="E227">
        <v>11</v>
      </c>
      <c r="F227">
        <f t="shared" si="35"/>
        <v>21</v>
      </c>
      <c r="G227">
        <f t="shared" si="40"/>
        <v>2</v>
      </c>
      <c r="H227">
        <f t="shared" si="36"/>
        <v>9</v>
      </c>
      <c r="I227">
        <f t="shared" si="41"/>
        <v>448</v>
      </c>
      <c r="J227">
        <f t="shared" si="37"/>
        <v>27.342494801008797</v>
      </c>
      <c r="K227">
        <f t="shared" si="38"/>
        <v>7.697768549220231</v>
      </c>
      <c r="L227">
        <f t="shared" si="39"/>
        <v>1.6958067513999819</v>
      </c>
    </row>
    <row r="228" spans="1:12" x14ac:dyDescent="0.3">
      <c r="A228" s="2">
        <v>44439</v>
      </c>
      <c r="B228" s="3">
        <v>0</v>
      </c>
      <c r="C228" s="3" t="s">
        <v>27</v>
      </c>
      <c r="D228" s="3">
        <v>19.9166666666666</v>
      </c>
      <c r="E228" s="3">
        <v>2</v>
      </c>
      <c r="F228" s="3">
        <f t="shared" si="35"/>
        <v>19</v>
      </c>
      <c r="G228">
        <f t="shared" si="40"/>
        <v>2</v>
      </c>
      <c r="H228">
        <f t="shared" si="36"/>
        <v>0</v>
      </c>
      <c r="I228">
        <f t="shared" si="41"/>
        <v>0</v>
      </c>
      <c r="J228">
        <f t="shared" si="37"/>
        <v>0</v>
      </c>
      <c r="K228">
        <f t="shared" si="38"/>
        <v>1.2854996900796727</v>
      </c>
      <c r="L228">
        <f t="shared" si="39"/>
        <v>1.6525094531949345</v>
      </c>
    </row>
    <row r="229" spans="1:12" x14ac:dyDescent="0.3">
      <c r="A229" s="2">
        <v>44446</v>
      </c>
      <c r="B229" s="3">
        <v>7</v>
      </c>
      <c r="C229" s="3" t="s">
        <v>27</v>
      </c>
      <c r="D229" s="3">
        <v>19.909090909090899</v>
      </c>
      <c r="E229" s="3">
        <v>4</v>
      </c>
      <c r="F229" s="3">
        <f t="shared" si="35"/>
        <v>19</v>
      </c>
      <c r="G229">
        <f t="shared" si="40"/>
        <v>2</v>
      </c>
      <c r="H229">
        <f t="shared" si="36"/>
        <v>2</v>
      </c>
      <c r="I229">
        <f t="shared" si="41"/>
        <v>98</v>
      </c>
      <c r="J229">
        <f t="shared" si="37"/>
        <v>6.9795670291278924</v>
      </c>
      <c r="K229">
        <f t="shared" si="38"/>
        <v>2.0594643081561674</v>
      </c>
      <c r="L229">
        <f t="shared" si="39"/>
        <v>3.5360039444916409E-3</v>
      </c>
    </row>
    <row r="230" spans="1:12" x14ac:dyDescent="0.3">
      <c r="A230" s="2">
        <v>44453</v>
      </c>
      <c r="B230" s="3">
        <v>14</v>
      </c>
      <c r="C230" s="3" t="s">
        <v>27</v>
      </c>
      <c r="D230" s="3">
        <v>18.9428571428571</v>
      </c>
      <c r="E230" s="3">
        <v>4</v>
      </c>
      <c r="F230" s="3">
        <f t="shared" si="35"/>
        <v>18</v>
      </c>
      <c r="G230">
        <f t="shared" si="40"/>
        <v>2</v>
      </c>
      <c r="H230">
        <f t="shared" si="36"/>
        <v>2</v>
      </c>
      <c r="I230">
        <f t="shared" si="41"/>
        <v>182</v>
      </c>
      <c r="J230">
        <f t="shared" si="37"/>
        <v>14</v>
      </c>
      <c r="K230">
        <f t="shared" si="38"/>
        <v>3.0051301870585641</v>
      </c>
      <c r="L230">
        <f t="shared" si="39"/>
        <v>1.0102866929363841</v>
      </c>
    </row>
    <row r="231" spans="1:12" x14ac:dyDescent="0.3">
      <c r="A231" s="2">
        <v>44462</v>
      </c>
      <c r="B231" s="3">
        <v>23</v>
      </c>
      <c r="C231" s="3" t="s">
        <v>27</v>
      </c>
      <c r="D231" s="3">
        <v>19.5</v>
      </c>
      <c r="E231" s="3">
        <v>9</v>
      </c>
      <c r="F231" s="3">
        <f t="shared" si="35"/>
        <v>19</v>
      </c>
      <c r="G231">
        <f t="shared" si="40"/>
        <v>2</v>
      </c>
      <c r="H231">
        <f t="shared" si="36"/>
        <v>7</v>
      </c>
      <c r="I231">
        <f t="shared" si="41"/>
        <v>322</v>
      </c>
      <c r="J231">
        <f t="shared" si="37"/>
        <v>22.93286309570593</v>
      </c>
      <c r="K231">
        <f t="shared" si="38"/>
        <v>5.2198354314138466</v>
      </c>
      <c r="L231">
        <f t="shared" si="39"/>
        <v>3.1689858912495255</v>
      </c>
    </row>
    <row r="232" spans="1:12" x14ac:dyDescent="0.3">
      <c r="A232" s="2">
        <v>44439</v>
      </c>
      <c r="B232" s="3">
        <v>0</v>
      </c>
      <c r="C232" s="3" t="s">
        <v>28</v>
      </c>
      <c r="D232" s="3">
        <v>20</v>
      </c>
      <c r="E232" s="3">
        <v>2</v>
      </c>
      <c r="F232" s="3">
        <f t="shared" si="35"/>
        <v>20</v>
      </c>
      <c r="G232">
        <f t="shared" si="40"/>
        <v>2</v>
      </c>
      <c r="H232">
        <f t="shared" si="36"/>
        <v>0</v>
      </c>
      <c r="I232">
        <f t="shared" si="41"/>
        <v>0</v>
      </c>
      <c r="J232">
        <f t="shared" si="37"/>
        <v>0</v>
      </c>
      <c r="K232">
        <f t="shared" si="38"/>
        <v>1.2854996900796727</v>
      </c>
      <c r="L232">
        <f t="shared" si="39"/>
        <v>1.6525094531949345</v>
      </c>
    </row>
    <row r="233" spans="1:12" x14ac:dyDescent="0.3">
      <c r="A233" s="2">
        <v>44446</v>
      </c>
      <c r="B233" s="3">
        <v>7</v>
      </c>
      <c r="C233" s="3" t="s">
        <v>28</v>
      </c>
      <c r="D233" s="3">
        <v>19.7</v>
      </c>
      <c r="E233" s="3">
        <v>4</v>
      </c>
      <c r="F233" s="3">
        <f t="shared" si="35"/>
        <v>19</v>
      </c>
      <c r="G233">
        <f t="shared" si="40"/>
        <v>2</v>
      </c>
      <c r="H233">
        <f t="shared" si="36"/>
        <v>2</v>
      </c>
      <c r="I233">
        <f t="shared" si="41"/>
        <v>98</v>
      </c>
      <c r="J233">
        <f t="shared" si="37"/>
        <v>6.9795670291278924</v>
      </c>
      <c r="K233">
        <f t="shared" si="38"/>
        <v>2.0594643081561674</v>
      </c>
      <c r="L233">
        <f t="shared" si="39"/>
        <v>3.5360039444916409E-3</v>
      </c>
    </row>
    <row r="234" spans="1:12" x14ac:dyDescent="0.3">
      <c r="A234" s="2">
        <v>44453</v>
      </c>
      <c r="B234" s="3">
        <v>14</v>
      </c>
      <c r="C234" s="3" t="s">
        <v>28</v>
      </c>
      <c r="D234" s="3">
        <v>18.885714285714201</v>
      </c>
      <c r="E234" s="3">
        <v>4</v>
      </c>
      <c r="F234" s="3">
        <f t="shared" si="35"/>
        <v>18</v>
      </c>
      <c r="G234">
        <f t="shared" si="40"/>
        <v>2</v>
      </c>
      <c r="H234">
        <f t="shared" si="36"/>
        <v>2</v>
      </c>
      <c r="I234">
        <f t="shared" si="41"/>
        <v>182</v>
      </c>
      <c r="J234">
        <f t="shared" si="37"/>
        <v>14</v>
      </c>
      <c r="K234">
        <f t="shared" si="38"/>
        <v>3.0051301870585641</v>
      </c>
      <c r="L234">
        <f t="shared" si="39"/>
        <v>1.0102866929363841</v>
      </c>
    </row>
    <row r="235" spans="1:12" x14ac:dyDescent="0.3">
      <c r="A235" s="2">
        <v>44462</v>
      </c>
      <c r="B235" s="3">
        <v>23</v>
      </c>
      <c r="C235" s="3" t="s">
        <v>28</v>
      </c>
      <c r="D235" s="3">
        <v>19.5</v>
      </c>
      <c r="E235" s="3">
        <v>9</v>
      </c>
      <c r="F235" s="3">
        <f t="shared" si="35"/>
        <v>19</v>
      </c>
      <c r="G235">
        <f t="shared" si="40"/>
        <v>2</v>
      </c>
      <c r="H235">
        <f t="shared" si="36"/>
        <v>7</v>
      </c>
      <c r="I235">
        <f t="shared" si="41"/>
        <v>322</v>
      </c>
      <c r="J235">
        <f t="shared" si="37"/>
        <v>22.93286309570593</v>
      </c>
      <c r="K235">
        <f t="shared" si="38"/>
        <v>5.2198354314138466</v>
      </c>
      <c r="L235">
        <f t="shared" si="39"/>
        <v>3.1689858912495255</v>
      </c>
    </row>
    <row r="236" spans="1:12" x14ac:dyDescent="0.3">
      <c r="A236" s="2">
        <v>44439</v>
      </c>
      <c r="B236" s="3">
        <v>0</v>
      </c>
      <c r="C236" s="3" t="s">
        <v>29</v>
      </c>
      <c r="D236" s="3">
        <v>20.076923076922998</v>
      </c>
      <c r="E236" s="3">
        <v>2</v>
      </c>
      <c r="F236" s="3">
        <f t="shared" si="35"/>
        <v>20</v>
      </c>
      <c r="G236">
        <f t="shared" si="40"/>
        <v>2</v>
      </c>
      <c r="H236">
        <f t="shared" si="36"/>
        <v>0</v>
      </c>
      <c r="I236">
        <f t="shared" si="41"/>
        <v>0</v>
      </c>
      <c r="J236">
        <f t="shared" si="37"/>
        <v>0</v>
      </c>
      <c r="K236">
        <f t="shared" si="38"/>
        <v>1.2854996900796727</v>
      </c>
      <c r="L236">
        <f t="shared" si="39"/>
        <v>1.6525094531949345</v>
      </c>
    </row>
    <row r="237" spans="1:12" x14ac:dyDescent="0.3">
      <c r="A237" s="2">
        <v>44446</v>
      </c>
      <c r="B237" s="3">
        <v>7</v>
      </c>
      <c r="C237" s="3" t="s">
        <v>29</v>
      </c>
      <c r="D237" s="3">
        <v>19.8</v>
      </c>
      <c r="E237" s="3">
        <v>4</v>
      </c>
      <c r="F237" s="3">
        <f t="shared" si="35"/>
        <v>19</v>
      </c>
      <c r="G237">
        <f t="shared" si="40"/>
        <v>2</v>
      </c>
      <c r="H237">
        <f t="shared" si="36"/>
        <v>2</v>
      </c>
      <c r="I237">
        <f t="shared" si="41"/>
        <v>98</v>
      </c>
      <c r="J237">
        <f t="shared" si="37"/>
        <v>6.9795670291278924</v>
      </c>
      <c r="K237">
        <f t="shared" si="38"/>
        <v>2.0594643081561674</v>
      </c>
      <c r="L237">
        <f t="shared" si="39"/>
        <v>3.5360039444916409E-3</v>
      </c>
    </row>
    <row r="238" spans="1:12" x14ac:dyDescent="0.3">
      <c r="A238" s="2">
        <v>44453</v>
      </c>
      <c r="B238" s="3">
        <v>14</v>
      </c>
      <c r="C238" s="3" t="s">
        <v>29</v>
      </c>
      <c r="D238" s="3">
        <v>19</v>
      </c>
      <c r="E238" s="3">
        <v>4</v>
      </c>
      <c r="F238" s="3">
        <f t="shared" si="35"/>
        <v>19</v>
      </c>
      <c r="G238">
        <f t="shared" si="40"/>
        <v>2</v>
      </c>
      <c r="H238">
        <f t="shared" si="36"/>
        <v>2</v>
      </c>
      <c r="I238">
        <f t="shared" si="41"/>
        <v>196</v>
      </c>
      <c r="J238">
        <f t="shared" si="37"/>
        <v>13.959134058255785</v>
      </c>
      <c r="K238">
        <f t="shared" si="38"/>
        <v>3.1909905157678096</v>
      </c>
      <c r="L238">
        <f t="shared" si="39"/>
        <v>1.418458408648873</v>
      </c>
    </row>
    <row r="239" spans="1:12" x14ac:dyDescent="0.3">
      <c r="A239" s="2">
        <v>44462</v>
      </c>
      <c r="B239" s="3">
        <v>23</v>
      </c>
      <c r="C239" s="3" t="s">
        <v>29</v>
      </c>
      <c r="D239" s="3">
        <v>19.3333333333333</v>
      </c>
      <c r="E239" s="3">
        <v>10</v>
      </c>
      <c r="F239" s="3">
        <f t="shared" si="35"/>
        <v>19</v>
      </c>
      <c r="G239">
        <f t="shared" si="40"/>
        <v>2</v>
      </c>
      <c r="H239">
        <f t="shared" si="36"/>
        <v>8</v>
      </c>
      <c r="I239">
        <f t="shared" si="41"/>
        <v>322</v>
      </c>
      <c r="J239">
        <f t="shared" si="37"/>
        <v>22.93286309570593</v>
      </c>
      <c r="K239">
        <f t="shared" si="38"/>
        <v>5.2198354314138466</v>
      </c>
      <c r="L239">
        <f t="shared" si="39"/>
        <v>7.7293150284218326</v>
      </c>
    </row>
    <row r="240" spans="1:12" x14ac:dyDescent="0.3">
      <c r="A240" s="2">
        <v>44439</v>
      </c>
      <c r="B240" s="3">
        <v>0</v>
      </c>
      <c r="C240" s="3" t="s">
        <v>30</v>
      </c>
      <c r="D240" s="3">
        <v>20</v>
      </c>
      <c r="E240" s="3">
        <v>2</v>
      </c>
      <c r="F240" s="3">
        <f t="shared" si="35"/>
        <v>20</v>
      </c>
      <c r="G240">
        <f t="shared" si="40"/>
        <v>2</v>
      </c>
      <c r="H240">
        <f t="shared" si="36"/>
        <v>0</v>
      </c>
      <c r="I240">
        <f t="shared" si="41"/>
        <v>0</v>
      </c>
      <c r="J240">
        <f t="shared" si="37"/>
        <v>0</v>
      </c>
      <c r="K240">
        <f t="shared" si="38"/>
        <v>1.2854996900796727</v>
      </c>
      <c r="L240">
        <f t="shared" si="39"/>
        <v>1.6525094531949345</v>
      </c>
    </row>
    <row r="241" spans="1:12" x14ac:dyDescent="0.3">
      <c r="A241" s="2">
        <v>44446</v>
      </c>
      <c r="B241" s="3">
        <v>7</v>
      </c>
      <c r="C241" s="3" t="s">
        <v>30</v>
      </c>
      <c r="D241" s="3">
        <v>19.818181818181799</v>
      </c>
      <c r="E241" s="3">
        <v>4</v>
      </c>
      <c r="F241" s="3">
        <f t="shared" si="35"/>
        <v>19</v>
      </c>
      <c r="G241">
        <f t="shared" si="40"/>
        <v>2</v>
      </c>
      <c r="H241">
        <f t="shared" si="36"/>
        <v>2</v>
      </c>
      <c r="I241">
        <f t="shared" si="41"/>
        <v>98</v>
      </c>
      <c r="J241">
        <f t="shared" si="37"/>
        <v>6.9795670291278924</v>
      </c>
      <c r="K241">
        <f t="shared" si="38"/>
        <v>2.0594643081561674</v>
      </c>
      <c r="L241">
        <f t="shared" si="39"/>
        <v>3.5360039444916409E-3</v>
      </c>
    </row>
    <row r="242" spans="1:12" x14ac:dyDescent="0.3">
      <c r="A242" s="2">
        <v>44453</v>
      </c>
      <c r="B242" s="3">
        <v>14</v>
      </c>
      <c r="C242" s="3" t="s">
        <v>30</v>
      </c>
      <c r="D242" s="3">
        <v>18.9714285714285</v>
      </c>
      <c r="E242" s="3">
        <v>4</v>
      </c>
      <c r="F242" s="3">
        <f t="shared" si="35"/>
        <v>18</v>
      </c>
      <c r="G242">
        <f t="shared" si="40"/>
        <v>2</v>
      </c>
      <c r="H242">
        <f t="shared" si="36"/>
        <v>2</v>
      </c>
      <c r="I242">
        <f t="shared" si="41"/>
        <v>182</v>
      </c>
      <c r="J242">
        <f t="shared" si="37"/>
        <v>14</v>
      </c>
      <c r="K242">
        <f t="shared" si="38"/>
        <v>3.0051301870585641</v>
      </c>
      <c r="L242">
        <f t="shared" si="39"/>
        <v>1.0102866929363841</v>
      </c>
    </row>
    <row r="243" spans="1:12" x14ac:dyDescent="0.3">
      <c r="A243" s="2">
        <v>44462</v>
      </c>
      <c r="B243" s="3">
        <v>23</v>
      </c>
      <c r="C243" s="3" t="s">
        <v>30</v>
      </c>
      <c r="D243" s="3">
        <v>19</v>
      </c>
      <c r="E243" s="3">
        <v>9</v>
      </c>
      <c r="F243" s="3">
        <f t="shared" si="35"/>
        <v>19</v>
      </c>
      <c r="G243">
        <f t="shared" si="40"/>
        <v>2</v>
      </c>
      <c r="H243">
        <f t="shared" si="36"/>
        <v>7</v>
      </c>
      <c r="I243">
        <f t="shared" si="41"/>
        <v>322</v>
      </c>
      <c r="J243">
        <f t="shared" si="37"/>
        <v>22.93286309570593</v>
      </c>
      <c r="K243">
        <f t="shared" si="38"/>
        <v>5.2198354314138466</v>
      </c>
      <c r="L243">
        <f t="shared" si="39"/>
        <v>3.1689858912495255</v>
      </c>
    </row>
    <row r="244" spans="1:12" x14ac:dyDescent="0.3">
      <c r="A244" s="1">
        <v>44439</v>
      </c>
      <c r="B244">
        <v>0</v>
      </c>
      <c r="C244" t="s">
        <v>31</v>
      </c>
      <c r="D244">
        <v>20.0833333333333</v>
      </c>
      <c r="E244">
        <v>2</v>
      </c>
      <c r="F244">
        <f t="shared" si="35"/>
        <v>20</v>
      </c>
      <c r="G244">
        <f t="shared" si="40"/>
        <v>2</v>
      </c>
      <c r="H244">
        <f t="shared" si="36"/>
        <v>0</v>
      </c>
      <c r="I244">
        <f t="shared" si="41"/>
        <v>0</v>
      </c>
      <c r="J244">
        <f t="shared" si="37"/>
        <v>0</v>
      </c>
      <c r="K244">
        <f t="shared" si="38"/>
        <v>1.2854996900796727</v>
      </c>
      <c r="L244">
        <f t="shared" si="39"/>
        <v>1.6525094531949345</v>
      </c>
    </row>
    <row r="245" spans="1:12" x14ac:dyDescent="0.3">
      <c r="A245" s="1">
        <v>44446</v>
      </c>
      <c r="B245">
        <v>7</v>
      </c>
      <c r="C245" t="s">
        <v>31</v>
      </c>
      <c r="D245">
        <v>19.8333333333333</v>
      </c>
      <c r="E245">
        <v>4</v>
      </c>
      <c r="F245">
        <f t="shared" si="35"/>
        <v>19</v>
      </c>
      <c r="G245">
        <f t="shared" si="40"/>
        <v>2</v>
      </c>
      <c r="H245">
        <f t="shared" si="36"/>
        <v>2</v>
      </c>
      <c r="I245">
        <f t="shared" si="41"/>
        <v>98</v>
      </c>
      <c r="J245">
        <f t="shared" si="37"/>
        <v>6.9795670291278924</v>
      </c>
      <c r="K245">
        <f t="shared" si="38"/>
        <v>2.0594643081561674</v>
      </c>
      <c r="L245">
        <f t="shared" si="39"/>
        <v>3.5360039444916409E-3</v>
      </c>
    </row>
    <row r="246" spans="1:12" x14ac:dyDescent="0.3">
      <c r="A246" s="1">
        <v>44453</v>
      </c>
      <c r="B246">
        <v>14</v>
      </c>
      <c r="C246" t="s">
        <v>31</v>
      </c>
      <c r="D246">
        <v>18.885714285714201</v>
      </c>
      <c r="E246">
        <v>5</v>
      </c>
      <c r="F246">
        <f t="shared" si="35"/>
        <v>18</v>
      </c>
      <c r="G246">
        <f t="shared" si="40"/>
        <v>2</v>
      </c>
      <c r="H246">
        <f t="shared" si="36"/>
        <v>3</v>
      </c>
      <c r="I246">
        <f t="shared" si="41"/>
        <v>182</v>
      </c>
      <c r="J246">
        <f t="shared" si="37"/>
        <v>14</v>
      </c>
      <c r="K246">
        <f t="shared" si="38"/>
        <v>3.0051301870585641</v>
      </c>
      <c r="L246">
        <f t="shared" si="39"/>
        <v>2.6318819255858067E-5</v>
      </c>
    </row>
    <row r="247" spans="1:12" x14ac:dyDescent="0.3">
      <c r="A247" s="1">
        <v>44439</v>
      </c>
      <c r="B247">
        <v>0</v>
      </c>
      <c r="C247" t="s">
        <v>32</v>
      </c>
      <c r="D247">
        <v>20</v>
      </c>
      <c r="E247">
        <v>2</v>
      </c>
      <c r="F247">
        <f t="shared" si="35"/>
        <v>20</v>
      </c>
      <c r="G247">
        <f t="shared" si="40"/>
        <v>2</v>
      </c>
      <c r="H247">
        <f t="shared" si="36"/>
        <v>0</v>
      </c>
      <c r="I247">
        <f t="shared" si="41"/>
        <v>0</v>
      </c>
      <c r="J247">
        <f t="shared" si="37"/>
        <v>0</v>
      </c>
      <c r="K247">
        <f t="shared" si="38"/>
        <v>1.2854996900796727</v>
      </c>
      <c r="L247">
        <f t="shared" si="39"/>
        <v>1.6525094531949345</v>
      </c>
    </row>
    <row r="248" spans="1:12" x14ac:dyDescent="0.3">
      <c r="A248" s="1">
        <v>44446</v>
      </c>
      <c r="B248">
        <v>7</v>
      </c>
      <c r="C248" t="s">
        <v>32</v>
      </c>
      <c r="D248">
        <v>19.8</v>
      </c>
      <c r="E248">
        <v>3</v>
      </c>
      <c r="F248">
        <f t="shared" si="35"/>
        <v>19</v>
      </c>
      <c r="G248">
        <f t="shared" si="40"/>
        <v>2</v>
      </c>
      <c r="H248">
        <f t="shared" si="36"/>
        <v>1</v>
      </c>
      <c r="I248">
        <f t="shared" si="41"/>
        <v>98</v>
      </c>
      <c r="J248">
        <f t="shared" si="37"/>
        <v>6.9795670291278924</v>
      </c>
      <c r="K248">
        <f t="shared" si="38"/>
        <v>2.0594643081561674</v>
      </c>
      <c r="L248">
        <f t="shared" si="39"/>
        <v>1.1224646202568265</v>
      </c>
    </row>
    <row r="249" spans="1:12" x14ac:dyDescent="0.3">
      <c r="A249" s="1">
        <v>44453</v>
      </c>
      <c r="B249">
        <v>14</v>
      </c>
      <c r="C249" t="s">
        <v>32</v>
      </c>
      <c r="D249">
        <v>18.945945945945901</v>
      </c>
      <c r="E249">
        <v>4</v>
      </c>
      <c r="F249">
        <f t="shared" si="35"/>
        <v>18</v>
      </c>
      <c r="G249">
        <f t="shared" si="40"/>
        <v>2</v>
      </c>
      <c r="H249">
        <f t="shared" si="36"/>
        <v>2</v>
      </c>
      <c r="I249">
        <f t="shared" si="41"/>
        <v>182</v>
      </c>
      <c r="J249">
        <f t="shared" si="37"/>
        <v>14</v>
      </c>
      <c r="K249">
        <f t="shared" si="38"/>
        <v>3.0051301870585641</v>
      </c>
      <c r="L249">
        <f t="shared" si="39"/>
        <v>1.0102866929363841</v>
      </c>
    </row>
    <row r="250" spans="1:12" x14ac:dyDescent="0.3">
      <c r="A250" s="1">
        <v>44439</v>
      </c>
      <c r="B250">
        <v>0</v>
      </c>
      <c r="C250" t="s">
        <v>33</v>
      </c>
      <c r="D250">
        <v>20.076923076922998</v>
      </c>
      <c r="E250">
        <v>2</v>
      </c>
      <c r="F250">
        <f t="shared" si="35"/>
        <v>20</v>
      </c>
      <c r="G250">
        <f t="shared" si="40"/>
        <v>2</v>
      </c>
      <c r="H250">
        <f t="shared" si="36"/>
        <v>0</v>
      </c>
      <c r="I250">
        <f t="shared" si="41"/>
        <v>0</v>
      </c>
      <c r="J250">
        <f t="shared" si="37"/>
        <v>0</v>
      </c>
      <c r="K250">
        <f t="shared" si="38"/>
        <v>1.2854996900796727</v>
      </c>
      <c r="L250">
        <f t="shared" si="39"/>
        <v>1.6525094531949345</v>
      </c>
    </row>
    <row r="251" spans="1:12" x14ac:dyDescent="0.3">
      <c r="A251" s="1">
        <v>44446</v>
      </c>
      <c r="B251">
        <v>7</v>
      </c>
      <c r="C251" t="s">
        <v>33</v>
      </c>
      <c r="D251">
        <v>19.6666666666666</v>
      </c>
      <c r="E251">
        <v>3</v>
      </c>
      <c r="F251">
        <f t="shared" si="35"/>
        <v>19</v>
      </c>
      <c r="G251">
        <f t="shared" si="40"/>
        <v>2</v>
      </c>
      <c r="H251">
        <f t="shared" si="36"/>
        <v>1</v>
      </c>
      <c r="I251">
        <f t="shared" si="41"/>
        <v>98</v>
      </c>
      <c r="J251">
        <f t="shared" si="37"/>
        <v>6.9795670291278924</v>
      </c>
      <c r="K251">
        <f t="shared" si="38"/>
        <v>2.0594643081561674</v>
      </c>
      <c r="L251">
        <f t="shared" si="39"/>
        <v>1.1224646202568265</v>
      </c>
    </row>
    <row r="252" spans="1:12" x14ac:dyDescent="0.3">
      <c r="A252" s="1">
        <v>44453</v>
      </c>
      <c r="B252">
        <v>14</v>
      </c>
      <c r="C252" t="s">
        <v>33</v>
      </c>
      <c r="D252">
        <v>19</v>
      </c>
      <c r="E252">
        <v>4</v>
      </c>
      <c r="F252">
        <f t="shared" si="35"/>
        <v>19</v>
      </c>
      <c r="G252">
        <f t="shared" si="40"/>
        <v>2</v>
      </c>
      <c r="H252">
        <f t="shared" si="36"/>
        <v>2</v>
      </c>
      <c r="I252">
        <f t="shared" si="41"/>
        <v>196</v>
      </c>
      <c r="J252">
        <f t="shared" si="37"/>
        <v>13.959134058255785</v>
      </c>
      <c r="K252">
        <f t="shared" si="38"/>
        <v>3.1909905157678096</v>
      </c>
      <c r="L252">
        <f t="shared" si="39"/>
        <v>1.418458408648873</v>
      </c>
    </row>
    <row r="253" spans="1:12" x14ac:dyDescent="0.3">
      <c r="A253" s="1">
        <v>44439</v>
      </c>
      <c r="B253">
        <v>0</v>
      </c>
      <c r="C253" t="s">
        <v>34</v>
      </c>
      <c r="D253">
        <v>19.846153846153801</v>
      </c>
      <c r="E253">
        <v>2</v>
      </c>
      <c r="F253">
        <f t="shared" si="35"/>
        <v>19</v>
      </c>
      <c r="G253">
        <f t="shared" si="40"/>
        <v>2</v>
      </c>
      <c r="H253">
        <f t="shared" si="36"/>
        <v>0</v>
      </c>
      <c r="I253">
        <f t="shared" si="41"/>
        <v>0</v>
      </c>
      <c r="J253">
        <f t="shared" si="37"/>
        <v>0</v>
      </c>
      <c r="K253">
        <f t="shared" si="38"/>
        <v>1.2854996900796727</v>
      </c>
      <c r="L253">
        <f t="shared" si="39"/>
        <v>1.6525094531949345</v>
      </c>
    </row>
    <row r="254" spans="1:12" x14ac:dyDescent="0.3">
      <c r="A254" s="1">
        <v>44446</v>
      </c>
      <c r="B254">
        <v>7</v>
      </c>
      <c r="C254" t="s">
        <v>34</v>
      </c>
      <c r="D254">
        <v>19.769230769230699</v>
      </c>
      <c r="E254">
        <v>3</v>
      </c>
      <c r="F254">
        <f t="shared" si="35"/>
        <v>19</v>
      </c>
      <c r="G254">
        <f t="shared" si="40"/>
        <v>2</v>
      </c>
      <c r="H254">
        <f t="shared" si="36"/>
        <v>1</v>
      </c>
      <c r="I254">
        <f t="shared" si="41"/>
        <v>98</v>
      </c>
      <c r="J254">
        <f t="shared" si="37"/>
        <v>6.9795670291278924</v>
      </c>
      <c r="K254">
        <f t="shared" si="38"/>
        <v>2.0594643081561674</v>
      </c>
      <c r="L254">
        <f t="shared" si="39"/>
        <v>1.1224646202568265</v>
      </c>
    </row>
    <row r="255" spans="1:12" x14ac:dyDescent="0.3">
      <c r="A255" s="1">
        <v>44453</v>
      </c>
      <c r="B255">
        <v>14</v>
      </c>
      <c r="C255" t="s">
        <v>34</v>
      </c>
      <c r="D255">
        <v>18.9142857142857</v>
      </c>
      <c r="E255">
        <v>4</v>
      </c>
      <c r="F255">
        <f t="shared" si="35"/>
        <v>18</v>
      </c>
      <c r="G255">
        <f t="shared" si="40"/>
        <v>2</v>
      </c>
      <c r="H255">
        <f t="shared" si="36"/>
        <v>2</v>
      </c>
      <c r="I255">
        <f t="shared" si="41"/>
        <v>182</v>
      </c>
      <c r="J255">
        <f t="shared" si="37"/>
        <v>14</v>
      </c>
      <c r="K255">
        <f t="shared" si="38"/>
        <v>3.0051301870585641</v>
      </c>
      <c r="L255">
        <f t="shared" si="39"/>
        <v>1.0102866929363841</v>
      </c>
    </row>
    <row r="256" spans="1:12" x14ac:dyDescent="0.3">
      <c r="A256" s="1">
        <v>44439</v>
      </c>
      <c r="B256">
        <v>0</v>
      </c>
      <c r="C256" t="s">
        <v>35</v>
      </c>
      <c r="D256">
        <v>19.9166666666666</v>
      </c>
      <c r="E256">
        <v>2</v>
      </c>
      <c r="F256">
        <f t="shared" si="35"/>
        <v>19</v>
      </c>
      <c r="G256">
        <f t="shared" si="40"/>
        <v>2</v>
      </c>
      <c r="H256">
        <f t="shared" si="36"/>
        <v>0</v>
      </c>
      <c r="I256">
        <f t="shared" si="41"/>
        <v>0</v>
      </c>
      <c r="J256">
        <f t="shared" si="37"/>
        <v>0</v>
      </c>
      <c r="K256">
        <f t="shared" si="38"/>
        <v>1.2854996900796727</v>
      </c>
      <c r="L256">
        <f t="shared" si="39"/>
        <v>1.6525094531949345</v>
      </c>
    </row>
    <row r="257" spans="1:12" x14ac:dyDescent="0.3">
      <c r="A257" s="1">
        <v>44446</v>
      </c>
      <c r="B257">
        <v>7</v>
      </c>
      <c r="C257" t="s">
        <v>35</v>
      </c>
      <c r="D257">
        <v>19.769230769230699</v>
      </c>
      <c r="E257">
        <v>4</v>
      </c>
      <c r="F257">
        <f t="shared" si="35"/>
        <v>19</v>
      </c>
      <c r="G257">
        <f t="shared" si="40"/>
        <v>2</v>
      </c>
      <c r="H257">
        <f t="shared" si="36"/>
        <v>2</v>
      </c>
      <c r="I257">
        <f t="shared" si="41"/>
        <v>98</v>
      </c>
      <c r="J257">
        <f t="shared" si="37"/>
        <v>6.9795670291278924</v>
      </c>
      <c r="K257">
        <f t="shared" si="38"/>
        <v>2.0594643081561674</v>
      </c>
      <c r="L257">
        <f t="shared" si="39"/>
        <v>3.5360039444916409E-3</v>
      </c>
    </row>
    <row r="258" spans="1:12" x14ac:dyDescent="0.3">
      <c r="A258" s="1">
        <v>44453</v>
      </c>
      <c r="B258">
        <v>14</v>
      </c>
      <c r="C258" t="s">
        <v>35</v>
      </c>
      <c r="D258">
        <v>18.939393939393899</v>
      </c>
      <c r="E258">
        <v>4</v>
      </c>
      <c r="F258">
        <f t="shared" si="35"/>
        <v>18</v>
      </c>
      <c r="G258">
        <f t="shared" si="40"/>
        <v>2</v>
      </c>
      <c r="H258">
        <f t="shared" si="36"/>
        <v>2</v>
      </c>
      <c r="I258">
        <f t="shared" si="41"/>
        <v>182</v>
      </c>
      <c r="J258">
        <f t="shared" si="37"/>
        <v>14</v>
      </c>
      <c r="K258">
        <f t="shared" si="38"/>
        <v>3.0051301870585641</v>
      </c>
      <c r="L258">
        <f t="shared" si="39"/>
        <v>1.0102866929363841</v>
      </c>
    </row>
    <row r="259" spans="1:12" x14ac:dyDescent="0.3">
      <c r="A259" s="2">
        <v>44463</v>
      </c>
      <c r="B259" s="3">
        <v>10</v>
      </c>
      <c r="C259" s="3" t="s">
        <v>36</v>
      </c>
      <c r="D259" s="3">
        <v>23.736842105263101</v>
      </c>
      <c r="E259" s="3">
        <v>7</v>
      </c>
      <c r="F259" s="3">
        <f t="shared" ref="F259:F322" si="42">IF(D259&lt;18,17,IF(D259&lt;19,18,IF(D259&lt;20,19,IF(D259&lt;21,20,IF(D259&lt;22,21,IF(D259&lt;23,22,IF(D259&lt;24,23,IF(D259&lt;25,24,IF(D259&lt;26,25)))))))))</f>
        <v>23</v>
      </c>
      <c r="G259">
        <f t="shared" si="40"/>
        <v>2</v>
      </c>
      <c r="H259">
        <f t="shared" ref="H259:H322" si="43">E259-G259</f>
        <v>5</v>
      </c>
      <c r="I259">
        <f t="shared" si="41"/>
        <v>180</v>
      </c>
      <c r="J259">
        <f t="shared" ref="J259:J322" si="44">EXP(-1*(LN(F259/18 )^2))*B259</f>
        <v>9.4168446870198448</v>
      </c>
      <c r="K259">
        <f t="shared" ref="K259:K322" si="45">$P$10/(1+EXP(-(I259-$P$8)/$P$9))</f>
        <v>2.9792518035391278</v>
      </c>
      <c r="L259">
        <f t="shared" ref="L259:L322" si="46">(H259-K259)^2</f>
        <v>4.0834232734998679</v>
      </c>
    </row>
    <row r="260" spans="1:12" x14ac:dyDescent="0.3">
      <c r="A260" s="2">
        <v>44470</v>
      </c>
      <c r="B260" s="3">
        <v>17</v>
      </c>
      <c r="C260" s="3" t="s">
        <v>36</v>
      </c>
      <c r="D260" s="3">
        <v>23.227272727272702</v>
      </c>
      <c r="E260" s="3">
        <v>9</v>
      </c>
      <c r="F260" s="3">
        <f t="shared" si="42"/>
        <v>23</v>
      </c>
      <c r="G260">
        <f t="shared" ref="G260:G323" si="47">IF(E260&gt;=E259, G259,E260 )</f>
        <v>2</v>
      </c>
      <c r="H260">
        <f t="shared" si="43"/>
        <v>7</v>
      </c>
      <c r="I260">
        <f t="shared" ref="I260:I323" si="48">B260*(F260-5)</f>
        <v>306</v>
      </c>
      <c r="J260">
        <f t="shared" si="44"/>
        <v>16.008635967933738</v>
      </c>
      <c r="K260">
        <f t="shared" si="45"/>
        <v>4.9296713101323615</v>
      </c>
      <c r="L260">
        <f t="shared" si="46"/>
        <v>4.2862608840890521</v>
      </c>
    </row>
    <row r="261" spans="1:12" x14ac:dyDescent="0.3">
      <c r="A261" s="2">
        <v>44477</v>
      </c>
      <c r="B261" s="3">
        <v>24</v>
      </c>
      <c r="C261" s="3" t="s">
        <v>36</v>
      </c>
      <c r="D261" s="3">
        <v>25.090909090909001</v>
      </c>
      <c r="E261" s="3">
        <v>9</v>
      </c>
      <c r="F261" s="3">
        <f t="shared" si="42"/>
        <v>25</v>
      </c>
      <c r="G261">
        <f t="shared" si="47"/>
        <v>2</v>
      </c>
      <c r="H261">
        <f t="shared" si="43"/>
        <v>7</v>
      </c>
      <c r="I261">
        <f t="shared" si="48"/>
        <v>480</v>
      </c>
      <c r="J261">
        <f t="shared" si="44"/>
        <v>21.544895232585553</v>
      </c>
      <c r="K261">
        <f t="shared" si="45"/>
        <v>8.3424733693892676</v>
      </c>
      <c r="L261">
        <f t="shared" si="46"/>
        <v>1.802234747519373</v>
      </c>
    </row>
    <row r="262" spans="1:12" x14ac:dyDescent="0.3">
      <c r="A262" s="2">
        <v>44484</v>
      </c>
      <c r="B262" s="3">
        <v>31</v>
      </c>
      <c r="C262" s="3" t="s">
        <v>36</v>
      </c>
      <c r="D262" s="3">
        <v>24</v>
      </c>
      <c r="E262" s="3">
        <v>13</v>
      </c>
      <c r="F262" s="3">
        <f t="shared" si="42"/>
        <v>24</v>
      </c>
      <c r="G262">
        <f t="shared" si="47"/>
        <v>2</v>
      </c>
      <c r="H262">
        <f t="shared" si="43"/>
        <v>11</v>
      </c>
      <c r="I262">
        <f t="shared" si="48"/>
        <v>589</v>
      </c>
      <c r="J262">
        <f t="shared" si="44"/>
        <v>28.537705979255374</v>
      </c>
      <c r="K262">
        <f t="shared" si="45"/>
        <v>10.395759119948709</v>
      </c>
      <c r="L262">
        <f t="shared" si="46"/>
        <v>0.36510704112515896</v>
      </c>
    </row>
    <row r="263" spans="1:12" x14ac:dyDescent="0.3">
      <c r="A263" s="2">
        <v>44491</v>
      </c>
      <c r="B263" s="3">
        <v>38</v>
      </c>
      <c r="C263" s="3" t="s">
        <v>36</v>
      </c>
      <c r="D263" s="3">
        <v>23.6</v>
      </c>
      <c r="E263" s="3">
        <v>15</v>
      </c>
      <c r="F263" s="3">
        <f t="shared" si="42"/>
        <v>23</v>
      </c>
      <c r="G263">
        <f t="shared" si="47"/>
        <v>2</v>
      </c>
      <c r="H263">
        <f t="shared" si="43"/>
        <v>13</v>
      </c>
      <c r="I263">
        <f t="shared" si="48"/>
        <v>684</v>
      </c>
      <c r="J263">
        <f t="shared" si="44"/>
        <v>35.784009810675414</v>
      </c>
      <c r="K263">
        <f t="shared" si="45"/>
        <v>11.856655018819175</v>
      </c>
      <c r="L263">
        <f t="shared" si="46"/>
        <v>1.30723774599138</v>
      </c>
    </row>
    <row r="264" spans="1:12" x14ac:dyDescent="0.3">
      <c r="A264" s="2">
        <v>44498</v>
      </c>
      <c r="B264" s="3">
        <v>45</v>
      </c>
      <c r="C264" s="3" t="s">
        <v>36</v>
      </c>
      <c r="D264" s="3">
        <v>22.6666666666666</v>
      </c>
      <c r="E264" s="3">
        <v>16</v>
      </c>
      <c r="F264" s="3">
        <f t="shared" si="42"/>
        <v>22</v>
      </c>
      <c r="G264">
        <f t="shared" si="47"/>
        <v>2</v>
      </c>
      <c r="H264">
        <f t="shared" si="43"/>
        <v>14</v>
      </c>
      <c r="I264">
        <f t="shared" si="48"/>
        <v>765</v>
      </c>
      <c r="J264">
        <f t="shared" si="44"/>
        <v>43.22390772599136</v>
      </c>
      <c r="K264">
        <f t="shared" si="45"/>
        <v>12.807814861708172</v>
      </c>
      <c r="L264">
        <f t="shared" si="46"/>
        <v>1.4213054039639053</v>
      </c>
    </row>
    <row r="265" spans="1:12" x14ac:dyDescent="0.3">
      <c r="A265" s="2">
        <v>44505</v>
      </c>
      <c r="B265" s="3">
        <v>0</v>
      </c>
      <c r="C265" s="3" t="s">
        <v>36</v>
      </c>
      <c r="D265" s="3">
        <v>22.6</v>
      </c>
      <c r="E265" s="3">
        <v>8</v>
      </c>
      <c r="F265" s="3">
        <f t="shared" si="42"/>
        <v>22</v>
      </c>
      <c r="G265">
        <f t="shared" si="47"/>
        <v>8</v>
      </c>
      <c r="H265">
        <f t="shared" si="43"/>
        <v>0</v>
      </c>
      <c r="I265">
        <f t="shared" si="48"/>
        <v>0</v>
      </c>
      <c r="J265">
        <f t="shared" si="44"/>
        <v>0</v>
      </c>
      <c r="K265">
        <f t="shared" si="45"/>
        <v>1.2854996900796727</v>
      </c>
      <c r="L265">
        <f t="shared" si="46"/>
        <v>1.6525094531949345</v>
      </c>
    </row>
    <row r="266" spans="1:12" x14ac:dyDescent="0.3">
      <c r="A266" s="2">
        <v>44512</v>
      </c>
      <c r="B266" s="3">
        <v>7</v>
      </c>
      <c r="C266" s="3" t="s">
        <v>36</v>
      </c>
      <c r="D266" s="3">
        <v>22.473684210526301</v>
      </c>
      <c r="E266" s="3">
        <v>8</v>
      </c>
      <c r="F266" s="3">
        <f t="shared" si="42"/>
        <v>22</v>
      </c>
      <c r="G266">
        <f t="shared" si="47"/>
        <v>8</v>
      </c>
      <c r="H266">
        <f t="shared" si="43"/>
        <v>0</v>
      </c>
      <c r="I266">
        <f t="shared" si="48"/>
        <v>119</v>
      </c>
      <c r="J266">
        <f t="shared" si="44"/>
        <v>6.7237189795986563</v>
      </c>
      <c r="K266">
        <f t="shared" si="45"/>
        <v>2.2694278129778724</v>
      </c>
      <c r="L266">
        <f t="shared" si="46"/>
        <v>5.1503025983175288</v>
      </c>
    </row>
    <row r="267" spans="1:12" x14ac:dyDescent="0.3">
      <c r="A267" s="2">
        <v>44519</v>
      </c>
      <c r="B267" s="3">
        <v>14</v>
      </c>
      <c r="C267" s="3" t="s">
        <v>36</v>
      </c>
      <c r="D267" s="3">
        <v>22.588235294117599</v>
      </c>
      <c r="E267" s="3">
        <v>9</v>
      </c>
      <c r="F267" s="3">
        <f t="shared" si="42"/>
        <v>22</v>
      </c>
      <c r="G267">
        <f t="shared" si="47"/>
        <v>8</v>
      </c>
      <c r="H267">
        <f t="shared" si="43"/>
        <v>1</v>
      </c>
      <c r="I267">
        <f t="shared" si="48"/>
        <v>238</v>
      </c>
      <c r="J267">
        <f t="shared" si="44"/>
        <v>13.447437959197313</v>
      </c>
      <c r="K267">
        <f t="shared" si="45"/>
        <v>3.7979054245022477</v>
      </c>
      <c r="L267">
        <f t="shared" si="46"/>
        <v>7.8282747644591026</v>
      </c>
    </row>
    <row r="268" spans="1:12" x14ac:dyDescent="0.3">
      <c r="A268" s="2">
        <v>44526</v>
      </c>
      <c r="B268" s="3">
        <v>21</v>
      </c>
      <c r="C268" s="3" t="s">
        <v>36</v>
      </c>
      <c r="D268" s="3">
        <v>21.928571428571399</v>
      </c>
      <c r="E268" s="3">
        <v>12</v>
      </c>
      <c r="F268" s="3">
        <f t="shared" si="42"/>
        <v>21</v>
      </c>
      <c r="G268">
        <f t="shared" si="47"/>
        <v>8</v>
      </c>
      <c r="H268">
        <f t="shared" si="43"/>
        <v>4</v>
      </c>
      <c r="I268">
        <f t="shared" si="48"/>
        <v>336</v>
      </c>
      <c r="J268">
        <f t="shared" si="44"/>
        <v>20.506871100756598</v>
      </c>
      <c r="K268">
        <f t="shared" si="45"/>
        <v>5.4800907175068749</v>
      </c>
      <c r="L268">
        <f t="shared" si="46"/>
        <v>2.1906685320500157</v>
      </c>
    </row>
    <row r="269" spans="1:12" x14ac:dyDescent="0.3">
      <c r="A269" s="2">
        <v>44536</v>
      </c>
      <c r="B269" s="3">
        <v>31</v>
      </c>
      <c r="C269" s="3" t="s">
        <v>36</v>
      </c>
      <c r="D269" s="3">
        <v>21.2222222222222</v>
      </c>
      <c r="E269" s="3">
        <v>14</v>
      </c>
      <c r="F269" s="3">
        <f t="shared" si="42"/>
        <v>21</v>
      </c>
      <c r="G269">
        <f t="shared" si="47"/>
        <v>8</v>
      </c>
      <c r="H269">
        <f t="shared" si="43"/>
        <v>6</v>
      </c>
      <c r="I269">
        <f t="shared" si="48"/>
        <v>496</v>
      </c>
      <c r="J269">
        <f t="shared" si="44"/>
        <v>30.272047815402598</v>
      </c>
      <c r="K269">
        <f t="shared" si="45"/>
        <v>8.6607552627284825</v>
      </c>
      <c r="L269">
        <f t="shared" si="46"/>
        <v>7.0796185681373158</v>
      </c>
    </row>
    <row r="270" spans="1:12" x14ac:dyDescent="0.3">
      <c r="A270" s="2">
        <v>44543</v>
      </c>
      <c r="B270" s="3">
        <v>38</v>
      </c>
      <c r="C270" s="3" t="s">
        <v>36</v>
      </c>
      <c r="D270" s="3">
        <v>21.076923076922998</v>
      </c>
      <c r="E270" s="3">
        <v>14</v>
      </c>
      <c r="F270" s="3">
        <f t="shared" si="42"/>
        <v>21</v>
      </c>
      <c r="G270">
        <f t="shared" si="47"/>
        <v>8</v>
      </c>
      <c r="H270">
        <f t="shared" si="43"/>
        <v>6</v>
      </c>
      <c r="I270">
        <f t="shared" si="48"/>
        <v>608</v>
      </c>
      <c r="J270">
        <f t="shared" si="44"/>
        <v>37.107671515654793</v>
      </c>
      <c r="K270">
        <f t="shared" si="45"/>
        <v>10.716629425099663</v>
      </c>
      <c r="L270">
        <f t="shared" si="46"/>
        <v>22.246593133715979</v>
      </c>
    </row>
    <row r="271" spans="1:12" x14ac:dyDescent="0.3">
      <c r="A271" s="2">
        <v>44571</v>
      </c>
      <c r="B271" s="3">
        <v>0</v>
      </c>
      <c r="C271" s="3" t="s">
        <v>36</v>
      </c>
      <c r="D271" s="3">
        <v>19.5263157894736</v>
      </c>
      <c r="E271" s="3">
        <v>5</v>
      </c>
      <c r="F271" s="3">
        <f t="shared" si="42"/>
        <v>19</v>
      </c>
      <c r="G271">
        <f t="shared" si="47"/>
        <v>5</v>
      </c>
      <c r="H271">
        <f t="shared" si="43"/>
        <v>0</v>
      </c>
      <c r="I271">
        <f t="shared" si="48"/>
        <v>0</v>
      </c>
      <c r="J271">
        <f t="shared" si="44"/>
        <v>0</v>
      </c>
      <c r="K271">
        <f t="shared" si="45"/>
        <v>1.2854996900796727</v>
      </c>
      <c r="L271">
        <f t="shared" si="46"/>
        <v>1.6525094531949345</v>
      </c>
    </row>
    <row r="272" spans="1:12" x14ac:dyDescent="0.3">
      <c r="A272" s="2">
        <v>44578</v>
      </c>
      <c r="B272" s="3">
        <v>7</v>
      </c>
      <c r="C272" s="3" t="s">
        <v>36</v>
      </c>
      <c r="D272" s="3">
        <v>19.714285714285701</v>
      </c>
      <c r="E272" s="3">
        <v>5</v>
      </c>
      <c r="F272" s="3">
        <f t="shared" si="42"/>
        <v>19</v>
      </c>
      <c r="G272">
        <f t="shared" si="47"/>
        <v>5</v>
      </c>
      <c r="H272">
        <f t="shared" si="43"/>
        <v>0</v>
      </c>
      <c r="I272">
        <f t="shared" si="48"/>
        <v>98</v>
      </c>
      <c r="J272">
        <f t="shared" si="44"/>
        <v>6.9795670291278924</v>
      </c>
      <c r="K272">
        <f t="shared" si="45"/>
        <v>2.0594643081561674</v>
      </c>
      <c r="L272">
        <f t="shared" si="46"/>
        <v>4.2413932365691611</v>
      </c>
    </row>
    <row r="273" spans="1:12" x14ac:dyDescent="0.3">
      <c r="A273" s="2">
        <v>44463</v>
      </c>
      <c r="B273" s="3">
        <v>0</v>
      </c>
      <c r="C273" s="3" t="s">
        <v>37</v>
      </c>
      <c r="D273" s="3">
        <v>23.6666666666666</v>
      </c>
      <c r="E273" s="3">
        <v>7</v>
      </c>
      <c r="F273" s="3">
        <f t="shared" si="42"/>
        <v>23</v>
      </c>
      <c r="G273">
        <f t="shared" si="47"/>
        <v>5</v>
      </c>
      <c r="H273">
        <f t="shared" si="43"/>
        <v>2</v>
      </c>
      <c r="I273">
        <f t="shared" si="48"/>
        <v>0</v>
      </c>
      <c r="J273">
        <f t="shared" si="44"/>
        <v>0</v>
      </c>
      <c r="K273">
        <f t="shared" si="45"/>
        <v>1.2854996900796727</v>
      </c>
      <c r="L273">
        <f t="shared" si="46"/>
        <v>0.51051069287624373</v>
      </c>
    </row>
    <row r="274" spans="1:12" x14ac:dyDescent="0.3">
      <c r="A274" s="2">
        <v>44470</v>
      </c>
      <c r="B274" s="3">
        <v>7</v>
      </c>
      <c r="C274" s="3" t="s">
        <v>37</v>
      </c>
      <c r="D274" s="3">
        <v>23.210526315789402</v>
      </c>
      <c r="E274" s="3">
        <v>8</v>
      </c>
      <c r="F274" s="3">
        <f t="shared" si="42"/>
        <v>23</v>
      </c>
      <c r="G274">
        <f t="shared" si="47"/>
        <v>5</v>
      </c>
      <c r="H274">
        <f t="shared" si="43"/>
        <v>3</v>
      </c>
      <c r="I274">
        <f t="shared" si="48"/>
        <v>126</v>
      </c>
      <c r="J274">
        <f t="shared" si="44"/>
        <v>6.5917912809138919</v>
      </c>
      <c r="K274">
        <f t="shared" si="45"/>
        <v>2.3432234589157392</v>
      </c>
      <c r="L274">
        <f t="shared" si="46"/>
        <v>0.43135542491860568</v>
      </c>
    </row>
    <row r="275" spans="1:12" x14ac:dyDescent="0.3">
      <c r="A275" s="2">
        <v>44477</v>
      </c>
      <c r="B275" s="3">
        <v>14</v>
      </c>
      <c r="C275" s="3" t="s">
        <v>37</v>
      </c>
      <c r="D275" s="3">
        <v>25.307692307692299</v>
      </c>
      <c r="E275" s="3">
        <v>10</v>
      </c>
      <c r="F275" s="3">
        <f t="shared" si="42"/>
        <v>25</v>
      </c>
      <c r="G275">
        <f t="shared" si="47"/>
        <v>5</v>
      </c>
      <c r="H275">
        <f t="shared" si="43"/>
        <v>5</v>
      </c>
      <c r="I275">
        <f t="shared" si="48"/>
        <v>280</v>
      </c>
      <c r="J275">
        <f t="shared" si="44"/>
        <v>12.567855552341573</v>
      </c>
      <c r="K275">
        <f t="shared" si="45"/>
        <v>4.4764956332043804</v>
      </c>
      <c r="L275">
        <f t="shared" si="46"/>
        <v>0.27405682205408266</v>
      </c>
    </row>
    <row r="276" spans="1:12" x14ac:dyDescent="0.3">
      <c r="A276" s="2">
        <v>44484</v>
      </c>
      <c r="B276" s="3">
        <v>21</v>
      </c>
      <c r="C276" s="3" t="s">
        <v>37</v>
      </c>
      <c r="D276" s="3">
        <v>23.5</v>
      </c>
      <c r="E276" s="3">
        <v>14</v>
      </c>
      <c r="F276" s="3">
        <f t="shared" si="42"/>
        <v>23</v>
      </c>
      <c r="G276">
        <f t="shared" si="47"/>
        <v>5</v>
      </c>
      <c r="H276">
        <f t="shared" si="43"/>
        <v>9</v>
      </c>
      <c r="I276">
        <f t="shared" si="48"/>
        <v>378</v>
      </c>
      <c r="J276">
        <f t="shared" si="44"/>
        <v>19.775373842741676</v>
      </c>
      <c r="K276">
        <f t="shared" si="45"/>
        <v>6.2904652119492592</v>
      </c>
      <c r="L276">
        <f t="shared" si="46"/>
        <v>7.3415787676571727</v>
      </c>
    </row>
    <row r="277" spans="1:12" x14ac:dyDescent="0.3">
      <c r="A277" s="2">
        <v>44491</v>
      </c>
      <c r="B277" s="3">
        <v>28</v>
      </c>
      <c r="C277" s="3" t="s">
        <v>37</v>
      </c>
      <c r="D277" s="3">
        <v>23.5</v>
      </c>
      <c r="E277" s="3">
        <v>14</v>
      </c>
      <c r="F277" s="3">
        <f t="shared" si="42"/>
        <v>23</v>
      </c>
      <c r="G277">
        <f t="shared" si="47"/>
        <v>5</v>
      </c>
      <c r="H277">
        <f t="shared" si="43"/>
        <v>9</v>
      </c>
      <c r="I277">
        <f t="shared" si="48"/>
        <v>504</v>
      </c>
      <c r="J277">
        <f t="shared" si="44"/>
        <v>26.367165123655568</v>
      </c>
      <c r="K277">
        <f t="shared" si="45"/>
        <v>8.8183792304550348</v>
      </c>
      <c r="L277">
        <f t="shared" si="46"/>
        <v>3.2986103930105357E-2</v>
      </c>
    </row>
    <row r="278" spans="1:12" x14ac:dyDescent="0.3">
      <c r="A278" s="2">
        <v>44498</v>
      </c>
      <c r="B278" s="3">
        <v>35</v>
      </c>
      <c r="C278" s="3" t="s">
        <v>37</v>
      </c>
      <c r="D278" s="3">
        <v>22.5555555555555</v>
      </c>
      <c r="E278" s="3">
        <v>16</v>
      </c>
      <c r="F278" s="3">
        <f t="shared" si="42"/>
        <v>22</v>
      </c>
      <c r="G278">
        <f t="shared" si="47"/>
        <v>5</v>
      </c>
      <c r="H278">
        <f t="shared" si="43"/>
        <v>11</v>
      </c>
      <c r="I278">
        <f t="shared" si="48"/>
        <v>595</v>
      </c>
      <c r="J278">
        <f t="shared" si="44"/>
        <v>33.618594897993283</v>
      </c>
      <c r="K278">
        <f t="shared" si="45"/>
        <v>10.498531175538645</v>
      </c>
      <c r="L278">
        <f t="shared" si="46"/>
        <v>0.25147098190665351</v>
      </c>
    </row>
    <row r="279" spans="1:12" x14ac:dyDescent="0.3">
      <c r="A279" s="1">
        <v>44505</v>
      </c>
      <c r="B279">
        <v>0</v>
      </c>
      <c r="C279" t="s">
        <v>37</v>
      </c>
      <c r="D279">
        <v>22.571428571428498</v>
      </c>
      <c r="E279">
        <v>6</v>
      </c>
      <c r="F279">
        <f t="shared" si="42"/>
        <v>22</v>
      </c>
      <c r="G279">
        <f t="shared" si="47"/>
        <v>6</v>
      </c>
      <c r="H279">
        <f t="shared" si="43"/>
        <v>0</v>
      </c>
      <c r="I279">
        <f t="shared" si="48"/>
        <v>0</v>
      </c>
      <c r="J279">
        <f t="shared" si="44"/>
        <v>0</v>
      </c>
      <c r="K279">
        <f t="shared" si="45"/>
        <v>1.2854996900796727</v>
      </c>
      <c r="L279">
        <f t="shared" si="46"/>
        <v>1.6525094531949345</v>
      </c>
    </row>
    <row r="280" spans="1:12" x14ac:dyDescent="0.3">
      <c r="A280" s="1">
        <v>44512</v>
      </c>
      <c r="B280">
        <v>7</v>
      </c>
      <c r="C280" t="s">
        <v>37</v>
      </c>
      <c r="D280">
        <v>22.5263157894736</v>
      </c>
      <c r="E280">
        <v>7</v>
      </c>
      <c r="F280">
        <f t="shared" si="42"/>
        <v>22</v>
      </c>
      <c r="G280">
        <f t="shared" si="47"/>
        <v>6</v>
      </c>
      <c r="H280">
        <f t="shared" si="43"/>
        <v>1</v>
      </c>
      <c r="I280">
        <f t="shared" si="48"/>
        <v>119</v>
      </c>
      <c r="J280">
        <f t="shared" si="44"/>
        <v>6.7237189795986563</v>
      </c>
      <c r="K280">
        <f t="shared" si="45"/>
        <v>2.2694278129778724</v>
      </c>
      <c r="L280">
        <f t="shared" si="46"/>
        <v>1.6114469723617844</v>
      </c>
    </row>
    <row r="281" spans="1:12" x14ac:dyDescent="0.3">
      <c r="A281" s="1">
        <v>44519</v>
      </c>
      <c r="B281">
        <v>14</v>
      </c>
      <c r="C281" t="s">
        <v>37</v>
      </c>
      <c r="D281">
        <v>22.705882352941099</v>
      </c>
      <c r="E281">
        <v>8</v>
      </c>
      <c r="F281">
        <f t="shared" si="42"/>
        <v>22</v>
      </c>
      <c r="G281">
        <f t="shared" si="47"/>
        <v>6</v>
      </c>
      <c r="H281">
        <f t="shared" si="43"/>
        <v>2</v>
      </c>
      <c r="I281">
        <f t="shared" si="48"/>
        <v>238</v>
      </c>
      <c r="J281">
        <f t="shared" si="44"/>
        <v>13.447437959197313</v>
      </c>
      <c r="K281">
        <f t="shared" si="45"/>
        <v>3.7979054245022477</v>
      </c>
      <c r="L281">
        <f t="shared" si="46"/>
        <v>3.2324639154546073</v>
      </c>
    </row>
    <row r="282" spans="1:12" x14ac:dyDescent="0.3">
      <c r="A282" s="1">
        <v>44526</v>
      </c>
      <c r="B282">
        <v>21</v>
      </c>
      <c r="C282" t="s">
        <v>37</v>
      </c>
      <c r="D282">
        <v>21.9166666666666</v>
      </c>
      <c r="E282">
        <v>9</v>
      </c>
      <c r="F282">
        <f t="shared" si="42"/>
        <v>21</v>
      </c>
      <c r="G282">
        <f t="shared" si="47"/>
        <v>6</v>
      </c>
      <c r="H282">
        <f t="shared" si="43"/>
        <v>3</v>
      </c>
      <c r="I282">
        <f t="shared" si="48"/>
        <v>336</v>
      </c>
      <c r="J282">
        <f t="shared" si="44"/>
        <v>20.506871100756598</v>
      </c>
      <c r="K282">
        <f t="shared" si="45"/>
        <v>5.4800907175068749</v>
      </c>
      <c r="L282">
        <f t="shared" si="46"/>
        <v>6.150849967063766</v>
      </c>
    </row>
    <row r="283" spans="1:12" x14ac:dyDescent="0.3">
      <c r="A283" s="1">
        <v>44536</v>
      </c>
      <c r="B283">
        <v>31</v>
      </c>
      <c r="C283" t="s">
        <v>37</v>
      </c>
      <c r="D283">
        <v>21.1111111111111</v>
      </c>
      <c r="E283">
        <v>14</v>
      </c>
      <c r="F283">
        <f t="shared" si="42"/>
        <v>21</v>
      </c>
      <c r="G283">
        <f t="shared" si="47"/>
        <v>6</v>
      </c>
      <c r="H283">
        <f t="shared" si="43"/>
        <v>8</v>
      </c>
      <c r="I283">
        <f t="shared" si="48"/>
        <v>496</v>
      </c>
      <c r="J283">
        <f t="shared" si="44"/>
        <v>30.272047815402598</v>
      </c>
      <c r="K283">
        <f t="shared" si="45"/>
        <v>8.6607552627284825</v>
      </c>
      <c r="L283">
        <f t="shared" si="46"/>
        <v>0.43659751722338597</v>
      </c>
    </row>
    <row r="284" spans="1:12" x14ac:dyDescent="0.3">
      <c r="A284" s="1">
        <v>44543</v>
      </c>
      <c r="B284">
        <v>38</v>
      </c>
      <c r="C284" t="s">
        <v>37</v>
      </c>
      <c r="D284">
        <v>21.636363636363601</v>
      </c>
      <c r="E284">
        <v>15</v>
      </c>
      <c r="F284">
        <f t="shared" si="42"/>
        <v>21</v>
      </c>
      <c r="G284">
        <f t="shared" si="47"/>
        <v>6</v>
      </c>
      <c r="H284">
        <f t="shared" si="43"/>
        <v>9</v>
      </c>
      <c r="I284">
        <f t="shared" si="48"/>
        <v>608</v>
      </c>
      <c r="J284">
        <f t="shared" si="44"/>
        <v>37.107671515654793</v>
      </c>
      <c r="K284">
        <f t="shared" si="45"/>
        <v>10.716629425099663</v>
      </c>
      <c r="L284">
        <f t="shared" si="46"/>
        <v>2.9468165831180002</v>
      </c>
    </row>
    <row r="285" spans="1:12" x14ac:dyDescent="0.3">
      <c r="A285" s="1">
        <v>44550</v>
      </c>
      <c r="B285">
        <v>45</v>
      </c>
      <c r="C285" t="s">
        <v>37</v>
      </c>
      <c r="D285">
        <v>20</v>
      </c>
      <c r="E285">
        <v>14</v>
      </c>
      <c r="F285">
        <f t="shared" si="42"/>
        <v>20</v>
      </c>
      <c r="G285">
        <f t="shared" si="47"/>
        <v>14</v>
      </c>
      <c r="H285">
        <f t="shared" si="43"/>
        <v>0</v>
      </c>
      <c r="I285">
        <f t="shared" si="48"/>
        <v>675</v>
      </c>
      <c r="J285">
        <f t="shared" si="44"/>
        <v>44.503224690893589</v>
      </c>
      <c r="K285">
        <f t="shared" si="45"/>
        <v>11.734153226719968</v>
      </c>
      <c r="L285">
        <f t="shared" si="46"/>
        <v>137.69035194814265</v>
      </c>
    </row>
    <row r="286" spans="1:12" x14ac:dyDescent="0.3">
      <c r="A286" s="1">
        <v>44560</v>
      </c>
      <c r="B286">
        <v>55</v>
      </c>
      <c r="C286" t="s">
        <v>37</v>
      </c>
      <c r="D286">
        <v>18.823529411764699</v>
      </c>
      <c r="E286">
        <v>17</v>
      </c>
      <c r="F286">
        <f t="shared" si="42"/>
        <v>18</v>
      </c>
      <c r="G286">
        <f t="shared" si="47"/>
        <v>14</v>
      </c>
      <c r="H286">
        <f t="shared" si="43"/>
        <v>3</v>
      </c>
      <c r="I286">
        <f t="shared" si="48"/>
        <v>715</v>
      </c>
      <c r="J286">
        <f t="shared" si="44"/>
        <v>55</v>
      </c>
      <c r="K286">
        <f t="shared" si="45"/>
        <v>12.252550474743684</v>
      </c>
      <c r="L286">
        <f t="shared" si="46"/>
        <v>85.60969028767957</v>
      </c>
    </row>
    <row r="287" spans="1:12" x14ac:dyDescent="0.3">
      <c r="A287" s="2">
        <v>44566</v>
      </c>
      <c r="B287" s="3">
        <v>0</v>
      </c>
      <c r="C287" s="3" t="s">
        <v>37</v>
      </c>
      <c r="D287" s="3">
        <v>19.649999999999999</v>
      </c>
      <c r="E287" s="3">
        <v>5</v>
      </c>
      <c r="F287" s="3">
        <f t="shared" si="42"/>
        <v>19</v>
      </c>
      <c r="G287">
        <f t="shared" si="47"/>
        <v>5</v>
      </c>
      <c r="H287">
        <f t="shared" si="43"/>
        <v>0</v>
      </c>
      <c r="I287">
        <f t="shared" si="48"/>
        <v>0</v>
      </c>
      <c r="J287">
        <f t="shared" si="44"/>
        <v>0</v>
      </c>
      <c r="K287">
        <f t="shared" si="45"/>
        <v>1.2854996900796727</v>
      </c>
      <c r="L287">
        <f t="shared" si="46"/>
        <v>1.6525094531949345</v>
      </c>
    </row>
    <row r="288" spans="1:12" x14ac:dyDescent="0.3">
      <c r="A288" s="2">
        <v>44571</v>
      </c>
      <c r="B288" s="3">
        <v>5</v>
      </c>
      <c r="C288" s="3" t="s">
        <v>37</v>
      </c>
      <c r="D288" s="3">
        <v>19.590909090909001</v>
      </c>
      <c r="E288" s="3">
        <v>5</v>
      </c>
      <c r="F288" s="3">
        <f t="shared" si="42"/>
        <v>19</v>
      </c>
      <c r="G288">
        <f t="shared" si="47"/>
        <v>5</v>
      </c>
      <c r="H288">
        <f t="shared" si="43"/>
        <v>0</v>
      </c>
      <c r="I288">
        <f t="shared" si="48"/>
        <v>70</v>
      </c>
      <c r="J288">
        <f t="shared" si="44"/>
        <v>4.9854050208056373</v>
      </c>
      <c r="K288">
        <f t="shared" si="45"/>
        <v>1.8051668096172881</v>
      </c>
      <c r="L288">
        <f t="shared" si="46"/>
        <v>3.2586272105438585</v>
      </c>
    </row>
    <row r="289" spans="1:12" x14ac:dyDescent="0.3">
      <c r="A289" s="2">
        <v>44578</v>
      </c>
      <c r="B289" s="3">
        <v>7</v>
      </c>
      <c r="C289" s="3" t="s">
        <v>37</v>
      </c>
      <c r="D289" s="3">
        <v>19.769230769230699</v>
      </c>
      <c r="E289" s="3">
        <v>5</v>
      </c>
      <c r="F289" s="3">
        <f t="shared" si="42"/>
        <v>19</v>
      </c>
      <c r="G289">
        <f t="shared" si="47"/>
        <v>5</v>
      </c>
      <c r="H289">
        <f t="shared" si="43"/>
        <v>0</v>
      </c>
      <c r="I289">
        <f t="shared" si="48"/>
        <v>98</v>
      </c>
      <c r="J289">
        <f t="shared" si="44"/>
        <v>6.9795670291278924</v>
      </c>
      <c r="K289">
        <f t="shared" si="45"/>
        <v>2.0594643081561674</v>
      </c>
      <c r="L289">
        <f t="shared" si="46"/>
        <v>4.2413932365691611</v>
      </c>
    </row>
    <row r="290" spans="1:12" x14ac:dyDescent="0.3">
      <c r="A290" s="1">
        <v>44463</v>
      </c>
      <c r="B290">
        <v>0</v>
      </c>
      <c r="C290" t="s">
        <v>38</v>
      </c>
      <c r="D290">
        <v>23.6</v>
      </c>
      <c r="E290">
        <v>7</v>
      </c>
      <c r="F290">
        <f t="shared" si="42"/>
        <v>23</v>
      </c>
      <c r="G290">
        <f t="shared" si="47"/>
        <v>5</v>
      </c>
      <c r="H290">
        <f t="shared" si="43"/>
        <v>2</v>
      </c>
      <c r="I290">
        <f t="shared" si="48"/>
        <v>0</v>
      </c>
      <c r="J290">
        <f t="shared" si="44"/>
        <v>0</v>
      </c>
      <c r="K290">
        <f t="shared" si="45"/>
        <v>1.2854996900796727</v>
      </c>
      <c r="L290">
        <f t="shared" si="46"/>
        <v>0.51051069287624373</v>
      </c>
    </row>
    <row r="291" spans="1:12" x14ac:dyDescent="0.3">
      <c r="A291" s="1">
        <v>44470</v>
      </c>
      <c r="B291">
        <v>7</v>
      </c>
      <c r="C291" t="s">
        <v>38</v>
      </c>
      <c r="D291">
        <v>23.35</v>
      </c>
      <c r="E291">
        <v>8</v>
      </c>
      <c r="F291">
        <f t="shared" si="42"/>
        <v>23</v>
      </c>
      <c r="G291">
        <f t="shared" si="47"/>
        <v>5</v>
      </c>
      <c r="H291">
        <f t="shared" si="43"/>
        <v>3</v>
      </c>
      <c r="I291">
        <f t="shared" si="48"/>
        <v>126</v>
      </c>
      <c r="J291">
        <f t="shared" si="44"/>
        <v>6.5917912809138919</v>
      </c>
      <c r="K291">
        <f t="shared" si="45"/>
        <v>2.3432234589157392</v>
      </c>
      <c r="L291">
        <f t="shared" si="46"/>
        <v>0.43135542491860568</v>
      </c>
    </row>
    <row r="292" spans="1:12" x14ac:dyDescent="0.3">
      <c r="A292" s="1">
        <v>44477</v>
      </c>
      <c r="B292">
        <v>14</v>
      </c>
      <c r="C292" t="s">
        <v>38</v>
      </c>
      <c r="D292">
        <v>25.25</v>
      </c>
      <c r="E292">
        <v>10</v>
      </c>
      <c r="F292">
        <f t="shared" si="42"/>
        <v>25</v>
      </c>
      <c r="G292">
        <f t="shared" si="47"/>
        <v>5</v>
      </c>
      <c r="H292">
        <f t="shared" si="43"/>
        <v>5</v>
      </c>
      <c r="I292">
        <f t="shared" si="48"/>
        <v>280</v>
      </c>
      <c r="J292">
        <f t="shared" si="44"/>
        <v>12.567855552341573</v>
      </c>
      <c r="K292">
        <f t="shared" si="45"/>
        <v>4.4764956332043804</v>
      </c>
      <c r="L292">
        <f t="shared" si="46"/>
        <v>0.27405682205408266</v>
      </c>
    </row>
    <row r="293" spans="1:12" x14ac:dyDescent="0.3">
      <c r="A293" s="1">
        <v>44484</v>
      </c>
      <c r="B293">
        <v>21</v>
      </c>
      <c r="C293" t="s">
        <v>38</v>
      </c>
      <c r="D293">
        <v>24</v>
      </c>
      <c r="E293">
        <v>11</v>
      </c>
      <c r="F293">
        <f t="shared" si="42"/>
        <v>24</v>
      </c>
      <c r="G293">
        <f t="shared" si="47"/>
        <v>5</v>
      </c>
      <c r="H293">
        <f t="shared" si="43"/>
        <v>6</v>
      </c>
      <c r="I293">
        <f t="shared" si="48"/>
        <v>399</v>
      </c>
      <c r="J293">
        <f t="shared" si="44"/>
        <v>19.331994373043962</v>
      </c>
      <c r="K293">
        <f t="shared" si="45"/>
        <v>6.7081748723259853</v>
      </c>
      <c r="L293">
        <f t="shared" si="46"/>
        <v>0.5015116497939256</v>
      </c>
    </row>
    <row r="294" spans="1:12" x14ac:dyDescent="0.3">
      <c r="A294" s="1">
        <v>44491</v>
      </c>
      <c r="B294">
        <v>28</v>
      </c>
      <c r="C294" t="s">
        <v>38</v>
      </c>
      <c r="D294">
        <v>23.625</v>
      </c>
      <c r="E294">
        <v>14</v>
      </c>
      <c r="F294">
        <f t="shared" si="42"/>
        <v>23</v>
      </c>
      <c r="G294">
        <f t="shared" si="47"/>
        <v>5</v>
      </c>
      <c r="H294">
        <f t="shared" si="43"/>
        <v>9</v>
      </c>
      <c r="I294">
        <f t="shared" si="48"/>
        <v>504</v>
      </c>
      <c r="J294">
        <f t="shared" si="44"/>
        <v>26.367165123655568</v>
      </c>
      <c r="K294">
        <f t="shared" si="45"/>
        <v>8.8183792304550348</v>
      </c>
      <c r="L294">
        <f t="shared" si="46"/>
        <v>3.2986103930105357E-2</v>
      </c>
    </row>
    <row r="295" spans="1:12" x14ac:dyDescent="0.3">
      <c r="A295" s="1">
        <v>44498</v>
      </c>
      <c r="B295">
        <v>35</v>
      </c>
      <c r="C295" t="s">
        <v>38</v>
      </c>
      <c r="D295">
        <v>22.636363636363601</v>
      </c>
      <c r="E295">
        <v>15</v>
      </c>
      <c r="F295">
        <f t="shared" si="42"/>
        <v>22</v>
      </c>
      <c r="G295">
        <f t="shared" si="47"/>
        <v>5</v>
      </c>
      <c r="H295">
        <f t="shared" si="43"/>
        <v>10</v>
      </c>
      <c r="I295">
        <f t="shared" si="48"/>
        <v>595</v>
      </c>
      <c r="J295">
        <f t="shared" si="44"/>
        <v>33.618594897993283</v>
      </c>
      <c r="K295">
        <f t="shared" si="45"/>
        <v>10.498531175538645</v>
      </c>
      <c r="L295">
        <f t="shared" si="46"/>
        <v>0.24853333298394306</v>
      </c>
    </row>
    <row r="296" spans="1:12" x14ac:dyDescent="0.3">
      <c r="A296" s="1">
        <v>44505</v>
      </c>
      <c r="B296">
        <v>0</v>
      </c>
      <c r="C296" t="s">
        <v>38</v>
      </c>
      <c r="D296">
        <v>22.55</v>
      </c>
      <c r="E296">
        <v>6</v>
      </c>
      <c r="F296">
        <f t="shared" si="42"/>
        <v>22</v>
      </c>
      <c r="G296">
        <f t="shared" si="47"/>
        <v>6</v>
      </c>
      <c r="H296">
        <f t="shared" si="43"/>
        <v>0</v>
      </c>
      <c r="I296">
        <f t="shared" si="48"/>
        <v>0</v>
      </c>
      <c r="J296">
        <f t="shared" si="44"/>
        <v>0</v>
      </c>
      <c r="K296">
        <f t="shared" si="45"/>
        <v>1.2854996900796727</v>
      </c>
      <c r="L296">
        <f t="shared" si="46"/>
        <v>1.6525094531949345</v>
      </c>
    </row>
    <row r="297" spans="1:12" x14ac:dyDescent="0.3">
      <c r="A297" s="1">
        <v>44512</v>
      </c>
      <c r="B297">
        <v>7</v>
      </c>
      <c r="C297" t="s">
        <v>38</v>
      </c>
      <c r="D297">
        <v>22.421052631578899</v>
      </c>
      <c r="E297">
        <v>6</v>
      </c>
      <c r="F297">
        <f t="shared" si="42"/>
        <v>22</v>
      </c>
      <c r="G297">
        <f t="shared" si="47"/>
        <v>6</v>
      </c>
      <c r="H297">
        <f t="shared" si="43"/>
        <v>0</v>
      </c>
      <c r="I297">
        <f t="shared" si="48"/>
        <v>119</v>
      </c>
      <c r="J297">
        <f t="shared" si="44"/>
        <v>6.7237189795986563</v>
      </c>
      <c r="K297">
        <f t="shared" si="45"/>
        <v>2.2694278129778724</v>
      </c>
      <c r="L297">
        <f t="shared" si="46"/>
        <v>5.1503025983175288</v>
      </c>
    </row>
    <row r="298" spans="1:12" x14ac:dyDescent="0.3">
      <c r="A298" s="1">
        <v>44519</v>
      </c>
      <c r="B298">
        <v>14</v>
      </c>
      <c r="C298" t="s">
        <v>38</v>
      </c>
      <c r="D298">
        <v>22.625</v>
      </c>
      <c r="E298">
        <v>7</v>
      </c>
      <c r="F298">
        <f t="shared" si="42"/>
        <v>22</v>
      </c>
      <c r="G298">
        <f t="shared" si="47"/>
        <v>6</v>
      </c>
      <c r="H298">
        <f t="shared" si="43"/>
        <v>1</v>
      </c>
      <c r="I298">
        <f t="shared" si="48"/>
        <v>238</v>
      </c>
      <c r="J298">
        <f t="shared" si="44"/>
        <v>13.447437959197313</v>
      </c>
      <c r="K298">
        <f t="shared" si="45"/>
        <v>3.7979054245022477</v>
      </c>
      <c r="L298">
        <f t="shared" si="46"/>
        <v>7.8282747644591026</v>
      </c>
    </row>
    <row r="299" spans="1:12" x14ac:dyDescent="0.3">
      <c r="A299" s="1">
        <v>44526</v>
      </c>
      <c r="B299">
        <v>21</v>
      </c>
      <c r="C299" t="s">
        <v>38</v>
      </c>
      <c r="D299">
        <v>22</v>
      </c>
      <c r="E299">
        <v>10</v>
      </c>
      <c r="F299">
        <f t="shared" si="42"/>
        <v>22</v>
      </c>
      <c r="G299">
        <f t="shared" si="47"/>
        <v>6</v>
      </c>
      <c r="H299">
        <f t="shared" si="43"/>
        <v>4</v>
      </c>
      <c r="I299">
        <f t="shared" si="48"/>
        <v>357</v>
      </c>
      <c r="J299">
        <f t="shared" si="44"/>
        <v>20.171156938795967</v>
      </c>
      <c r="K299">
        <f t="shared" si="45"/>
        <v>5.8803200946682335</v>
      </c>
      <c r="L299">
        <f t="shared" si="46"/>
        <v>3.5356036584131543</v>
      </c>
    </row>
    <row r="300" spans="1:12" x14ac:dyDescent="0.3">
      <c r="A300" s="1">
        <v>44536</v>
      </c>
      <c r="B300">
        <v>31</v>
      </c>
      <c r="C300" t="s">
        <v>38</v>
      </c>
      <c r="D300">
        <v>20.875</v>
      </c>
      <c r="E300">
        <v>12</v>
      </c>
      <c r="F300">
        <f t="shared" si="42"/>
        <v>20</v>
      </c>
      <c r="G300">
        <f t="shared" si="47"/>
        <v>6</v>
      </c>
      <c r="H300">
        <f t="shared" si="43"/>
        <v>6</v>
      </c>
      <c r="I300">
        <f t="shared" si="48"/>
        <v>465</v>
      </c>
      <c r="J300">
        <f t="shared" si="44"/>
        <v>30.657777009282249</v>
      </c>
      <c r="K300">
        <f t="shared" si="45"/>
        <v>8.0412437834925949</v>
      </c>
      <c r="L300">
        <f t="shared" si="46"/>
        <v>4.166676183647164</v>
      </c>
    </row>
    <row r="301" spans="1:12" x14ac:dyDescent="0.3">
      <c r="A301" s="1">
        <v>44543</v>
      </c>
      <c r="B301">
        <v>38</v>
      </c>
      <c r="C301" t="s">
        <v>38</v>
      </c>
      <c r="D301">
        <v>21.05</v>
      </c>
      <c r="E301">
        <v>12</v>
      </c>
      <c r="F301">
        <f t="shared" si="42"/>
        <v>21</v>
      </c>
      <c r="G301">
        <f t="shared" si="47"/>
        <v>6</v>
      </c>
      <c r="H301">
        <f t="shared" si="43"/>
        <v>6</v>
      </c>
      <c r="I301">
        <f t="shared" si="48"/>
        <v>608</v>
      </c>
      <c r="J301">
        <f t="shared" si="44"/>
        <v>37.107671515654793</v>
      </c>
      <c r="K301">
        <f t="shared" si="45"/>
        <v>10.716629425099663</v>
      </c>
      <c r="L301">
        <f t="shared" si="46"/>
        <v>22.246593133715979</v>
      </c>
    </row>
    <row r="302" spans="1:12" x14ac:dyDescent="0.3">
      <c r="A302" s="1">
        <v>44550</v>
      </c>
      <c r="B302">
        <v>45</v>
      </c>
      <c r="C302" t="s">
        <v>38</v>
      </c>
      <c r="D302">
        <v>19.4615384615384</v>
      </c>
      <c r="E302">
        <v>13</v>
      </c>
      <c r="F302">
        <f t="shared" si="42"/>
        <v>19</v>
      </c>
      <c r="G302">
        <f t="shared" si="47"/>
        <v>6</v>
      </c>
      <c r="H302">
        <f t="shared" si="43"/>
        <v>7</v>
      </c>
      <c r="I302">
        <f t="shared" si="48"/>
        <v>630</v>
      </c>
      <c r="J302">
        <f t="shared" si="44"/>
        <v>44.868645187250735</v>
      </c>
      <c r="K302">
        <f t="shared" si="45"/>
        <v>11.070867773808688</v>
      </c>
      <c r="L302">
        <f t="shared" si="46"/>
        <v>16.571964431834104</v>
      </c>
    </row>
    <row r="303" spans="1:12" x14ac:dyDescent="0.3">
      <c r="A303" s="1">
        <v>44560</v>
      </c>
      <c r="B303">
        <v>55</v>
      </c>
      <c r="C303" t="s">
        <v>38</v>
      </c>
      <c r="D303">
        <v>18.7777777777777</v>
      </c>
      <c r="E303">
        <v>15</v>
      </c>
      <c r="F303">
        <f t="shared" si="42"/>
        <v>18</v>
      </c>
      <c r="G303">
        <f t="shared" si="47"/>
        <v>6</v>
      </c>
      <c r="H303">
        <f t="shared" si="43"/>
        <v>9</v>
      </c>
      <c r="I303">
        <f t="shared" si="48"/>
        <v>715</v>
      </c>
      <c r="J303">
        <f t="shared" si="44"/>
        <v>55</v>
      </c>
      <c r="K303">
        <f t="shared" si="45"/>
        <v>12.252550474743684</v>
      </c>
      <c r="L303">
        <f t="shared" si="46"/>
        <v>10.579084590755363</v>
      </c>
    </row>
    <row r="304" spans="1:12" x14ac:dyDescent="0.3">
      <c r="A304" s="2">
        <v>44571</v>
      </c>
      <c r="B304" s="3">
        <v>0</v>
      </c>
      <c r="C304" s="3" t="s">
        <v>38</v>
      </c>
      <c r="D304" s="3">
        <v>19.5217391304347</v>
      </c>
      <c r="E304" s="3">
        <v>4</v>
      </c>
      <c r="F304" s="3">
        <f t="shared" si="42"/>
        <v>19</v>
      </c>
      <c r="G304">
        <f t="shared" si="47"/>
        <v>4</v>
      </c>
      <c r="H304">
        <f t="shared" si="43"/>
        <v>0</v>
      </c>
      <c r="I304">
        <f t="shared" si="48"/>
        <v>0</v>
      </c>
      <c r="J304">
        <f t="shared" si="44"/>
        <v>0</v>
      </c>
      <c r="K304">
        <f t="shared" si="45"/>
        <v>1.2854996900796727</v>
      </c>
      <c r="L304">
        <f t="shared" si="46"/>
        <v>1.6525094531949345</v>
      </c>
    </row>
    <row r="305" spans="1:12" x14ac:dyDescent="0.3">
      <c r="A305" s="2">
        <v>44578</v>
      </c>
      <c r="B305" s="3">
        <v>7</v>
      </c>
      <c r="C305" s="3" t="s">
        <v>38</v>
      </c>
      <c r="D305" s="3">
        <v>19.8</v>
      </c>
      <c r="E305" s="3">
        <v>4</v>
      </c>
      <c r="F305" s="3">
        <f t="shared" si="42"/>
        <v>19</v>
      </c>
      <c r="G305">
        <f t="shared" si="47"/>
        <v>4</v>
      </c>
      <c r="H305">
        <f t="shared" si="43"/>
        <v>0</v>
      </c>
      <c r="I305">
        <f t="shared" si="48"/>
        <v>98</v>
      </c>
      <c r="J305">
        <f t="shared" si="44"/>
        <v>6.9795670291278924</v>
      </c>
      <c r="K305">
        <f t="shared" si="45"/>
        <v>2.0594643081561674</v>
      </c>
      <c r="L305">
        <f t="shared" si="46"/>
        <v>4.2413932365691611</v>
      </c>
    </row>
    <row r="306" spans="1:12" x14ac:dyDescent="0.3">
      <c r="A306" s="1">
        <v>44484</v>
      </c>
      <c r="B306">
        <v>0</v>
      </c>
      <c r="C306" t="s">
        <v>39</v>
      </c>
      <c r="D306">
        <v>25</v>
      </c>
      <c r="E306">
        <v>4</v>
      </c>
      <c r="F306">
        <f t="shared" si="42"/>
        <v>25</v>
      </c>
      <c r="G306">
        <f t="shared" si="47"/>
        <v>4</v>
      </c>
      <c r="H306">
        <f t="shared" si="43"/>
        <v>0</v>
      </c>
      <c r="I306">
        <f t="shared" si="48"/>
        <v>0</v>
      </c>
      <c r="J306">
        <f t="shared" si="44"/>
        <v>0</v>
      </c>
      <c r="K306">
        <f t="shared" si="45"/>
        <v>1.2854996900796727</v>
      </c>
      <c r="L306">
        <f t="shared" si="46"/>
        <v>1.6525094531949345</v>
      </c>
    </row>
    <row r="307" spans="1:12" x14ac:dyDescent="0.3">
      <c r="A307" s="1">
        <v>44491</v>
      </c>
      <c r="B307">
        <v>7</v>
      </c>
      <c r="C307" t="s">
        <v>39</v>
      </c>
      <c r="D307">
        <v>19</v>
      </c>
      <c r="E307">
        <v>7</v>
      </c>
      <c r="F307">
        <f t="shared" si="42"/>
        <v>19</v>
      </c>
      <c r="G307">
        <f t="shared" si="47"/>
        <v>4</v>
      </c>
      <c r="H307">
        <f t="shared" si="43"/>
        <v>3</v>
      </c>
      <c r="I307">
        <f t="shared" si="48"/>
        <v>98</v>
      </c>
      <c r="J307">
        <f t="shared" si="44"/>
        <v>6.9795670291278924</v>
      </c>
      <c r="K307">
        <f t="shared" si="45"/>
        <v>2.0594643081561674</v>
      </c>
      <c r="L307">
        <f t="shared" si="46"/>
        <v>0.88460738763215674</v>
      </c>
    </row>
    <row r="308" spans="1:12" x14ac:dyDescent="0.3">
      <c r="A308" s="1">
        <v>44505</v>
      </c>
      <c r="B308">
        <v>14</v>
      </c>
      <c r="C308" t="s">
        <v>39</v>
      </c>
      <c r="D308">
        <v>17</v>
      </c>
      <c r="E308">
        <v>11</v>
      </c>
      <c r="F308">
        <f t="shared" si="42"/>
        <v>17</v>
      </c>
      <c r="G308">
        <f t="shared" si="47"/>
        <v>4</v>
      </c>
      <c r="H308">
        <f t="shared" si="43"/>
        <v>7</v>
      </c>
      <c r="I308">
        <f t="shared" si="48"/>
        <v>168</v>
      </c>
      <c r="J308">
        <f t="shared" si="44"/>
        <v>13.954335455757368</v>
      </c>
      <c r="K308">
        <f t="shared" si="45"/>
        <v>2.8275033412573172</v>
      </c>
      <c r="L308">
        <f t="shared" si="46"/>
        <v>17.409728367218847</v>
      </c>
    </row>
    <row r="309" spans="1:12" x14ac:dyDescent="0.3">
      <c r="A309" s="1">
        <v>44526</v>
      </c>
      <c r="B309">
        <v>0</v>
      </c>
      <c r="C309" t="s">
        <v>39</v>
      </c>
      <c r="D309">
        <v>19.571428571428498</v>
      </c>
      <c r="E309">
        <v>6</v>
      </c>
      <c r="F309">
        <f t="shared" si="42"/>
        <v>19</v>
      </c>
      <c r="G309">
        <f t="shared" si="47"/>
        <v>6</v>
      </c>
      <c r="H309">
        <f t="shared" si="43"/>
        <v>0</v>
      </c>
      <c r="I309">
        <f t="shared" si="48"/>
        <v>0</v>
      </c>
      <c r="J309">
        <f t="shared" si="44"/>
        <v>0</v>
      </c>
      <c r="K309">
        <f t="shared" si="45"/>
        <v>1.2854996900796727</v>
      </c>
      <c r="L309">
        <f t="shared" si="46"/>
        <v>1.6525094531949345</v>
      </c>
    </row>
    <row r="310" spans="1:12" x14ac:dyDescent="0.3">
      <c r="A310" s="1">
        <v>44533</v>
      </c>
      <c r="B310">
        <v>7</v>
      </c>
      <c r="C310" t="s">
        <v>39</v>
      </c>
      <c r="D310">
        <v>20.214285714285701</v>
      </c>
      <c r="E310">
        <v>8</v>
      </c>
      <c r="F310">
        <f t="shared" si="42"/>
        <v>20</v>
      </c>
      <c r="G310">
        <f t="shared" si="47"/>
        <v>6</v>
      </c>
      <c r="H310">
        <f t="shared" si="43"/>
        <v>2</v>
      </c>
      <c r="I310">
        <f t="shared" si="48"/>
        <v>105</v>
      </c>
      <c r="J310">
        <f t="shared" si="44"/>
        <v>6.922723840805669</v>
      </c>
      <c r="K310">
        <f t="shared" si="45"/>
        <v>2.127573533729147</v>
      </c>
      <c r="L310">
        <f t="shared" si="46"/>
        <v>1.6275006508141818E-2</v>
      </c>
    </row>
    <row r="311" spans="1:12" x14ac:dyDescent="0.3">
      <c r="A311" s="1">
        <v>44540</v>
      </c>
      <c r="B311">
        <v>14</v>
      </c>
      <c r="C311" t="s">
        <v>39</v>
      </c>
      <c r="D311">
        <v>19.75</v>
      </c>
      <c r="E311">
        <v>11</v>
      </c>
      <c r="F311">
        <f t="shared" si="42"/>
        <v>19</v>
      </c>
      <c r="G311">
        <f t="shared" si="47"/>
        <v>6</v>
      </c>
      <c r="H311">
        <f t="shared" si="43"/>
        <v>5</v>
      </c>
      <c r="I311">
        <f t="shared" si="48"/>
        <v>196</v>
      </c>
      <c r="J311">
        <f t="shared" si="44"/>
        <v>13.959134058255785</v>
      </c>
      <c r="K311">
        <f t="shared" si="45"/>
        <v>3.1909905157678096</v>
      </c>
      <c r="L311">
        <f t="shared" si="46"/>
        <v>3.2725153140420158</v>
      </c>
    </row>
    <row r="312" spans="1:12" x14ac:dyDescent="0.3">
      <c r="A312" s="1">
        <v>44547</v>
      </c>
      <c r="B312">
        <v>21</v>
      </c>
      <c r="C312" t="s">
        <v>39</v>
      </c>
      <c r="D312">
        <v>20.5</v>
      </c>
      <c r="E312">
        <v>12</v>
      </c>
      <c r="F312">
        <f t="shared" si="42"/>
        <v>20</v>
      </c>
      <c r="G312">
        <f t="shared" si="47"/>
        <v>6</v>
      </c>
      <c r="H312">
        <f t="shared" si="43"/>
        <v>6</v>
      </c>
      <c r="I312">
        <f t="shared" si="48"/>
        <v>315</v>
      </c>
      <c r="J312">
        <f t="shared" si="44"/>
        <v>20.768171522417006</v>
      </c>
      <c r="K312">
        <f t="shared" si="45"/>
        <v>5.0918924009272635</v>
      </c>
      <c r="L312">
        <f t="shared" si="46"/>
        <v>0.82465941149364996</v>
      </c>
    </row>
    <row r="313" spans="1:12" x14ac:dyDescent="0.3">
      <c r="A313" s="1">
        <v>44550</v>
      </c>
      <c r="B313">
        <v>24</v>
      </c>
      <c r="C313" t="s">
        <v>39</v>
      </c>
      <c r="D313">
        <v>19.6666666666666</v>
      </c>
      <c r="E313">
        <v>13</v>
      </c>
      <c r="F313">
        <f t="shared" si="42"/>
        <v>19</v>
      </c>
      <c r="G313">
        <f t="shared" si="47"/>
        <v>6</v>
      </c>
      <c r="H313">
        <f t="shared" si="43"/>
        <v>7</v>
      </c>
      <c r="I313">
        <f t="shared" si="48"/>
        <v>336</v>
      </c>
      <c r="J313">
        <f t="shared" si="44"/>
        <v>23.929944099867058</v>
      </c>
      <c r="K313">
        <f t="shared" si="45"/>
        <v>5.4800907175068749</v>
      </c>
      <c r="L313">
        <f t="shared" si="46"/>
        <v>2.3101242270087661</v>
      </c>
    </row>
    <row r="314" spans="1:12" x14ac:dyDescent="0.3">
      <c r="A314" s="1">
        <v>44566</v>
      </c>
      <c r="B314">
        <v>0</v>
      </c>
      <c r="C314" t="s">
        <v>39</v>
      </c>
      <c r="D314">
        <v>21</v>
      </c>
      <c r="E314">
        <v>5</v>
      </c>
      <c r="F314">
        <f t="shared" si="42"/>
        <v>21</v>
      </c>
      <c r="G314">
        <f t="shared" si="47"/>
        <v>5</v>
      </c>
      <c r="H314">
        <f t="shared" si="43"/>
        <v>0</v>
      </c>
      <c r="I314">
        <f t="shared" si="48"/>
        <v>0</v>
      </c>
      <c r="J314">
        <f t="shared" si="44"/>
        <v>0</v>
      </c>
      <c r="K314">
        <f t="shared" si="45"/>
        <v>1.2854996900796727</v>
      </c>
      <c r="L314">
        <f t="shared" si="46"/>
        <v>1.6525094531949345</v>
      </c>
    </row>
    <row r="315" spans="1:12" x14ac:dyDescent="0.3">
      <c r="A315" s="1">
        <v>44573</v>
      </c>
      <c r="B315">
        <v>7</v>
      </c>
      <c r="C315" t="s">
        <v>39</v>
      </c>
      <c r="D315">
        <v>18.45</v>
      </c>
      <c r="E315">
        <v>8</v>
      </c>
      <c r="F315">
        <f t="shared" si="42"/>
        <v>18</v>
      </c>
      <c r="G315">
        <f t="shared" si="47"/>
        <v>5</v>
      </c>
      <c r="H315">
        <f t="shared" si="43"/>
        <v>3</v>
      </c>
      <c r="I315">
        <f t="shared" si="48"/>
        <v>91</v>
      </c>
      <c r="J315">
        <f t="shared" si="44"/>
        <v>7</v>
      </c>
      <c r="K315">
        <f t="shared" si="45"/>
        <v>1.9931978265148258</v>
      </c>
      <c r="L315">
        <f t="shared" si="46"/>
        <v>1.0136506165344707</v>
      </c>
    </row>
    <row r="316" spans="1:12" x14ac:dyDescent="0.3">
      <c r="A316" s="1">
        <v>44580</v>
      </c>
      <c r="B316">
        <v>14</v>
      </c>
      <c r="C316" t="s">
        <v>39</v>
      </c>
      <c r="D316">
        <v>18.692307692307601</v>
      </c>
      <c r="E316">
        <v>9</v>
      </c>
      <c r="F316">
        <f t="shared" si="42"/>
        <v>18</v>
      </c>
      <c r="G316">
        <f t="shared" si="47"/>
        <v>5</v>
      </c>
      <c r="H316">
        <f t="shared" si="43"/>
        <v>4</v>
      </c>
      <c r="I316">
        <f t="shared" si="48"/>
        <v>182</v>
      </c>
      <c r="J316">
        <f t="shared" si="44"/>
        <v>14</v>
      </c>
      <c r="K316">
        <f t="shared" si="45"/>
        <v>3.0051301870585641</v>
      </c>
      <c r="L316">
        <f t="shared" si="46"/>
        <v>0.98976594470212775</v>
      </c>
    </row>
    <row r="317" spans="1:12" x14ac:dyDescent="0.3">
      <c r="A317" s="1">
        <v>44526</v>
      </c>
      <c r="B317">
        <v>0</v>
      </c>
      <c r="C317" t="s">
        <v>40</v>
      </c>
      <c r="D317">
        <v>19.545454545454501</v>
      </c>
      <c r="E317">
        <v>6</v>
      </c>
      <c r="F317">
        <f t="shared" si="42"/>
        <v>19</v>
      </c>
      <c r="G317">
        <f t="shared" si="47"/>
        <v>6</v>
      </c>
      <c r="H317">
        <f t="shared" si="43"/>
        <v>0</v>
      </c>
      <c r="I317">
        <f t="shared" si="48"/>
        <v>0</v>
      </c>
      <c r="J317">
        <f t="shared" si="44"/>
        <v>0</v>
      </c>
      <c r="K317">
        <f t="shared" si="45"/>
        <v>1.2854996900796727</v>
      </c>
      <c r="L317">
        <f t="shared" si="46"/>
        <v>1.6525094531949345</v>
      </c>
    </row>
    <row r="318" spans="1:12" x14ac:dyDescent="0.3">
      <c r="A318" s="1">
        <v>44533</v>
      </c>
      <c r="B318">
        <v>7</v>
      </c>
      <c r="C318" t="s">
        <v>40</v>
      </c>
      <c r="D318">
        <v>20.1666666666666</v>
      </c>
      <c r="E318">
        <v>8</v>
      </c>
      <c r="F318">
        <f t="shared" si="42"/>
        <v>20</v>
      </c>
      <c r="G318">
        <f t="shared" si="47"/>
        <v>6</v>
      </c>
      <c r="H318">
        <f t="shared" si="43"/>
        <v>2</v>
      </c>
      <c r="I318">
        <f t="shared" si="48"/>
        <v>105</v>
      </c>
      <c r="J318">
        <f t="shared" si="44"/>
        <v>6.922723840805669</v>
      </c>
      <c r="K318">
        <f t="shared" si="45"/>
        <v>2.127573533729147</v>
      </c>
      <c r="L318">
        <f t="shared" si="46"/>
        <v>1.6275006508141818E-2</v>
      </c>
    </row>
    <row r="319" spans="1:12" x14ac:dyDescent="0.3">
      <c r="A319" s="1">
        <v>44540</v>
      </c>
      <c r="B319">
        <v>14</v>
      </c>
      <c r="C319" t="s">
        <v>40</v>
      </c>
      <c r="D319">
        <v>19.6428571428571</v>
      </c>
      <c r="E319">
        <v>11</v>
      </c>
      <c r="F319">
        <f t="shared" si="42"/>
        <v>19</v>
      </c>
      <c r="G319">
        <f t="shared" si="47"/>
        <v>6</v>
      </c>
      <c r="H319">
        <f t="shared" si="43"/>
        <v>5</v>
      </c>
      <c r="I319">
        <f t="shared" si="48"/>
        <v>196</v>
      </c>
      <c r="J319">
        <f t="shared" si="44"/>
        <v>13.959134058255785</v>
      </c>
      <c r="K319">
        <f t="shared" si="45"/>
        <v>3.1909905157678096</v>
      </c>
      <c r="L319">
        <f t="shared" si="46"/>
        <v>3.2725153140420158</v>
      </c>
    </row>
    <row r="320" spans="1:12" x14ac:dyDescent="0.3">
      <c r="A320" s="1">
        <v>44547</v>
      </c>
      <c r="B320">
        <v>21</v>
      </c>
      <c r="C320" t="s">
        <v>40</v>
      </c>
      <c r="D320">
        <v>20.5</v>
      </c>
      <c r="E320">
        <v>12</v>
      </c>
      <c r="F320">
        <f t="shared" si="42"/>
        <v>20</v>
      </c>
      <c r="G320">
        <f t="shared" si="47"/>
        <v>6</v>
      </c>
      <c r="H320">
        <f t="shared" si="43"/>
        <v>6</v>
      </c>
      <c r="I320">
        <f t="shared" si="48"/>
        <v>315</v>
      </c>
      <c r="J320">
        <f t="shared" si="44"/>
        <v>20.768171522417006</v>
      </c>
      <c r="K320">
        <f t="shared" si="45"/>
        <v>5.0918924009272635</v>
      </c>
      <c r="L320">
        <f t="shared" si="46"/>
        <v>0.82465941149364996</v>
      </c>
    </row>
    <row r="321" spans="1:12" x14ac:dyDescent="0.3">
      <c r="A321" s="1">
        <v>44550</v>
      </c>
      <c r="B321">
        <v>24</v>
      </c>
      <c r="C321" t="s">
        <v>40</v>
      </c>
      <c r="D321">
        <v>19.5555555555555</v>
      </c>
      <c r="E321">
        <v>12</v>
      </c>
      <c r="F321">
        <f t="shared" si="42"/>
        <v>19</v>
      </c>
      <c r="G321">
        <f t="shared" si="47"/>
        <v>6</v>
      </c>
      <c r="H321">
        <f t="shared" si="43"/>
        <v>6</v>
      </c>
      <c r="I321">
        <f t="shared" si="48"/>
        <v>336</v>
      </c>
      <c r="J321">
        <f t="shared" si="44"/>
        <v>23.929944099867058</v>
      </c>
      <c r="K321">
        <f t="shared" si="45"/>
        <v>5.4800907175068749</v>
      </c>
      <c r="L321">
        <f t="shared" si="46"/>
        <v>0.2703056620225161</v>
      </c>
    </row>
    <row r="322" spans="1:12" x14ac:dyDescent="0.3">
      <c r="A322" s="1">
        <v>44566</v>
      </c>
      <c r="B322">
        <v>0</v>
      </c>
      <c r="C322" t="s">
        <v>40</v>
      </c>
      <c r="D322">
        <v>21.3333333333333</v>
      </c>
      <c r="E322">
        <v>5</v>
      </c>
      <c r="F322">
        <f t="shared" si="42"/>
        <v>21</v>
      </c>
      <c r="G322">
        <f t="shared" si="47"/>
        <v>5</v>
      </c>
      <c r="H322">
        <f t="shared" si="43"/>
        <v>0</v>
      </c>
      <c r="I322">
        <f t="shared" si="48"/>
        <v>0</v>
      </c>
      <c r="J322">
        <f t="shared" si="44"/>
        <v>0</v>
      </c>
      <c r="K322">
        <f t="shared" si="45"/>
        <v>1.2854996900796727</v>
      </c>
      <c r="L322">
        <f t="shared" si="46"/>
        <v>1.6525094531949345</v>
      </c>
    </row>
    <row r="323" spans="1:12" x14ac:dyDescent="0.3">
      <c r="A323" s="1">
        <v>44573</v>
      </c>
      <c r="B323">
        <v>7</v>
      </c>
      <c r="C323" t="s">
        <v>40</v>
      </c>
      <c r="D323">
        <v>18.5</v>
      </c>
      <c r="E323">
        <v>7</v>
      </c>
      <c r="F323">
        <f t="shared" ref="F323:F370" si="49">IF(D323&lt;18,17,IF(D323&lt;19,18,IF(D323&lt;20,19,IF(D323&lt;21,20,IF(D323&lt;22,21,IF(D323&lt;23,22,IF(D323&lt;24,23,IF(D323&lt;25,24,IF(D323&lt;26,25)))))))))</f>
        <v>18</v>
      </c>
      <c r="G323">
        <f t="shared" si="47"/>
        <v>5</v>
      </c>
      <c r="H323">
        <f t="shared" ref="H323:H370" si="50">E323-G323</f>
        <v>2</v>
      </c>
      <c r="I323">
        <f t="shared" si="48"/>
        <v>91</v>
      </c>
      <c r="J323">
        <f t="shared" ref="J323:J370" si="51">EXP(-1*(LN(F323/18 )^2))*B323</f>
        <v>7</v>
      </c>
      <c r="K323">
        <f t="shared" ref="K323:K370" si="52">$P$10/(1+EXP(-(I323-$P$8)/$P$9))</f>
        <v>1.9931978265148258</v>
      </c>
      <c r="L323">
        <f t="shared" ref="L323:L370" si="53">(H323-K323)^2</f>
        <v>4.6269564122406937E-5</v>
      </c>
    </row>
    <row r="324" spans="1:12" x14ac:dyDescent="0.3">
      <c r="A324" s="1">
        <v>44580</v>
      </c>
      <c r="B324">
        <v>14</v>
      </c>
      <c r="C324" t="s">
        <v>40</v>
      </c>
      <c r="D324">
        <v>19.076923076922998</v>
      </c>
      <c r="E324">
        <v>8</v>
      </c>
      <c r="F324">
        <f t="shared" si="49"/>
        <v>19</v>
      </c>
      <c r="G324">
        <f t="shared" ref="G324:G370" si="54">IF(E324&gt;=E323, G323,E324 )</f>
        <v>5</v>
      </c>
      <c r="H324">
        <f t="shared" si="50"/>
        <v>3</v>
      </c>
      <c r="I324">
        <f t="shared" ref="I324:I370" si="55">B324*(F324-5)</f>
        <v>196</v>
      </c>
      <c r="J324">
        <f t="shared" si="51"/>
        <v>13.959134058255785</v>
      </c>
      <c r="K324">
        <f t="shared" si="52"/>
        <v>3.1909905157678096</v>
      </c>
      <c r="L324">
        <f t="shared" si="53"/>
        <v>3.6477377113253912E-2</v>
      </c>
    </row>
    <row r="325" spans="1:12" x14ac:dyDescent="0.3">
      <c r="A325" s="1">
        <v>44484</v>
      </c>
      <c r="B325">
        <v>0</v>
      </c>
      <c r="C325" t="s">
        <v>41</v>
      </c>
      <c r="D325">
        <v>24.307692307692299</v>
      </c>
      <c r="E325">
        <v>4</v>
      </c>
      <c r="F325">
        <f t="shared" si="49"/>
        <v>24</v>
      </c>
      <c r="G325">
        <f t="shared" si="54"/>
        <v>4</v>
      </c>
      <c r="H325">
        <f t="shared" si="50"/>
        <v>0</v>
      </c>
      <c r="I325">
        <f t="shared" si="55"/>
        <v>0</v>
      </c>
      <c r="J325">
        <f t="shared" si="51"/>
        <v>0</v>
      </c>
      <c r="K325">
        <f t="shared" si="52"/>
        <v>1.2854996900796727</v>
      </c>
      <c r="L325">
        <f t="shared" si="53"/>
        <v>1.6525094531949345</v>
      </c>
    </row>
    <row r="326" spans="1:12" x14ac:dyDescent="0.3">
      <c r="A326" s="1">
        <v>44491</v>
      </c>
      <c r="B326">
        <v>7</v>
      </c>
      <c r="C326" t="s">
        <v>41</v>
      </c>
      <c r="D326">
        <v>19.3333333333333</v>
      </c>
      <c r="E326">
        <v>6</v>
      </c>
      <c r="F326">
        <f t="shared" si="49"/>
        <v>19</v>
      </c>
      <c r="G326">
        <f t="shared" si="54"/>
        <v>4</v>
      </c>
      <c r="H326">
        <f t="shared" si="50"/>
        <v>2</v>
      </c>
      <c r="I326">
        <f t="shared" si="55"/>
        <v>98</v>
      </c>
      <c r="J326">
        <f t="shared" si="51"/>
        <v>6.9795670291278924</v>
      </c>
      <c r="K326">
        <f t="shared" si="52"/>
        <v>2.0594643081561674</v>
      </c>
      <c r="L326">
        <f t="shared" si="53"/>
        <v>3.5360039444916409E-3</v>
      </c>
    </row>
    <row r="327" spans="1:12" x14ac:dyDescent="0.3">
      <c r="A327" s="1">
        <v>44498</v>
      </c>
      <c r="B327">
        <v>14</v>
      </c>
      <c r="C327" t="s">
        <v>41</v>
      </c>
      <c r="D327">
        <v>18</v>
      </c>
      <c r="E327">
        <v>8</v>
      </c>
      <c r="F327">
        <f t="shared" si="49"/>
        <v>18</v>
      </c>
      <c r="G327">
        <f t="shared" si="54"/>
        <v>4</v>
      </c>
      <c r="H327">
        <f t="shared" si="50"/>
        <v>4</v>
      </c>
      <c r="I327">
        <f t="shared" si="55"/>
        <v>182</v>
      </c>
      <c r="J327">
        <f t="shared" si="51"/>
        <v>14</v>
      </c>
      <c r="K327">
        <f t="shared" si="52"/>
        <v>3.0051301870585641</v>
      </c>
      <c r="L327">
        <f t="shared" si="53"/>
        <v>0.98976594470212775</v>
      </c>
    </row>
    <row r="328" spans="1:12" x14ac:dyDescent="0.3">
      <c r="A328" s="1">
        <v>44505</v>
      </c>
      <c r="B328">
        <v>21</v>
      </c>
      <c r="C328" t="s">
        <v>41</v>
      </c>
      <c r="D328">
        <v>17</v>
      </c>
      <c r="E328">
        <v>11</v>
      </c>
      <c r="F328">
        <f t="shared" si="49"/>
        <v>17</v>
      </c>
      <c r="G328">
        <f t="shared" si="54"/>
        <v>4</v>
      </c>
      <c r="H328">
        <f t="shared" si="50"/>
        <v>7</v>
      </c>
      <c r="I328">
        <f t="shared" si="55"/>
        <v>252</v>
      </c>
      <c r="J328">
        <f t="shared" si="51"/>
        <v>20.931503183636053</v>
      </c>
      <c r="K328">
        <f t="shared" si="52"/>
        <v>4.0163793485168595</v>
      </c>
      <c r="L328">
        <f t="shared" si="53"/>
        <v>8.9019921919566798</v>
      </c>
    </row>
    <row r="329" spans="1:12" x14ac:dyDescent="0.3">
      <c r="A329" s="1">
        <v>44526</v>
      </c>
      <c r="B329">
        <v>0</v>
      </c>
      <c r="C329" t="s">
        <v>41</v>
      </c>
      <c r="D329">
        <v>19.545454545454501</v>
      </c>
      <c r="E329">
        <v>5</v>
      </c>
      <c r="F329">
        <f t="shared" si="49"/>
        <v>19</v>
      </c>
      <c r="G329">
        <f t="shared" si="54"/>
        <v>5</v>
      </c>
      <c r="H329">
        <f t="shared" si="50"/>
        <v>0</v>
      </c>
      <c r="I329">
        <f t="shared" si="55"/>
        <v>0</v>
      </c>
      <c r="J329">
        <f t="shared" si="51"/>
        <v>0</v>
      </c>
      <c r="K329">
        <f t="shared" si="52"/>
        <v>1.2854996900796727</v>
      </c>
      <c r="L329">
        <f t="shared" si="53"/>
        <v>1.6525094531949345</v>
      </c>
    </row>
    <row r="330" spans="1:12" x14ac:dyDescent="0.3">
      <c r="A330" s="1">
        <v>44533</v>
      </c>
      <c r="B330">
        <v>7</v>
      </c>
      <c r="C330" t="s">
        <v>41</v>
      </c>
      <c r="D330">
        <v>20.1666666666666</v>
      </c>
      <c r="E330">
        <v>8</v>
      </c>
      <c r="F330">
        <f t="shared" si="49"/>
        <v>20</v>
      </c>
      <c r="G330">
        <f t="shared" si="54"/>
        <v>5</v>
      </c>
      <c r="H330">
        <f t="shared" si="50"/>
        <v>3</v>
      </c>
      <c r="I330">
        <f t="shared" si="55"/>
        <v>105</v>
      </c>
      <c r="J330">
        <f t="shared" si="51"/>
        <v>6.922723840805669</v>
      </c>
      <c r="K330">
        <f t="shared" si="52"/>
        <v>2.127573533729147</v>
      </c>
      <c r="L330">
        <f t="shared" si="53"/>
        <v>0.76112793904984777</v>
      </c>
    </row>
    <row r="331" spans="1:12" x14ac:dyDescent="0.3">
      <c r="A331" s="1">
        <v>44540</v>
      </c>
      <c r="B331">
        <v>14</v>
      </c>
      <c r="C331" t="s">
        <v>41</v>
      </c>
      <c r="D331">
        <v>19.692307692307601</v>
      </c>
      <c r="E331">
        <v>10</v>
      </c>
      <c r="F331">
        <f t="shared" si="49"/>
        <v>19</v>
      </c>
      <c r="G331">
        <f t="shared" si="54"/>
        <v>5</v>
      </c>
      <c r="H331">
        <f t="shared" si="50"/>
        <v>5</v>
      </c>
      <c r="I331">
        <f t="shared" si="55"/>
        <v>196</v>
      </c>
      <c r="J331">
        <f t="shared" si="51"/>
        <v>13.959134058255785</v>
      </c>
      <c r="K331">
        <f t="shared" si="52"/>
        <v>3.1909905157678096</v>
      </c>
      <c r="L331">
        <f t="shared" si="53"/>
        <v>3.2725153140420158</v>
      </c>
    </row>
    <row r="332" spans="1:12" x14ac:dyDescent="0.3">
      <c r="A332" s="1">
        <v>44547</v>
      </c>
      <c r="B332">
        <v>21</v>
      </c>
      <c r="C332" t="s">
        <v>41</v>
      </c>
      <c r="D332">
        <v>20.538461538461501</v>
      </c>
      <c r="E332">
        <v>11</v>
      </c>
      <c r="F332">
        <f t="shared" si="49"/>
        <v>20</v>
      </c>
      <c r="G332">
        <f t="shared" si="54"/>
        <v>5</v>
      </c>
      <c r="H332">
        <f t="shared" si="50"/>
        <v>6</v>
      </c>
      <c r="I332">
        <f t="shared" si="55"/>
        <v>315</v>
      </c>
      <c r="J332">
        <f t="shared" si="51"/>
        <v>20.768171522417006</v>
      </c>
      <c r="K332">
        <f t="shared" si="52"/>
        <v>5.0918924009272635</v>
      </c>
      <c r="L332">
        <f t="shared" si="53"/>
        <v>0.82465941149364996</v>
      </c>
    </row>
    <row r="333" spans="1:12" x14ac:dyDescent="0.3">
      <c r="A333" s="1">
        <v>44550</v>
      </c>
      <c r="B333">
        <v>24</v>
      </c>
      <c r="C333" t="s">
        <v>41</v>
      </c>
      <c r="D333">
        <v>19.600000000000001</v>
      </c>
      <c r="E333">
        <v>12</v>
      </c>
      <c r="F333">
        <f t="shared" si="49"/>
        <v>19</v>
      </c>
      <c r="G333">
        <f t="shared" si="54"/>
        <v>5</v>
      </c>
      <c r="H333">
        <f t="shared" si="50"/>
        <v>7</v>
      </c>
      <c r="I333">
        <f t="shared" si="55"/>
        <v>336</v>
      </c>
      <c r="J333">
        <f t="shared" si="51"/>
        <v>23.929944099867058</v>
      </c>
      <c r="K333">
        <f t="shared" si="52"/>
        <v>5.4800907175068749</v>
      </c>
      <c r="L333">
        <f t="shared" si="53"/>
        <v>2.3101242270087661</v>
      </c>
    </row>
    <row r="334" spans="1:12" x14ac:dyDescent="0.3">
      <c r="A334" s="1">
        <v>44566</v>
      </c>
      <c r="B334">
        <v>0</v>
      </c>
      <c r="C334" t="s">
        <v>41</v>
      </c>
      <c r="D334">
        <v>21.3333333333333</v>
      </c>
      <c r="E334">
        <v>5</v>
      </c>
      <c r="F334">
        <f t="shared" si="49"/>
        <v>21</v>
      </c>
      <c r="G334">
        <f t="shared" si="54"/>
        <v>5</v>
      </c>
      <c r="H334">
        <f t="shared" si="50"/>
        <v>0</v>
      </c>
      <c r="I334">
        <f t="shared" si="55"/>
        <v>0</v>
      </c>
      <c r="J334">
        <f t="shared" si="51"/>
        <v>0</v>
      </c>
      <c r="K334">
        <f t="shared" si="52"/>
        <v>1.2854996900796727</v>
      </c>
      <c r="L334">
        <f t="shared" si="53"/>
        <v>1.6525094531949345</v>
      </c>
    </row>
    <row r="335" spans="1:12" x14ac:dyDescent="0.3">
      <c r="A335" s="1">
        <v>44573</v>
      </c>
      <c r="B335">
        <v>7</v>
      </c>
      <c r="C335" t="s">
        <v>41</v>
      </c>
      <c r="D335">
        <v>18.590909090909001</v>
      </c>
      <c r="E335">
        <v>8</v>
      </c>
      <c r="F335">
        <f t="shared" si="49"/>
        <v>18</v>
      </c>
      <c r="G335">
        <f t="shared" si="54"/>
        <v>5</v>
      </c>
      <c r="H335">
        <f t="shared" si="50"/>
        <v>3</v>
      </c>
      <c r="I335">
        <f t="shared" si="55"/>
        <v>91</v>
      </c>
      <c r="J335">
        <f t="shared" si="51"/>
        <v>7</v>
      </c>
      <c r="K335">
        <f t="shared" si="52"/>
        <v>1.9931978265148258</v>
      </c>
      <c r="L335">
        <f t="shared" si="53"/>
        <v>1.0136506165344707</v>
      </c>
    </row>
    <row r="336" spans="1:12" x14ac:dyDescent="0.3">
      <c r="A336" s="1">
        <v>44580</v>
      </c>
      <c r="B336">
        <v>14</v>
      </c>
      <c r="C336" t="s">
        <v>41</v>
      </c>
      <c r="D336">
        <v>19.230769230769202</v>
      </c>
      <c r="E336">
        <v>10</v>
      </c>
      <c r="F336">
        <f t="shared" si="49"/>
        <v>19</v>
      </c>
      <c r="G336">
        <f t="shared" si="54"/>
        <v>5</v>
      </c>
      <c r="H336">
        <f t="shared" si="50"/>
        <v>5</v>
      </c>
      <c r="I336">
        <f t="shared" si="55"/>
        <v>196</v>
      </c>
      <c r="J336">
        <f t="shared" si="51"/>
        <v>13.959134058255785</v>
      </c>
      <c r="K336">
        <f t="shared" si="52"/>
        <v>3.1909905157678096</v>
      </c>
      <c r="L336">
        <f t="shared" si="53"/>
        <v>3.2725153140420158</v>
      </c>
    </row>
    <row r="337" spans="1:12" x14ac:dyDescent="0.3">
      <c r="A337" s="1">
        <v>44484</v>
      </c>
      <c r="B337">
        <v>0</v>
      </c>
      <c r="C337" t="s">
        <v>42</v>
      </c>
      <c r="D337">
        <v>24.1538461538461</v>
      </c>
      <c r="E337">
        <v>5</v>
      </c>
      <c r="F337">
        <f t="shared" si="49"/>
        <v>24</v>
      </c>
      <c r="G337">
        <f t="shared" si="54"/>
        <v>5</v>
      </c>
      <c r="H337">
        <f t="shared" si="50"/>
        <v>0</v>
      </c>
      <c r="I337">
        <f t="shared" si="55"/>
        <v>0</v>
      </c>
      <c r="J337">
        <f t="shared" si="51"/>
        <v>0</v>
      </c>
      <c r="K337">
        <f t="shared" si="52"/>
        <v>1.2854996900796727</v>
      </c>
      <c r="L337">
        <f t="shared" si="53"/>
        <v>1.6525094531949345</v>
      </c>
    </row>
    <row r="338" spans="1:12" x14ac:dyDescent="0.3">
      <c r="A338" s="1">
        <v>44491</v>
      </c>
      <c r="B338">
        <v>7</v>
      </c>
      <c r="C338" t="s">
        <v>42</v>
      </c>
      <c r="D338">
        <v>19.3333333333333</v>
      </c>
      <c r="E338">
        <v>7</v>
      </c>
      <c r="F338">
        <f t="shared" si="49"/>
        <v>19</v>
      </c>
      <c r="G338">
        <f t="shared" si="54"/>
        <v>5</v>
      </c>
      <c r="H338">
        <f t="shared" si="50"/>
        <v>2</v>
      </c>
      <c r="I338">
        <f t="shared" si="55"/>
        <v>98</v>
      </c>
      <c r="J338">
        <f t="shared" si="51"/>
        <v>6.9795670291278924</v>
      </c>
      <c r="K338">
        <f t="shared" si="52"/>
        <v>2.0594643081561674</v>
      </c>
      <c r="L338">
        <f t="shared" si="53"/>
        <v>3.5360039444916409E-3</v>
      </c>
    </row>
    <row r="339" spans="1:12" x14ac:dyDescent="0.3">
      <c r="A339" s="1">
        <v>44498</v>
      </c>
      <c r="B339">
        <v>14</v>
      </c>
      <c r="C339" t="s">
        <v>42</v>
      </c>
      <c r="D339">
        <v>20.75</v>
      </c>
      <c r="E339">
        <v>10</v>
      </c>
      <c r="F339">
        <f t="shared" si="49"/>
        <v>20</v>
      </c>
      <c r="G339">
        <f t="shared" si="54"/>
        <v>5</v>
      </c>
      <c r="H339">
        <f t="shared" si="50"/>
        <v>5</v>
      </c>
      <c r="I339">
        <f t="shared" si="55"/>
        <v>210</v>
      </c>
      <c r="J339">
        <f t="shared" si="51"/>
        <v>13.845447681611338</v>
      </c>
      <c r="K339">
        <f t="shared" si="52"/>
        <v>3.3851018337033691</v>
      </c>
      <c r="L339">
        <f t="shared" si="53"/>
        <v>2.6078960875082209</v>
      </c>
    </row>
    <row r="340" spans="1:12" x14ac:dyDescent="0.3">
      <c r="A340" s="1">
        <v>44505</v>
      </c>
      <c r="B340">
        <v>21</v>
      </c>
      <c r="C340" t="s">
        <v>42</v>
      </c>
      <c r="D340">
        <v>19</v>
      </c>
      <c r="E340">
        <v>12</v>
      </c>
      <c r="F340">
        <f t="shared" si="49"/>
        <v>19</v>
      </c>
      <c r="G340">
        <f t="shared" si="54"/>
        <v>5</v>
      </c>
      <c r="H340">
        <f t="shared" si="50"/>
        <v>7</v>
      </c>
      <c r="I340">
        <f t="shared" si="55"/>
        <v>294</v>
      </c>
      <c r="J340">
        <f t="shared" si="51"/>
        <v>20.938701087383677</v>
      </c>
      <c r="K340">
        <f t="shared" si="52"/>
        <v>4.7175661114562173</v>
      </c>
      <c r="L340">
        <f t="shared" si="53"/>
        <v>5.2095044555730929</v>
      </c>
    </row>
    <row r="341" spans="1:12" x14ac:dyDescent="0.3">
      <c r="A341" s="1">
        <v>44526</v>
      </c>
      <c r="B341">
        <v>0</v>
      </c>
      <c r="C341" t="s">
        <v>42</v>
      </c>
      <c r="D341">
        <v>19.571428571428498</v>
      </c>
      <c r="E341">
        <v>6</v>
      </c>
      <c r="F341">
        <f t="shared" si="49"/>
        <v>19</v>
      </c>
      <c r="G341">
        <f t="shared" si="54"/>
        <v>6</v>
      </c>
      <c r="H341">
        <f t="shared" si="50"/>
        <v>0</v>
      </c>
      <c r="I341">
        <f t="shared" si="55"/>
        <v>0</v>
      </c>
      <c r="J341">
        <f t="shared" si="51"/>
        <v>0</v>
      </c>
      <c r="K341">
        <f t="shared" si="52"/>
        <v>1.2854996900796727</v>
      </c>
      <c r="L341">
        <f t="shared" si="53"/>
        <v>1.6525094531949345</v>
      </c>
    </row>
    <row r="342" spans="1:12" x14ac:dyDescent="0.3">
      <c r="A342" s="1">
        <v>44533</v>
      </c>
      <c r="B342">
        <v>7</v>
      </c>
      <c r="C342" t="s">
        <v>42</v>
      </c>
      <c r="D342">
        <v>20.545454545454501</v>
      </c>
      <c r="E342">
        <v>8</v>
      </c>
      <c r="F342">
        <f t="shared" si="49"/>
        <v>20</v>
      </c>
      <c r="G342">
        <f t="shared" si="54"/>
        <v>6</v>
      </c>
      <c r="H342">
        <f t="shared" si="50"/>
        <v>2</v>
      </c>
      <c r="I342">
        <f t="shared" si="55"/>
        <v>105</v>
      </c>
      <c r="J342">
        <f t="shared" si="51"/>
        <v>6.922723840805669</v>
      </c>
      <c r="K342">
        <f t="shared" si="52"/>
        <v>2.127573533729147</v>
      </c>
      <c r="L342">
        <f t="shared" si="53"/>
        <v>1.6275006508141818E-2</v>
      </c>
    </row>
    <row r="343" spans="1:12" x14ac:dyDescent="0.3">
      <c r="A343" s="1">
        <v>44540</v>
      </c>
      <c r="B343">
        <v>14</v>
      </c>
      <c r="C343" t="s">
        <v>42</v>
      </c>
      <c r="D343">
        <v>19.692307692307601</v>
      </c>
      <c r="E343">
        <v>11</v>
      </c>
      <c r="F343">
        <f t="shared" si="49"/>
        <v>19</v>
      </c>
      <c r="G343">
        <f t="shared" si="54"/>
        <v>6</v>
      </c>
      <c r="H343">
        <f t="shared" si="50"/>
        <v>5</v>
      </c>
      <c r="I343">
        <f t="shared" si="55"/>
        <v>196</v>
      </c>
      <c r="J343">
        <f t="shared" si="51"/>
        <v>13.959134058255785</v>
      </c>
      <c r="K343">
        <f t="shared" si="52"/>
        <v>3.1909905157678096</v>
      </c>
      <c r="L343">
        <f t="shared" si="53"/>
        <v>3.2725153140420158</v>
      </c>
    </row>
    <row r="344" spans="1:12" x14ac:dyDescent="0.3">
      <c r="A344" s="1">
        <v>44547</v>
      </c>
      <c r="B344">
        <v>21</v>
      </c>
      <c r="C344" t="s">
        <v>42</v>
      </c>
      <c r="D344">
        <v>21.125</v>
      </c>
      <c r="E344">
        <v>11</v>
      </c>
      <c r="F344">
        <f t="shared" si="49"/>
        <v>21</v>
      </c>
      <c r="G344">
        <f t="shared" si="54"/>
        <v>6</v>
      </c>
      <c r="H344">
        <f t="shared" si="50"/>
        <v>5</v>
      </c>
      <c r="I344">
        <f t="shared" si="55"/>
        <v>336</v>
      </c>
      <c r="J344">
        <f t="shared" si="51"/>
        <v>20.506871100756598</v>
      </c>
      <c r="K344">
        <f t="shared" si="52"/>
        <v>5.4800907175068749</v>
      </c>
      <c r="L344">
        <f t="shared" si="53"/>
        <v>0.23048709703626599</v>
      </c>
    </row>
    <row r="345" spans="1:12" x14ac:dyDescent="0.3">
      <c r="A345" s="1">
        <v>44550</v>
      </c>
      <c r="B345">
        <v>24</v>
      </c>
      <c r="C345" t="s">
        <v>42</v>
      </c>
      <c r="D345">
        <v>19.600000000000001</v>
      </c>
      <c r="E345">
        <v>12</v>
      </c>
      <c r="F345">
        <f t="shared" si="49"/>
        <v>19</v>
      </c>
      <c r="G345">
        <f t="shared" si="54"/>
        <v>6</v>
      </c>
      <c r="H345">
        <f t="shared" si="50"/>
        <v>6</v>
      </c>
      <c r="I345">
        <f t="shared" si="55"/>
        <v>336</v>
      </c>
      <c r="J345">
        <f t="shared" si="51"/>
        <v>23.929944099867058</v>
      </c>
      <c r="K345">
        <f t="shared" si="52"/>
        <v>5.4800907175068749</v>
      </c>
      <c r="L345">
        <f t="shared" si="53"/>
        <v>0.2703056620225161</v>
      </c>
    </row>
    <row r="346" spans="1:12" x14ac:dyDescent="0.3">
      <c r="A346" s="1">
        <v>44566</v>
      </c>
      <c r="B346">
        <v>0</v>
      </c>
      <c r="C346" t="s">
        <v>42</v>
      </c>
      <c r="D346">
        <v>21.3333333333333</v>
      </c>
      <c r="E346">
        <v>5</v>
      </c>
      <c r="F346">
        <f t="shared" si="49"/>
        <v>21</v>
      </c>
      <c r="G346">
        <f t="shared" si="54"/>
        <v>5</v>
      </c>
      <c r="H346">
        <f t="shared" si="50"/>
        <v>0</v>
      </c>
      <c r="I346">
        <f t="shared" si="55"/>
        <v>0</v>
      </c>
      <c r="J346">
        <f t="shared" si="51"/>
        <v>0</v>
      </c>
      <c r="K346">
        <f t="shared" si="52"/>
        <v>1.2854996900796727</v>
      </c>
      <c r="L346">
        <f t="shared" si="53"/>
        <v>1.6525094531949345</v>
      </c>
    </row>
    <row r="347" spans="1:12" x14ac:dyDescent="0.3">
      <c r="A347" s="1">
        <v>44573</v>
      </c>
      <c r="B347">
        <v>7</v>
      </c>
      <c r="C347" t="s">
        <v>42</v>
      </c>
      <c r="D347">
        <v>18.8333333333333</v>
      </c>
      <c r="E347">
        <v>7</v>
      </c>
      <c r="F347">
        <f t="shared" si="49"/>
        <v>18</v>
      </c>
      <c r="G347">
        <f t="shared" si="54"/>
        <v>5</v>
      </c>
      <c r="H347">
        <f t="shared" si="50"/>
        <v>2</v>
      </c>
      <c r="I347">
        <f t="shared" si="55"/>
        <v>91</v>
      </c>
      <c r="J347">
        <f t="shared" si="51"/>
        <v>7</v>
      </c>
      <c r="K347">
        <f t="shared" si="52"/>
        <v>1.9931978265148258</v>
      </c>
      <c r="L347">
        <f t="shared" si="53"/>
        <v>4.6269564122406937E-5</v>
      </c>
    </row>
    <row r="348" spans="1:12" x14ac:dyDescent="0.3">
      <c r="A348" s="1">
        <v>44580</v>
      </c>
      <c r="B348">
        <v>14</v>
      </c>
      <c r="C348" t="s">
        <v>42</v>
      </c>
      <c r="D348">
        <v>18.727272727272702</v>
      </c>
      <c r="E348">
        <v>9</v>
      </c>
      <c r="F348">
        <f t="shared" si="49"/>
        <v>18</v>
      </c>
      <c r="G348">
        <f t="shared" si="54"/>
        <v>5</v>
      </c>
      <c r="H348">
        <f t="shared" si="50"/>
        <v>4</v>
      </c>
      <c r="I348">
        <f t="shared" si="55"/>
        <v>182</v>
      </c>
      <c r="J348">
        <f t="shared" si="51"/>
        <v>14</v>
      </c>
      <c r="K348">
        <f t="shared" si="52"/>
        <v>3.0051301870585641</v>
      </c>
      <c r="L348">
        <f t="shared" si="53"/>
        <v>0.98976594470212775</v>
      </c>
    </row>
    <row r="349" spans="1:12" x14ac:dyDescent="0.3">
      <c r="A349" s="1">
        <v>44484</v>
      </c>
      <c r="B349">
        <v>0</v>
      </c>
      <c r="C349" t="s">
        <v>43</v>
      </c>
      <c r="D349">
        <v>24.181818181818102</v>
      </c>
      <c r="E349">
        <v>4</v>
      </c>
      <c r="F349">
        <f t="shared" si="49"/>
        <v>24</v>
      </c>
      <c r="G349">
        <f t="shared" si="54"/>
        <v>4</v>
      </c>
      <c r="H349">
        <f t="shared" si="50"/>
        <v>0</v>
      </c>
      <c r="I349">
        <f t="shared" si="55"/>
        <v>0</v>
      </c>
      <c r="J349">
        <f t="shared" si="51"/>
        <v>0</v>
      </c>
      <c r="K349">
        <f t="shared" si="52"/>
        <v>1.2854996900796727</v>
      </c>
      <c r="L349">
        <f t="shared" si="53"/>
        <v>1.6525094531949345</v>
      </c>
    </row>
    <row r="350" spans="1:12" x14ac:dyDescent="0.3">
      <c r="A350" s="1">
        <v>44491</v>
      </c>
      <c r="B350">
        <v>7</v>
      </c>
      <c r="C350" t="s">
        <v>43</v>
      </c>
      <c r="D350">
        <v>19.2222222222222</v>
      </c>
      <c r="E350">
        <v>7</v>
      </c>
      <c r="F350">
        <f t="shared" si="49"/>
        <v>19</v>
      </c>
      <c r="G350">
        <f t="shared" si="54"/>
        <v>4</v>
      </c>
      <c r="H350">
        <f t="shared" si="50"/>
        <v>3</v>
      </c>
      <c r="I350">
        <f t="shared" si="55"/>
        <v>98</v>
      </c>
      <c r="J350">
        <f t="shared" si="51"/>
        <v>6.9795670291278924</v>
      </c>
      <c r="K350">
        <f t="shared" si="52"/>
        <v>2.0594643081561674</v>
      </c>
      <c r="L350">
        <f t="shared" si="53"/>
        <v>0.88460738763215674</v>
      </c>
    </row>
    <row r="351" spans="1:12" x14ac:dyDescent="0.3">
      <c r="A351" s="1">
        <v>44498</v>
      </c>
      <c r="B351">
        <v>14</v>
      </c>
      <c r="C351" t="s">
        <v>43</v>
      </c>
      <c r="D351">
        <v>18</v>
      </c>
      <c r="E351">
        <v>10</v>
      </c>
      <c r="F351">
        <f t="shared" si="49"/>
        <v>18</v>
      </c>
      <c r="G351">
        <f t="shared" si="54"/>
        <v>4</v>
      </c>
      <c r="H351">
        <f t="shared" si="50"/>
        <v>6</v>
      </c>
      <c r="I351">
        <f t="shared" si="55"/>
        <v>182</v>
      </c>
      <c r="J351">
        <f t="shared" si="51"/>
        <v>14</v>
      </c>
      <c r="K351">
        <f t="shared" si="52"/>
        <v>3.0051301870585641</v>
      </c>
      <c r="L351">
        <f t="shared" si="53"/>
        <v>8.9692451964678721</v>
      </c>
    </row>
    <row r="352" spans="1:12" x14ac:dyDescent="0.3">
      <c r="A352" s="1">
        <v>44526</v>
      </c>
      <c r="B352">
        <v>0</v>
      </c>
      <c r="C352" t="s">
        <v>43</v>
      </c>
      <c r="D352">
        <v>19.571428571428498</v>
      </c>
      <c r="E352">
        <v>6</v>
      </c>
      <c r="F352">
        <f t="shared" si="49"/>
        <v>19</v>
      </c>
      <c r="G352">
        <f t="shared" si="54"/>
        <v>6</v>
      </c>
      <c r="H352">
        <f t="shared" si="50"/>
        <v>0</v>
      </c>
      <c r="I352">
        <f t="shared" si="55"/>
        <v>0</v>
      </c>
      <c r="J352">
        <f t="shared" si="51"/>
        <v>0</v>
      </c>
      <c r="K352">
        <f t="shared" si="52"/>
        <v>1.2854996900796727</v>
      </c>
      <c r="L352">
        <f t="shared" si="53"/>
        <v>1.6525094531949345</v>
      </c>
    </row>
    <row r="353" spans="1:12" x14ac:dyDescent="0.3">
      <c r="A353" s="1">
        <v>44533</v>
      </c>
      <c r="B353">
        <v>7</v>
      </c>
      <c r="C353" t="s">
        <v>43</v>
      </c>
      <c r="D353">
        <v>20.4166666666666</v>
      </c>
      <c r="E353">
        <v>8</v>
      </c>
      <c r="F353">
        <f t="shared" si="49"/>
        <v>20</v>
      </c>
      <c r="G353">
        <f t="shared" si="54"/>
        <v>6</v>
      </c>
      <c r="H353">
        <f t="shared" si="50"/>
        <v>2</v>
      </c>
      <c r="I353">
        <f t="shared" si="55"/>
        <v>105</v>
      </c>
      <c r="J353">
        <f t="shared" si="51"/>
        <v>6.922723840805669</v>
      </c>
      <c r="K353">
        <f t="shared" si="52"/>
        <v>2.127573533729147</v>
      </c>
      <c r="L353">
        <f t="shared" si="53"/>
        <v>1.6275006508141818E-2</v>
      </c>
    </row>
    <row r="354" spans="1:12" x14ac:dyDescent="0.3">
      <c r="A354" s="1">
        <v>44540</v>
      </c>
      <c r="B354">
        <v>14</v>
      </c>
      <c r="C354" t="s">
        <v>43</v>
      </c>
      <c r="D354">
        <v>19.6666666666666</v>
      </c>
      <c r="E354">
        <v>11</v>
      </c>
      <c r="F354">
        <f t="shared" si="49"/>
        <v>19</v>
      </c>
      <c r="G354">
        <f t="shared" si="54"/>
        <v>6</v>
      </c>
      <c r="H354">
        <f t="shared" si="50"/>
        <v>5</v>
      </c>
      <c r="I354">
        <f t="shared" si="55"/>
        <v>196</v>
      </c>
      <c r="J354">
        <f t="shared" si="51"/>
        <v>13.959134058255785</v>
      </c>
      <c r="K354">
        <f t="shared" si="52"/>
        <v>3.1909905157678096</v>
      </c>
      <c r="L354">
        <f t="shared" si="53"/>
        <v>3.2725153140420158</v>
      </c>
    </row>
    <row r="355" spans="1:12" x14ac:dyDescent="0.3">
      <c r="A355" s="1">
        <v>44547</v>
      </c>
      <c r="B355">
        <v>21</v>
      </c>
      <c r="C355" t="s">
        <v>43</v>
      </c>
      <c r="D355">
        <v>20.615384615384599</v>
      </c>
      <c r="E355">
        <v>12</v>
      </c>
      <c r="F355">
        <f t="shared" si="49"/>
        <v>20</v>
      </c>
      <c r="G355">
        <f t="shared" si="54"/>
        <v>6</v>
      </c>
      <c r="H355">
        <f t="shared" si="50"/>
        <v>6</v>
      </c>
      <c r="I355">
        <f t="shared" si="55"/>
        <v>315</v>
      </c>
      <c r="J355">
        <f t="shared" si="51"/>
        <v>20.768171522417006</v>
      </c>
      <c r="K355">
        <f t="shared" si="52"/>
        <v>5.0918924009272635</v>
      </c>
      <c r="L355">
        <f t="shared" si="53"/>
        <v>0.82465941149364996</v>
      </c>
    </row>
    <row r="356" spans="1:12" x14ac:dyDescent="0.3">
      <c r="A356" s="1">
        <v>44550</v>
      </c>
      <c r="B356">
        <v>24</v>
      </c>
      <c r="C356" t="s">
        <v>43</v>
      </c>
      <c r="D356">
        <v>19.428571428571399</v>
      </c>
      <c r="E356">
        <v>12</v>
      </c>
      <c r="F356">
        <f t="shared" si="49"/>
        <v>19</v>
      </c>
      <c r="G356">
        <f t="shared" si="54"/>
        <v>6</v>
      </c>
      <c r="H356">
        <f t="shared" si="50"/>
        <v>6</v>
      </c>
      <c r="I356">
        <f t="shared" si="55"/>
        <v>336</v>
      </c>
      <c r="J356">
        <f t="shared" si="51"/>
        <v>23.929944099867058</v>
      </c>
      <c r="K356">
        <f t="shared" si="52"/>
        <v>5.4800907175068749</v>
      </c>
      <c r="L356">
        <f t="shared" si="53"/>
        <v>0.2703056620225161</v>
      </c>
    </row>
    <row r="357" spans="1:12" x14ac:dyDescent="0.3">
      <c r="A357" s="1">
        <v>44566</v>
      </c>
      <c r="B357">
        <v>0</v>
      </c>
      <c r="C357" t="s">
        <v>43</v>
      </c>
      <c r="D357">
        <v>22</v>
      </c>
      <c r="E357">
        <v>5</v>
      </c>
      <c r="F357">
        <f t="shared" si="49"/>
        <v>22</v>
      </c>
      <c r="G357">
        <f t="shared" si="54"/>
        <v>5</v>
      </c>
      <c r="H357">
        <f t="shared" si="50"/>
        <v>0</v>
      </c>
      <c r="I357">
        <f t="shared" si="55"/>
        <v>0</v>
      </c>
      <c r="J357">
        <f t="shared" si="51"/>
        <v>0</v>
      </c>
      <c r="K357">
        <f t="shared" si="52"/>
        <v>1.2854996900796727</v>
      </c>
      <c r="L357">
        <f t="shared" si="53"/>
        <v>1.6525094531949345</v>
      </c>
    </row>
    <row r="358" spans="1:12" x14ac:dyDescent="0.3">
      <c r="A358" s="1">
        <v>44573</v>
      </c>
      <c r="B358">
        <v>7</v>
      </c>
      <c r="C358" t="s">
        <v>43</v>
      </c>
      <c r="D358">
        <v>18.764705882352899</v>
      </c>
      <c r="E358">
        <v>7</v>
      </c>
      <c r="F358">
        <f t="shared" si="49"/>
        <v>18</v>
      </c>
      <c r="G358">
        <f t="shared" si="54"/>
        <v>5</v>
      </c>
      <c r="H358">
        <f t="shared" si="50"/>
        <v>2</v>
      </c>
      <c r="I358">
        <f t="shared" si="55"/>
        <v>91</v>
      </c>
      <c r="J358">
        <f t="shared" si="51"/>
        <v>7</v>
      </c>
      <c r="K358">
        <f t="shared" si="52"/>
        <v>1.9931978265148258</v>
      </c>
      <c r="L358">
        <f t="shared" si="53"/>
        <v>4.6269564122406937E-5</v>
      </c>
    </row>
    <row r="359" spans="1:12" x14ac:dyDescent="0.3">
      <c r="A359" s="1">
        <v>44580</v>
      </c>
      <c r="B359">
        <v>14</v>
      </c>
      <c r="C359" t="s">
        <v>43</v>
      </c>
      <c r="D359">
        <v>19.076923076922998</v>
      </c>
      <c r="E359">
        <v>9</v>
      </c>
      <c r="F359">
        <f t="shared" si="49"/>
        <v>19</v>
      </c>
      <c r="G359">
        <f t="shared" si="54"/>
        <v>5</v>
      </c>
      <c r="H359">
        <f t="shared" si="50"/>
        <v>4</v>
      </c>
      <c r="I359">
        <f t="shared" si="55"/>
        <v>196</v>
      </c>
      <c r="J359">
        <f t="shared" si="51"/>
        <v>13.959134058255785</v>
      </c>
      <c r="K359">
        <f t="shared" si="52"/>
        <v>3.1909905157678096</v>
      </c>
      <c r="L359">
        <f t="shared" si="53"/>
        <v>0.65449634557763481</v>
      </c>
    </row>
    <row r="360" spans="1:12" x14ac:dyDescent="0.3">
      <c r="A360" s="1">
        <v>44484</v>
      </c>
      <c r="B360">
        <v>0</v>
      </c>
      <c r="C360" t="s">
        <v>44</v>
      </c>
      <c r="D360">
        <v>24.0833333333333</v>
      </c>
      <c r="E360">
        <v>4</v>
      </c>
      <c r="F360">
        <f t="shared" si="49"/>
        <v>24</v>
      </c>
      <c r="G360">
        <f t="shared" si="54"/>
        <v>4</v>
      </c>
      <c r="H360">
        <f t="shared" si="50"/>
        <v>0</v>
      </c>
      <c r="I360">
        <f t="shared" si="55"/>
        <v>0</v>
      </c>
      <c r="J360">
        <f t="shared" si="51"/>
        <v>0</v>
      </c>
      <c r="K360">
        <f t="shared" si="52"/>
        <v>1.2854996900796727</v>
      </c>
      <c r="L360">
        <f t="shared" si="53"/>
        <v>1.6525094531949345</v>
      </c>
    </row>
    <row r="361" spans="1:12" x14ac:dyDescent="0.3">
      <c r="A361" s="1">
        <v>44491</v>
      </c>
      <c r="B361">
        <v>7</v>
      </c>
      <c r="C361" t="s">
        <v>44</v>
      </c>
      <c r="D361">
        <v>18.5</v>
      </c>
      <c r="E361">
        <v>6</v>
      </c>
      <c r="F361">
        <f t="shared" si="49"/>
        <v>18</v>
      </c>
      <c r="G361">
        <f t="shared" si="54"/>
        <v>4</v>
      </c>
      <c r="H361">
        <f t="shared" si="50"/>
        <v>2</v>
      </c>
      <c r="I361">
        <f t="shared" si="55"/>
        <v>91</v>
      </c>
      <c r="J361">
        <f t="shared" si="51"/>
        <v>7</v>
      </c>
      <c r="K361">
        <f t="shared" si="52"/>
        <v>1.9931978265148258</v>
      </c>
      <c r="L361">
        <f t="shared" si="53"/>
        <v>4.6269564122406937E-5</v>
      </c>
    </row>
    <row r="362" spans="1:12" x14ac:dyDescent="0.3">
      <c r="A362" s="1">
        <v>44498</v>
      </c>
      <c r="B362">
        <v>14</v>
      </c>
      <c r="C362" t="s">
        <v>44</v>
      </c>
      <c r="D362">
        <v>21</v>
      </c>
      <c r="E362">
        <v>9</v>
      </c>
      <c r="F362">
        <f t="shared" si="49"/>
        <v>21</v>
      </c>
      <c r="G362">
        <f t="shared" si="54"/>
        <v>4</v>
      </c>
      <c r="H362">
        <f t="shared" si="50"/>
        <v>5</v>
      </c>
      <c r="I362">
        <f t="shared" si="55"/>
        <v>224</v>
      </c>
      <c r="J362">
        <f t="shared" si="51"/>
        <v>13.671247400504399</v>
      </c>
      <c r="K362">
        <f t="shared" si="52"/>
        <v>3.5874340216116107</v>
      </c>
      <c r="L362">
        <f t="shared" si="53"/>
        <v>1.9953426433003474</v>
      </c>
    </row>
    <row r="363" spans="1:12" x14ac:dyDescent="0.3">
      <c r="A363" s="1">
        <v>44526</v>
      </c>
      <c r="B363">
        <v>0</v>
      </c>
      <c r="C363" t="s">
        <v>44</v>
      </c>
      <c r="D363">
        <v>19.5</v>
      </c>
      <c r="E363">
        <v>6</v>
      </c>
      <c r="F363">
        <f t="shared" si="49"/>
        <v>19</v>
      </c>
      <c r="G363">
        <f t="shared" si="54"/>
        <v>6</v>
      </c>
      <c r="H363">
        <f t="shared" si="50"/>
        <v>0</v>
      </c>
      <c r="I363">
        <f t="shared" si="55"/>
        <v>0</v>
      </c>
      <c r="J363">
        <f t="shared" si="51"/>
        <v>0</v>
      </c>
      <c r="K363">
        <f t="shared" si="52"/>
        <v>1.2854996900796727</v>
      </c>
      <c r="L363">
        <f t="shared" si="53"/>
        <v>1.6525094531949345</v>
      </c>
    </row>
    <row r="364" spans="1:12" x14ac:dyDescent="0.3">
      <c r="A364" s="1">
        <v>44533</v>
      </c>
      <c r="B364">
        <v>7</v>
      </c>
      <c r="C364" t="s">
        <v>44</v>
      </c>
      <c r="D364">
        <v>20.307692307692299</v>
      </c>
      <c r="E364">
        <v>8</v>
      </c>
      <c r="F364">
        <f t="shared" si="49"/>
        <v>20</v>
      </c>
      <c r="G364">
        <f t="shared" si="54"/>
        <v>6</v>
      </c>
      <c r="H364">
        <f t="shared" si="50"/>
        <v>2</v>
      </c>
      <c r="I364">
        <f t="shared" si="55"/>
        <v>105</v>
      </c>
      <c r="J364">
        <f t="shared" si="51"/>
        <v>6.922723840805669</v>
      </c>
      <c r="K364">
        <f t="shared" si="52"/>
        <v>2.127573533729147</v>
      </c>
      <c r="L364">
        <f t="shared" si="53"/>
        <v>1.6275006508141818E-2</v>
      </c>
    </row>
    <row r="365" spans="1:12" x14ac:dyDescent="0.3">
      <c r="A365" s="1">
        <v>44540</v>
      </c>
      <c r="B365">
        <v>14</v>
      </c>
      <c r="C365" t="s">
        <v>44</v>
      </c>
      <c r="D365">
        <v>19.6428571428571</v>
      </c>
      <c r="E365">
        <v>11</v>
      </c>
      <c r="F365">
        <f t="shared" si="49"/>
        <v>19</v>
      </c>
      <c r="G365">
        <f t="shared" si="54"/>
        <v>6</v>
      </c>
      <c r="H365">
        <f t="shared" si="50"/>
        <v>5</v>
      </c>
      <c r="I365">
        <f t="shared" si="55"/>
        <v>196</v>
      </c>
      <c r="J365">
        <f t="shared" si="51"/>
        <v>13.959134058255785</v>
      </c>
      <c r="K365">
        <f t="shared" si="52"/>
        <v>3.1909905157678096</v>
      </c>
      <c r="L365">
        <f t="shared" si="53"/>
        <v>3.2725153140420158</v>
      </c>
    </row>
    <row r="366" spans="1:12" x14ac:dyDescent="0.3">
      <c r="A366" s="1">
        <v>44547</v>
      </c>
      <c r="B366">
        <v>21</v>
      </c>
      <c r="C366" t="s">
        <v>44</v>
      </c>
      <c r="D366">
        <v>20.5555555555555</v>
      </c>
      <c r="E366">
        <v>12</v>
      </c>
      <c r="F366">
        <f t="shared" si="49"/>
        <v>20</v>
      </c>
      <c r="G366">
        <f t="shared" si="54"/>
        <v>6</v>
      </c>
      <c r="H366">
        <f t="shared" si="50"/>
        <v>6</v>
      </c>
      <c r="I366">
        <f t="shared" si="55"/>
        <v>315</v>
      </c>
      <c r="J366">
        <f t="shared" si="51"/>
        <v>20.768171522417006</v>
      </c>
      <c r="K366">
        <f t="shared" si="52"/>
        <v>5.0918924009272635</v>
      </c>
      <c r="L366">
        <f t="shared" si="53"/>
        <v>0.82465941149364996</v>
      </c>
    </row>
    <row r="367" spans="1:12" x14ac:dyDescent="0.3">
      <c r="A367" s="1">
        <v>44550</v>
      </c>
      <c r="B367">
        <v>24</v>
      </c>
      <c r="C367" t="s">
        <v>44</v>
      </c>
      <c r="D367">
        <v>19</v>
      </c>
      <c r="E367">
        <v>13</v>
      </c>
      <c r="F367">
        <f t="shared" si="49"/>
        <v>19</v>
      </c>
      <c r="G367">
        <f t="shared" si="54"/>
        <v>6</v>
      </c>
      <c r="H367">
        <f t="shared" si="50"/>
        <v>7</v>
      </c>
      <c r="I367">
        <f t="shared" si="55"/>
        <v>336</v>
      </c>
      <c r="J367">
        <f t="shared" si="51"/>
        <v>23.929944099867058</v>
      </c>
      <c r="K367">
        <f t="shared" si="52"/>
        <v>5.4800907175068749</v>
      </c>
      <c r="L367">
        <f t="shared" si="53"/>
        <v>2.3101242270087661</v>
      </c>
    </row>
    <row r="368" spans="1:12" x14ac:dyDescent="0.3">
      <c r="A368" s="1">
        <v>44566</v>
      </c>
      <c r="B368">
        <v>0</v>
      </c>
      <c r="C368" t="s">
        <v>44</v>
      </c>
      <c r="D368">
        <v>21</v>
      </c>
      <c r="E368">
        <v>5</v>
      </c>
      <c r="F368">
        <f t="shared" si="49"/>
        <v>21</v>
      </c>
      <c r="G368">
        <f t="shared" si="54"/>
        <v>5</v>
      </c>
      <c r="H368">
        <f t="shared" si="50"/>
        <v>0</v>
      </c>
      <c r="I368">
        <f t="shared" si="55"/>
        <v>0</v>
      </c>
      <c r="J368">
        <f t="shared" si="51"/>
        <v>0</v>
      </c>
      <c r="K368">
        <f t="shared" si="52"/>
        <v>1.2854996900796727</v>
      </c>
      <c r="L368">
        <f t="shared" si="53"/>
        <v>1.6525094531949345</v>
      </c>
    </row>
    <row r="369" spans="1:12" x14ac:dyDescent="0.3">
      <c r="A369" s="1">
        <v>44573</v>
      </c>
      <c r="B369">
        <v>7</v>
      </c>
      <c r="C369" t="s">
        <v>44</v>
      </c>
      <c r="D369">
        <v>18.6875</v>
      </c>
      <c r="E369">
        <v>8</v>
      </c>
      <c r="F369">
        <f t="shared" si="49"/>
        <v>18</v>
      </c>
      <c r="G369">
        <f t="shared" si="54"/>
        <v>5</v>
      </c>
      <c r="H369">
        <f t="shared" si="50"/>
        <v>3</v>
      </c>
      <c r="I369">
        <f t="shared" si="55"/>
        <v>91</v>
      </c>
      <c r="J369">
        <f t="shared" si="51"/>
        <v>7</v>
      </c>
      <c r="K369">
        <f t="shared" si="52"/>
        <v>1.9931978265148258</v>
      </c>
      <c r="L369">
        <f t="shared" si="53"/>
        <v>1.0136506165344707</v>
      </c>
    </row>
    <row r="370" spans="1:12" x14ac:dyDescent="0.3">
      <c r="A370" s="1">
        <v>44580</v>
      </c>
      <c r="B370">
        <v>14</v>
      </c>
      <c r="C370" t="s">
        <v>44</v>
      </c>
      <c r="D370">
        <v>18.846153846153801</v>
      </c>
      <c r="E370">
        <v>10</v>
      </c>
      <c r="F370">
        <f t="shared" si="49"/>
        <v>18</v>
      </c>
      <c r="G370">
        <f t="shared" si="54"/>
        <v>5</v>
      </c>
      <c r="H370">
        <f t="shared" si="50"/>
        <v>5</v>
      </c>
      <c r="I370">
        <f t="shared" si="55"/>
        <v>182</v>
      </c>
      <c r="J370">
        <f t="shared" si="51"/>
        <v>14</v>
      </c>
      <c r="K370">
        <f t="shared" si="52"/>
        <v>3.0051301870585641</v>
      </c>
      <c r="L370">
        <f t="shared" si="53"/>
        <v>3.9795055705849998</v>
      </c>
    </row>
  </sheetData>
  <autoFilter ref="A1:P370" xr:uid="{928FEF5F-7D80-4145-8F3F-70D1892D9495}"/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D3F6-017B-4CFE-B8FE-DE98EA623CCE}">
  <dimension ref="A1:M370"/>
  <sheetViews>
    <sheetView workbookViewId="0">
      <selection activeCell="R21" sqref="R21"/>
    </sheetView>
  </sheetViews>
  <sheetFormatPr defaultRowHeight="16.5" x14ac:dyDescent="0.3"/>
  <cols>
    <col min="1" max="1" width="11.125" bestFit="1" customWidth="1"/>
    <col min="3" max="3" width="18.5" bestFit="1" customWidth="1"/>
    <col min="8" max="8" width="12.125" bestFit="1" customWidth="1"/>
    <col min="9" max="9" width="13" bestFit="1" customWidth="1"/>
    <col min="12" max="12" width="12.375" bestFit="1" customWidth="1"/>
  </cols>
  <sheetData>
    <row r="1" spans="1:13" x14ac:dyDescent="0.3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45</v>
      </c>
      <c r="G1" t="s">
        <v>76</v>
      </c>
      <c r="H1" t="s">
        <v>77</v>
      </c>
      <c r="I1" t="s">
        <v>78</v>
      </c>
      <c r="J1" t="s">
        <v>79</v>
      </c>
      <c r="K1" t="s">
        <v>81</v>
      </c>
      <c r="L1" s="22" t="s">
        <v>60</v>
      </c>
      <c r="M1" s="22"/>
    </row>
    <row r="2" spans="1:13" x14ac:dyDescent="0.3">
      <c r="A2" s="1">
        <v>44446</v>
      </c>
      <c r="B2">
        <v>0</v>
      </c>
      <c r="C2" t="s">
        <v>4</v>
      </c>
      <c r="D2">
        <v>21.818181818181799</v>
      </c>
      <c r="E2">
        <v>3</v>
      </c>
      <c r="F2">
        <f t="shared" ref="F2:F65" si="0">IF(D2&lt;18,17,IF(D2&lt;19,18,IF(D2&lt;20,19,IF(D2&lt;21,20,IF(D2&lt;22,21,IF(D2&lt;23,22,IF(D2&lt;24,23,IF(D2&lt;25,24,IF(D2&lt;26,25)))))))))</f>
        <v>21</v>
      </c>
      <c r="G2">
        <v>7.8</v>
      </c>
      <c r="H2">
        <v>3.2</v>
      </c>
      <c r="I2">
        <v>3.4</v>
      </c>
      <c r="J2">
        <f>(E2*H2*I2)*$M$2/10000</f>
        <v>1.6319999999999998E-2</v>
      </c>
      <c r="K2">
        <f>IF(B2&gt;31, NA(), J2)</f>
        <v>1.6319999999999998E-2</v>
      </c>
      <c r="L2" s="22" t="s">
        <v>80</v>
      </c>
      <c r="M2" s="22">
        <v>5</v>
      </c>
    </row>
    <row r="3" spans="1:13" x14ac:dyDescent="0.3">
      <c r="A3" s="1">
        <v>44453</v>
      </c>
      <c r="B3">
        <v>7</v>
      </c>
      <c r="C3" t="s">
        <v>4</v>
      </c>
      <c r="D3">
        <v>21.551724137931</v>
      </c>
      <c r="E3">
        <v>5</v>
      </c>
      <c r="F3">
        <f t="shared" si="0"/>
        <v>21</v>
      </c>
      <c r="G3">
        <v>10</v>
      </c>
      <c r="H3">
        <v>4.9000000000000004</v>
      </c>
      <c r="I3">
        <v>4.8</v>
      </c>
      <c r="J3">
        <f>(E3*H3*I3)*$M$2/10000</f>
        <v>5.8799999999999998E-2</v>
      </c>
      <c r="K3">
        <f t="shared" ref="K3:K66" si="1">IF(B3&gt;31, NA(), J3)</f>
        <v>5.8799999999999998E-2</v>
      </c>
    </row>
    <row r="4" spans="1:13" x14ac:dyDescent="0.3">
      <c r="A4" s="1">
        <v>44462</v>
      </c>
      <c r="B4">
        <v>16</v>
      </c>
      <c r="C4" t="s">
        <v>4</v>
      </c>
      <c r="D4">
        <v>21.214285714285701</v>
      </c>
      <c r="E4">
        <v>9</v>
      </c>
      <c r="F4">
        <f t="shared" si="0"/>
        <v>21</v>
      </c>
      <c r="G4">
        <v>17.2</v>
      </c>
      <c r="H4">
        <v>9.1</v>
      </c>
      <c r="I4">
        <v>9.6</v>
      </c>
      <c r="J4">
        <f>(E4*H4*I4)*$M$2/10000</f>
        <v>0.39311999999999991</v>
      </c>
      <c r="K4">
        <f t="shared" si="1"/>
        <v>0.39311999999999991</v>
      </c>
    </row>
    <row r="5" spans="1:13" x14ac:dyDescent="0.3">
      <c r="A5" s="1">
        <v>44488</v>
      </c>
      <c r="B5">
        <v>0</v>
      </c>
      <c r="C5" t="s">
        <v>4</v>
      </c>
      <c r="D5">
        <v>21.1</v>
      </c>
      <c r="E5">
        <v>4</v>
      </c>
      <c r="F5">
        <f t="shared" si="0"/>
        <v>21</v>
      </c>
      <c r="G5">
        <v>8.6999999999999993</v>
      </c>
      <c r="H5">
        <v>2.5</v>
      </c>
      <c r="I5">
        <v>3.8</v>
      </c>
      <c r="J5">
        <f>(E5*H5*I5)*$M$2/10000</f>
        <v>1.9E-2</v>
      </c>
      <c r="K5">
        <f t="shared" si="1"/>
        <v>1.9E-2</v>
      </c>
    </row>
    <row r="6" spans="1:13" x14ac:dyDescent="0.3">
      <c r="A6" s="1">
        <v>44495</v>
      </c>
      <c r="B6">
        <v>7</v>
      </c>
      <c r="C6" t="s">
        <v>4</v>
      </c>
      <c r="D6">
        <v>21.7</v>
      </c>
      <c r="E6">
        <v>6</v>
      </c>
      <c r="F6">
        <f t="shared" si="0"/>
        <v>21</v>
      </c>
      <c r="G6">
        <v>14.4</v>
      </c>
      <c r="H6">
        <v>7.1</v>
      </c>
      <c r="I6">
        <v>6.5</v>
      </c>
      <c r="J6">
        <f>(E6*H6*I6)*$M$2/10000</f>
        <v>0.13844999999999999</v>
      </c>
      <c r="K6">
        <f t="shared" si="1"/>
        <v>0.13844999999999999</v>
      </c>
    </row>
    <row r="7" spans="1:13" x14ac:dyDescent="0.3">
      <c r="A7" s="1">
        <v>44502</v>
      </c>
      <c r="B7">
        <v>14</v>
      </c>
      <c r="C7" t="s">
        <v>4</v>
      </c>
      <c r="D7">
        <v>21.8888888888888</v>
      </c>
      <c r="E7">
        <v>8</v>
      </c>
      <c r="F7">
        <f t="shared" si="0"/>
        <v>21</v>
      </c>
      <c r="G7">
        <v>19.8</v>
      </c>
      <c r="H7">
        <v>11.7</v>
      </c>
      <c r="I7">
        <v>10.1</v>
      </c>
      <c r="J7">
        <f>(E7*H7*I7)*$M$2/10000</f>
        <v>0.47267999999999993</v>
      </c>
      <c r="K7">
        <f t="shared" si="1"/>
        <v>0.47267999999999993</v>
      </c>
    </row>
    <row r="8" spans="1:13" x14ac:dyDescent="0.3">
      <c r="A8" s="1">
        <v>44523</v>
      </c>
      <c r="B8">
        <v>0</v>
      </c>
      <c r="C8" t="s">
        <v>4</v>
      </c>
      <c r="D8">
        <v>24</v>
      </c>
      <c r="E8">
        <v>2</v>
      </c>
      <c r="F8">
        <f t="shared" si="0"/>
        <v>24</v>
      </c>
      <c r="G8">
        <v>4.8</v>
      </c>
      <c r="H8">
        <v>1.7</v>
      </c>
      <c r="I8">
        <v>1.8</v>
      </c>
      <c r="J8">
        <f>(E8*H8*I8)*$M$2/10000</f>
        <v>3.0600000000000002E-3</v>
      </c>
      <c r="K8">
        <f t="shared" si="1"/>
        <v>3.0600000000000002E-3</v>
      </c>
    </row>
    <row r="9" spans="1:13" x14ac:dyDescent="0.3">
      <c r="A9" s="1">
        <v>44530</v>
      </c>
      <c r="B9">
        <v>7</v>
      </c>
      <c r="C9" t="s">
        <v>4</v>
      </c>
      <c r="D9">
        <v>24</v>
      </c>
      <c r="E9">
        <v>4</v>
      </c>
      <c r="F9">
        <f t="shared" si="0"/>
        <v>24</v>
      </c>
      <c r="G9">
        <v>8.9</v>
      </c>
      <c r="H9">
        <v>3.6</v>
      </c>
      <c r="I9">
        <v>4.4000000000000004</v>
      </c>
      <c r="J9">
        <f>(E9*H9*I9)*$M$2/10000</f>
        <v>3.168E-2</v>
      </c>
      <c r="K9">
        <f t="shared" si="1"/>
        <v>3.168E-2</v>
      </c>
    </row>
    <row r="10" spans="1:13" x14ac:dyDescent="0.3">
      <c r="A10" s="1">
        <v>44537</v>
      </c>
      <c r="B10">
        <v>14</v>
      </c>
      <c r="C10" t="s">
        <v>4</v>
      </c>
      <c r="D10">
        <v>24</v>
      </c>
      <c r="E10">
        <v>8</v>
      </c>
      <c r="F10">
        <f t="shared" si="0"/>
        <v>24</v>
      </c>
      <c r="G10">
        <v>15</v>
      </c>
      <c r="H10">
        <v>7.5</v>
      </c>
      <c r="I10">
        <v>7.6</v>
      </c>
      <c r="J10">
        <f>(E10*H10*I10)*$M$2/10000</f>
        <v>0.22800000000000001</v>
      </c>
      <c r="K10">
        <f t="shared" si="1"/>
        <v>0.22800000000000001</v>
      </c>
    </row>
    <row r="11" spans="1:13" x14ac:dyDescent="0.3">
      <c r="A11" s="1">
        <v>44558</v>
      </c>
      <c r="B11">
        <v>0</v>
      </c>
      <c r="C11" t="s">
        <v>4</v>
      </c>
      <c r="D11">
        <v>23.545454545454501</v>
      </c>
      <c r="E11">
        <v>1</v>
      </c>
      <c r="F11">
        <f t="shared" si="0"/>
        <v>23</v>
      </c>
      <c r="G11">
        <v>3.2</v>
      </c>
      <c r="H11">
        <v>0.8</v>
      </c>
      <c r="I11">
        <v>1.2</v>
      </c>
      <c r="J11">
        <f>(E11*H11*I11)*$M$2/10000</f>
        <v>4.7999999999999996E-4</v>
      </c>
      <c r="K11">
        <f t="shared" si="1"/>
        <v>4.7999999999999996E-4</v>
      </c>
    </row>
    <row r="12" spans="1:13" x14ac:dyDescent="0.3">
      <c r="A12" s="1">
        <v>44572</v>
      </c>
      <c r="B12">
        <v>7</v>
      </c>
      <c r="C12" t="s">
        <v>4</v>
      </c>
      <c r="D12">
        <v>23.818181818181799</v>
      </c>
      <c r="E12">
        <v>5</v>
      </c>
      <c r="F12">
        <f t="shared" si="0"/>
        <v>23</v>
      </c>
      <c r="G12">
        <v>14.5</v>
      </c>
      <c r="H12">
        <v>6.3</v>
      </c>
      <c r="I12">
        <v>5.6</v>
      </c>
      <c r="J12">
        <f>(E12*H12*I12)*$M$2/10000</f>
        <v>8.8199999999999987E-2</v>
      </c>
      <c r="K12">
        <f t="shared" si="1"/>
        <v>8.8199999999999987E-2</v>
      </c>
    </row>
    <row r="13" spans="1:13" x14ac:dyDescent="0.3">
      <c r="A13" s="1">
        <v>44579</v>
      </c>
      <c r="B13">
        <v>14</v>
      </c>
      <c r="C13" t="s">
        <v>4</v>
      </c>
      <c r="D13">
        <v>24</v>
      </c>
      <c r="E13">
        <v>9</v>
      </c>
      <c r="F13">
        <f t="shared" si="0"/>
        <v>24</v>
      </c>
      <c r="G13">
        <v>20</v>
      </c>
      <c r="H13">
        <v>8.5</v>
      </c>
      <c r="I13">
        <v>8.6999999999999993</v>
      </c>
      <c r="J13">
        <f>(E13*H13*I13)*$M$2/10000</f>
        <v>0.33277499999999999</v>
      </c>
      <c r="K13">
        <f t="shared" si="1"/>
        <v>0.33277499999999999</v>
      </c>
    </row>
    <row r="14" spans="1:13" x14ac:dyDescent="0.3">
      <c r="A14" s="1">
        <v>44446</v>
      </c>
      <c r="B14">
        <v>0</v>
      </c>
      <c r="C14" t="s">
        <v>5</v>
      </c>
      <c r="D14">
        <v>21.818181818181799</v>
      </c>
      <c r="E14">
        <v>4</v>
      </c>
      <c r="F14">
        <f t="shared" si="0"/>
        <v>21</v>
      </c>
      <c r="G14">
        <v>5.5</v>
      </c>
      <c r="H14">
        <v>2.7</v>
      </c>
      <c r="I14">
        <v>2.8</v>
      </c>
      <c r="J14">
        <f>(E14*H14*I14)*$M$2/10000</f>
        <v>1.5119999999999998E-2</v>
      </c>
      <c r="K14">
        <f t="shared" si="1"/>
        <v>1.5119999999999998E-2</v>
      </c>
    </row>
    <row r="15" spans="1:13" x14ac:dyDescent="0.3">
      <c r="A15" s="1">
        <v>44453</v>
      </c>
      <c r="B15">
        <v>7</v>
      </c>
      <c r="C15" t="s">
        <v>5</v>
      </c>
      <c r="D15">
        <v>21.484848484848399</v>
      </c>
      <c r="E15">
        <v>4</v>
      </c>
      <c r="F15">
        <f t="shared" si="0"/>
        <v>21</v>
      </c>
      <c r="G15">
        <v>9.1</v>
      </c>
      <c r="H15">
        <v>5.2</v>
      </c>
      <c r="I15">
        <v>4.7</v>
      </c>
      <c r="J15">
        <f>(E15*H15*I15)*$M$2/10000</f>
        <v>4.888E-2</v>
      </c>
      <c r="K15">
        <f t="shared" si="1"/>
        <v>4.888E-2</v>
      </c>
    </row>
    <row r="16" spans="1:13" x14ac:dyDescent="0.3">
      <c r="A16" s="1">
        <v>44462</v>
      </c>
      <c r="B16">
        <v>16</v>
      </c>
      <c r="C16" t="s">
        <v>5</v>
      </c>
      <c r="D16">
        <v>21.25</v>
      </c>
      <c r="E16">
        <v>8</v>
      </c>
      <c r="F16">
        <f t="shared" si="0"/>
        <v>21</v>
      </c>
      <c r="G16">
        <v>15.8</v>
      </c>
      <c r="H16">
        <v>9.1999999999999993</v>
      </c>
      <c r="I16">
        <v>8.4</v>
      </c>
      <c r="J16">
        <f>(E16*H16*I16)*$M$2/10000</f>
        <v>0.30912000000000001</v>
      </c>
      <c r="K16">
        <f t="shared" si="1"/>
        <v>0.30912000000000001</v>
      </c>
    </row>
    <row r="17" spans="1:11" x14ac:dyDescent="0.3">
      <c r="A17" s="1">
        <v>44488</v>
      </c>
      <c r="B17">
        <v>0</v>
      </c>
      <c r="C17" t="s">
        <v>5</v>
      </c>
      <c r="D17">
        <v>20.857142857142801</v>
      </c>
      <c r="E17">
        <v>3</v>
      </c>
      <c r="F17">
        <f t="shared" si="0"/>
        <v>20</v>
      </c>
      <c r="G17">
        <v>8.1999999999999993</v>
      </c>
      <c r="H17">
        <v>3.1</v>
      </c>
      <c r="I17">
        <v>3.1</v>
      </c>
      <c r="J17">
        <f>(E17*H17*I17)*$M$2/10000</f>
        <v>1.4415000000000001E-2</v>
      </c>
      <c r="K17">
        <f t="shared" si="1"/>
        <v>1.4415000000000001E-2</v>
      </c>
    </row>
    <row r="18" spans="1:11" x14ac:dyDescent="0.3">
      <c r="A18" s="1">
        <v>44495</v>
      </c>
      <c r="B18">
        <v>7</v>
      </c>
      <c r="C18" t="s">
        <v>5</v>
      </c>
      <c r="D18">
        <v>21.727272727272702</v>
      </c>
      <c r="E18">
        <v>6</v>
      </c>
      <c r="F18">
        <f t="shared" si="0"/>
        <v>21</v>
      </c>
      <c r="G18">
        <v>13.5</v>
      </c>
      <c r="H18">
        <v>6.3</v>
      </c>
      <c r="I18">
        <v>6.4</v>
      </c>
      <c r="J18">
        <f>(E18*H18*I18)*$M$2/10000</f>
        <v>0.12095999999999998</v>
      </c>
      <c r="K18">
        <f t="shared" si="1"/>
        <v>0.12095999999999998</v>
      </c>
    </row>
    <row r="19" spans="1:11" x14ac:dyDescent="0.3">
      <c r="A19" s="1">
        <v>44502</v>
      </c>
      <c r="B19">
        <v>14</v>
      </c>
      <c r="C19" t="s">
        <v>5</v>
      </c>
      <c r="D19">
        <v>21.8</v>
      </c>
      <c r="E19">
        <v>7</v>
      </c>
      <c r="F19">
        <f t="shared" si="0"/>
        <v>21</v>
      </c>
      <c r="G19">
        <v>18.3</v>
      </c>
      <c r="H19">
        <v>10.3</v>
      </c>
      <c r="I19">
        <v>10.199999999999999</v>
      </c>
      <c r="J19">
        <f>(E19*H19*I19)*$M$2/10000</f>
        <v>0.36771000000000004</v>
      </c>
      <c r="K19">
        <f t="shared" si="1"/>
        <v>0.36771000000000004</v>
      </c>
    </row>
    <row r="20" spans="1:11" x14ac:dyDescent="0.3">
      <c r="A20" s="1">
        <v>44509</v>
      </c>
      <c r="B20">
        <v>21</v>
      </c>
      <c r="C20" t="s">
        <v>5</v>
      </c>
      <c r="D20">
        <v>21.6666666666666</v>
      </c>
      <c r="E20">
        <v>7</v>
      </c>
      <c r="F20">
        <f t="shared" si="0"/>
        <v>21</v>
      </c>
      <c r="G20">
        <v>19.2</v>
      </c>
      <c r="H20">
        <v>11.5</v>
      </c>
      <c r="I20">
        <v>11.1</v>
      </c>
      <c r="J20">
        <f>(E20*H20*I20)*$M$2/10000</f>
        <v>0.44677499999999998</v>
      </c>
      <c r="K20">
        <f t="shared" si="1"/>
        <v>0.44677499999999998</v>
      </c>
    </row>
    <row r="21" spans="1:11" x14ac:dyDescent="0.3">
      <c r="A21" s="1">
        <v>44516</v>
      </c>
      <c r="B21">
        <v>28</v>
      </c>
      <c r="C21" t="s">
        <v>5</v>
      </c>
      <c r="D21">
        <v>21.6666666666666</v>
      </c>
      <c r="E21">
        <v>11</v>
      </c>
      <c r="F21">
        <f t="shared" si="0"/>
        <v>21</v>
      </c>
      <c r="G21">
        <v>24.2</v>
      </c>
      <c r="H21">
        <v>11.7</v>
      </c>
      <c r="I21">
        <v>11</v>
      </c>
      <c r="J21">
        <f>(E21*H21*I21)*$M$2/10000</f>
        <v>0.70784999999999987</v>
      </c>
      <c r="K21">
        <f t="shared" si="1"/>
        <v>0.70784999999999987</v>
      </c>
    </row>
    <row r="22" spans="1:11" x14ac:dyDescent="0.3">
      <c r="A22" s="1">
        <v>44523</v>
      </c>
      <c r="B22">
        <v>0</v>
      </c>
      <c r="C22" t="s">
        <v>5</v>
      </c>
      <c r="D22">
        <v>24</v>
      </c>
      <c r="E22">
        <v>2</v>
      </c>
      <c r="F22">
        <f t="shared" si="0"/>
        <v>24</v>
      </c>
      <c r="G22">
        <v>4.7</v>
      </c>
      <c r="H22">
        <v>1.8</v>
      </c>
      <c r="I22">
        <v>2.7</v>
      </c>
      <c r="J22">
        <f>(E22*H22*I22)*$M$2/10000</f>
        <v>4.8599999999999997E-3</v>
      </c>
      <c r="K22">
        <f t="shared" si="1"/>
        <v>4.8599999999999997E-3</v>
      </c>
    </row>
    <row r="23" spans="1:11" x14ac:dyDescent="0.3">
      <c r="A23" s="1">
        <v>44530</v>
      </c>
      <c r="B23">
        <v>7</v>
      </c>
      <c r="C23" t="s">
        <v>5</v>
      </c>
      <c r="D23">
        <v>24</v>
      </c>
      <c r="E23">
        <v>4</v>
      </c>
      <c r="F23">
        <f t="shared" si="0"/>
        <v>24</v>
      </c>
      <c r="G23">
        <v>8.5</v>
      </c>
      <c r="H23">
        <v>3.3</v>
      </c>
      <c r="I23">
        <v>4.0999999999999996</v>
      </c>
      <c r="J23">
        <f>(E23*H23*I23)*$M$2/10000</f>
        <v>2.7059999999999997E-2</v>
      </c>
      <c r="K23">
        <f t="shared" si="1"/>
        <v>2.7059999999999997E-2</v>
      </c>
    </row>
    <row r="24" spans="1:11" x14ac:dyDescent="0.3">
      <c r="A24" s="1">
        <v>44537</v>
      </c>
      <c r="B24">
        <v>14</v>
      </c>
      <c r="C24" t="s">
        <v>5</v>
      </c>
      <c r="D24">
        <v>24</v>
      </c>
      <c r="E24">
        <v>8</v>
      </c>
      <c r="F24">
        <f t="shared" si="0"/>
        <v>24</v>
      </c>
      <c r="G24">
        <v>14.5</v>
      </c>
      <c r="H24">
        <v>7.6</v>
      </c>
      <c r="I24">
        <v>7.7</v>
      </c>
      <c r="J24">
        <f>(E24*H24*I24)*$M$2/10000</f>
        <v>0.23407999999999998</v>
      </c>
      <c r="K24">
        <f t="shared" si="1"/>
        <v>0.23407999999999998</v>
      </c>
    </row>
    <row r="25" spans="1:11" x14ac:dyDescent="0.3">
      <c r="A25" s="1">
        <v>44558</v>
      </c>
      <c r="B25">
        <v>0</v>
      </c>
      <c r="C25" t="s">
        <v>5</v>
      </c>
      <c r="D25">
        <v>23.4</v>
      </c>
      <c r="E25">
        <v>1</v>
      </c>
      <c r="F25">
        <f t="shared" si="0"/>
        <v>23</v>
      </c>
      <c r="G25">
        <v>3.4</v>
      </c>
      <c r="H25">
        <v>1.1000000000000001</v>
      </c>
      <c r="I25">
        <v>1.4</v>
      </c>
      <c r="J25">
        <f>(E25*H25*I25)*$M$2/10000</f>
        <v>7.7000000000000007E-4</v>
      </c>
      <c r="K25">
        <f t="shared" si="1"/>
        <v>7.7000000000000007E-4</v>
      </c>
    </row>
    <row r="26" spans="1:11" x14ac:dyDescent="0.3">
      <c r="A26" s="1">
        <v>44572</v>
      </c>
      <c r="B26">
        <v>7</v>
      </c>
      <c r="C26" t="s">
        <v>5</v>
      </c>
      <c r="D26">
        <v>23.818181818181799</v>
      </c>
      <c r="E26">
        <v>6</v>
      </c>
      <c r="F26">
        <f t="shared" si="0"/>
        <v>23</v>
      </c>
      <c r="G26">
        <v>20.6</v>
      </c>
      <c r="H26">
        <v>10</v>
      </c>
      <c r="I26">
        <v>10.199999999999999</v>
      </c>
      <c r="J26">
        <f>(E26*H26*I26)*$M$2/10000</f>
        <v>0.30599999999999999</v>
      </c>
      <c r="K26">
        <f t="shared" si="1"/>
        <v>0.30599999999999999</v>
      </c>
    </row>
    <row r="27" spans="1:11" x14ac:dyDescent="0.3">
      <c r="A27" s="1">
        <v>44579</v>
      </c>
      <c r="B27">
        <v>14</v>
      </c>
      <c r="C27" t="s">
        <v>5</v>
      </c>
      <c r="D27">
        <v>24</v>
      </c>
      <c r="E27">
        <v>9</v>
      </c>
      <c r="F27">
        <f t="shared" si="0"/>
        <v>24</v>
      </c>
      <c r="G27">
        <v>14.2</v>
      </c>
      <c r="H27">
        <v>6.4</v>
      </c>
      <c r="I27">
        <v>7.5</v>
      </c>
      <c r="J27">
        <f>(E27*H27*I27)*$M$2/10000</f>
        <v>0.216</v>
      </c>
      <c r="K27">
        <f t="shared" si="1"/>
        <v>0.216</v>
      </c>
    </row>
    <row r="28" spans="1:11" x14ac:dyDescent="0.3">
      <c r="A28" s="1">
        <v>44446</v>
      </c>
      <c r="B28">
        <v>0</v>
      </c>
      <c r="C28" t="s">
        <v>6</v>
      </c>
      <c r="D28">
        <v>21.8</v>
      </c>
      <c r="E28">
        <v>3</v>
      </c>
      <c r="F28">
        <f t="shared" si="0"/>
        <v>21</v>
      </c>
      <c r="G28">
        <v>6</v>
      </c>
      <c r="H28">
        <v>2.7</v>
      </c>
      <c r="I28">
        <v>3</v>
      </c>
      <c r="J28">
        <f>(E28*H28*I28)*$M$2/10000</f>
        <v>1.2150000000000003E-2</v>
      </c>
      <c r="K28">
        <f t="shared" si="1"/>
        <v>1.2150000000000003E-2</v>
      </c>
    </row>
    <row r="29" spans="1:11" x14ac:dyDescent="0.3">
      <c r="A29" s="1">
        <v>44453</v>
      </c>
      <c r="B29">
        <v>7</v>
      </c>
      <c r="C29" t="s">
        <v>6</v>
      </c>
      <c r="D29">
        <v>21.4444444444444</v>
      </c>
      <c r="E29">
        <v>4</v>
      </c>
      <c r="F29">
        <f t="shared" si="0"/>
        <v>21</v>
      </c>
      <c r="G29">
        <v>9.3000000000000007</v>
      </c>
      <c r="H29">
        <v>4.5</v>
      </c>
      <c r="I29">
        <v>4.5999999999999996</v>
      </c>
      <c r="J29">
        <f>(E29*H29*I29)*$M$2/10000</f>
        <v>4.1399999999999999E-2</v>
      </c>
      <c r="K29">
        <f t="shared" si="1"/>
        <v>4.1399999999999999E-2</v>
      </c>
    </row>
    <row r="30" spans="1:11" x14ac:dyDescent="0.3">
      <c r="A30" s="1">
        <v>44462</v>
      </c>
      <c r="B30">
        <v>16</v>
      </c>
      <c r="C30" t="s">
        <v>6</v>
      </c>
      <c r="D30">
        <v>21.636363636363601</v>
      </c>
      <c r="E30">
        <v>8</v>
      </c>
      <c r="F30">
        <f t="shared" si="0"/>
        <v>21</v>
      </c>
      <c r="G30">
        <v>15.5</v>
      </c>
      <c r="H30">
        <v>8.1999999999999993</v>
      </c>
      <c r="I30">
        <v>8</v>
      </c>
      <c r="J30">
        <f>(E30*H30*I30)*$M$2/10000</f>
        <v>0.26240000000000002</v>
      </c>
      <c r="K30">
        <f t="shared" si="1"/>
        <v>0.26240000000000002</v>
      </c>
    </row>
    <row r="31" spans="1:11" x14ac:dyDescent="0.3">
      <c r="A31" s="1">
        <v>44488</v>
      </c>
      <c r="B31">
        <v>0</v>
      </c>
      <c r="C31" t="s">
        <v>6</v>
      </c>
      <c r="D31">
        <v>21.3</v>
      </c>
      <c r="E31">
        <v>3</v>
      </c>
      <c r="F31">
        <f t="shared" si="0"/>
        <v>21</v>
      </c>
      <c r="G31">
        <v>7.8</v>
      </c>
      <c r="H31">
        <v>3.2</v>
      </c>
      <c r="I31">
        <v>3</v>
      </c>
      <c r="J31">
        <f>(E31*H31*I31)*$M$2/10000</f>
        <v>1.4400000000000003E-2</v>
      </c>
      <c r="K31">
        <f t="shared" si="1"/>
        <v>1.4400000000000003E-2</v>
      </c>
    </row>
    <row r="32" spans="1:11" x14ac:dyDescent="0.3">
      <c r="A32" s="1">
        <v>44495</v>
      </c>
      <c r="B32">
        <v>7</v>
      </c>
      <c r="C32" t="s">
        <v>6</v>
      </c>
      <c r="D32">
        <v>21.6666666666666</v>
      </c>
      <c r="E32">
        <v>6</v>
      </c>
      <c r="F32">
        <f t="shared" si="0"/>
        <v>21</v>
      </c>
      <c r="G32">
        <v>12.5</v>
      </c>
      <c r="H32">
        <v>5.9</v>
      </c>
      <c r="I32">
        <v>6.2</v>
      </c>
      <c r="J32">
        <f>(E32*H32*I32)*$M$2/10000</f>
        <v>0.10974000000000003</v>
      </c>
      <c r="K32">
        <f t="shared" si="1"/>
        <v>0.10974000000000003</v>
      </c>
    </row>
    <row r="33" spans="1:11" x14ac:dyDescent="0.3">
      <c r="A33" s="1">
        <v>44502</v>
      </c>
      <c r="B33">
        <v>14</v>
      </c>
      <c r="C33" t="s">
        <v>6</v>
      </c>
      <c r="D33">
        <v>21.75</v>
      </c>
      <c r="E33">
        <v>7</v>
      </c>
      <c r="F33">
        <f t="shared" si="0"/>
        <v>21</v>
      </c>
      <c r="G33">
        <v>17</v>
      </c>
      <c r="H33">
        <v>9.6</v>
      </c>
      <c r="I33">
        <v>8.6999999999999993</v>
      </c>
      <c r="J33">
        <f>(E33*H33*I33)*$M$2/10000</f>
        <v>0.29231999999999997</v>
      </c>
      <c r="K33">
        <f t="shared" si="1"/>
        <v>0.29231999999999997</v>
      </c>
    </row>
    <row r="34" spans="1:11" x14ac:dyDescent="0.3">
      <c r="A34" s="1">
        <v>44523</v>
      </c>
      <c r="B34">
        <v>0</v>
      </c>
      <c r="C34" t="s">
        <v>6</v>
      </c>
      <c r="D34">
        <v>24</v>
      </c>
      <c r="E34">
        <v>2</v>
      </c>
      <c r="F34">
        <f t="shared" si="0"/>
        <v>24</v>
      </c>
      <c r="G34">
        <v>4.7</v>
      </c>
      <c r="H34">
        <v>1.8</v>
      </c>
      <c r="I34">
        <v>1.8</v>
      </c>
      <c r="J34">
        <f>(E34*H34*I34)*$M$2/10000</f>
        <v>3.2400000000000007E-3</v>
      </c>
      <c r="K34">
        <f t="shared" si="1"/>
        <v>3.2400000000000007E-3</v>
      </c>
    </row>
    <row r="35" spans="1:11" x14ac:dyDescent="0.3">
      <c r="A35" s="1">
        <v>44530</v>
      </c>
      <c r="B35">
        <v>7</v>
      </c>
      <c r="C35" t="s">
        <v>6</v>
      </c>
      <c r="D35">
        <v>24</v>
      </c>
      <c r="E35">
        <v>4</v>
      </c>
      <c r="F35">
        <f t="shared" si="0"/>
        <v>24</v>
      </c>
      <c r="G35">
        <v>9.1999999999999993</v>
      </c>
      <c r="H35">
        <v>3.6</v>
      </c>
      <c r="I35">
        <v>4.5</v>
      </c>
      <c r="J35">
        <f>(E35*H35*I35)*$M$2/10000</f>
        <v>3.2399999999999998E-2</v>
      </c>
      <c r="K35">
        <f t="shared" si="1"/>
        <v>3.2399999999999998E-2</v>
      </c>
    </row>
    <row r="36" spans="1:11" x14ac:dyDescent="0.3">
      <c r="A36" s="1">
        <v>44537</v>
      </c>
      <c r="B36">
        <v>14</v>
      </c>
      <c r="C36" t="s">
        <v>6</v>
      </c>
      <c r="D36">
        <v>24</v>
      </c>
      <c r="E36">
        <v>8</v>
      </c>
      <c r="F36">
        <f t="shared" si="0"/>
        <v>24</v>
      </c>
      <c r="G36">
        <v>15.3</v>
      </c>
      <c r="H36">
        <v>8.8000000000000007</v>
      </c>
      <c r="I36">
        <v>7.7</v>
      </c>
      <c r="J36">
        <f>(E36*H36*I36)*$M$2/10000</f>
        <v>0.27104</v>
      </c>
      <c r="K36">
        <f t="shared" si="1"/>
        <v>0.27104</v>
      </c>
    </row>
    <row r="37" spans="1:11" x14ac:dyDescent="0.3">
      <c r="A37" s="1">
        <v>44558</v>
      </c>
      <c r="B37">
        <v>0</v>
      </c>
      <c r="C37" t="s">
        <v>6</v>
      </c>
      <c r="D37">
        <v>23.5</v>
      </c>
      <c r="E37">
        <v>1</v>
      </c>
      <c r="F37">
        <f t="shared" si="0"/>
        <v>23</v>
      </c>
      <c r="G37">
        <v>2.7</v>
      </c>
      <c r="H37">
        <v>0.9</v>
      </c>
      <c r="I37">
        <v>1.1000000000000001</v>
      </c>
      <c r="J37">
        <f>(E37*H37*I37)*$M$2/10000</f>
        <v>4.95E-4</v>
      </c>
      <c r="K37">
        <f t="shared" si="1"/>
        <v>4.95E-4</v>
      </c>
    </row>
    <row r="38" spans="1:11" x14ac:dyDescent="0.3">
      <c r="A38" s="1">
        <v>44572</v>
      </c>
      <c r="B38">
        <v>7</v>
      </c>
      <c r="C38" t="s">
        <v>6</v>
      </c>
      <c r="D38">
        <v>23.8</v>
      </c>
      <c r="E38">
        <v>5</v>
      </c>
      <c r="F38">
        <f t="shared" si="0"/>
        <v>23</v>
      </c>
      <c r="G38">
        <v>12.5</v>
      </c>
      <c r="H38">
        <v>5.6</v>
      </c>
      <c r="I38">
        <v>6</v>
      </c>
      <c r="J38">
        <f>(E38*H38*I38)*$M$2/10000</f>
        <v>8.4000000000000005E-2</v>
      </c>
      <c r="K38">
        <f t="shared" si="1"/>
        <v>8.4000000000000005E-2</v>
      </c>
    </row>
    <row r="39" spans="1:11" x14ac:dyDescent="0.3">
      <c r="A39" s="1">
        <v>44446</v>
      </c>
      <c r="B39">
        <v>0</v>
      </c>
      <c r="C39" t="s">
        <v>7</v>
      </c>
      <c r="D39">
        <v>22</v>
      </c>
      <c r="E39">
        <v>4</v>
      </c>
      <c r="F39">
        <f t="shared" si="0"/>
        <v>22</v>
      </c>
      <c r="G39">
        <v>6</v>
      </c>
      <c r="H39">
        <v>2.4</v>
      </c>
      <c r="I39">
        <v>2.7</v>
      </c>
      <c r="J39">
        <f>(E39*H39*I39)*$M$2/10000</f>
        <v>1.2960000000000003E-2</v>
      </c>
      <c r="K39">
        <f t="shared" si="1"/>
        <v>1.2960000000000003E-2</v>
      </c>
    </row>
    <row r="40" spans="1:11" x14ac:dyDescent="0.3">
      <c r="A40" s="1">
        <v>44453</v>
      </c>
      <c r="B40">
        <v>7</v>
      </c>
      <c r="C40" t="s">
        <v>7</v>
      </c>
      <c r="D40">
        <v>21.533333333333299</v>
      </c>
      <c r="E40">
        <v>4</v>
      </c>
      <c r="F40">
        <f t="shared" si="0"/>
        <v>21</v>
      </c>
      <c r="G40">
        <v>7</v>
      </c>
      <c r="H40">
        <v>4.8</v>
      </c>
      <c r="I40">
        <v>5.4</v>
      </c>
      <c r="J40">
        <f>(E40*H40*I40)*$M$2/10000</f>
        <v>5.1840000000000011E-2</v>
      </c>
      <c r="K40">
        <f t="shared" si="1"/>
        <v>5.1840000000000011E-2</v>
      </c>
    </row>
    <row r="41" spans="1:11" x14ac:dyDescent="0.3">
      <c r="A41" s="1">
        <v>44462</v>
      </c>
      <c r="B41">
        <v>16</v>
      </c>
      <c r="C41" t="s">
        <v>7</v>
      </c>
      <c r="D41">
        <v>21.230769230769202</v>
      </c>
      <c r="E41">
        <v>8</v>
      </c>
      <c r="F41">
        <f t="shared" si="0"/>
        <v>21</v>
      </c>
      <c r="G41">
        <v>15.5</v>
      </c>
      <c r="H41">
        <v>7</v>
      </c>
      <c r="I41">
        <v>7.7</v>
      </c>
      <c r="J41">
        <f>(E41*H41*I41)*$M$2/10000</f>
        <v>0.21560000000000001</v>
      </c>
      <c r="K41">
        <f t="shared" si="1"/>
        <v>0.21560000000000001</v>
      </c>
    </row>
    <row r="42" spans="1:11" x14ac:dyDescent="0.3">
      <c r="A42" s="1">
        <v>44488</v>
      </c>
      <c r="B42">
        <v>0</v>
      </c>
      <c r="C42" t="s">
        <v>7</v>
      </c>
      <c r="D42">
        <v>21.1</v>
      </c>
      <c r="E42">
        <v>3</v>
      </c>
      <c r="F42">
        <f t="shared" si="0"/>
        <v>21</v>
      </c>
      <c r="G42">
        <v>8</v>
      </c>
      <c r="H42">
        <v>2.8</v>
      </c>
      <c r="I42">
        <v>3</v>
      </c>
      <c r="J42">
        <f>(E42*H42*I42)*$M$2/10000</f>
        <v>1.2599999999999997E-2</v>
      </c>
      <c r="K42">
        <f t="shared" si="1"/>
        <v>1.2599999999999997E-2</v>
      </c>
    </row>
    <row r="43" spans="1:11" x14ac:dyDescent="0.3">
      <c r="A43" s="1">
        <v>44495</v>
      </c>
      <c r="B43">
        <v>7</v>
      </c>
      <c r="C43" t="s">
        <v>7</v>
      </c>
      <c r="D43">
        <v>21.7</v>
      </c>
      <c r="E43">
        <v>6</v>
      </c>
      <c r="F43">
        <f t="shared" si="0"/>
        <v>21</v>
      </c>
      <c r="G43">
        <v>13.4</v>
      </c>
      <c r="H43">
        <v>6.3</v>
      </c>
      <c r="I43">
        <v>6</v>
      </c>
      <c r="J43">
        <f>(E43*H43*I43)*$M$2/10000</f>
        <v>0.1134</v>
      </c>
      <c r="K43">
        <f t="shared" si="1"/>
        <v>0.1134</v>
      </c>
    </row>
    <row r="44" spans="1:11" x14ac:dyDescent="0.3">
      <c r="A44" s="1">
        <v>44523</v>
      </c>
      <c r="B44">
        <v>0</v>
      </c>
      <c r="C44" t="s">
        <v>7</v>
      </c>
      <c r="D44">
        <v>24</v>
      </c>
      <c r="E44">
        <v>1</v>
      </c>
      <c r="F44">
        <f t="shared" si="0"/>
        <v>24</v>
      </c>
      <c r="G44">
        <v>2.9</v>
      </c>
      <c r="H44">
        <v>1.1000000000000001</v>
      </c>
      <c r="I44">
        <v>1.7</v>
      </c>
      <c r="J44">
        <f>(E44*H44*I44)*$M$2/10000</f>
        <v>9.3500000000000018E-4</v>
      </c>
      <c r="K44">
        <f t="shared" si="1"/>
        <v>9.3500000000000018E-4</v>
      </c>
    </row>
    <row r="45" spans="1:11" x14ac:dyDescent="0.3">
      <c r="A45" s="1">
        <v>44530</v>
      </c>
      <c r="B45">
        <v>7</v>
      </c>
      <c r="C45" t="s">
        <v>7</v>
      </c>
      <c r="D45">
        <v>24</v>
      </c>
      <c r="E45">
        <v>3</v>
      </c>
      <c r="F45">
        <f t="shared" si="0"/>
        <v>24</v>
      </c>
      <c r="G45">
        <v>9.9</v>
      </c>
      <c r="H45">
        <v>2.2999999999999998</v>
      </c>
      <c r="I45">
        <v>2.2999999999999998</v>
      </c>
      <c r="J45">
        <f>(E45*H45*I45)*$M$2/10000</f>
        <v>7.9349999999999993E-3</v>
      </c>
      <c r="K45">
        <f t="shared" si="1"/>
        <v>7.9349999999999993E-3</v>
      </c>
    </row>
    <row r="46" spans="1:11" x14ac:dyDescent="0.3">
      <c r="A46" s="1">
        <v>44537</v>
      </c>
      <c r="B46">
        <v>14</v>
      </c>
      <c r="C46" t="s">
        <v>7</v>
      </c>
      <c r="D46">
        <v>24</v>
      </c>
      <c r="E46">
        <v>6</v>
      </c>
      <c r="F46">
        <f t="shared" si="0"/>
        <v>24</v>
      </c>
      <c r="G46">
        <v>12.7</v>
      </c>
      <c r="H46">
        <v>5.5</v>
      </c>
      <c r="I46">
        <v>5</v>
      </c>
      <c r="J46">
        <f>(E46*H46*I46)*$M$2/10000</f>
        <v>8.2500000000000004E-2</v>
      </c>
      <c r="K46">
        <f t="shared" si="1"/>
        <v>8.2500000000000004E-2</v>
      </c>
    </row>
    <row r="47" spans="1:11" x14ac:dyDescent="0.3">
      <c r="A47" s="1">
        <v>44544</v>
      </c>
      <c r="B47">
        <v>21</v>
      </c>
      <c r="C47" t="s">
        <v>7</v>
      </c>
      <c r="D47">
        <v>24.125</v>
      </c>
      <c r="E47">
        <v>9</v>
      </c>
      <c r="F47">
        <f t="shared" si="0"/>
        <v>24</v>
      </c>
      <c r="G47">
        <v>18.600000000000001</v>
      </c>
      <c r="H47">
        <v>8.8000000000000007</v>
      </c>
      <c r="I47">
        <v>9.3000000000000007</v>
      </c>
      <c r="J47">
        <f>(E47*H47*I47)*$M$2/10000</f>
        <v>0.36828</v>
      </c>
      <c r="K47">
        <f t="shared" si="1"/>
        <v>0.36828</v>
      </c>
    </row>
    <row r="48" spans="1:11" x14ac:dyDescent="0.3">
      <c r="A48" s="1">
        <v>44551</v>
      </c>
      <c r="B48">
        <v>28</v>
      </c>
      <c r="C48" t="s">
        <v>7</v>
      </c>
      <c r="D48">
        <v>23.8888888888888</v>
      </c>
      <c r="E48">
        <v>10</v>
      </c>
      <c r="F48">
        <f t="shared" si="0"/>
        <v>23</v>
      </c>
      <c r="G48">
        <v>22.2</v>
      </c>
      <c r="H48">
        <v>11.2</v>
      </c>
      <c r="I48">
        <v>11.8</v>
      </c>
      <c r="J48">
        <f>(E48*H48*I48)*$M$2/10000</f>
        <v>0.66080000000000005</v>
      </c>
      <c r="K48">
        <f t="shared" si="1"/>
        <v>0.66080000000000005</v>
      </c>
    </row>
    <row r="49" spans="1:11" x14ac:dyDescent="0.3">
      <c r="A49" s="1">
        <v>44558</v>
      </c>
      <c r="B49">
        <v>0</v>
      </c>
      <c r="C49" t="s">
        <v>7</v>
      </c>
      <c r="D49">
        <v>23.5</v>
      </c>
      <c r="E49">
        <v>1</v>
      </c>
      <c r="F49">
        <f t="shared" si="0"/>
        <v>23</v>
      </c>
      <c r="G49">
        <v>2.7</v>
      </c>
      <c r="H49">
        <v>0.8</v>
      </c>
      <c r="I49">
        <v>1.2</v>
      </c>
      <c r="J49">
        <f>(E49*H49*I49)*$M$2/10000</f>
        <v>4.7999999999999996E-4</v>
      </c>
      <c r="K49">
        <f t="shared" si="1"/>
        <v>4.7999999999999996E-4</v>
      </c>
    </row>
    <row r="50" spans="1:11" x14ac:dyDescent="0.3">
      <c r="A50" s="1">
        <v>44572</v>
      </c>
      <c r="B50">
        <v>7</v>
      </c>
      <c r="C50" t="s">
        <v>7</v>
      </c>
      <c r="D50">
        <v>23.818181818181799</v>
      </c>
      <c r="E50">
        <v>5</v>
      </c>
      <c r="F50">
        <f t="shared" si="0"/>
        <v>23</v>
      </c>
      <c r="G50">
        <v>13.2</v>
      </c>
      <c r="H50">
        <v>5.0999999999999996</v>
      </c>
      <c r="I50">
        <v>5.3</v>
      </c>
      <c r="J50">
        <f>(E50*H50*I50)*$M$2/10000</f>
        <v>6.7574999999999996E-2</v>
      </c>
      <c r="K50">
        <f t="shared" si="1"/>
        <v>6.7574999999999996E-2</v>
      </c>
    </row>
    <row r="51" spans="1:11" x14ac:dyDescent="0.3">
      <c r="A51" s="1">
        <v>44579</v>
      </c>
      <c r="B51">
        <v>14</v>
      </c>
      <c r="C51" t="s">
        <v>7</v>
      </c>
      <c r="D51">
        <v>24</v>
      </c>
      <c r="E51">
        <v>8</v>
      </c>
      <c r="F51">
        <f t="shared" si="0"/>
        <v>24</v>
      </c>
      <c r="G51">
        <v>19.5</v>
      </c>
      <c r="H51">
        <v>8.4</v>
      </c>
      <c r="I51">
        <v>8.6999999999999993</v>
      </c>
      <c r="J51">
        <f>(E51*H51*I51)*$M$2/10000</f>
        <v>0.29231999999999997</v>
      </c>
      <c r="K51">
        <f t="shared" si="1"/>
        <v>0.29231999999999997</v>
      </c>
    </row>
    <row r="52" spans="1:11" x14ac:dyDescent="0.3">
      <c r="A52" s="1">
        <v>44446</v>
      </c>
      <c r="B52">
        <v>0</v>
      </c>
      <c r="C52" t="s">
        <v>8</v>
      </c>
      <c r="D52">
        <v>21.75</v>
      </c>
      <c r="E52">
        <v>4</v>
      </c>
      <c r="F52">
        <f t="shared" si="0"/>
        <v>21</v>
      </c>
      <c r="G52">
        <v>7</v>
      </c>
      <c r="H52">
        <v>3.1</v>
      </c>
      <c r="I52">
        <v>3.6</v>
      </c>
      <c r="J52">
        <f>(E52*H52*I52)*$M$2/10000</f>
        <v>2.232E-2</v>
      </c>
      <c r="K52">
        <f t="shared" si="1"/>
        <v>2.232E-2</v>
      </c>
    </row>
    <row r="53" spans="1:11" x14ac:dyDescent="0.3">
      <c r="A53" s="1">
        <v>44453</v>
      </c>
      <c r="B53">
        <v>7</v>
      </c>
      <c r="C53" t="s">
        <v>8</v>
      </c>
      <c r="D53">
        <v>21.466666666666601</v>
      </c>
      <c r="E53">
        <v>5</v>
      </c>
      <c r="F53">
        <f t="shared" si="0"/>
        <v>21</v>
      </c>
      <c r="G53">
        <v>11.4</v>
      </c>
      <c r="H53">
        <v>6</v>
      </c>
      <c r="I53">
        <v>6.1</v>
      </c>
      <c r="J53">
        <f>(E53*H53*I53)*$M$2/10000</f>
        <v>9.1499999999999998E-2</v>
      </c>
      <c r="K53">
        <f t="shared" si="1"/>
        <v>9.1499999999999998E-2</v>
      </c>
    </row>
    <row r="54" spans="1:11" x14ac:dyDescent="0.3">
      <c r="A54" s="1">
        <v>44488</v>
      </c>
      <c r="B54">
        <v>0</v>
      </c>
      <c r="C54" t="s">
        <v>8</v>
      </c>
      <c r="D54">
        <v>21.181818181818102</v>
      </c>
      <c r="E54">
        <v>4</v>
      </c>
      <c r="F54">
        <f t="shared" si="0"/>
        <v>21</v>
      </c>
      <c r="G54">
        <v>8.1999999999999993</v>
      </c>
      <c r="H54">
        <v>3.1</v>
      </c>
      <c r="I54">
        <v>3.6</v>
      </c>
      <c r="J54">
        <f>(E54*H54*I54)*$M$2/10000</f>
        <v>2.232E-2</v>
      </c>
      <c r="K54">
        <f t="shared" si="1"/>
        <v>2.232E-2</v>
      </c>
    </row>
    <row r="55" spans="1:11" x14ac:dyDescent="0.3">
      <c r="A55" s="1">
        <v>44495</v>
      </c>
      <c r="B55">
        <v>7</v>
      </c>
      <c r="C55" t="s">
        <v>8</v>
      </c>
      <c r="D55">
        <v>21.7</v>
      </c>
      <c r="E55">
        <v>6</v>
      </c>
      <c r="F55">
        <f t="shared" si="0"/>
        <v>21</v>
      </c>
      <c r="G55">
        <v>14.2</v>
      </c>
      <c r="H55">
        <v>6.7</v>
      </c>
      <c r="I55">
        <v>7</v>
      </c>
      <c r="J55">
        <f>(E55*H55*I55)*$M$2/10000</f>
        <v>0.14070000000000002</v>
      </c>
      <c r="K55">
        <f t="shared" si="1"/>
        <v>0.14070000000000002</v>
      </c>
    </row>
    <row r="56" spans="1:11" x14ac:dyDescent="0.3">
      <c r="A56" s="1">
        <v>44523</v>
      </c>
      <c r="B56">
        <v>0</v>
      </c>
      <c r="C56" t="s">
        <v>8</v>
      </c>
      <c r="D56">
        <v>24</v>
      </c>
      <c r="E56">
        <v>1</v>
      </c>
      <c r="F56">
        <f t="shared" si="0"/>
        <v>24</v>
      </c>
      <c r="G56">
        <v>3.4</v>
      </c>
      <c r="H56">
        <v>0.9</v>
      </c>
      <c r="I56">
        <v>1.2</v>
      </c>
      <c r="J56">
        <f>(E56*H56*I56)*$M$2/10000</f>
        <v>5.4000000000000001E-4</v>
      </c>
      <c r="K56">
        <f t="shared" si="1"/>
        <v>5.4000000000000001E-4</v>
      </c>
    </row>
    <row r="57" spans="1:11" x14ac:dyDescent="0.3">
      <c r="A57" s="1">
        <v>44530</v>
      </c>
      <c r="B57">
        <v>7</v>
      </c>
      <c r="C57" t="s">
        <v>8</v>
      </c>
      <c r="D57">
        <v>24</v>
      </c>
      <c r="E57">
        <v>3</v>
      </c>
      <c r="F57">
        <f t="shared" si="0"/>
        <v>24</v>
      </c>
      <c r="G57">
        <v>9.1999999999999993</v>
      </c>
      <c r="H57">
        <v>1.8</v>
      </c>
      <c r="I57">
        <v>1.8</v>
      </c>
      <c r="J57">
        <f>(E57*H57*I57)*$M$2/10000</f>
        <v>4.8599999999999997E-3</v>
      </c>
      <c r="K57">
        <f t="shared" si="1"/>
        <v>4.8599999999999997E-3</v>
      </c>
    </row>
    <row r="58" spans="1:11" x14ac:dyDescent="0.3">
      <c r="A58" s="1">
        <v>44537</v>
      </c>
      <c r="B58">
        <v>14</v>
      </c>
      <c r="C58" t="s">
        <v>8</v>
      </c>
      <c r="D58">
        <v>24</v>
      </c>
      <c r="E58">
        <v>6</v>
      </c>
      <c r="F58">
        <f t="shared" si="0"/>
        <v>24</v>
      </c>
      <c r="G58">
        <v>12</v>
      </c>
      <c r="H58">
        <v>5.3</v>
      </c>
      <c r="I58">
        <v>5.0999999999999996</v>
      </c>
      <c r="J58">
        <f>(E58*H58*I58)*$M$2/10000</f>
        <v>8.1089999999999982E-2</v>
      </c>
      <c r="K58">
        <f t="shared" si="1"/>
        <v>8.1089999999999982E-2</v>
      </c>
    </row>
    <row r="59" spans="1:11" x14ac:dyDescent="0.3">
      <c r="A59" s="1">
        <v>44544</v>
      </c>
      <c r="B59">
        <v>21</v>
      </c>
      <c r="C59" t="s">
        <v>8</v>
      </c>
      <c r="D59">
        <v>24.125</v>
      </c>
      <c r="E59">
        <v>9</v>
      </c>
      <c r="F59">
        <f t="shared" si="0"/>
        <v>24</v>
      </c>
      <c r="G59">
        <v>18.600000000000001</v>
      </c>
      <c r="H59">
        <v>8</v>
      </c>
      <c r="I59">
        <v>8</v>
      </c>
      <c r="J59">
        <f>(E59*H59*I59)*$M$2/10000</f>
        <v>0.28799999999999998</v>
      </c>
      <c r="K59">
        <f t="shared" si="1"/>
        <v>0.28799999999999998</v>
      </c>
    </row>
    <row r="60" spans="1:11" x14ac:dyDescent="0.3">
      <c r="A60" s="1">
        <v>44558</v>
      </c>
      <c r="B60">
        <v>0</v>
      </c>
      <c r="C60" t="s">
        <v>8</v>
      </c>
      <c r="D60">
        <v>23.4545454545454</v>
      </c>
      <c r="E60">
        <v>1</v>
      </c>
      <c r="F60">
        <f t="shared" si="0"/>
        <v>23</v>
      </c>
      <c r="G60">
        <v>3</v>
      </c>
      <c r="H60">
        <v>1</v>
      </c>
      <c r="I60">
        <v>1.2</v>
      </c>
      <c r="J60">
        <f>(E60*H60*I60)*$M$2/10000</f>
        <v>5.9999999999999995E-4</v>
      </c>
      <c r="K60">
        <f t="shared" si="1"/>
        <v>5.9999999999999995E-4</v>
      </c>
    </row>
    <row r="61" spans="1:11" x14ac:dyDescent="0.3">
      <c r="A61" s="1">
        <v>44572</v>
      </c>
      <c r="B61">
        <v>7</v>
      </c>
      <c r="C61" t="s">
        <v>8</v>
      </c>
      <c r="D61">
        <v>23.818181818181799</v>
      </c>
      <c r="E61">
        <v>5</v>
      </c>
      <c r="F61">
        <f t="shared" si="0"/>
        <v>23</v>
      </c>
      <c r="G61">
        <v>13.6</v>
      </c>
      <c r="H61">
        <v>5.8</v>
      </c>
      <c r="I61">
        <v>5.7</v>
      </c>
      <c r="J61">
        <f>(E61*H61*I61)*$M$2/10000</f>
        <v>8.2650000000000001E-2</v>
      </c>
      <c r="K61">
        <f t="shared" si="1"/>
        <v>8.2650000000000001E-2</v>
      </c>
    </row>
    <row r="62" spans="1:11" x14ac:dyDescent="0.3">
      <c r="A62" s="1">
        <v>44579</v>
      </c>
      <c r="B62">
        <v>14</v>
      </c>
      <c r="C62" t="s">
        <v>8</v>
      </c>
      <c r="D62">
        <v>24</v>
      </c>
      <c r="E62">
        <v>8</v>
      </c>
      <c r="F62">
        <f t="shared" si="0"/>
        <v>24</v>
      </c>
      <c r="G62">
        <v>19</v>
      </c>
      <c r="H62">
        <v>9.1</v>
      </c>
      <c r="I62">
        <v>8.6999999999999993</v>
      </c>
      <c r="J62">
        <f>(E62*H62*I62)*$M$2/10000</f>
        <v>0.31667999999999991</v>
      </c>
      <c r="K62">
        <f t="shared" si="1"/>
        <v>0.31667999999999991</v>
      </c>
    </row>
    <row r="63" spans="1:11" x14ac:dyDescent="0.3">
      <c r="A63" s="1">
        <v>44446</v>
      </c>
      <c r="B63">
        <v>0</v>
      </c>
      <c r="C63" t="s">
        <v>9</v>
      </c>
      <c r="D63">
        <v>21.846153846153801</v>
      </c>
      <c r="E63">
        <v>4</v>
      </c>
      <c r="F63">
        <f t="shared" si="0"/>
        <v>21</v>
      </c>
      <c r="G63">
        <v>7.5</v>
      </c>
      <c r="H63">
        <v>3</v>
      </c>
      <c r="I63">
        <v>3.3</v>
      </c>
      <c r="J63">
        <f>(E63*H63*I63)*$M$2/10000</f>
        <v>1.9799999999999998E-2</v>
      </c>
      <c r="K63">
        <f t="shared" si="1"/>
        <v>1.9799999999999998E-2</v>
      </c>
    </row>
    <row r="64" spans="1:11" x14ac:dyDescent="0.3">
      <c r="A64" s="1">
        <v>44453</v>
      </c>
      <c r="B64">
        <v>7</v>
      </c>
      <c r="C64" t="s">
        <v>9</v>
      </c>
      <c r="D64">
        <v>21.4838709677419</v>
      </c>
      <c r="E64">
        <v>5</v>
      </c>
      <c r="F64">
        <f t="shared" si="0"/>
        <v>21</v>
      </c>
      <c r="G64">
        <v>11</v>
      </c>
      <c r="H64">
        <v>5.5</v>
      </c>
      <c r="I64">
        <v>6</v>
      </c>
      <c r="J64">
        <f>(E64*H64*I64)*$M$2/10000</f>
        <v>8.2500000000000004E-2</v>
      </c>
      <c r="K64">
        <f t="shared" si="1"/>
        <v>8.2500000000000004E-2</v>
      </c>
    </row>
    <row r="65" spans="1:11" x14ac:dyDescent="0.3">
      <c r="A65" s="1">
        <v>44488</v>
      </c>
      <c r="B65">
        <v>0</v>
      </c>
      <c r="C65" t="s">
        <v>9</v>
      </c>
      <c r="D65">
        <v>21.1</v>
      </c>
      <c r="E65">
        <v>4</v>
      </c>
      <c r="F65">
        <f t="shared" si="0"/>
        <v>21</v>
      </c>
      <c r="G65">
        <v>8.8000000000000007</v>
      </c>
      <c r="H65">
        <v>3.8</v>
      </c>
      <c r="I65">
        <v>3.8</v>
      </c>
      <c r="J65">
        <f>(E65*H65*I65)*$M$2/10000</f>
        <v>2.8879999999999999E-2</v>
      </c>
      <c r="K65">
        <f t="shared" si="1"/>
        <v>2.8879999999999999E-2</v>
      </c>
    </row>
    <row r="66" spans="1:11" x14ac:dyDescent="0.3">
      <c r="A66" s="1">
        <v>44495</v>
      </c>
      <c r="B66">
        <v>7</v>
      </c>
      <c r="C66" t="s">
        <v>9</v>
      </c>
      <c r="D66">
        <v>21.7777777777777</v>
      </c>
      <c r="E66">
        <v>6</v>
      </c>
      <c r="F66">
        <f t="shared" ref="F66:F129" si="2">IF(D66&lt;18,17,IF(D66&lt;19,18,IF(D66&lt;20,19,IF(D66&lt;21,20,IF(D66&lt;22,21,IF(D66&lt;23,22,IF(D66&lt;24,23,IF(D66&lt;25,24,IF(D66&lt;26,25)))))))))</f>
        <v>21</v>
      </c>
      <c r="G66">
        <v>14.5</v>
      </c>
      <c r="H66">
        <v>6.4</v>
      </c>
      <c r="I66">
        <v>7</v>
      </c>
      <c r="J66">
        <f>(E66*H66*I66)*$M$2/10000</f>
        <v>0.13440000000000005</v>
      </c>
      <c r="K66">
        <f t="shared" si="1"/>
        <v>0.13440000000000005</v>
      </c>
    </row>
    <row r="67" spans="1:11" x14ac:dyDescent="0.3">
      <c r="A67" s="1">
        <v>44523</v>
      </c>
      <c r="B67">
        <v>0</v>
      </c>
      <c r="C67" t="s">
        <v>9</v>
      </c>
      <c r="D67">
        <v>24</v>
      </c>
      <c r="E67">
        <v>2</v>
      </c>
      <c r="F67">
        <f t="shared" si="2"/>
        <v>24</v>
      </c>
      <c r="G67">
        <v>4.7</v>
      </c>
      <c r="H67">
        <v>1</v>
      </c>
      <c r="I67">
        <v>1.4</v>
      </c>
      <c r="J67">
        <f>(E67*H67*I67)*$M$2/10000</f>
        <v>1.4E-3</v>
      </c>
      <c r="K67">
        <f t="shared" ref="K67:K130" si="3">IF(B67&gt;31, NA(), J67)</f>
        <v>1.4E-3</v>
      </c>
    </row>
    <row r="68" spans="1:11" x14ac:dyDescent="0.3">
      <c r="A68" s="1">
        <v>44530</v>
      </c>
      <c r="B68">
        <v>7</v>
      </c>
      <c r="C68" t="s">
        <v>9</v>
      </c>
      <c r="D68">
        <v>24</v>
      </c>
      <c r="E68">
        <v>4</v>
      </c>
      <c r="F68">
        <f t="shared" si="2"/>
        <v>24</v>
      </c>
      <c r="G68">
        <v>8.1999999999999993</v>
      </c>
      <c r="H68">
        <v>3.3</v>
      </c>
      <c r="I68">
        <v>4.2</v>
      </c>
      <c r="J68">
        <f>(E68*H68*I68)*$M$2/10000</f>
        <v>2.7719999999999998E-2</v>
      </c>
      <c r="K68">
        <f t="shared" si="3"/>
        <v>2.7719999999999998E-2</v>
      </c>
    </row>
    <row r="69" spans="1:11" x14ac:dyDescent="0.3">
      <c r="A69" s="1">
        <v>44537</v>
      </c>
      <c r="B69">
        <v>14</v>
      </c>
      <c r="C69" t="s">
        <v>9</v>
      </c>
      <c r="D69">
        <v>24</v>
      </c>
      <c r="E69">
        <v>7</v>
      </c>
      <c r="F69">
        <f t="shared" si="2"/>
        <v>24</v>
      </c>
      <c r="G69">
        <v>15.2</v>
      </c>
      <c r="H69">
        <v>7.3</v>
      </c>
      <c r="I69">
        <v>7.2</v>
      </c>
      <c r="J69">
        <f>(E69*H69*I69)*$M$2/10000</f>
        <v>0.18396000000000001</v>
      </c>
      <c r="K69">
        <f t="shared" si="3"/>
        <v>0.18396000000000001</v>
      </c>
    </row>
    <row r="70" spans="1:11" x14ac:dyDescent="0.3">
      <c r="A70" s="1">
        <v>44544</v>
      </c>
      <c r="B70">
        <v>21</v>
      </c>
      <c r="C70" t="s">
        <v>9</v>
      </c>
      <c r="D70">
        <v>24.125</v>
      </c>
      <c r="E70">
        <v>9</v>
      </c>
      <c r="F70">
        <f t="shared" si="2"/>
        <v>24</v>
      </c>
      <c r="G70">
        <v>21.2</v>
      </c>
      <c r="H70">
        <v>11</v>
      </c>
      <c r="I70">
        <v>11</v>
      </c>
      <c r="J70">
        <f>(E70*H70*I70)*$M$2/10000</f>
        <v>0.54449999999999998</v>
      </c>
      <c r="K70">
        <f t="shared" si="3"/>
        <v>0.54449999999999998</v>
      </c>
    </row>
    <row r="71" spans="1:11" x14ac:dyDescent="0.3">
      <c r="A71" s="1">
        <v>44551</v>
      </c>
      <c r="B71">
        <v>28</v>
      </c>
      <c r="C71" t="s">
        <v>9</v>
      </c>
      <c r="D71">
        <v>23.857142857142801</v>
      </c>
      <c r="E71">
        <v>11</v>
      </c>
      <c r="F71">
        <f t="shared" si="2"/>
        <v>23</v>
      </c>
      <c r="G71">
        <v>26.2</v>
      </c>
      <c r="H71">
        <v>12.5</v>
      </c>
      <c r="I71">
        <v>13</v>
      </c>
      <c r="J71">
        <f>(E71*H71*I71)*$M$2/10000</f>
        <v>0.89375000000000004</v>
      </c>
      <c r="K71">
        <f t="shared" si="3"/>
        <v>0.89375000000000004</v>
      </c>
    </row>
    <row r="72" spans="1:11" x14ac:dyDescent="0.3">
      <c r="A72" s="1">
        <v>44558</v>
      </c>
      <c r="B72">
        <v>0</v>
      </c>
      <c r="C72" t="s">
        <v>9</v>
      </c>
      <c r="D72">
        <v>23.5</v>
      </c>
      <c r="E72">
        <v>1</v>
      </c>
      <c r="F72">
        <f t="shared" si="2"/>
        <v>23</v>
      </c>
      <c r="G72">
        <v>3.3</v>
      </c>
      <c r="H72">
        <v>1.2</v>
      </c>
      <c r="I72">
        <v>1.4</v>
      </c>
      <c r="J72">
        <f>(E72*H72*I72)*$M$2/10000</f>
        <v>8.4000000000000003E-4</v>
      </c>
      <c r="K72">
        <f t="shared" si="3"/>
        <v>8.4000000000000003E-4</v>
      </c>
    </row>
    <row r="73" spans="1:11" x14ac:dyDescent="0.3">
      <c r="A73" s="1">
        <v>44572</v>
      </c>
      <c r="B73">
        <v>7</v>
      </c>
      <c r="C73" t="s">
        <v>9</v>
      </c>
      <c r="D73">
        <v>23.8</v>
      </c>
      <c r="E73">
        <v>5</v>
      </c>
      <c r="F73">
        <f t="shared" si="2"/>
        <v>23</v>
      </c>
      <c r="G73">
        <v>12</v>
      </c>
      <c r="H73">
        <v>5.5</v>
      </c>
      <c r="I73">
        <v>5.6</v>
      </c>
      <c r="J73">
        <f>(E73*H73*I73)*$M$2/10000</f>
        <v>7.6999999999999999E-2</v>
      </c>
      <c r="K73">
        <f t="shared" si="3"/>
        <v>7.6999999999999999E-2</v>
      </c>
    </row>
    <row r="74" spans="1:11" x14ac:dyDescent="0.3">
      <c r="A74" s="1">
        <v>44579</v>
      </c>
      <c r="B74">
        <v>14</v>
      </c>
      <c r="C74" t="s">
        <v>9</v>
      </c>
      <c r="D74">
        <v>24</v>
      </c>
      <c r="E74">
        <v>9</v>
      </c>
      <c r="F74">
        <f t="shared" si="2"/>
        <v>24</v>
      </c>
      <c r="G74">
        <v>17</v>
      </c>
      <c r="H74">
        <v>8</v>
      </c>
      <c r="I74">
        <v>7.9</v>
      </c>
      <c r="J74">
        <f>(E74*H74*I74)*$M$2/10000</f>
        <v>0.28440000000000004</v>
      </c>
      <c r="K74">
        <f t="shared" si="3"/>
        <v>0.28440000000000004</v>
      </c>
    </row>
    <row r="75" spans="1:11" x14ac:dyDescent="0.3">
      <c r="A75" s="1">
        <v>44446</v>
      </c>
      <c r="B75">
        <v>0</v>
      </c>
      <c r="C75" t="s">
        <v>10</v>
      </c>
      <c r="D75">
        <v>21.75</v>
      </c>
      <c r="E75">
        <v>4</v>
      </c>
      <c r="F75">
        <f t="shared" si="2"/>
        <v>21</v>
      </c>
      <c r="G75">
        <v>6</v>
      </c>
      <c r="H75">
        <v>2.8</v>
      </c>
      <c r="I75">
        <v>3.3</v>
      </c>
      <c r="J75">
        <f>(E75*H75*I75)*$M$2/10000</f>
        <v>1.8479999999999996E-2</v>
      </c>
      <c r="K75">
        <f t="shared" si="3"/>
        <v>1.8479999999999996E-2</v>
      </c>
    </row>
    <row r="76" spans="1:11" x14ac:dyDescent="0.3">
      <c r="A76" s="1">
        <v>44453</v>
      </c>
      <c r="B76">
        <v>7</v>
      </c>
      <c r="C76" t="s">
        <v>10</v>
      </c>
      <c r="D76">
        <v>21.484848484848399</v>
      </c>
      <c r="E76">
        <v>5</v>
      </c>
      <c r="F76">
        <f t="shared" si="2"/>
        <v>21</v>
      </c>
      <c r="G76">
        <v>9.6</v>
      </c>
      <c r="H76">
        <v>4.9000000000000004</v>
      </c>
      <c r="I76">
        <v>4.9000000000000004</v>
      </c>
      <c r="J76">
        <f>(E76*H76*I76)*$M$2/10000</f>
        <v>6.0025000000000002E-2</v>
      </c>
      <c r="K76">
        <f t="shared" si="3"/>
        <v>6.0025000000000002E-2</v>
      </c>
    </row>
    <row r="77" spans="1:11" x14ac:dyDescent="0.3">
      <c r="A77" s="1">
        <v>44446</v>
      </c>
      <c r="B77">
        <v>0</v>
      </c>
      <c r="C77" t="s">
        <v>11</v>
      </c>
      <c r="D77">
        <v>21.909090909090899</v>
      </c>
      <c r="E77">
        <v>3</v>
      </c>
      <c r="F77">
        <f t="shared" si="2"/>
        <v>21</v>
      </c>
      <c r="G77">
        <v>6.2</v>
      </c>
      <c r="H77">
        <v>2.8</v>
      </c>
      <c r="I77">
        <v>3</v>
      </c>
      <c r="J77">
        <f>(E77*H77*I77)*$M$2/10000</f>
        <v>1.2599999999999997E-2</v>
      </c>
      <c r="K77">
        <f t="shared" si="3"/>
        <v>1.2599999999999997E-2</v>
      </c>
    </row>
    <row r="78" spans="1:11" x14ac:dyDescent="0.3">
      <c r="A78" s="1">
        <v>44453</v>
      </c>
      <c r="B78">
        <v>7</v>
      </c>
      <c r="C78" t="s">
        <v>11</v>
      </c>
      <c r="D78">
        <v>21.451612903225801</v>
      </c>
      <c r="E78">
        <v>4</v>
      </c>
      <c r="F78">
        <f t="shared" si="2"/>
        <v>21</v>
      </c>
      <c r="G78">
        <v>9.6999999999999993</v>
      </c>
      <c r="H78">
        <v>4.5</v>
      </c>
      <c r="I78">
        <v>4.8</v>
      </c>
      <c r="J78">
        <f>(E78*H78*I78)*$M$2/10000</f>
        <v>4.3199999999999995E-2</v>
      </c>
      <c r="K78">
        <f t="shared" si="3"/>
        <v>4.3199999999999995E-2</v>
      </c>
    </row>
    <row r="79" spans="1:11" x14ac:dyDescent="0.3">
      <c r="A79" s="1">
        <v>44462</v>
      </c>
      <c r="B79">
        <v>16</v>
      </c>
      <c r="C79" t="s">
        <v>11</v>
      </c>
      <c r="D79">
        <v>20.3333333333333</v>
      </c>
      <c r="E79">
        <v>9</v>
      </c>
      <c r="F79">
        <f t="shared" si="2"/>
        <v>20</v>
      </c>
      <c r="G79">
        <v>15.4</v>
      </c>
      <c r="H79">
        <v>7.8</v>
      </c>
      <c r="I79">
        <v>9.3000000000000007</v>
      </c>
      <c r="J79">
        <f>(E79*H79*I79)*$M$2/10000</f>
        <v>0.32643000000000005</v>
      </c>
      <c r="K79">
        <f t="shared" si="3"/>
        <v>0.32643000000000005</v>
      </c>
    </row>
    <row r="80" spans="1:11" x14ac:dyDescent="0.3">
      <c r="A80" s="1">
        <v>44446</v>
      </c>
      <c r="B80">
        <v>0</v>
      </c>
      <c r="C80" t="s">
        <v>12</v>
      </c>
      <c r="D80">
        <v>21.9</v>
      </c>
      <c r="E80">
        <v>4</v>
      </c>
      <c r="F80">
        <f t="shared" si="2"/>
        <v>21</v>
      </c>
      <c r="G80">
        <v>6.2</v>
      </c>
      <c r="H80">
        <v>2.4</v>
      </c>
      <c r="I80">
        <v>2.7</v>
      </c>
      <c r="J80">
        <f>(E80*H80*I80)*$M$2/10000</f>
        <v>1.2960000000000003E-2</v>
      </c>
      <c r="K80">
        <f t="shared" si="3"/>
        <v>1.2960000000000003E-2</v>
      </c>
    </row>
    <row r="81" spans="1:11" x14ac:dyDescent="0.3">
      <c r="A81" s="1">
        <v>44453</v>
      </c>
      <c r="B81">
        <v>7</v>
      </c>
      <c r="C81" t="s">
        <v>12</v>
      </c>
      <c r="D81">
        <v>21.5</v>
      </c>
      <c r="E81">
        <v>4</v>
      </c>
      <c r="F81">
        <f t="shared" si="2"/>
        <v>21</v>
      </c>
      <c r="G81">
        <v>9.8000000000000007</v>
      </c>
      <c r="H81">
        <v>4.5</v>
      </c>
      <c r="I81">
        <v>5.0999999999999996</v>
      </c>
      <c r="J81">
        <f>(E81*H81*I81)*$M$2/10000</f>
        <v>4.5900000000000003E-2</v>
      </c>
      <c r="K81">
        <f t="shared" si="3"/>
        <v>4.5900000000000003E-2</v>
      </c>
    </row>
    <row r="82" spans="1:11" x14ac:dyDescent="0.3">
      <c r="A82" s="1">
        <v>44462</v>
      </c>
      <c r="B82">
        <v>16</v>
      </c>
      <c r="C82" t="s">
        <v>12</v>
      </c>
      <c r="D82">
        <v>21.214285714285701</v>
      </c>
      <c r="E82">
        <v>9</v>
      </c>
      <c r="F82">
        <f t="shared" si="2"/>
        <v>21</v>
      </c>
      <c r="G82">
        <v>16</v>
      </c>
      <c r="H82">
        <v>7.8</v>
      </c>
      <c r="I82">
        <v>8.1</v>
      </c>
      <c r="J82">
        <f>(E82*H82*I82)*$M$2/10000</f>
        <v>0.28431000000000001</v>
      </c>
      <c r="K82">
        <f t="shared" si="3"/>
        <v>0.28431000000000001</v>
      </c>
    </row>
    <row r="83" spans="1:11" x14ac:dyDescent="0.3">
      <c r="A83" s="2">
        <v>44488</v>
      </c>
      <c r="B83" s="3">
        <v>0</v>
      </c>
      <c r="C83" s="3" t="s">
        <v>13</v>
      </c>
      <c r="D83" s="3">
        <v>22</v>
      </c>
      <c r="E83" s="3">
        <v>3</v>
      </c>
      <c r="F83" s="3">
        <f t="shared" si="2"/>
        <v>22</v>
      </c>
      <c r="G83" s="3">
        <v>7.7</v>
      </c>
      <c r="H83" s="3">
        <v>1.6</v>
      </c>
      <c r="I83" s="3">
        <v>2.2000000000000002</v>
      </c>
      <c r="J83">
        <f>(E83*H83*I83)*$M$2/10000</f>
        <v>5.2800000000000008E-3</v>
      </c>
      <c r="K83">
        <f t="shared" si="3"/>
        <v>5.2800000000000008E-3</v>
      </c>
    </row>
    <row r="84" spans="1:11" x14ac:dyDescent="0.3">
      <c r="A84" s="2">
        <v>44495</v>
      </c>
      <c r="B84" s="3">
        <v>7</v>
      </c>
      <c r="C84" s="3" t="s">
        <v>13</v>
      </c>
      <c r="D84" s="3">
        <v>22</v>
      </c>
      <c r="E84" s="3">
        <v>5</v>
      </c>
      <c r="F84" s="3">
        <f t="shared" si="2"/>
        <v>22</v>
      </c>
      <c r="G84" s="3">
        <v>12.2</v>
      </c>
      <c r="H84" s="3">
        <v>5.7</v>
      </c>
      <c r="I84" s="3">
        <v>6.5</v>
      </c>
      <c r="J84">
        <f>(E84*H84*I84)*$M$2/10000</f>
        <v>9.2624999999999999E-2</v>
      </c>
      <c r="K84">
        <f t="shared" si="3"/>
        <v>9.2624999999999999E-2</v>
      </c>
    </row>
    <row r="85" spans="1:11" x14ac:dyDescent="0.3">
      <c r="A85" s="2">
        <v>44502</v>
      </c>
      <c r="B85" s="3">
        <v>14</v>
      </c>
      <c r="C85" s="3" t="s">
        <v>13</v>
      </c>
      <c r="D85" s="3">
        <v>22</v>
      </c>
      <c r="E85" s="3">
        <v>5</v>
      </c>
      <c r="F85" s="3">
        <f t="shared" si="2"/>
        <v>22</v>
      </c>
      <c r="G85" s="3">
        <v>18.5</v>
      </c>
      <c r="H85" s="3">
        <v>9.8000000000000007</v>
      </c>
      <c r="I85" s="3">
        <v>9.5</v>
      </c>
      <c r="J85">
        <f>(E85*H85*I85)*$M$2/10000</f>
        <v>0.23275000000000001</v>
      </c>
      <c r="K85">
        <f t="shared" si="3"/>
        <v>0.23275000000000001</v>
      </c>
    </row>
    <row r="86" spans="1:11" x14ac:dyDescent="0.3">
      <c r="A86" s="2">
        <v>44509</v>
      </c>
      <c r="B86" s="3">
        <v>21</v>
      </c>
      <c r="C86" s="3" t="s">
        <v>13</v>
      </c>
      <c r="D86" s="3">
        <v>22</v>
      </c>
      <c r="E86" s="3">
        <v>7</v>
      </c>
      <c r="F86" s="3">
        <f t="shared" si="2"/>
        <v>22</v>
      </c>
      <c r="G86" s="3">
        <v>22</v>
      </c>
      <c r="H86" s="3">
        <v>11.6</v>
      </c>
      <c r="I86" s="3">
        <v>13.3</v>
      </c>
      <c r="J86">
        <f>(E86*H86*I86)*$M$2/10000</f>
        <v>0.53998000000000002</v>
      </c>
      <c r="K86">
        <f t="shared" si="3"/>
        <v>0.53998000000000002</v>
      </c>
    </row>
    <row r="87" spans="1:11" x14ac:dyDescent="0.3">
      <c r="A87" s="1">
        <v>44515</v>
      </c>
      <c r="B87">
        <v>6</v>
      </c>
      <c r="C87" t="s">
        <v>13</v>
      </c>
      <c r="D87">
        <v>22</v>
      </c>
      <c r="E87">
        <v>9</v>
      </c>
      <c r="F87">
        <f t="shared" si="2"/>
        <v>22</v>
      </c>
      <c r="G87">
        <v>24.9</v>
      </c>
      <c r="H87">
        <v>11.9</v>
      </c>
      <c r="I87">
        <v>13.4</v>
      </c>
      <c r="J87">
        <f>(E87*H87*I87)*$M$2/10000</f>
        <v>0.71757000000000004</v>
      </c>
      <c r="K87">
        <f t="shared" si="3"/>
        <v>0.71757000000000004</v>
      </c>
    </row>
    <row r="88" spans="1:11" x14ac:dyDescent="0.3">
      <c r="A88" s="1">
        <v>44523</v>
      </c>
      <c r="B88">
        <v>0</v>
      </c>
      <c r="C88" t="s">
        <v>13</v>
      </c>
      <c r="D88">
        <v>24.25</v>
      </c>
      <c r="E88">
        <v>2</v>
      </c>
      <c r="F88">
        <f t="shared" si="2"/>
        <v>24</v>
      </c>
      <c r="G88">
        <v>4.4000000000000004</v>
      </c>
      <c r="H88">
        <v>1.7</v>
      </c>
      <c r="I88">
        <v>1.6</v>
      </c>
      <c r="J88">
        <f>(E88*H88*I88)*$M$2/10000</f>
        <v>2.7200000000000002E-3</v>
      </c>
      <c r="K88">
        <f t="shared" si="3"/>
        <v>2.7200000000000002E-3</v>
      </c>
    </row>
    <row r="89" spans="1:11" x14ac:dyDescent="0.3">
      <c r="A89" s="1">
        <v>44530</v>
      </c>
      <c r="B89">
        <v>7</v>
      </c>
      <c r="C89" t="s">
        <v>13</v>
      </c>
      <c r="D89">
        <v>23.8</v>
      </c>
      <c r="E89">
        <v>4</v>
      </c>
      <c r="F89">
        <f t="shared" si="2"/>
        <v>23</v>
      </c>
      <c r="G89">
        <v>8.9</v>
      </c>
      <c r="H89">
        <v>3.2</v>
      </c>
      <c r="I89">
        <v>4.5</v>
      </c>
      <c r="J89">
        <f>(E89*H89*I89)*$M$2/10000</f>
        <v>2.8799999999999999E-2</v>
      </c>
      <c r="K89">
        <f t="shared" si="3"/>
        <v>2.8799999999999999E-2</v>
      </c>
    </row>
    <row r="90" spans="1:11" x14ac:dyDescent="0.3">
      <c r="A90" s="1">
        <v>44558</v>
      </c>
      <c r="B90">
        <v>0</v>
      </c>
      <c r="C90" t="s">
        <v>13</v>
      </c>
      <c r="D90">
        <v>24.4</v>
      </c>
      <c r="E90">
        <v>1</v>
      </c>
      <c r="F90">
        <f t="shared" si="2"/>
        <v>24</v>
      </c>
      <c r="G90">
        <v>2.4</v>
      </c>
      <c r="H90">
        <v>0.9</v>
      </c>
      <c r="I90">
        <v>1.1000000000000001</v>
      </c>
      <c r="J90">
        <f>(E90*H90*I90)*$M$2/10000</f>
        <v>4.95E-4</v>
      </c>
      <c r="K90">
        <f t="shared" si="3"/>
        <v>4.95E-4</v>
      </c>
    </row>
    <row r="91" spans="1:11" x14ac:dyDescent="0.3">
      <c r="A91" s="1">
        <v>44572</v>
      </c>
      <c r="B91">
        <v>7</v>
      </c>
      <c r="C91" t="s">
        <v>13</v>
      </c>
      <c r="D91">
        <v>24</v>
      </c>
      <c r="E91">
        <v>6</v>
      </c>
      <c r="F91">
        <f t="shared" si="2"/>
        <v>24</v>
      </c>
      <c r="G91">
        <v>12.3</v>
      </c>
      <c r="H91">
        <v>5.6</v>
      </c>
      <c r="I91">
        <v>5.8</v>
      </c>
      <c r="J91">
        <f>(E91*H91*I91)*$M$2/10000</f>
        <v>9.7439999999999985E-2</v>
      </c>
      <c r="K91">
        <f t="shared" si="3"/>
        <v>9.7439999999999985E-2</v>
      </c>
    </row>
    <row r="92" spans="1:11" x14ac:dyDescent="0.3">
      <c r="A92" s="1">
        <v>44579</v>
      </c>
      <c r="B92">
        <v>14</v>
      </c>
      <c r="C92" t="s">
        <v>13</v>
      </c>
      <c r="D92">
        <v>23</v>
      </c>
      <c r="E92">
        <v>9</v>
      </c>
      <c r="F92">
        <f t="shared" si="2"/>
        <v>23</v>
      </c>
      <c r="G92">
        <v>18.3</v>
      </c>
      <c r="H92">
        <v>9.5</v>
      </c>
      <c r="I92">
        <v>9.9</v>
      </c>
      <c r="J92">
        <f>(E92*H92*I92)*$M$2/10000</f>
        <v>0.42322500000000002</v>
      </c>
      <c r="K92">
        <f t="shared" si="3"/>
        <v>0.42322500000000002</v>
      </c>
    </row>
    <row r="93" spans="1:11" x14ac:dyDescent="0.3">
      <c r="A93" s="2">
        <v>44488</v>
      </c>
      <c r="B93" s="3">
        <v>0</v>
      </c>
      <c r="C93" s="3" t="s">
        <v>14</v>
      </c>
      <c r="D93" s="3">
        <v>22</v>
      </c>
      <c r="E93" s="3">
        <v>4</v>
      </c>
      <c r="F93" s="3">
        <f t="shared" si="2"/>
        <v>22</v>
      </c>
      <c r="G93" s="3">
        <v>7.4</v>
      </c>
      <c r="H93" s="3">
        <v>2</v>
      </c>
      <c r="I93" s="3">
        <v>2.5</v>
      </c>
      <c r="J93">
        <f>(E93*H93*I93)*$M$2/10000</f>
        <v>0.01</v>
      </c>
      <c r="K93">
        <f t="shared" si="3"/>
        <v>0.01</v>
      </c>
    </row>
    <row r="94" spans="1:11" x14ac:dyDescent="0.3">
      <c r="A94" s="2">
        <v>44495</v>
      </c>
      <c r="B94" s="3">
        <v>7</v>
      </c>
      <c r="C94" s="3" t="s">
        <v>14</v>
      </c>
      <c r="D94" s="3">
        <v>22</v>
      </c>
      <c r="E94" s="3">
        <v>5</v>
      </c>
      <c r="F94" s="3">
        <f t="shared" si="2"/>
        <v>22</v>
      </c>
      <c r="G94" s="3">
        <v>10.8</v>
      </c>
      <c r="H94" s="3">
        <v>5.9</v>
      </c>
      <c r="I94" s="3">
        <v>6.4</v>
      </c>
      <c r="J94">
        <f>(E94*H94*I94)*$M$2/10000</f>
        <v>9.4399999999999998E-2</v>
      </c>
      <c r="K94">
        <f t="shared" si="3"/>
        <v>9.4399999999999998E-2</v>
      </c>
    </row>
    <row r="95" spans="1:11" x14ac:dyDescent="0.3">
      <c r="A95" s="2">
        <v>44502</v>
      </c>
      <c r="B95" s="3">
        <v>14</v>
      </c>
      <c r="C95" s="3" t="s">
        <v>14</v>
      </c>
      <c r="D95" s="3">
        <v>22.4444444444444</v>
      </c>
      <c r="E95" s="3">
        <v>6</v>
      </c>
      <c r="F95" s="3">
        <f t="shared" si="2"/>
        <v>22</v>
      </c>
      <c r="G95" s="3">
        <v>18.3</v>
      </c>
      <c r="H95" s="3">
        <v>8.8000000000000007</v>
      </c>
      <c r="I95" s="3">
        <v>9.1999999999999993</v>
      </c>
      <c r="J95">
        <f>(E95*H95*I95)*$M$2/10000</f>
        <v>0.24288000000000001</v>
      </c>
      <c r="K95">
        <f t="shared" si="3"/>
        <v>0.24288000000000001</v>
      </c>
    </row>
    <row r="96" spans="1:11" x14ac:dyDescent="0.3">
      <c r="A96" s="2">
        <v>44509</v>
      </c>
      <c r="B96" s="3">
        <v>21</v>
      </c>
      <c r="C96" s="3" t="s">
        <v>14</v>
      </c>
      <c r="D96" s="3">
        <v>22</v>
      </c>
      <c r="E96" s="3">
        <v>9</v>
      </c>
      <c r="F96" s="3">
        <f t="shared" si="2"/>
        <v>22</v>
      </c>
      <c r="G96" s="3">
        <v>22.8</v>
      </c>
      <c r="H96" s="3">
        <v>10</v>
      </c>
      <c r="I96" s="3">
        <v>12.2</v>
      </c>
      <c r="J96">
        <f>(E96*H96*I96)*$M$2/10000</f>
        <v>0.54900000000000004</v>
      </c>
      <c r="K96">
        <f t="shared" si="3"/>
        <v>0.54900000000000004</v>
      </c>
    </row>
    <row r="97" spans="1:11" x14ac:dyDescent="0.3">
      <c r="A97" s="2">
        <v>44515</v>
      </c>
      <c r="B97" s="3">
        <v>27</v>
      </c>
      <c r="C97" s="3" t="s">
        <v>14</v>
      </c>
      <c r="D97" s="3">
        <v>22</v>
      </c>
      <c r="E97" s="3">
        <v>9</v>
      </c>
      <c r="F97" s="3">
        <f t="shared" si="2"/>
        <v>22</v>
      </c>
      <c r="G97" s="3">
        <v>25</v>
      </c>
      <c r="H97" s="3">
        <v>14.5</v>
      </c>
      <c r="I97" s="3">
        <v>14.1</v>
      </c>
      <c r="J97">
        <f>(E97*H97*I97)*$M$2/10000</f>
        <v>0.92002499999999998</v>
      </c>
      <c r="K97">
        <f t="shared" si="3"/>
        <v>0.92002499999999998</v>
      </c>
    </row>
    <row r="98" spans="1:11" x14ac:dyDescent="0.3">
      <c r="A98" s="1">
        <v>44523</v>
      </c>
      <c r="B98">
        <v>0</v>
      </c>
      <c r="C98" t="s">
        <v>14</v>
      </c>
      <c r="D98">
        <v>24</v>
      </c>
      <c r="E98">
        <v>2</v>
      </c>
      <c r="F98">
        <f t="shared" si="2"/>
        <v>24</v>
      </c>
      <c r="G98">
        <v>3.9</v>
      </c>
      <c r="H98">
        <v>1</v>
      </c>
      <c r="I98">
        <v>1</v>
      </c>
      <c r="J98">
        <f>(E98*H98*I98)*$M$2/10000</f>
        <v>1E-3</v>
      </c>
      <c r="K98">
        <f t="shared" si="3"/>
        <v>1E-3</v>
      </c>
    </row>
    <row r="99" spans="1:11" x14ac:dyDescent="0.3">
      <c r="A99" s="1">
        <v>44530</v>
      </c>
      <c r="B99">
        <v>7</v>
      </c>
      <c r="C99" t="s">
        <v>14</v>
      </c>
      <c r="D99">
        <v>23.8</v>
      </c>
      <c r="E99">
        <v>4</v>
      </c>
      <c r="F99">
        <f t="shared" si="2"/>
        <v>23</v>
      </c>
      <c r="G99">
        <v>8.5</v>
      </c>
      <c r="H99">
        <v>2.9</v>
      </c>
      <c r="I99">
        <v>4.0999999999999996</v>
      </c>
      <c r="J99">
        <f>(E99*H99*I99)*$M$2/10000</f>
        <v>2.3779999999999999E-2</v>
      </c>
      <c r="K99">
        <f t="shared" si="3"/>
        <v>2.3779999999999999E-2</v>
      </c>
    </row>
    <row r="100" spans="1:11" x14ac:dyDescent="0.3">
      <c r="A100" s="1">
        <v>44558</v>
      </c>
      <c r="B100">
        <v>0</v>
      </c>
      <c r="C100" t="s">
        <v>14</v>
      </c>
      <c r="D100">
        <v>24.3</v>
      </c>
      <c r="E100">
        <v>1</v>
      </c>
      <c r="F100">
        <f t="shared" si="2"/>
        <v>24</v>
      </c>
      <c r="G100">
        <v>2</v>
      </c>
      <c r="H100">
        <v>0.4</v>
      </c>
      <c r="I100">
        <v>1</v>
      </c>
      <c r="J100">
        <f>(E100*H100*I100)*$M$2/10000</f>
        <v>2.0000000000000001E-4</v>
      </c>
      <c r="K100">
        <f t="shared" si="3"/>
        <v>2.0000000000000001E-4</v>
      </c>
    </row>
    <row r="101" spans="1:11" x14ac:dyDescent="0.3">
      <c r="A101" s="1">
        <v>44572</v>
      </c>
      <c r="B101">
        <v>7</v>
      </c>
      <c r="C101" t="s">
        <v>14</v>
      </c>
      <c r="D101">
        <v>24</v>
      </c>
      <c r="E101">
        <v>5</v>
      </c>
      <c r="F101">
        <f t="shared" si="2"/>
        <v>24</v>
      </c>
      <c r="G101">
        <v>12.5</v>
      </c>
      <c r="H101">
        <v>5.3</v>
      </c>
      <c r="I101">
        <v>5.0999999999999996</v>
      </c>
      <c r="J101">
        <f>(E101*H101*I101)*$M$2/10000</f>
        <v>6.7574999999999982E-2</v>
      </c>
      <c r="K101">
        <f t="shared" si="3"/>
        <v>6.7574999999999982E-2</v>
      </c>
    </row>
    <row r="102" spans="1:11" x14ac:dyDescent="0.3">
      <c r="A102" s="1">
        <v>44579</v>
      </c>
      <c r="B102">
        <v>14</v>
      </c>
      <c r="C102" t="s">
        <v>14</v>
      </c>
      <c r="D102">
        <v>23.3333333333333</v>
      </c>
      <c r="E102">
        <v>8</v>
      </c>
      <c r="F102">
        <f t="shared" si="2"/>
        <v>23</v>
      </c>
      <c r="G102">
        <v>18.8</v>
      </c>
      <c r="H102">
        <v>10.3</v>
      </c>
      <c r="I102">
        <v>10.5</v>
      </c>
      <c r="J102">
        <f>(E102*H102*I102)*$M$2/10000</f>
        <v>0.43259999999999998</v>
      </c>
      <c r="K102">
        <f t="shared" si="3"/>
        <v>0.43259999999999998</v>
      </c>
    </row>
    <row r="103" spans="1:11" x14ac:dyDescent="0.3">
      <c r="A103" s="1">
        <v>44488</v>
      </c>
      <c r="B103">
        <v>0</v>
      </c>
      <c r="C103" t="s">
        <v>15</v>
      </c>
      <c r="D103">
        <v>21.7</v>
      </c>
      <c r="E103">
        <v>4</v>
      </c>
      <c r="F103">
        <f t="shared" si="2"/>
        <v>21</v>
      </c>
      <c r="G103">
        <v>8.1999999999999993</v>
      </c>
      <c r="H103">
        <v>3</v>
      </c>
      <c r="I103">
        <v>3</v>
      </c>
      <c r="J103">
        <f>(E103*H103*I103)*$M$2/10000</f>
        <v>1.7999999999999999E-2</v>
      </c>
      <c r="K103">
        <f t="shared" si="3"/>
        <v>1.7999999999999999E-2</v>
      </c>
    </row>
    <row r="104" spans="1:11" x14ac:dyDescent="0.3">
      <c r="A104" s="1">
        <v>44495</v>
      </c>
      <c r="B104">
        <v>7</v>
      </c>
      <c r="C104" t="s">
        <v>15</v>
      </c>
      <c r="D104">
        <v>22</v>
      </c>
      <c r="E104">
        <v>6</v>
      </c>
      <c r="F104">
        <f t="shared" si="2"/>
        <v>22</v>
      </c>
      <c r="G104">
        <v>13</v>
      </c>
      <c r="H104">
        <v>6.1</v>
      </c>
      <c r="I104">
        <v>6.6</v>
      </c>
      <c r="J104">
        <f>(E104*H104*I104)*$M$2/10000</f>
        <v>0.12077999999999997</v>
      </c>
      <c r="K104">
        <f t="shared" si="3"/>
        <v>0.12077999999999997</v>
      </c>
    </row>
    <row r="105" spans="1:11" x14ac:dyDescent="0.3">
      <c r="A105" s="2">
        <v>44502</v>
      </c>
      <c r="B105" s="3">
        <v>0</v>
      </c>
      <c r="C105" s="3" t="s">
        <v>15</v>
      </c>
      <c r="D105" s="3">
        <v>22.363636363636299</v>
      </c>
      <c r="E105" s="3">
        <v>5</v>
      </c>
      <c r="F105" s="3">
        <f t="shared" si="2"/>
        <v>22</v>
      </c>
      <c r="G105" s="3">
        <v>18</v>
      </c>
      <c r="H105" s="3">
        <v>9.4</v>
      </c>
      <c r="I105" s="3">
        <v>9.8000000000000007</v>
      </c>
      <c r="J105">
        <f>(E105*H105*I105)*$M$2/10000</f>
        <v>0.2303</v>
      </c>
      <c r="K105">
        <f t="shared" si="3"/>
        <v>0.2303</v>
      </c>
    </row>
    <row r="106" spans="1:11" x14ac:dyDescent="0.3">
      <c r="A106" s="2">
        <v>44509</v>
      </c>
      <c r="B106" s="3">
        <v>7</v>
      </c>
      <c r="C106" s="3" t="s">
        <v>15</v>
      </c>
      <c r="D106" s="3">
        <v>22</v>
      </c>
      <c r="E106" s="3">
        <v>10</v>
      </c>
      <c r="F106" s="3">
        <f t="shared" si="2"/>
        <v>22</v>
      </c>
      <c r="G106" s="3">
        <v>22</v>
      </c>
      <c r="H106" s="3">
        <v>11</v>
      </c>
      <c r="I106" s="3">
        <v>12.9</v>
      </c>
      <c r="J106">
        <f>(E106*H106*I106)*$M$2/10000</f>
        <v>0.70950000000000002</v>
      </c>
      <c r="K106">
        <f t="shared" si="3"/>
        <v>0.70950000000000002</v>
      </c>
    </row>
    <row r="107" spans="1:11" x14ac:dyDescent="0.3">
      <c r="A107" s="2">
        <v>44515</v>
      </c>
      <c r="B107" s="3">
        <v>13</v>
      </c>
      <c r="C107" s="3" t="s">
        <v>15</v>
      </c>
      <c r="D107" s="3">
        <v>22</v>
      </c>
      <c r="E107" s="3">
        <v>10</v>
      </c>
      <c r="F107" s="3">
        <f t="shared" si="2"/>
        <v>22</v>
      </c>
      <c r="G107" s="3">
        <v>25.4</v>
      </c>
      <c r="H107" s="3">
        <v>14.3</v>
      </c>
      <c r="I107" s="3">
        <v>13.9</v>
      </c>
      <c r="J107">
        <f>(E107*H107*I107)*$M$2/10000</f>
        <v>0.99385000000000001</v>
      </c>
      <c r="K107">
        <f t="shared" si="3"/>
        <v>0.99385000000000001</v>
      </c>
    </row>
    <row r="108" spans="1:11" x14ac:dyDescent="0.3">
      <c r="A108" s="1">
        <v>44523</v>
      </c>
      <c r="B108">
        <v>0</v>
      </c>
      <c r="C108" t="s">
        <v>15</v>
      </c>
      <c r="D108">
        <v>24</v>
      </c>
      <c r="E108">
        <v>2</v>
      </c>
      <c r="F108">
        <f t="shared" si="2"/>
        <v>24</v>
      </c>
      <c r="G108">
        <v>4.2</v>
      </c>
      <c r="H108">
        <v>1.2</v>
      </c>
      <c r="I108">
        <v>1.3</v>
      </c>
      <c r="J108">
        <f>(E108*H108*I108)*$M$2/10000</f>
        <v>1.5600000000000002E-3</v>
      </c>
      <c r="K108">
        <f t="shared" si="3"/>
        <v>1.5600000000000002E-3</v>
      </c>
    </row>
    <row r="109" spans="1:11" x14ac:dyDescent="0.3">
      <c r="A109" s="1">
        <v>44530</v>
      </c>
      <c r="B109">
        <v>7</v>
      </c>
      <c r="C109" t="s">
        <v>15</v>
      </c>
      <c r="D109">
        <v>23.8</v>
      </c>
      <c r="E109">
        <v>4</v>
      </c>
      <c r="F109">
        <f t="shared" si="2"/>
        <v>23</v>
      </c>
      <c r="G109">
        <v>8.9</v>
      </c>
      <c r="H109">
        <v>2.8</v>
      </c>
      <c r="I109">
        <v>4.5</v>
      </c>
      <c r="J109">
        <f>(E109*H109*I109)*$M$2/10000</f>
        <v>2.52E-2</v>
      </c>
      <c r="K109">
        <f t="shared" si="3"/>
        <v>2.52E-2</v>
      </c>
    </row>
    <row r="110" spans="1:11" x14ac:dyDescent="0.3">
      <c r="A110" s="1">
        <v>44537</v>
      </c>
      <c r="B110">
        <v>14</v>
      </c>
      <c r="C110" t="s">
        <v>15</v>
      </c>
      <c r="D110">
        <v>24</v>
      </c>
      <c r="E110">
        <v>6</v>
      </c>
      <c r="F110">
        <f t="shared" si="2"/>
        <v>24</v>
      </c>
      <c r="G110">
        <v>13.6</v>
      </c>
      <c r="H110">
        <v>7.2</v>
      </c>
      <c r="I110">
        <v>7.3</v>
      </c>
      <c r="J110">
        <f>(E110*H110*I110)*$M$2/10000</f>
        <v>0.15768000000000001</v>
      </c>
      <c r="K110">
        <f t="shared" si="3"/>
        <v>0.15768000000000001</v>
      </c>
    </row>
    <row r="111" spans="1:11" x14ac:dyDescent="0.3">
      <c r="A111" s="1">
        <v>44558</v>
      </c>
      <c r="B111">
        <v>0</v>
      </c>
      <c r="C111" t="s">
        <v>15</v>
      </c>
      <c r="D111">
        <v>24.363636363636299</v>
      </c>
      <c r="E111">
        <v>2</v>
      </c>
      <c r="F111">
        <f t="shared" si="2"/>
        <v>24</v>
      </c>
      <c r="G111">
        <v>1.8</v>
      </c>
      <c r="H111">
        <v>0.7</v>
      </c>
      <c r="I111">
        <v>1</v>
      </c>
      <c r="J111">
        <f>(E111*H111*I111)*$M$2/10000</f>
        <v>6.9999999999999999E-4</v>
      </c>
      <c r="K111">
        <f t="shared" si="3"/>
        <v>6.9999999999999999E-4</v>
      </c>
    </row>
    <row r="112" spans="1:11" x14ac:dyDescent="0.3">
      <c r="A112" s="1">
        <v>44572</v>
      </c>
      <c r="B112">
        <v>7</v>
      </c>
      <c r="C112" t="s">
        <v>15</v>
      </c>
      <c r="D112">
        <v>24</v>
      </c>
      <c r="E112">
        <v>6</v>
      </c>
      <c r="F112">
        <f t="shared" si="2"/>
        <v>24</v>
      </c>
      <c r="G112">
        <v>12.2</v>
      </c>
      <c r="H112">
        <v>5.2</v>
      </c>
      <c r="I112">
        <v>5.2</v>
      </c>
      <c r="J112">
        <f>(E112*H112*I112)*$M$2/10000</f>
        <v>8.1119999999999998E-2</v>
      </c>
      <c r="K112">
        <f t="shared" si="3"/>
        <v>8.1119999999999998E-2</v>
      </c>
    </row>
    <row r="113" spans="1:11" x14ac:dyDescent="0.3">
      <c r="A113" s="1">
        <v>44579</v>
      </c>
      <c r="B113">
        <v>14</v>
      </c>
      <c r="C113" t="s">
        <v>15</v>
      </c>
      <c r="D113">
        <v>23</v>
      </c>
      <c r="E113">
        <v>8</v>
      </c>
      <c r="F113">
        <f t="shared" si="2"/>
        <v>23</v>
      </c>
      <c r="G113">
        <v>17.2</v>
      </c>
      <c r="H113">
        <v>11.1</v>
      </c>
      <c r="I113">
        <v>10.5</v>
      </c>
      <c r="J113">
        <f>(E113*H113*I113)*$M$2/10000</f>
        <v>0.4662</v>
      </c>
      <c r="K113">
        <f t="shared" si="3"/>
        <v>0.4662</v>
      </c>
    </row>
    <row r="114" spans="1:11" x14ac:dyDescent="0.3">
      <c r="A114" s="1">
        <v>44439</v>
      </c>
      <c r="B114">
        <v>0</v>
      </c>
      <c r="C114" t="s">
        <v>16</v>
      </c>
      <c r="D114">
        <v>22.3333333333333</v>
      </c>
      <c r="E114">
        <v>2</v>
      </c>
      <c r="F114">
        <f t="shared" si="2"/>
        <v>22</v>
      </c>
      <c r="G114">
        <v>4</v>
      </c>
      <c r="H114">
        <v>2</v>
      </c>
      <c r="I114">
        <v>2.5</v>
      </c>
      <c r="J114">
        <f>(E114*H114*I114)*$M$2/10000</f>
        <v>5.0000000000000001E-3</v>
      </c>
      <c r="K114">
        <f t="shared" si="3"/>
        <v>5.0000000000000001E-3</v>
      </c>
    </row>
    <row r="115" spans="1:11" x14ac:dyDescent="0.3">
      <c r="A115" s="1">
        <v>44446</v>
      </c>
      <c r="B115">
        <v>7</v>
      </c>
      <c r="C115" t="s">
        <v>16</v>
      </c>
      <c r="D115">
        <v>22</v>
      </c>
      <c r="E115">
        <v>4</v>
      </c>
      <c r="F115">
        <f t="shared" si="2"/>
        <v>22</v>
      </c>
      <c r="G115">
        <v>8.1</v>
      </c>
      <c r="H115">
        <v>2.7</v>
      </c>
      <c r="I115">
        <v>3.7</v>
      </c>
      <c r="J115">
        <f>(E115*H115*I115)*$M$2/10000</f>
        <v>1.9980000000000005E-2</v>
      </c>
      <c r="K115">
        <f t="shared" si="3"/>
        <v>1.9980000000000005E-2</v>
      </c>
    </row>
    <row r="116" spans="1:11" x14ac:dyDescent="0.3">
      <c r="A116" s="1">
        <v>44453</v>
      </c>
      <c r="B116">
        <v>14</v>
      </c>
      <c r="C116" t="s">
        <v>16</v>
      </c>
      <c r="D116">
        <v>21.419354838709602</v>
      </c>
      <c r="E116">
        <v>7</v>
      </c>
      <c r="F116">
        <f t="shared" si="2"/>
        <v>21</v>
      </c>
      <c r="G116">
        <v>13.6</v>
      </c>
      <c r="H116">
        <v>7.1</v>
      </c>
      <c r="I116">
        <v>8.6</v>
      </c>
      <c r="J116">
        <f>(E116*H116*I116)*$M$2/10000</f>
        <v>0.21370999999999998</v>
      </c>
      <c r="K116">
        <f t="shared" si="3"/>
        <v>0.21370999999999998</v>
      </c>
    </row>
    <row r="117" spans="1:11" x14ac:dyDescent="0.3">
      <c r="A117" s="1">
        <v>44488</v>
      </c>
      <c r="B117">
        <v>0</v>
      </c>
      <c r="C117" t="s">
        <v>16</v>
      </c>
      <c r="D117">
        <v>21.818181818181799</v>
      </c>
      <c r="E117">
        <v>4</v>
      </c>
      <c r="F117">
        <f t="shared" si="2"/>
        <v>21</v>
      </c>
      <c r="G117">
        <v>7.8</v>
      </c>
      <c r="H117">
        <v>2.9</v>
      </c>
      <c r="I117">
        <v>3</v>
      </c>
      <c r="J117">
        <f>(E117*H117*I117)*$M$2/10000</f>
        <v>1.7399999999999999E-2</v>
      </c>
      <c r="K117">
        <f t="shared" si="3"/>
        <v>1.7399999999999999E-2</v>
      </c>
    </row>
    <row r="118" spans="1:11" x14ac:dyDescent="0.3">
      <c r="A118" s="1">
        <v>44495</v>
      </c>
      <c r="B118">
        <v>7</v>
      </c>
      <c r="C118" t="s">
        <v>16</v>
      </c>
      <c r="D118">
        <v>22</v>
      </c>
      <c r="E118">
        <v>6</v>
      </c>
      <c r="F118">
        <f t="shared" si="2"/>
        <v>22</v>
      </c>
      <c r="G118">
        <v>13.6</v>
      </c>
      <c r="H118">
        <v>6.3</v>
      </c>
      <c r="I118">
        <v>6.6</v>
      </c>
      <c r="J118">
        <f>(E118*H118*I118)*$M$2/10000</f>
        <v>0.12473999999999999</v>
      </c>
      <c r="K118">
        <f t="shared" si="3"/>
        <v>0.12473999999999999</v>
      </c>
    </row>
    <row r="119" spans="1:11" x14ac:dyDescent="0.3">
      <c r="A119" s="1">
        <v>44502</v>
      </c>
      <c r="B119">
        <v>14</v>
      </c>
      <c r="C119" t="s">
        <v>16</v>
      </c>
      <c r="D119">
        <v>22</v>
      </c>
      <c r="E119">
        <v>7</v>
      </c>
      <c r="F119">
        <f t="shared" si="2"/>
        <v>22</v>
      </c>
      <c r="G119">
        <v>19.8</v>
      </c>
      <c r="H119">
        <v>9</v>
      </c>
      <c r="I119">
        <v>9.8000000000000007</v>
      </c>
      <c r="J119">
        <f>(E119*H119*I119)*$M$2/10000</f>
        <v>0.30870000000000003</v>
      </c>
      <c r="K119">
        <f t="shared" si="3"/>
        <v>0.30870000000000003</v>
      </c>
    </row>
    <row r="120" spans="1:11" x14ac:dyDescent="0.3">
      <c r="A120" s="1">
        <v>44523</v>
      </c>
      <c r="B120">
        <v>0</v>
      </c>
      <c r="C120" t="s">
        <v>16</v>
      </c>
      <c r="D120">
        <v>24.2</v>
      </c>
      <c r="E120">
        <v>2</v>
      </c>
      <c r="F120">
        <f t="shared" si="2"/>
        <v>24</v>
      </c>
      <c r="G120">
        <v>4.7</v>
      </c>
      <c r="H120">
        <v>2.1</v>
      </c>
      <c r="I120">
        <v>2.5</v>
      </c>
      <c r="J120">
        <f>(E120*H120*I120)*$M$2/10000</f>
        <v>5.2500000000000003E-3</v>
      </c>
      <c r="K120">
        <f t="shared" si="3"/>
        <v>5.2500000000000003E-3</v>
      </c>
    </row>
    <row r="121" spans="1:11" x14ac:dyDescent="0.3">
      <c r="A121" s="1">
        <v>44530</v>
      </c>
      <c r="B121">
        <v>7</v>
      </c>
      <c r="C121" t="s">
        <v>16</v>
      </c>
      <c r="D121">
        <v>24.181818181818102</v>
      </c>
      <c r="E121">
        <v>5</v>
      </c>
      <c r="F121">
        <f t="shared" si="2"/>
        <v>24</v>
      </c>
      <c r="G121">
        <v>9.4</v>
      </c>
      <c r="H121">
        <v>4</v>
      </c>
      <c r="I121">
        <v>4.4000000000000004</v>
      </c>
      <c r="J121">
        <f>(E121*H121*I121)*$M$2/10000</f>
        <v>4.3999999999999997E-2</v>
      </c>
      <c r="K121">
        <f t="shared" si="3"/>
        <v>4.3999999999999997E-2</v>
      </c>
    </row>
    <row r="122" spans="1:11" x14ac:dyDescent="0.3">
      <c r="A122" s="1">
        <v>44537</v>
      </c>
      <c r="B122">
        <v>14</v>
      </c>
      <c r="C122" t="s">
        <v>16</v>
      </c>
      <c r="D122">
        <v>24</v>
      </c>
      <c r="E122">
        <v>8</v>
      </c>
      <c r="F122">
        <f t="shared" si="2"/>
        <v>24</v>
      </c>
      <c r="G122">
        <v>14.2</v>
      </c>
      <c r="H122">
        <v>7.5</v>
      </c>
      <c r="I122">
        <v>7.5</v>
      </c>
      <c r="J122">
        <f>(E122*H122*I122)*$M$2/10000</f>
        <v>0.22500000000000001</v>
      </c>
      <c r="K122">
        <f t="shared" si="3"/>
        <v>0.22500000000000001</v>
      </c>
    </row>
    <row r="123" spans="1:11" x14ac:dyDescent="0.3">
      <c r="A123" s="1">
        <v>44558</v>
      </c>
      <c r="B123">
        <v>0</v>
      </c>
      <c r="C123" t="s">
        <v>16</v>
      </c>
      <c r="D123">
        <v>24.363636363636299</v>
      </c>
      <c r="E123">
        <v>2</v>
      </c>
      <c r="F123">
        <f t="shared" si="2"/>
        <v>24</v>
      </c>
      <c r="G123">
        <v>1.7</v>
      </c>
      <c r="H123">
        <v>0.5</v>
      </c>
      <c r="I123">
        <v>0.8</v>
      </c>
      <c r="J123">
        <f>(E123*H123*I123)*$M$2/10000</f>
        <v>4.0000000000000002E-4</v>
      </c>
      <c r="K123">
        <f t="shared" si="3"/>
        <v>4.0000000000000002E-4</v>
      </c>
    </row>
    <row r="124" spans="1:11" x14ac:dyDescent="0.3">
      <c r="A124" s="1">
        <v>44572</v>
      </c>
      <c r="B124">
        <v>7</v>
      </c>
      <c r="C124" t="s">
        <v>16</v>
      </c>
      <c r="D124">
        <v>24</v>
      </c>
      <c r="E124">
        <v>6</v>
      </c>
      <c r="F124">
        <f t="shared" si="2"/>
        <v>24</v>
      </c>
      <c r="G124">
        <v>11.7</v>
      </c>
      <c r="H124">
        <v>4.3</v>
      </c>
      <c r="I124">
        <v>4.8</v>
      </c>
      <c r="J124">
        <f>(E124*H124*I124)*$M$2/10000</f>
        <v>6.1919999999999982E-2</v>
      </c>
      <c r="K124">
        <f t="shared" si="3"/>
        <v>6.1919999999999982E-2</v>
      </c>
    </row>
    <row r="125" spans="1:11" x14ac:dyDescent="0.3">
      <c r="A125" s="1">
        <v>44579</v>
      </c>
      <c r="B125">
        <v>14</v>
      </c>
      <c r="C125" t="s">
        <v>16</v>
      </c>
      <c r="D125">
        <v>23.3333333333333</v>
      </c>
      <c r="E125">
        <v>8</v>
      </c>
      <c r="F125">
        <f t="shared" si="2"/>
        <v>23</v>
      </c>
      <c r="G125">
        <v>18.399999999999999</v>
      </c>
      <c r="H125">
        <v>9</v>
      </c>
      <c r="I125">
        <v>9.1999999999999993</v>
      </c>
      <c r="J125">
        <f>(E125*H125*I125)*$M$2/10000</f>
        <v>0.33119999999999999</v>
      </c>
      <c r="K125">
        <f t="shared" si="3"/>
        <v>0.33119999999999999</v>
      </c>
    </row>
    <row r="126" spans="1:11" x14ac:dyDescent="0.3">
      <c r="A126" s="1">
        <v>44439</v>
      </c>
      <c r="B126">
        <v>0</v>
      </c>
      <c r="C126" t="s">
        <v>17</v>
      </c>
      <c r="D126">
        <v>22.25</v>
      </c>
      <c r="E126">
        <v>2</v>
      </c>
      <c r="F126">
        <f t="shared" si="2"/>
        <v>22</v>
      </c>
      <c r="G126">
        <v>3.8</v>
      </c>
      <c r="H126">
        <v>2.2000000000000002</v>
      </c>
      <c r="I126">
        <v>2.5</v>
      </c>
      <c r="J126">
        <f>(E126*H126*I126)*$M$2/10000</f>
        <v>5.4999999999999997E-3</v>
      </c>
      <c r="K126">
        <f t="shared" si="3"/>
        <v>5.4999999999999997E-3</v>
      </c>
    </row>
    <row r="127" spans="1:11" x14ac:dyDescent="0.3">
      <c r="A127" s="1">
        <v>44446</v>
      </c>
      <c r="B127">
        <v>7</v>
      </c>
      <c r="C127" t="s">
        <v>17</v>
      </c>
      <c r="D127">
        <v>22</v>
      </c>
      <c r="E127">
        <v>4</v>
      </c>
      <c r="F127">
        <f t="shared" si="2"/>
        <v>22</v>
      </c>
      <c r="G127">
        <v>8.1999999999999993</v>
      </c>
      <c r="H127">
        <v>3.4</v>
      </c>
      <c r="I127">
        <v>4</v>
      </c>
      <c r="J127">
        <f>(E127*H127*I127)*$M$2/10000</f>
        <v>2.7199999999999998E-2</v>
      </c>
      <c r="K127">
        <f t="shared" si="3"/>
        <v>2.7199999999999998E-2</v>
      </c>
    </row>
    <row r="128" spans="1:11" x14ac:dyDescent="0.3">
      <c r="A128" s="1">
        <v>44453</v>
      </c>
      <c r="B128">
        <v>14</v>
      </c>
      <c r="C128" t="s">
        <v>17</v>
      </c>
      <c r="D128">
        <v>21.375</v>
      </c>
      <c r="E128">
        <v>6</v>
      </c>
      <c r="F128">
        <f t="shared" si="2"/>
        <v>21</v>
      </c>
      <c r="G128">
        <v>12.6</v>
      </c>
      <c r="H128">
        <v>7</v>
      </c>
      <c r="I128">
        <v>5.8</v>
      </c>
      <c r="J128">
        <f>(E128*H128*I128)*$M$2/10000</f>
        <v>0.12180000000000001</v>
      </c>
      <c r="K128">
        <f t="shared" si="3"/>
        <v>0.12180000000000001</v>
      </c>
    </row>
    <row r="129" spans="1:11" x14ac:dyDescent="0.3">
      <c r="A129" s="1">
        <v>44488</v>
      </c>
      <c r="B129">
        <v>0</v>
      </c>
      <c r="C129" t="s">
        <v>17</v>
      </c>
      <c r="D129">
        <v>21.8333333333333</v>
      </c>
      <c r="E129">
        <v>4</v>
      </c>
      <c r="F129">
        <f t="shared" si="2"/>
        <v>21</v>
      </c>
      <c r="G129">
        <v>8</v>
      </c>
      <c r="H129">
        <v>2.6</v>
      </c>
      <c r="I129">
        <v>3</v>
      </c>
      <c r="J129">
        <f>(E129*H129*I129)*$M$2/10000</f>
        <v>1.5599999999999999E-2</v>
      </c>
      <c r="K129">
        <f t="shared" si="3"/>
        <v>1.5599999999999999E-2</v>
      </c>
    </row>
    <row r="130" spans="1:11" x14ac:dyDescent="0.3">
      <c r="A130" s="1">
        <v>44495</v>
      </c>
      <c r="B130">
        <v>7</v>
      </c>
      <c r="C130" t="s">
        <v>17</v>
      </c>
      <c r="D130">
        <v>22</v>
      </c>
      <c r="E130">
        <v>6</v>
      </c>
      <c r="F130">
        <f t="shared" ref="F130:F193" si="4">IF(D130&lt;18,17,IF(D130&lt;19,18,IF(D130&lt;20,19,IF(D130&lt;21,20,IF(D130&lt;22,21,IF(D130&lt;23,22,IF(D130&lt;24,23,IF(D130&lt;25,24,IF(D130&lt;26,25)))))))))</f>
        <v>22</v>
      </c>
      <c r="G130">
        <v>13.1</v>
      </c>
      <c r="H130">
        <v>5.4</v>
      </c>
      <c r="I130">
        <v>6.4</v>
      </c>
      <c r="J130">
        <f>(E130*H130*I130)*$M$2/10000</f>
        <v>0.10368000000000002</v>
      </c>
      <c r="K130">
        <f t="shared" si="3"/>
        <v>0.10368000000000002</v>
      </c>
    </row>
    <row r="131" spans="1:11" x14ac:dyDescent="0.3">
      <c r="A131" s="1">
        <v>44502</v>
      </c>
      <c r="B131">
        <v>14</v>
      </c>
      <c r="C131" t="s">
        <v>17</v>
      </c>
      <c r="D131">
        <v>22.571428571428498</v>
      </c>
      <c r="E131">
        <v>7</v>
      </c>
      <c r="F131">
        <f t="shared" si="4"/>
        <v>22</v>
      </c>
      <c r="G131">
        <v>18.8</v>
      </c>
      <c r="H131">
        <v>8</v>
      </c>
      <c r="I131">
        <v>8.4</v>
      </c>
      <c r="J131">
        <f>(E131*H131*I131)*$M$2/10000</f>
        <v>0.23519999999999999</v>
      </c>
      <c r="K131">
        <f t="shared" ref="K131:K194" si="5">IF(B131&gt;31, NA(), J131)</f>
        <v>0.23519999999999999</v>
      </c>
    </row>
    <row r="132" spans="1:11" x14ac:dyDescent="0.3">
      <c r="A132" s="1">
        <v>44523</v>
      </c>
      <c r="B132">
        <v>0</v>
      </c>
      <c r="C132" t="s">
        <v>17</v>
      </c>
      <c r="D132">
        <v>24.2</v>
      </c>
      <c r="E132">
        <v>2</v>
      </c>
      <c r="F132">
        <f t="shared" si="4"/>
        <v>24</v>
      </c>
      <c r="G132">
        <v>4.5</v>
      </c>
      <c r="H132">
        <v>1.8</v>
      </c>
      <c r="I132">
        <v>1.9</v>
      </c>
      <c r="J132">
        <f>(E132*H132*I132)*$M$2/10000</f>
        <v>3.4200000000000003E-3</v>
      </c>
      <c r="K132">
        <f t="shared" si="5"/>
        <v>3.4200000000000003E-3</v>
      </c>
    </row>
    <row r="133" spans="1:11" x14ac:dyDescent="0.3">
      <c r="A133" s="1">
        <v>44530</v>
      </c>
      <c r="B133">
        <v>7</v>
      </c>
      <c r="C133" t="s">
        <v>17</v>
      </c>
      <c r="D133">
        <v>24</v>
      </c>
      <c r="E133">
        <v>4</v>
      </c>
      <c r="F133">
        <f t="shared" si="4"/>
        <v>24</v>
      </c>
      <c r="G133">
        <v>9.4</v>
      </c>
      <c r="H133">
        <v>2.5</v>
      </c>
      <c r="I133">
        <v>3.9</v>
      </c>
      <c r="J133">
        <f>(E133*H133*I133)*$M$2/10000</f>
        <v>1.95E-2</v>
      </c>
      <c r="K133">
        <f t="shared" si="5"/>
        <v>1.95E-2</v>
      </c>
    </row>
    <row r="134" spans="1:11" x14ac:dyDescent="0.3">
      <c r="A134" s="1">
        <v>44537</v>
      </c>
      <c r="B134">
        <v>14</v>
      </c>
      <c r="C134" t="s">
        <v>17</v>
      </c>
      <c r="D134">
        <v>23.9166666666666</v>
      </c>
      <c r="E134">
        <v>7</v>
      </c>
      <c r="F134">
        <f t="shared" si="4"/>
        <v>23</v>
      </c>
      <c r="G134">
        <v>14.7</v>
      </c>
      <c r="H134">
        <v>7.7</v>
      </c>
      <c r="I134">
        <v>8</v>
      </c>
      <c r="J134">
        <f>(E134*H134*I134)*$M$2/10000</f>
        <v>0.21560000000000001</v>
      </c>
      <c r="K134">
        <f t="shared" si="5"/>
        <v>0.21560000000000001</v>
      </c>
    </row>
    <row r="135" spans="1:11" x14ac:dyDescent="0.3">
      <c r="A135" s="1">
        <v>44558</v>
      </c>
      <c r="B135">
        <v>0</v>
      </c>
      <c r="C135" t="s">
        <v>17</v>
      </c>
      <c r="D135">
        <v>24.363636363636299</v>
      </c>
      <c r="E135">
        <v>1</v>
      </c>
      <c r="F135">
        <f t="shared" si="4"/>
        <v>24</v>
      </c>
      <c r="G135">
        <v>2.2000000000000002</v>
      </c>
      <c r="H135">
        <v>1</v>
      </c>
      <c r="I135">
        <v>1</v>
      </c>
      <c r="J135">
        <f>(E135*H135*I135)*$M$2/10000</f>
        <v>5.0000000000000001E-4</v>
      </c>
      <c r="K135">
        <f t="shared" si="5"/>
        <v>5.0000000000000001E-4</v>
      </c>
    </row>
    <row r="136" spans="1:11" x14ac:dyDescent="0.3">
      <c r="A136" s="1">
        <v>44572</v>
      </c>
      <c r="B136">
        <v>7</v>
      </c>
      <c r="C136" t="s">
        <v>17</v>
      </c>
      <c r="D136">
        <v>24</v>
      </c>
      <c r="E136">
        <v>5</v>
      </c>
      <c r="F136">
        <f t="shared" si="4"/>
        <v>24</v>
      </c>
      <c r="G136">
        <v>12.9</v>
      </c>
      <c r="H136">
        <v>5.4</v>
      </c>
      <c r="I136">
        <v>5.7</v>
      </c>
      <c r="J136">
        <f>(E136*H136*I136)*$M$2/10000</f>
        <v>7.6950000000000005E-2</v>
      </c>
      <c r="K136">
        <f t="shared" si="5"/>
        <v>7.6950000000000005E-2</v>
      </c>
    </row>
    <row r="137" spans="1:11" x14ac:dyDescent="0.3">
      <c r="A137" s="1">
        <v>44579</v>
      </c>
      <c r="B137">
        <v>14</v>
      </c>
      <c r="C137" t="s">
        <v>17</v>
      </c>
      <c r="D137">
        <v>23.5</v>
      </c>
      <c r="E137">
        <v>7</v>
      </c>
      <c r="F137">
        <f t="shared" si="4"/>
        <v>23</v>
      </c>
      <c r="G137">
        <v>17.600000000000001</v>
      </c>
      <c r="H137">
        <v>8.1999999999999993</v>
      </c>
      <c r="I137">
        <v>8.5</v>
      </c>
      <c r="J137">
        <f>(E137*H137*I137)*$M$2/10000</f>
        <v>0.24394999999999994</v>
      </c>
      <c r="K137">
        <f t="shared" si="5"/>
        <v>0.24394999999999994</v>
      </c>
    </row>
    <row r="138" spans="1:11" x14ac:dyDescent="0.3">
      <c r="A138" s="1">
        <v>44446</v>
      </c>
      <c r="B138">
        <v>0</v>
      </c>
      <c r="C138" t="s">
        <v>18</v>
      </c>
      <c r="D138">
        <v>22</v>
      </c>
      <c r="E138">
        <v>4</v>
      </c>
      <c r="F138">
        <f t="shared" si="4"/>
        <v>22</v>
      </c>
      <c r="G138">
        <v>7.4</v>
      </c>
      <c r="H138">
        <v>3.1</v>
      </c>
      <c r="I138">
        <v>3.5</v>
      </c>
      <c r="J138">
        <f>(E138*H138*I138)*$M$2/10000</f>
        <v>2.1700000000000001E-2</v>
      </c>
      <c r="K138">
        <f t="shared" si="5"/>
        <v>2.1700000000000001E-2</v>
      </c>
    </row>
    <row r="139" spans="1:11" x14ac:dyDescent="0.3">
      <c r="A139" s="1">
        <v>44453</v>
      </c>
      <c r="B139">
        <v>7</v>
      </c>
      <c r="C139" t="s">
        <v>18</v>
      </c>
      <c r="D139">
        <v>21.3333333333333</v>
      </c>
      <c r="E139">
        <v>6</v>
      </c>
      <c r="F139">
        <f t="shared" si="4"/>
        <v>21</v>
      </c>
      <c r="G139">
        <v>13.2</v>
      </c>
      <c r="H139">
        <v>7.2</v>
      </c>
      <c r="I139">
        <v>6</v>
      </c>
      <c r="J139">
        <f>(E139*H139*I139)*$M$2/10000</f>
        <v>0.12960000000000002</v>
      </c>
      <c r="K139">
        <f t="shared" si="5"/>
        <v>0.12960000000000002</v>
      </c>
    </row>
    <row r="140" spans="1:11" x14ac:dyDescent="0.3">
      <c r="A140" s="1">
        <v>44488</v>
      </c>
      <c r="B140">
        <v>0</v>
      </c>
      <c r="C140" t="s">
        <v>18</v>
      </c>
      <c r="D140">
        <v>21.8333333333333</v>
      </c>
      <c r="E140">
        <v>4</v>
      </c>
      <c r="F140">
        <f t="shared" si="4"/>
        <v>21</v>
      </c>
      <c r="G140">
        <v>8.3000000000000007</v>
      </c>
      <c r="H140">
        <v>2.8</v>
      </c>
      <c r="I140">
        <v>3.1</v>
      </c>
      <c r="J140">
        <f>(E140*H140*I140)*$M$2/10000</f>
        <v>1.736E-2</v>
      </c>
      <c r="K140">
        <f t="shared" si="5"/>
        <v>1.736E-2</v>
      </c>
    </row>
    <row r="141" spans="1:11" x14ac:dyDescent="0.3">
      <c r="A141" s="1">
        <v>44495</v>
      </c>
      <c r="B141">
        <v>7</v>
      </c>
      <c r="C141" t="s">
        <v>18</v>
      </c>
      <c r="D141">
        <v>22</v>
      </c>
      <c r="E141">
        <v>6</v>
      </c>
      <c r="F141">
        <f t="shared" si="4"/>
        <v>22</v>
      </c>
      <c r="G141">
        <v>14</v>
      </c>
      <c r="H141">
        <v>7</v>
      </c>
      <c r="I141">
        <v>7.6</v>
      </c>
      <c r="J141">
        <f>(E141*H141*I141)*$M$2/10000</f>
        <v>0.15959999999999999</v>
      </c>
      <c r="K141">
        <f t="shared" si="5"/>
        <v>0.15959999999999999</v>
      </c>
    </row>
    <row r="142" spans="1:11" x14ac:dyDescent="0.3">
      <c r="A142" s="1">
        <v>44502</v>
      </c>
      <c r="B142">
        <v>14</v>
      </c>
      <c r="C142" t="s">
        <v>18</v>
      </c>
      <c r="D142">
        <v>22.4444444444444</v>
      </c>
      <c r="E142">
        <v>7</v>
      </c>
      <c r="F142">
        <f t="shared" si="4"/>
        <v>22</v>
      </c>
      <c r="G142">
        <v>20.8</v>
      </c>
      <c r="H142">
        <v>10.4</v>
      </c>
      <c r="I142">
        <v>10.5</v>
      </c>
      <c r="J142">
        <f>(E142*H142*I142)*$M$2/10000</f>
        <v>0.38219999999999998</v>
      </c>
      <c r="K142">
        <f t="shared" si="5"/>
        <v>0.38219999999999998</v>
      </c>
    </row>
    <row r="143" spans="1:11" x14ac:dyDescent="0.3">
      <c r="A143" s="1">
        <v>44523</v>
      </c>
      <c r="B143">
        <v>0</v>
      </c>
      <c r="C143" t="s">
        <v>18</v>
      </c>
      <c r="D143">
        <v>24.3</v>
      </c>
      <c r="E143">
        <v>2</v>
      </c>
      <c r="F143">
        <f t="shared" si="4"/>
        <v>24</v>
      </c>
      <c r="G143">
        <v>3.8</v>
      </c>
      <c r="H143">
        <v>1</v>
      </c>
      <c r="I143">
        <v>1.1000000000000001</v>
      </c>
      <c r="J143">
        <f>(E143*H143*I143)*$M$2/10000</f>
        <v>1.1000000000000001E-3</v>
      </c>
      <c r="K143">
        <f t="shared" si="5"/>
        <v>1.1000000000000001E-3</v>
      </c>
    </row>
    <row r="144" spans="1:11" x14ac:dyDescent="0.3">
      <c r="A144" s="1">
        <v>44530</v>
      </c>
      <c r="B144">
        <v>7</v>
      </c>
      <c r="C144" t="s">
        <v>18</v>
      </c>
      <c r="D144">
        <v>24.2</v>
      </c>
      <c r="E144">
        <v>4</v>
      </c>
      <c r="F144">
        <f t="shared" si="4"/>
        <v>24</v>
      </c>
      <c r="G144">
        <v>8.1</v>
      </c>
      <c r="H144">
        <v>2.5</v>
      </c>
      <c r="I144">
        <v>3.6</v>
      </c>
      <c r="J144">
        <f>(E144*H144*I144)*$M$2/10000</f>
        <v>1.7999999999999999E-2</v>
      </c>
      <c r="K144">
        <f t="shared" si="5"/>
        <v>1.7999999999999999E-2</v>
      </c>
    </row>
    <row r="145" spans="1:11" x14ac:dyDescent="0.3">
      <c r="A145" s="1">
        <v>44537</v>
      </c>
      <c r="B145">
        <v>14</v>
      </c>
      <c r="C145" t="s">
        <v>18</v>
      </c>
      <c r="D145">
        <v>23.909090909090899</v>
      </c>
      <c r="E145">
        <v>6</v>
      </c>
      <c r="F145">
        <f t="shared" si="4"/>
        <v>23</v>
      </c>
      <c r="G145">
        <v>12.9</v>
      </c>
      <c r="H145">
        <v>6</v>
      </c>
      <c r="I145">
        <v>7</v>
      </c>
      <c r="J145">
        <f>(E145*H145*I145)*$M$2/10000</f>
        <v>0.126</v>
      </c>
      <c r="K145">
        <f t="shared" si="5"/>
        <v>0.126</v>
      </c>
    </row>
    <row r="146" spans="1:11" x14ac:dyDescent="0.3">
      <c r="A146" s="1">
        <v>44558</v>
      </c>
      <c r="B146">
        <v>0</v>
      </c>
      <c r="C146" t="s">
        <v>18</v>
      </c>
      <c r="D146">
        <v>24.3333333333333</v>
      </c>
      <c r="E146">
        <v>1</v>
      </c>
      <c r="F146">
        <f t="shared" si="4"/>
        <v>24</v>
      </c>
      <c r="G146">
        <v>3.1</v>
      </c>
      <c r="H146">
        <v>1</v>
      </c>
      <c r="I146">
        <v>1</v>
      </c>
      <c r="J146">
        <f>(E146*H146*I146)*$M$2/10000</f>
        <v>5.0000000000000001E-4</v>
      </c>
      <c r="K146">
        <f t="shared" si="5"/>
        <v>5.0000000000000001E-4</v>
      </c>
    </row>
    <row r="147" spans="1:11" x14ac:dyDescent="0.3">
      <c r="A147" s="1">
        <v>44572</v>
      </c>
      <c r="B147">
        <v>7</v>
      </c>
      <c r="C147" t="s">
        <v>18</v>
      </c>
      <c r="D147">
        <v>24</v>
      </c>
      <c r="E147">
        <v>5</v>
      </c>
      <c r="F147">
        <f t="shared" si="4"/>
        <v>24</v>
      </c>
      <c r="G147">
        <v>13.2</v>
      </c>
      <c r="H147">
        <v>5.7</v>
      </c>
      <c r="I147">
        <v>5.9</v>
      </c>
      <c r="J147">
        <f>(E147*H147*I147)*$M$2/10000</f>
        <v>8.4074999999999997E-2</v>
      </c>
      <c r="K147">
        <f t="shared" si="5"/>
        <v>8.4074999999999997E-2</v>
      </c>
    </row>
    <row r="148" spans="1:11" x14ac:dyDescent="0.3">
      <c r="A148" s="1">
        <v>44579</v>
      </c>
      <c r="B148">
        <v>14</v>
      </c>
      <c r="C148" t="s">
        <v>18</v>
      </c>
      <c r="D148">
        <v>23.6</v>
      </c>
      <c r="E148">
        <v>9</v>
      </c>
      <c r="F148">
        <f t="shared" si="4"/>
        <v>23</v>
      </c>
      <c r="G148">
        <v>18</v>
      </c>
      <c r="H148">
        <v>9.6999999999999993</v>
      </c>
      <c r="I148">
        <v>9.6999999999999993</v>
      </c>
      <c r="J148">
        <f>(E148*H148*I148)*$M$2/10000</f>
        <v>0.42340499999999992</v>
      </c>
      <c r="K148">
        <f t="shared" si="5"/>
        <v>0.42340499999999992</v>
      </c>
    </row>
    <row r="149" spans="1:11" x14ac:dyDescent="0.3">
      <c r="A149" s="1">
        <v>44446</v>
      </c>
      <c r="B149">
        <v>0</v>
      </c>
      <c r="C149" t="s">
        <v>19</v>
      </c>
      <c r="D149">
        <v>22</v>
      </c>
      <c r="E149">
        <v>4</v>
      </c>
      <c r="F149">
        <f t="shared" si="4"/>
        <v>22</v>
      </c>
      <c r="G149">
        <v>7.2</v>
      </c>
      <c r="H149">
        <v>3.3</v>
      </c>
      <c r="I149">
        <v>3.3</v>
      </c>
      <c r="J149">
        <f>(E149*H149*I149)*$M$2/10000</f>
        <v>2.1779999999999997E-2</v>
      </c>
      <c r="K149">
        <f t="shared" si="5"/>
        <v>2.1779999999999997E-2</v>
      </c>
    </row>
    <row r="150" spans="1:11" x14ac:dyDescent="0.3">
      <c r="A150" s="1">
        <v>44453</v>
      </c>
      <c r="B150">
        <v>7</v>
      </c>
      <c r="C150" t="s">
        <v>19</v>
      </c>
      <c r="D150">
        <v>21.3333333333333</v>
      </c>
      <c r="E150">
        <v>7</v>
      </c>
      <c r="F150">
        <f t="shared" si="4"/>
        <v>21</v>
      </c>
      <c r="G150">
        <v>13.4</v>
      </c>
      <c r="H150">
        <v>6.5</v>
      </c>
      <c r="I150">
        <v>7.1</v>
      </c>
      <c r="J150">
        <f>(E150*H150*I150)*$M$2/10000</f>
        <v>0.161525</v>
      </c>
      <c r="K150">
        <f t="shared" si="5"/>
        <v>0.161525</v>
      </c>
    </row>
    <row r="151" spans="1:11" x14ac:dyDescent="0.3">
      <c r="A151" s="1">
        <v>44446</v>
      </c>
      <c r="B151">
        <v>0</v>
      </c>
      <c r="C151" t="s">
        <v>20</v>
      </c>
      <c r="D151">
        <v>22</v>
      </c>
      <c r="E151">
        <v>4</v>
      </c>
      <c r="F151">
        <f t="shared" si="4"/>
        <v>22</v>
      </c>
      <c r="G151">
        <v>8</v>
      </c>
      <c r="H151">
        <v>3.3</v>
      </c>
      <c r="I151">
        <v>3.9</v>
      </c>
      <c r="J151">
        <f>(E151*H151*I151)*$M$2/10000</f>
        <v>2.5739999999999999E-2</v>
      </c>
      <c r="K151">
        <f t="shared" si="5"/>
        <v>2.5739999999999999E-2</v>
      </c>
    </row>
    <row r="152" spans="1:11" x14ac:dyDescent="0.3">
      <c r="A152" s="1">
        <v>44453</v>
      </c>
      <c r="B152">
        <v>7</v>
      </c>
      <c r="C152" t="s">
        <v>20</v>
      </c>
      <c r="D152">
        <v>21.352941176470502</v>
      </c>
      <c r="E152">
        <v>7</v>
      </c>
      <c r="F152">
        <f t="shared" si="4"/>
        <v>21</v>
      </c>
      <c r="G152">
        <v>13.8</v>
      </c>
      <c r="H152">
        <v>7.8</v>
      </c>
      <c r="I152">
        <v>7.8</v>
      </c>
      <c r="J152">
        <f>(E152*H152*I152)*$M$2/10000</f>
        <v>0.21294000000000002</v>
      </c>
      <c r="K152">
        <f t="shared" si="5"/>
        <v>0.21294000000000002</v>
      </c>
    </row>
    <row r="153" spans="1:11" x14ac:dyDescent="0.3">
      <c r="A153" s="2">
        <v>44439</v>
      </c>
      <c r="B153" s="3">
        <v>0</v>
      </c>
      <c r="C153" s="3" t="s">
        <v>21</v>
      </c>
      <c r="D153" s="3">
        <v>20.0833333333333</v>
      </c>
      <c r="E153" s="3">
        <v>2</v>
      </c>
      <c r="F153" s="3">
        <f t="shared" si="4"/>
        <v>20</v>
      </c>
      <c r="G153" s="3">
        <v>2.8</v>
      </c>
      <c r="H153" s="3">
        <v>1.5</v>
      </c>
      <c r="I153" s="3">
        <v>1.8</v>
      </c>
      <c r="J153">
        <f>(E153*H153*I153)*$M$2/10000</f>
        <v>2.7000000000000001E-3</v>
      </c>
      <c r="K153">
        <f t="shared" si="5"/>
        <v>2.7000000000000001E-3</v>
      </c>
    </row>
    <row r="154" spans="1:11" x14ac:dyDescent="0.3">
      <c r="A154" s="2">
        <v>44446</v>
      </c>
      <c r="B154" s="3">
        <v>7</v>
      </c>
      <c r="C154" s="3" t="s">
        <v>21</v>
      </c>
      <c r="D154" s="3">
        <v>19.75</v>
      </c>
      <c r="E154" s="3">
        <v>3</v>
      </c>
      <c r="F154" s="3">
        <f t="shared" si="4"/>
        <v>19</v>
      </c>
      <c r="G154" s="3">
        <v>6.8</v>
      </c>
      <c r="H154" s="3">
        <v>2.5</v>
      </c>
      <c r="I154" s="3">
        <v>2.6</v>
      </c>
      <c r="J154">
        <f>(E154*H154*I154)*$M$2/10000</f>
        <v>9.75E-3</v>
      </c>
      <c r="K154">
        <f t="shared" si="5"/>
        <v>9.75E-3</v>
      </c>
    </row>
    <row r="155" spans="1:11" x14ac:dyDescent="0.3">
      <c r="A155" s="2">
        <v>44453</v>
      </c>
      <c r="B155" s="3">
        <v>14</v>
      </c>
      <c r="C155" s="3" t="s">
        <v>21</v>
      </c>
      <c r="D155" s="3">
        <v>18.911764705882302</v>
      </c>
      <c r="E155" s="3">
        <v>3</v>
      </c>
      <c r="F155" s="3">
        <f t="shared" si="4"/>
        <v>18</v>
      </c>
      <c r="G155" s="3">
        <v>10.3</v>
      </c>
      <c r="H155" s="3">
        <v>5.4</v>
      </c>
      <c r="I155" s="3">
        <v>5.7</v>
      </c>
      <c r="J155">
        <f>(E155*H155*I155)*$M$2/10000</f>
        <v>4.617000000000001E-2</v>
      </c>
      <c r="K155">
        <f t="shared" si="5"/>
        <v>4.617000000000001E-2</v>
      </c>
    </row>
    <row r="156" spans="1:11" x14ac:dyDescent="0.3">
      <c r="A156" s="2">
        <v>44462</v>
      </c>
      <c r="B156" s="3">
        <v>23</v>
      </c>
      <c r="C156" s="3" t="s">
        <v>21</v>
      </c>
      <c r="D156" s="3">
        <v>19.5</v>
      </c>
      <c r="E156" s="3">
        <v>8</v>
      </c>
      <c r="F156" s="3">
        <f t="shared" si="4"/>
        <v>19</v>
      </c>
      <c r="G156" s="3">
        <v>16</v>
      </c>
      <c r="H156" s="3">
        <v>8.1999999999999993</v>
      </c>
      <c r="I156" s="3">
        <v>8.1999999999999993</v>
      </c>
      <c r="J156">
        <f>(E156*H156*I156)*$M$2/10000</f>
        <v>0.26895999999999998</v>
      </c>
      <c r="K156">
        <f t="shared" si="5"/>
        <v>0.26895999999999998</v>
      </c>
    </row>
    <row r="157" spans="1:11" x14ac:dyDescent="0.3">
      <c r="A157" s="1">
        <v>44465</v>
      </c>
      <c r="B157">
        <v>0</v>
      </c>
      <c r="C157" t="s">
        <v>21</v>
      </c>
      <c r="D157">
        <v>19.230769230769202</v>
      </c>
      <c r="E157">
        <v>6</v>
      </c>
      <c r="F157">
        <f t="shared" si="4"/>
        <v>19</v>
      </c>
      <c r="G157">
        <v>18.899999999999999</v>
      </c>
      <c r="H157">
        <v>10</v>
      </c>
      <c r="I157">
        <v>10.3</v>
      </c>
      <c r="J157">
        <f>(E157*H157*I157)*$M$2/10000</f>
        <v>0.309</v>
      </c>
      <c r="K157">
        <f t="shared" si="5"/>
        <v>0.309</v>
      </c>
    </row>
    <row r="158" spans="1:11" x14ac:dyDescent="0.3">
      <c r="A158" s="1">
        <v>44488</v>
      </c>
      <c r="B158">
        <v>0</v>
      </c>
      <c r="C158" t="s">
        <v>21</v>
      </c>
      <c r="D158">
        <v>21.8</v>
      </c>
      <c r="E158">
        <v>3</v>
      </c>
      <c r="F158">
        <f t="shared" si="4"/>
        <v>21</v>
      </c>
      <c r="G158">
        <v>7.2</v>
      </c>
      <c r="H158">
        <v>2.2000000000000002</v>
      </c>
      <c r="I158">
        <v>2.5</v>
      </c>
      <c r="J158">
        <f>(E158*H158*I158)*$M$2/10000</f>
        <v>8.2500000000000004E-3</v>
      </c>
      <c r="K158">
        <f t="shared" si="5"/>
        <v>8.2500000000000004E-3</v>
      </c>
    </row>
    <row r="159" spans="1:11" x14ac:dyDescent="0.3">
      <c r="A159" s="1">
        <v>44495</v>
      </c>
      <c r="B159">
        <v>7</v>
      </c>
      <c r="C159" t="s">
        <v>21</v>
      </c>
      <c r="D159">
        <v>22.2</v>
      </c>
      <c r="E159">
        <v>5</v>
      </c>
      <c r="F159">
        <f t="shared" si="4"/>
        <v>22</v>
      </c>
      <c r="G159">
        <v>12.1</v>
      </c>
      <c r="H159">
        <v>5.4</v>
      </c>
      <c r="I159">
        <v>5.5</v>
      </c>
      <c r="J159">
        <f>(E159*H159*I159)*$M$2/10000</f>
        <v>7.4249999999999997E-2</v>
      </c>
      <c r="K159">
        <f t="shared" si="5"/>
        <v>7.4249999999999997E-2</v>
      </c>
    </row>
    <row r="160" spans="1:11" x14ac:dyDescent="0.3">
      <c r="A160" s="1">
        <v>44502</v>
      </c>
      <c r="B160">
        <v>14</v>
      </c>
      <c r="C160" t="s">
        <v>21</v>
      </c>
      <c r="D160">
        <v>22.4166666666666</v>
      </c>
      <c r="E160">
        <v>7</v>
      </c>
      <c r="F160">
        <f t="shared" si="4"/>
        <v>22</v>
      </c>
      <c r="G160">
        <v>17</v>
      </c>
      <c r="H160">
        <v>8.6999999999999993</v>
      </c>
      <c r="I160">
        <v>7.5</v>
      </c>
      <c r="J160">
        <f>(E160*H160*I160)*$M$2/10000</f>
        <v>0.22837499999999997</v>
      </c>
      <c r="K160">
        <f t="shared" si="5"/>
        <v>0.22837499999999997</v>
      </c>
    </row>
    <row r="161" spans="1:11" x14ac:dyDescent="0.3">
      <c r="A161" s="2">
        <v>44516</v>
      </c>
      <c r="B161" s="3">
        <v>28</v>
      </c>
      <c r="C161" s="3" t="s">
        <v>21</v>
      </c>
      <c r="D161" s="3">
        <v>21.875</v>
      </c>
      <c r="E161" s="3">
        <v>10</v>
      </c>
      <c r="F161" s="3">
        <f t="shared" si="4"/>
        <v>21</v>
      </c>
      <c r="G161" s="3">
        <v>25</v>
      </c>
      <c r="H161" s="3">
        <v>10.3</v>
      </c>
      <c r="I161" s="3">
        <v>11.7</v>
      </c>
      <c r="J161">
        <f>(E161*H161*I161)*$M$2/10000</f>
        <v>0.60255000000000003</v>
      </c>
      <c r="K161">
        <f t="shared" si="5"/>
        <v>0.60255000000000003</v>
      </c>
    </row>
    <row r="162" spans="1:11" x14ac:dyDescent="0.3">
      <c r="A162" s="1">
        <v>44523</v>
      </c>
      <c r="B162">
        <v>0</v>
      </c>
      <c r="C162" t="s">
        <v>21</v>
      </c>
      <c r="D162">
        <v>22.1</v>
      </c>
      <c r="E162">
        <v>2</v>
      </c>
      <c r="F162">
        <f t="shared" si="4"/>
        <v>22</v>
      </c>
      <c r="G162">
        <v>4.4000000000000004</v>
      </c>
      <c r="H162">
        <v>1.7</v>
      </c>
      <c r="I162">
        <v>1.6</v>
      </c>
      <c r="J162">
        <f>(E162*H162*I162)*$M$2/10000</f>
        <v>2.7200000000000002E-3</v>
      </c>
      <c r="K162">
        <f t="shared" si="5"/>
        <v>2.7200000000000002E-3</v>
      </c>
    </row>
    <row r="163" spans="1:11" x14ac:dyDescent="0.3">
      <c r="A163" s="1">
        <v>44530</v>
      </c>
      <c r="B163">
        <v>7</v>
      </c>
      <c r="C163" t="s">
        <v>21</v>
      </c>
      <c r="D163">
        <v>22.1</v>
      </c>
      <c r="E163">
        <v>4</v>
      </c>
      <c r="F163">
        <f t="shared" si="4"/>
        <v>22</v>
      </c>
      <c r="G163">
        <v>6.5</v>
      </c>
      <c r="H163">
        <v>2</v>
      </c>
      <c r="I163">
        <v>2.1</v>
      </c>
      <c r="J163">
        <f>(E163*H163*I163)*$M$2/10000</f>
        <v>8.3999999999999995E-3</v>
      </c>
      <c r="K163">
        <f t="shared" si="5"/>
        <v>8.3999999999999995E-3</v>
      </c>
    </row>
    <row r="164" spans="1:11" x14ac:dyDescent="0.3">
      <c r="A164" s="1">
        <v>44537</v>
      </c>
      <c r="B164">
        <v>14</v>
      </c>
      <c r="C164" t="s">
        <v>21</v>
      </c>
      <c r="D164">
        <v>22.272727272727199</v>
      </c>
      <c r="E164">
        <v>6</v>
      </c>
      <c r="F164">
        <f t="shared" si="4"/>
        <v>22</v>
      </c>
      <c r="G164">
        <v>10.5</v>
      </c>
      <c r="H164">
        <v>4.5</v>
      </c>
      <c r="I164">
        <v>4.8</v>
      </c>
      <c r="J164">
        <f>(E164*H164*I164)*$M$2/10000</f>
        <v>6.4799999999999996E-2</v>
      </c>
      <c r="K164">
        <f t="shared" si="5"/>
        <v>6.4799999999999996E-2</v>
      </c>
    </row>
    <row r="165" spans="1:11" x14ac:dyDescent="0.3">
      <c r="A165" s="2">
        <v>44439</v>
      </c>
      <c r="B165" s="3">
        <v>0</v>
      </c>
      <c r="C165" s="3" t="s">
        <v>22</v>
      </c>
      <c r="D165" s="3">
        <v>20</v>
      </c>
      <c r="E165" s="3">
        <v>2</v>
      </c>
      <c r="F165" s="3">
        <f t="shared" si="4"/>
        <v>20</v>
      </c>
      <c r="G165" s="3">
        <v>3.5</v>
      </c>
      <c r="H165" s="3">
        <v>1.6</v>
      </c>
      <c r="I165" s="3">
        <v>2</v>
      </c>
      <c r="J165">
        <f>(E165*H165*I165)*$M$2/10000</f>
        <v>3.2000000000000002E-3</v>
      </c>
      <c r="K165">
        <f t="shared" si="5"/>
        <v>3.2000000000000002E-3</v>
      </c>
    </row>
    <row r="166" spans="1:11" x14ac:dyDescent="0.3">
      <c r="A166" s="2">
        <v>44446</v>
      </c>
      <c r="B166" s="3">
        <v>7</v>
      </c>
      <c r="C166" s="3" t="s">
        <v>22</v>
      </c>
      <c r="D166" s="3">
        <v>19.8333333333333</v>
      </c>
      <c r="E166" s="3">
        <v>4</v>
      </c>
      <c r="F166" s="3">
        <f t="shared" si="4"/>
        <v>19</v>
      </c>
      <c r="G166" s="3">
        <v>7.2</v>
      </c>
      <c r="H166" s="3">
        <v>3.1</v>
      </c>
      <c r="I166" s="3">
        <v>3.4</v>
      </c>
      <c r="J166">
        <f>(E166*H166*I166)*$M$2/10000</f>
        <v>2.1079999999999998E-2</v>
      </c>
      <c r="K166">
        <f t="shared" si="5"/>
        <v>2.1079999999999998E-2</v>
      </c>
    </row>
    <row r="167" spans="1:11" x14ac:dyDescent="0.3">
      <c r="A167" s="2">
        <v>44453</v>
      </c>
      <c r="B167" s="3">
        <v>14</v>
      </c>
      <c r="C167" s="3" t="s">
        <v>22</v>
      </c>
      <c r="D167" s="3">
        <v>18.9714285714285</v>
      </c>
      <c r="E167" s="3">
        <v>4</v>
      </c>
      <c r="F167" s="3">
        <f t="shared" si="4"/>
        <v>18</v>
      </c>
      <c r="G167" s="3">
        <v>10.8</v>
      </c>
      <c r="H167" s="3">
        <v>5</v>
      </c>
      <c r="I167" s="3">
        <v>5.7</v>
      </c>
      <c r="J167">
        <f>(E167*H167*I167)*$M$2/10000</f>
        <v>5.7000000000000002E-2</v>
      </c>
      <c r="K167">
        <f t="shared" si="5"/>
        <v>5.7000000000000002E-2</v>
      </c>
    </row>
    <row r="168" spans="1:11" x14ac:dyDescent="0.3">
      <c r="A168" s="2">
        <v>44462</v>
      </c>
      <c r="B168" s="3">
        <v>23</v>
      </c>
      <c r="C168" s="3" t="s">
        <v>22</v>
      </c>
      <c r="D168" s="3">
        <v>19.5</v>
      </c>
      <c r="E168" s="3">
        <v>9</v>
      </c>
      <c r="F168" s="3">
        <f t="shared" si="4"/>
        <v>19</v>
      </c>
      <c r="G168" s="3">
        <v>17.5</v>
      </c>
      <c r="H168" s="3">
        <v>8.5</v>
      </c>
      <c r="I168" s="3">
        <v>8.1999999999999993</v>
      </c>
      <c r="J168">
        <f>(E168*H168*I168)*$M$2/10000</f>
        <v>0.31364999999999998</v>
      </c>
      <c r="K168">
        <f t="shared" si="5"/>
        <v>0.31364999999999998</v>
      </c>
    </row>
    <row r="169" spans="1:11" x14ac:dyDescent="0.3">
      <c r="A169" s="1">
        <v>44488</v>
      </c>
      <c r="B169">
        <v>0</v>
      </c>
      <c r="C169" t="s">
        <v>22</v>
      </c>
      <c r="D169">
        <v>21.8333333333333</v>
      </c>
      <c r="E169">
        <v>3</v>
      </c>
      <c r="F169">
        <f t="shared" si="4"/>
        <v>21</v>
      </c>
      <c r="G169">
        <v>6.7</v>
      </c>
      <c r="H169">
        <v>1.5</v>
      </c>
      <c r="I169">
        <v>1.7</v>
      </c>
      <c r="J169">
        <f>(E169*H169*I169)*$M$2/10000</f>
        <v>3.8249999999999998E-3</v>
      </c>
      <c r="K169">
        <f t="shared" si="5"/>
        <v>3.8249999999999998E-3</v>
      </c>
    </row>
    <row r="170" spans="1:11" x14ac:dyDescent="0.3">
      <c r="A170" s="1">
        <v>44495</v>
      </c>
      <c r="B170">
        <v>7</v>
      </c>
      <c r="C170" t="s">
        <v>22</v>
      </c>
      <c r="D170">
        <v>22.2</v>
      </c>
      <c r="E170">
        <v>5</v>
      </c>
      <c r="F170">
        <f t="shared" si="4"/>
        <v>22</v>
      </c>
      <c r="G170">
        <v>10.8</v>
      </c>
      <c r="H170">
        <v>5.2</v>
      </c>
      <c r="I170">
        <v>4.7</v>
      </c>
      <c r="J170">
        <f>(E170*H170*I170)*$M$2/10000</f>
        <v>6.1100000000000002E-2</v>
      </c>
      <c r="K170">
        <f t="shared" si="5"/>
        <v>6.1100000000000002E-2</v>
      </c>
    </row>
    <row r="171" spans="1:11" x14ac:dyDescent="0.3">
      <c r="A171" s="1">
        <v>44502</v>
      </c>
      <c r="B171">
        <v>14</v>
      </c>
      <c r="C171" t="s">
        <v>22</v>
      </c>
      <c r="D171">
        <v>22.4166666666666</v>
      </c>
      <c r="E171">
        <v>6</v>
      </c>
      <c r="F171">
        <f t="shared" si="4"/>
        <v>22</v>
      </c>
      <c r="G171">
        <v>15.4</v>
      </c>
      <c r="H171">
        <v>7.6</v>
      </c>
      <c r="I171">
        <v>7.9</v>
      </c>
      <c r="J171">
        <f>(E171*H171*I171)*$M$2/10000</f>
        <v>0.18011999999999997</v>
      </c>
      <c r="K171">
        <f t="shared" si="5"/>
        <v>0.18011999999999997</v>
      </c>
    </row>
    <row r="172" spans="1:11" x14ac:dyDescent="0.3">
      <c r="A172" s="1">
        <v>44509</v>
      </c>
      <c r="B172">
        <v>21</v>
      </c>
      <c r="C172" t="s">
        <v>22</v>
      </c>
      <c r="D172">
        <v>22.6666666666666</v>
      </c>
      <c r="E172">
        <v>8</v>
      </c>
      <c r="F172">
        <f t="shared" si="4"/>
        <v>22</v>
      </c>
      <c r="G172">
        <v>20</v>
      </c>
      <c r="H172">
        <v>10.4</v>
      </c>
      <c r="I172">
        <v>9.6999999999999993</v>
      </c>
      <c r="J172">
        <f>(E172*H172*I172)*$M$2/10000</f>
        <v>0.40351999999999999</v>
      </c>
      <c r="K172">
        <f t="shared" si="5"/>
        <v>0.40351999999999999</v>
      </c>
    </row>
    <row r="173" spans="1:11" x14ac:dyDescent="0.3">
      <c r="A173" s="1">
        <v>44516</v>
      </c>
      <c r="B173">
        <v>28</v>
      </c>
      <c r="C173" t="s">
        <v>22</v>
      </c>
      <c r="D173">
        <v>21.8888888888888</v>
      </c>
      <c r="E173">
        <v>9</v>
      </c>
      <c r="F173">
        <f t="shared" si="4"/>
        <v>21</v>
      </c>
      <c r="G173">
        <v>23.5</v>
      </c>
      <c r="H173">
        <v>12.4</v>
      </c>
      <c r="I173">
        <v>12.1</v>
      </c>
      <c r="J173">
        <f>(E173*H173*I173)*$M$2/10000</f>
        <v>0.67518000000000011</v>
      </c>
      <c r="K173">
        <f t="shared" si="5"/>
        <v>0.67518000000000011</v>
      </c>
    </row>
    <row r="174" spans="1:11" x14ac:dyDescent="0.3">
      <c r="A174" s="1">
        <v>44523</v>
      </c>
      <c r="B174">
        <v>0</v>
      </c>
      <c r="C174" t="s">
        <v>22</v>
      </c>
      <c r="D174">
        <v>22.2</v>
      </c>
      <c r="E174">
        <v>2</v>
      </c>
      <c r="F174">
        <f t="shared" si="4"/>
        <v>22</v>
      </c>
      <c r="G174">
        <v>3.9</v>
      </c>
      <c r="H174">
        <v>1</v>
      </c>
      <c r="I174">
        <v>1</v>
      </c>
      <c r="J174">
        <f>(E174*H174*I174)*$M$2/10000</f>
        <v>1E-3</v>
      </c>
      <c r="K174">
        <f t="shared" si="5"/>
        <v>1E-3</v>
      </c>
    </row>
    <row r="175" spans="1:11" x14ac:dyDescent="0.3">
      <c r="A175" s="1">
        <v>44530</v>
      </c>
      <c r="B175">
        <v>7</v>
      </c>
      <c r="C175" t="s">
        <v>22</v>
      </c>
      <c r="D175">
        <v>22.1</v>
      </c>
      <c r="E175">
        <v>5</v>
      </c>
      <c r="F175">
        <f t="shared" si="4"/>
        <v>22</v>
      </c>
      <c r="G175">
        <v>7.9</v>
      </c>
      <c r="H175">
        <v>2.9</v>
      </c>
      <c r="I175">
        <v>3.7</v>
      </c>
      <c r="J175">
        <f>(E175*H175*I175)*$M$2/10000</f>
        <v>2.6825000000000002E-2</v>
      </c>
      <c r="K175">
        <f t="shared" si="5"/>
        <v>2.6825000000000002E-2</v>
      </c>
    </row>
    <row r="176" spans="1:11" x14ac:dyDescent="0.3">
      <c r="A176" s="1">
        <v>44537</v>
      </c>
      <c r="B176">
        <v>14</v>
      </c>
      <c r="C176" t="s">
        <v>22</v>
      </c>
      <c r="D176">
        <v>22.3</v>
      </c>
      <c r="E176">
        <v>7</v>
      </c>
      <c r="F176">
        <f t="shared" si="4"/>
        <v>22</v>
      </c>
      <c r="G176">
        <v>12.6</v>
      </c>
      <c r="H176">
        <v>6.3</v>
      </c>
      <c r="I176">
        <v>9.1</v>
      </c>
      <c r="J176">
        <f>(E176*H176*I176)*$M$2/10000</f>
        <v>0.200655</v>
      </c>
      <c r="K176">
        <f t="shared" si="5"/>
        <v>0.200655</v>
      </c>
    </row>
    <row r="177" spans="1:11" x14ac:dyDescent="0.3">
      <c r="A177" s="1">
        <v>44544</v>
      </c>
      <c r="B177">
        <v>21</v>
      </c>
      <c r="C177" t="s">
        <v>22</v>
      </c>
      <c r="D177">
        <v>22.1</v>
      </c>
      <c r="E177">
        <v>10</v>
      </c>
      <c r="F177">
        <f t="shared" si="4"/>
        <v>22</v>
      </c>
      <c r="G177">
        <v>18</v>
      </c>
      <c r="H177">
        <v>9</v>
      </c>
      <c r="I177">
        <v>8.6999999999999993</v>
      </c>
      <c r="J177">
        <f>(E177*H177*I177)*$M$2/10000</f>
        <v>0.39149999999999996</v>
      </c>
      <c r="K177">
        <f t="shared" si="5"/>
        <v>0.39149999999999996</v>
      </c>
    </row>
    <row r="178" spans="1:11" x14ac:dyDescent="0.3">
      <c r="A178" s="2">
        <v>44439</v>
      </c>
      <c r="B178" s="3">
        <v>0</v>
      </c>
      <c r="C178" s="3" t="s">
        <v>23</v>
      </c>
      <c r="D178" s="3">
        <v>20</v>
      </c>
      <c r="E178" s="3">
        <v>2</v>
      </c>
      <c r="F178" s="3">
        <f t="shared" si="4"/>
        <v>20</v>
      </c>
      <c r="G178" s="3">
        <v>3.4</v>
      </c>
      <c r="H178" s="3">
        <v>2</v>
      </c>
      <c r="I178" s="3">
        <v>2.2999999999999998</v>
      </c>
      <c r="J178">
        <f>(E178*H178*I178)*$M$2/10000</f>
        <v>4.5999999999999999E-3</v>
      </c>
      <c r="K178">
        <f t="shared" si="5"/>
        <v>4.5999999999999999E-3</v>
      </c>
    </row>
    <row r="179" spans="1:11" x14ac:dyDescent="0.3">
      <c r="A179" s="2">
        <v>44446</v>
      </c>
      <c r="B179" s="3">
        <v>7</v>
      </c>
      <c r="C179" s="3" t="s">
        <v>23</v>
      </c>
      <c r="D179" s="3">
        <v>19.75</v>
      </c>
      <c r="E179" s="3">
        <v>4</v>
      </c>
      <c r="F179" s="3">
        <f t="shared" si="4"/>
        <v>19</v>
      </c>
      <c r="G179" s="3">
        <v>7.3</v>
      </c>
      <c r="H179" s="3">
        <v>2.8</v>
      </c>
      <c r="I179" s="3">
        <v>3.4</v>
      </c>
      <c r="J179">
        <f>(E179*H179*I179)*$M$2/10000</f>
        <v>1.9039999999999998E-2</v>
      </c>
      <c r="K179">
        <f t="shared" si="5"/>
        <v>1.9039999999999998E-2</v>
      </c>
    </row>
    <row r="180" spans="1:11" x14ac:dyDescent="0.3">
      <c r="A180" s="2">
        <v>44453</v>
      </c>
      <c r="B180" s="3">
        <v>14</v>
      </c>
      <c r="C180" s="3" t="s">
        <v>23</v>
      </c>
      <c r="D180" s="3">
        <v>18.9142857142857</v>
      </c>
      <c r="E180" s="3">
        <v>4</v>
      </c>
      <c r="F180" s="3">
        <f t="shared" si="4"/>
        <v>18</v>
      </c>
      <c r="G180" s="3">
        <v>10.6</v>
      </c>
      <c r="H180" s="3">
        <v>5</v>
      </c>
      <c r="I180" s="3">
        <v>5.7</v>
      </c>
      <c r="J180">
        <f>(E180*H180*I180)*$M$2/10000</f>
        <v>5.7000000000000002E-2</v>
      </c>
      <c r="K180">
        <f t="shared" si="5"/>
        <v>5.7000000000000002E-2</v>
      </c>
    </row>
    <row r="181" spans="1:11" x14ac:dyDescent="0.3">
      <c r="A181" s="2">
        <v>44462</v>
      </c>
      <c r="B181" s="3">
        <v>23</v>
      </c>
      <c r="C181" s="3" t="s">
        <v>23</v>
      </c>
      <c r="D181" s="3">
        <v>19.5833333333333</v>
      </c>
      <c r="E181" s="3">
        <v>9</v>
      </c>
      <c r="F181" s="3">
        <f t="shared" si="4"/>
        <v>19</v>
      </c>
      <c r="G181" s="3">
        <v>15.7</v>
      </c>
      <c r="H181" s="3">
        <v>7.3</v>
      </c>
      <c r="I181" s="3">
        <v>8.8000000000000007</v>
      </c>
      <c r="J181">
        <f>(E181*H181*I181)*$M$2/10000</f>
        <v>0.28908</v>
      </c>
      <c r="K181">
        <f t="shared" si="5"/>
        <v>0.28908</v>
      </c>
    </row>
    <row r="182" spans="1:11" x14ac:dyDescent="0.3">
      <c r="A182" s="2">
        <v>44465</v>
      </c>
      <c r="B182" s="3">
        <v>0</v>
      </c>
      <c r="C182" s="3" t="s">
        <v>23</v>
      </c>
      <c r="D182" s="3">
        <v>19.1666666666666</v>
      </c>
      <c r="E182" s="3">
        <v>7</v>
      </c>
      <c r="F182" s="3">
        <f t="shared" si="4"/>
        <v>19</v>
      </c>
      <c r="G182" s="3">
        <v>19.600000000000001</v>
      </c>
      <c r="H182" s="3">
        <v>11</v>
      </c>
      <c r="I182" s="3">
        <v>10.4</v>
      </c>
      <c r="J182">
        <f>(E182*H182*I182)*$M$2/10000</f>
        <v>0.40040000000000003</v>
      </c>
      <c r="K182">
        <f t="shared" si="5"/>
        <v>0.40040000000000003</v>
      </c>
    </row>
    <row r="183" spans="1:11" x14ac:dyDescent="0.3">
      <c r="A183" s="2">
        <v>44488</v>
      </c>
      <c r="B183" s="3">
        <v>0</v>
      </c>
      <c r="C183" s="3" t="s">
        <v>23</v>
      </c>
      <c r="D183" s="3">
        <v>21.8</v>
      </c>
      <c r="E183" s="3">
        <v>2</v>
      </c>
      <c r="F183" s="3">
        <f t="shared" si="4"/>
        <v>21</v>
      </c>
      <c r="G183" s="3">
        <v>6.8</v>
      </c>
      <c r="H183" s="3">
        <v>2.6</v>
      </c>
      <c r="I183" s="3">
        <v>2.6</v>
      </c>
      <c r="J183">
        <f>(E183*H183*I183)*$M$2/10000</f>
        <v>6.7600000000000013E-3</v>
      </c>
      <c r="K183">
        <f t="shared" si="5"/>
        <v>6.7600000000000013E-3</v>
      </c>
    </row>
    <row r="184" spans="1:11" x14ac:dyDescent="0.3">
      <c r="A184" s="2">
        <v>44495</v>
      </c>
      <c r="B184" s="3">
        <v>7</v>
      </c>
      <c r="C184" s="3" t="s">
        <v>23</v>
      </c>
      <c r="D184" s="3">
        <v>22.2222222222222</v>
      </c>
      <c r="E184" s="3">
        <v>4</v>
      </c>
      <c r="F184" s="3">
        <f t="shared" si="4"/>
        <v>22</v>
      </c>
      <c r="G184" s="3">
        <v>11</v>
      </c>
      <c r="H184" s="3">
        <v>4.0999999999999996</v>
      </c>
      <c r="I184" s="3">
        <v>4.0999999999999996</v>
      </c>
      <c r="J184">
        <f>(E184*H184*I184)*$M$2/10000</f>
        <v>3.3619999999999997E-2</v>
      </c>
      <c r="K184">
        <f t="shared" si="5"/>
        <v>3.3619999999999997E-2</v>
      </c>
    </row>
    <row r="185" spans="1:11" x14ac:dyDescent="0.3">
      <c r="A185" s="2">
        <v>44502</v>
      </c>
      <c r="B185" s="3">
        <v>14</v>
      </c>
      <c r="C185" s="3" t="s">
        <v>23</v>
      </c>
      <c r="D185" s="3">
        <v>22.363636363636299</v>
      </c>
      <c r="E185" s="3">
        <v>6</v>
      </c>
      <c r="F185" s="3">
        <f t="shared" si="4"/>
        <v>22</v>
      </c>
      <c r="G185" s="3">
        <v>16.399999999999999</v>
      </c>
      <c r="H185" s="3">
        <v>7.4</v>
      </c>
      <c r="I185" s="3">
        <v>6.8</v>
      </c>
      <c r="J185">
        <f>(E185*H185*I185)*$M$2/10000</f>
        <v>0.15096000000000001</v>
      </c>
      <c r="K185">
        <f t="shared" si="5"/>
        <v>0.15096000000000001</v>
      </c>
    </row>
    <row r="186" spans="1:11" x14ac:dyDescent="0.3">
      <c r="A186" s="2">
        <v>44509</v>
      </c>
      <c r="B186" s="3">
        <v>21</v>
      </c>
      <c r="C186" s="3" t="s">
        <v>23</v>
      </c>
      <c r="D186" s="3">
        <v>22.5</v>
      </c>
      <c r="E186" s="3">
        <v>6</v>
      </c>
      <c r="F186" s="3">
        <f t="shared" si="4"/>
        <v>22</v>
      </c>
      <c r="G186" s="3">
        <v>20</v>
      </c>
      <c r="H186" s="3">
        <v>11.2</v>
      </c>
      <c r="I186" s="3">
        <v>10.1</v>
      </c>
      <c r="J186">
        <f>(E186*H186*I186)*$M$2/10000</f>
        <v>0.33935999999999994</v>
      </c>
      <c r="K186">
        <f t="shared" si="5"/>
        <v>0.33935999999999994</v>
      </c>
    </row>
    <row r="187" spans="1:11" x14ac:dyDescent="0.3">
      <c r="A187" s="1">
        <v>44523</v>
      </c>
      <c r="B187">
        <v>0</v>
      </c>
      <c r="C187" t="s">
        <v>23</v>
      </c>
      <c r="D187">
        <v>22</v>
      </c>
      <c r="E187">
        <v>2</v>
      </c>
      <c r="F187">
        <f t="shared" si="4"/>
        <v>22</v>
      </c>
      <c r="G187">
        <v>4.2</v>
      </c>
      <c r="H187">
        <v>1.2</v>
      </c>
      <c r="I187">
        <v>1.3</v>
      </c>
      <c r="J187">
        <f>(E187*H187*I187)*$M$2/10000</f>
        <v>1.5600000000000002E-3</v>
      </c>
      <c r="K187">
        <f t="shared" si="5"/>
        <v>1.5600000000000002E-3</v>
      </c>
    </row>
    <row r="188" spans="1:11" x14ac:dyDescent="0.3">
      <c r="A188" s="1">
        <v>44530</v>
      </c>
      <c r="B188">
        <v>7</v>
      </c>
      <c r="C188" t="s">
        <v>23</v>
      </c>
      <c r="D188">
        <v>22.1111111111111</v>
      </c>
      <c r="E188">
        <v>5</v>
      </c>
      <c r="F188">
        <f t="shared" si="4"/>
        <v>22</v>
      </c>
      <c r="G188">
        <v>9.5</v>
      </c>
      <c r="H188">
        <v>2.8</v>
      </c>
      <c r="I188">
        <v>4.5</v>
      </c>
      <c r="J188">
        <f>(E188*H188*I188)*$M$2/10000</f>
        <v>3.15E-2</v>
      </c>
      <c r="K188">
        <f t="shared" si="5"/>
        <v>3.15E-2</v>
      </c>
    </row>
    <row r="189" spans="1:11" x14ac:dyDescent="0.3">
      <c r="A189" s="1">
        <v>44537</v>
      </c>
      <c r="B189">
        <v>14</v>
      </c>
      <c r="C189" t="s">
        <v>23</v>
      </c>
      <c r="D189">
        <v>22.2</v>
      </c>
      <c r="E189">
        <v>7</v>
      </c>
      <c r="F189">
        <f t="shared" si="4"/>
        <v>22</v>
      </c>
      <c r="G189">
        <v>16</v>
      </c>
      <c r="H189">
        <v>6.4</v>
      </c>
      <c r="I189">
        <v>6.7</v>
      </c>
      <c r="J189">
        <f>(E189*H189*I189)*$M$2/10000</f>
        <v>0.15008000000000002</v>
      </c>
      <c r="K189">
        <f t="shared" si="5"/>
        <v>0.15008000000000002</v>
      </c>
    </row>
    <row r="190" spans="1:11" x14ac:dyDescent="0.3">
      <c r="A190" s="1">
        <v>44544</v>
      </c>
      <c r="B190">
        <v>21</v>
      </c>
      <c r="C190" t="s">
        <v>23</v>
      </c>
      <c r="D190">
        <v>22.090909090909001</v>
      </c>
      <c r="E190">
        <v>10</v>
      </c>
      <c r="F190">
        <f t="shared" si="4"/>
        <v>22</v>
      </c>
      <c r="G190">
        <v>21.5</v>
      </c>
      <c r="H190">
        <v>10.199999999999999</v>
      </c>
      <c r="I190">
        <v>9.6999999999999993</v>
      </c>
      <c r="J190">
        <f>(E190*H190*I190)*$M$2/10000</f>
        <v>0.49469999999999997</v>
      </c>
      <c r="K190">
        <f t="shared" si="5"/>
        <v>0.49469999999999997</v>
      </c>
    </row>
    <row r="191" spans="1:11" x14ac:dyDescent="0.3">
      <c r="A191" s="2">
        <v>44439</v>
      </c>
      <c r="B191" s="3">
        <v>0</v>
      </c>
      <c r="C191" s="3" t="s">
        <v>24</v>
      </c>
      <c r="D191" s="3">
        <v>20</v>
      </c>
      <c r="E191" s="3">
        <v>2</v>
      </c>
      <c r="F191" s="3">
        <f t="shared" si="4"/>
        <v>20</v>
      </c>
      <c r="G191" s="3">
        <v>4</v>
      </c>
      <c r="H191" s="3">
        <v>2.1</v>
      </c>
      <c r="I191" s="3">
        <v>2.2999999999999998</v>
      </c>
      <c r="J191">
        <f>(E191*H191*I191)*$M$2/10000</f>
        <v>4.8300000000000001E-3</v>
      </c>
      <c r="K191">
        <f t="shared" si="5"/>
        <v>4.8300000000000001E-3</v>
      </c>
    </row>
    <row r="192" spans="1:11" x14ac:dyDescent="0.3">
      <c r="A192" s="2">
        <v>44446</v>
      </c>
      <c r="B192" s="3">
        <v>7</v>
      </c>
      <c r="C192" s="3" t="s">
        <v>24</v>
      </c>
      <c r="D192" s="3">
        <v>19.6666666666666</v>
      </c>
      <c r="E192" s="3">
        <v>4</v>
      </c>
      <c r="F192" s="3">
        <f t="shared" si="4"/>
        <v>19</v>
      </c>
      <c r="G192" s="3">
        <v>8.5</v>
      </c>
      <c r="H192" s="3">
        <v>3.3</v>
      </c>
      <c r="I192" s="3">
        <v>3.6</v>
      </c>
      <c r="J192">
        <f>(E192*H192*I192)*$M$2/10000</f>
        <v>2.3759999999999996E-2</v>
      </c>
      <c r="K192">
        <f t="shared" si="5"/>
        <v>2.3759999999999996E-2</v>
      </c>
    </row>
    <row r="193" spans="1:11" x14ac:dyDescent="0.3">
      <c r="A193" s="2">
        <v>44453</v>
      </c>
      <c r="B193" s="3">
        <v>14</v>
      </c>
      <c r="C193" s="3" t="s">
        <v>24</v>
      </c>
      <c r="D193" s="3">
        <v>18.857142857142801</v>
      </c>
      <c r="E193" s="3">
        <v>4</v>
      </c>
      <c r="F193" s="3">
        <f t="shared" si="4"/>
        <v>18</v>
      </c>
      <c r="G193" s="3">
        <v>10</v>
      </c>
      <c r="H193" s="3">
        <v>5.4</v>
      </c>
      <c r="I193" s="3">
        <v>5.8</v>
      </c>
      <c r="J193">
        <f>(E193*H193*I193)*$M$2/10000</f>
        <v>6.2640000000000001E-2</v>
      </c>
      <c r="K193">
        <f t="shared" si="5"/>
        <v>6.2640000000000001E-2</v>
      </c>
    </row>
    <row r="194" spans="1:11" x14ac:dyDescent="0.3">
      <c r="A194" s="2">
        <v>44462</v>
      </c>
      <c r="B194" s="3">
        <v>23</v>
      </c>
      <c r="C194" s="3" t="s">
        <v>24</v>
      </c>
      <c r="D194" s="3">
        <v>19.4545454545454</v>
      </c>
      <c r="E194" s="3">
        <v>8</v>
      </c>
      <c r="F194" s="3">
        <f t="shared" ref="F194:F257" si="6">IF(D194&lt;18,17,IF(D194&lt;19,18,IF(D194&lt;20,19,IF(D194&lt;21,20,IF(D194&lt;22,21,IF(D194&lt;23,22,IF(D194&lt;24,23,IF(D194&lt;25,24,IF(D194&lt;26,25)))))))))</f>
        <v>19</v>
      </c>
      <c r="G194" s="3">
        <v>16.399999999999999</v>
      </c>
      <c r="H194" s="3">
        <v>9.6</v>
      </c>
      <c r="I194" s="3">
        <v>8</v>
      </c>
      <c r="J194">
        <f>(E194*H194*I194)*$M$2/10000</f>
        <v>0.30719999999999997</v>
      </c>
      <c r="K194">
        <f t="shared" si="5"/>
        <v>0.30719999999999997</v>
      </c>
    </row>
    <row r="195" spans="1:11" x14ac:dyDescent="0.3">
      <c r="A195" s="2">
        <v>44465</v>
      </c>
      <c r="B195" s="3">
        <v>0</v>
      </c>
      <c r="C195" s="3" t="s">
        <v>24</v>
      </c>
      <c r="D195" s="3">
        <v>19.230769230769202</v>
      </c>
      <c r="E195" s="3">
        <v>7</v>
      </c>
      <c r="F195" s="3">
        <f t="shared" si="6"/>
        <v>19</v>
      </c>
      <c r="G195" s="3">
        <v>18.8</v>
      </c>
      <c r="H195" s="3">
        <v>10.5</v>
      </c>
      <c r="I195" s="3">
        <v>10.199999999999999</v>
      </c>
      <c r="J195">
        <f>(E195*H195*I195)*$M$2/10000</f>
        <v>0.37484999999999996</v>
      </c>
      <c r="K195">
        <f t="shared" ref="K195:K258" si="7">IF(B195&gt;31, NA(), J195)</f>
        <v>0.37484999999999996</v>
      </c>
    </row>
    <row r="196" spans="1:11" x14ac:dyDescent="0.3">
      <c r="A196" s="1">
        <v>44488</v>
      </c>
      <c r="B196">
        <v>0</v>
      </c>
      <c r="C196" t="s">
        <v>24</v>
      </c>
      <c r="D196">
        <v>21.7777777777777</v>
      </c>
      <c r="E196">
        <v>3</v>
      </c>
      <c r="F196">
        <f t="shared" si="6"/>
        <v>21</v>
      </c>
      <c r="G196">
        <v>8</v>
      </c>
      <c r="H196">
        <v>2.6</v>
      </c>
      <c r="I196">
        <v>2.7</v>
      </c>
      <c r="J196">
        <f>(E196*H196*I196)*$M$2/10000</f>
        <v>1.0530000000000001E-2</v>
      </c>
      <c r="K196">
        <f t="shared" si="7"/>
        <v>1.0530000000000001E-2</v>
      </c>
    </row>
    <row r="197" spans="1:11" x14ac:dyDescent="0.3">
      <c r="A197" s="1">
        <v>44495</v>
      </c>
      <c r="B197">
        <v>7</v>
      </c>
      <c r="C197" t="s">
        <v>24</v>
      </c>
      <c r="D197">
        <v>22.2</v>
      </c>
      <c r="E197">
        <v>6</v>
      </c>
      <c r="F197">
        <f t="shared" si="6"/>
        <v>22</v>
      </c>
      <c r="G197">
        <v>13</v>
      </c>
      <c r="H197">
        <v>5.9</v>
      </c>
      <c r="I197">
        <v>5.5</v>
      </c>
      <c r="J197">
        <f>(E197*H197*I197)*$M$2/10000</f>
        <v>9.735000000000002E-2</v>
      </c>
      <c r="K197">
        <f t="shared" si="7"/>
        <v>9.735000000000002E-2</v>
      </c>
    </row>
    <row r="198" spans="1:11" x14ac:dyDescent="0.3">
      <c r="A198" s="1">
        <v>44502</v>
      </c>
      <c r="B198">
        <v>14</v>
      </c>
      <c r="C198" t="s">
        <v>24</v>
      </c>
      <c r="D198">
        <v>22.4</v>
      </c>
      <c r="E198">
        <v>7</v>
      </c>
      <c r="F198">
        <f t="shared" si="6"/>
        <v>22</v>
      </c>
      <c r="G198">
        <v>18.100000000000001</v>
      </c>
      <c r="H198">
        <v>10.1</v>
      </c>
      <c r="I198">
        <v>8.8000000000000007</v>
      </c>
      <c r="J198">
        <f>(E198*H198*I198)*$M$2/10000</f>
        <v>0.31108000000000002</v>
      </c>
      <c r="K198">
        <f t="shared" si="7"/>
        <v>0.31108000000000002</v>
      </c>
    </row>
    <row r="199" spans="1:11" x14ac:dyDescent="0.3">
      <c r="A199" s="1">
        <v>44523</v>
      </c>
      <c r="B199">
        <v>0</v>
      </c>
      <c r="C199" t="s">
        <v>24</v>
      </c>
      <c r="D199">
        <v>22.090909090909001</v>
      </c>
      <c r="E199">
        <v>2</v>
      </c>
      <c r="F199">
        <f t="shared" si="6"/>
        <v>22</v>
      </c>
      <c r="G199">
        <v>4.7</v>
      </c>
      <c r="H199">
        <v>2.1</v>
      </c>
      <c r="I199">
        <v>2.5</v>
      </c>
      <c r="J199">
        <f>(E199*H199*I199)*$M$2/10000</f>
        <v>5.2500000000000003E-3</v>
      </c>
      <c r="K199">
        <f t="shared" si="7"/>
        <v>5.2500000000000003E-3</v>
      </c>
    </row>
    <row r="200" spans="1:11" x14ac:dyDescent="0.3">
      <c r="A200" s="1">
        <v>44530</v>
      </c>
      <c r="B200">
        <v>7</v>
      </c>
      <c r="C200" t="s">
        <v>24</v>
      </c>
      <c r="D200">
        <v>22.1</v>
      </c>
      <c r="E200">
        <v>4</v>
      </c>
      <c r="F200">
        <f t="shared" si="6"/>
        <v>22</v>
      </c>
      <c r="G200">
        <v>6.2</v>
      </c>
      <c r="H200">
        <v>2.6</v>
      </c>
      <c r="I200">
        <v>2.6</v>
      </c>
      <c r="J200">
        <f>(E200*H200*I200)*$M$2/10000</f>
        <v>1.3520000000000003E-2</v>
      </c>
      <c r="K200">
        <f t="shared" si="7"/>
        <v>1.3520000000000003E-2</v>
      </c>
    </row>
    <row r="201" spans="1:11" x14ac:dyDescent="0.3">
      <c r="A201" s="1">
        <v>44537</v>
      </c>
      <c r="B201">
        <v>14</v>
      </c>
      <c r="C201" t="s">
        <v>24</v>
      </c>
      <c r="D201">
        <v>22.2222222222222</v>
      </c>
      <c r="E201">
        <v>6</v>
      </c>
      <c r="F201">
        <f t="shared" si="6"/>
        <v>22</v>
      </c>
      <c r="G201">
        <v>10.199999999999999</v>
      </c>
      <c r="H201">
        <v>4.5</v>
      </c>
      <c r="I201">
        <v>4.5</v>
      </c>
      <c r="J201">
        <f>(E201*H201*I201)*$M$2/10000</f>
        <v>6.0749999999999998E-2</v>
      </c>
      <c r="K201">
        <f t="shared" si="7"/>
        <v>6.0749999999999998E-2</v>
      </c>
    </row>
    <row r="202" spans="1:11" x14ac:dyDescent="0.3">
      <c r="A202" s="1">
        <v>44544</v>
      </c>
      <c r="B202">
        <v>21</v>
      </c>
      <c r="C202" t="s">
        <v>24</v>
      </c>
      <c r="D202">
        <v>22</v>
      </c>
      <c r="E202">
        <v>9</v>
      </c>
      <c r="F202">
        <f t="shared" si="6"/>
        <v>22</v>
      </c>
      <c r="G202">
        <v>15.7</v>
      </c>
      <c r="H202">
        <v>7.9</v>
      </c>
      <c r="I202">
        <v>7.8</v>
      </c>
      <c r="J202">
        <f>(E202*H202*I202)*$M$2/10000</f>
        <v>0.27729000000000004</v>
      </c>
      <c r="K202">
        <f t="shared" si="7"/>
        <v>0.27729000000000004</v>
      </c>
    </row>
    <row r="203" spans="1:11" x14ac:dyDescent="0.3">
      <c r="A203" s="1">
        <v>44551</v>
      </c>
      <c r="B203">
        <v>28</v>
      </c>
      <c r="C203" t="s">
        <v>24</v>
      </c>
      <c r="D203">
        <v>21.5</v>
      </c>
      <c r="E203">
        <v>10</v>
      </c>
      <c r="F203">
        <f t="shared" si="6"/>
        <v>21</v>
      </c>
      <c r="G203">
        <v>22.2</v>
      </c>
      <c r="H203">
        <v>11.2</v>
      </c>
      <c r="I203">
        <v>11.8</v>
      </c>
      <c r="J203">
        <f>(E203*H203*I203)*$M$2/10000</f>
        <v>0.66080000000000005</v>
      </c>
      <c r="K203">
        <f t="shared" si="7"/>
        <v>0.66080000000000005</v>
      </c>
    </row>
    <row r="204" spans="1:11" x14ac:dyDescent="0.3">
      <c r="A204" s="1">
        <v>44439</v>
      </c>
      <c r="B204">
        <v>0</v>
      </c>
      <c r="C204" t="s">
        <v>25</v>
      </c>
      <c r="D204">
        <v>19.9166666666666</v>
      </c>
      <c r="E204">
        <v>2</v>
      </c>
      <c r="F204">
        <f t="shared" si="6"/>
        <v>19</v>
      </c>
      <c r="G204">
        <v>3.6</v>
      </c>
      <c r="H204">
        <v>1.7</v>
      </c>
      <c r="I204">
        <v>2</v>
      </c>
      <c r="J204">
        <f>(E204*H204*I204)*$M$2/10000</f>
        <v>3.3999999999999998E-3</v>
      </c>
      <c r="K204">
        <f t="shared" si="7"/>
        <v>3.3999999999999998E-3</v>
      </c>
    </row>
    <row r="205" spans="1:11" x14ac:dyDescent="0.3">
      <c r="A205" s="1">
        <v>44446</v>
      </c>
      <c r="B205">
        <v>7</v>
      </c>
      <c r="C205" t="s">
        <v>25</v>
      </c>
      <c r="D205">
        <v>19.899999999999999</v>
      </c>
      <c r="E205">
        <v>3</v>
      </c>
      <c r="F205">
        <f t="shared" si="6"/>
        <v>19</v>
      </c>
      <c r="G205">
        <v>7.6</v>
      </c>
      <c r="H205">
        <v>3.1</v>
      </c>
      <c r="I205">
        <v>3.8</v>
      </c>
      <c r="J205">
        <f>(E205*H205*I205)*$M$2/10000</f>
        <v>1.7670000000000002E-2</v>
      </c>
      <c r="K205">
        <f t="shared" si="7"/>
        <v>1.7670000000000002E-2</v>
      </c>
    </row>
    <row r="206" spans="1:11" x14ac:dyDescent="0.3">
      <c r="A206" s="1">
        <v>44453</v>
      </c>
      <c r="B206">
        <v>14</v>
      </c>
      <c r="C206" t="s">
        <v>25</v>
      </c>
      <c r="D206">
        <v>18.931034482758601</v>
      </c>
      <c r="E206">
        <v>4</v>
      </c>
      <c r="F206">
        <f t="shared" si="6"/>
        <v>18</v>
      </c>
      <c r="G206">
        <v>11.4</v>
      </c>
      <c r="H206">
        <v>5.5</v>
      </c>
      <c r="I206">
        <v>5.8</v>
      </c>
      <c r="J206">
        <f>(E206*H206*I206)*$M$2/10000</f>
        <v>6.3799999999999996E-2</v>
      </c>
      <c r="K206">
        <f t="shared" si="7"/>
        <v>6.3799999999999996E-2</v>
      </c>
    </row>
    <row r="207" spans="1:11" x14ac:dyDescent="0.3">
      <c r="A207" s="1">
        <v>44462</v>
      </c>
      <c r="B207">
        <v>23</v>
      </c>
      <c r="C207" t="s">
        <v>25</v>
      </c>
      <c r="D207">
        <v>19.4615384615384</v>
      </c>
      <c r="E207">
        <v>9</v>
      </c>
      <c r="F207">
        <f t="shared" si="6"/>
        <v>19</v>
      </c>
      <c r="G207">
        <v>16.8</v>
      </c>
      <c r="H207">
        <v>9.9</v>
      </c>
      <c r="I207">
        <v>9.3000000000000007</v>
      </c>
      <c r="J207">
        <f>(E207*H207*I207)*$M$2/10000</f>
        <v>0.41431500000000004</v>
      </c>
      <c r="K207">
        <f t="shared" si="7"/>
        <v>0.41431500000000004</v>
      </c>
    </row>
    <row r="208" spans="1:11" x14ac:dyDescent="0.3">
      <c r="A208" s="1">
        <v>44488</v>
      </c>
      <c r="B208">
        <v>0</v>
      </c>
      <c r="C208" t="s">
        <v>25</v>
      </c>
      <c r="D208">
        <v>22</v>
      </c>
      <c r="E208">
        <v>3</v>
      </c>
      <c r="F208">
        <f t="shared" si="6"/>
        <v>22</v>
      </c>
      <c r="G208">
        <v>8.4</v>
      </c>
      <c r="H208">
        <v>1.5</v>
      </c>
      <c r="I208">
        <v>1.9</v>
      </c>
      <c r="J208">
        <f>(E208*H208*I208)*$M$2/10000</f>
        <v>4.2749999999999993E-3</v>
      </c>
      <c r="K208">
        <f t="shared" si="7"/>
        <v>4.2749999999999993E-3</v>
      </c>
    </row>
    <row r="209" spans="1:11" x14ac:dyDescent="0.3">
      <c r="A209" s="1">
        <v>44495</v>
      </c>
      <c r="B209">
        <v>7</v>
      </c>
      <c r="C209" t="s">
        <v>25</v>
      </c>
      <c r="D209">
        <v>22.3</v>
      </c>
      <c r="E209">
        <v>5</v>
      </c>
      <c r="F209">
        <f t="shared" si="6"/>
        <v>22</v>
      </c>
      <c r="G209">
        <v>12</v>
      </c>
      <c r="H209">
        <v>5.2</v>
      </c>
      <c r="I209">
        <v>4.9000000000000004</v>
      </c>
      <c r="J209">
        <f>(E209*H209*I209)*$M$2/10000</f>
        <v>6.3700000000000007E-2</v>
      </c>
      <c r="K209">
        <f t="shared" si="7"/>
        <v>6.3700000000000007E-2</v>
      </c>
    </row>
    <row r="210" spans="1:11" x14ac:dyDescent="0.3">
      <c r="A210" s="1">
        <v>44502</v>
      </c>
      <c r="B210">
        <v>14</v>
      </c>
      <c r="C210" t="s">
        <v>25</v>
      </c>
      <c r="D210">
        <v>22.5</v>
      </c>
      <c r="E210">
        <v>7</v>
      </c>
      <c r="F210">
        <f t="shared" si="6"/>
        <v>22</v>
      </c>
      <c r="G210">
        <v>17</v>
      </c>
      <c r="H210">
        <v>7.7</v>
      </c>
      <c r="I210">
        <v>7.7</v>
      </c>
      <c r="J210">
        <f>(E210*H210*I210)*$M$2/10000</f>
        <v>0.20751499999999998</v>
      </c>
      <c r="K210">
        <f t="shared" si="7"/>
        <v>0.20751499999999998</v>
      </c>
    </row>
    <row r="211" spans="1:11" x14ac:dyDescent="0.3">
      <c r="A211" s="1">
        <v>44523</v>
      </c>
      <c r="B211">
        <v>0</v>
      </c>
      <c r="C211" t="s">
        <v>25</v>
      </c>
      <c r="D211">
        <v>22.125</v>
      </c>
      <c r="E211">
        <v>2</v>
      </c>
      <c r="F211">
        <f t="shared" si="6"/>
        <v>22</v>
      </c>
      <c r="G211">
        <v>4.5</v>
      </c>
      <c r="H211">
        <v>1.8</v>
      </c>
      <c r="I211">
        <v>1.9</v>
      </c>
      <c r="J211">
        <f>(E211*H211*I211)*$M$2/10000</f>
        <v>3.4200000000000003E-3</v>
      </c>
      <c r="K211">
        <f t="shared" si="7"/>
        <v>3.4200000000000003E-3</v>
      </c>
    </row>
    <row r="212" spans="1:11" x14ac:dyDescent="0.3">
      <c r="A212" s="1">
        <v>44530</v>
      </c>
      <c r="B212">
        <v>7</v>
      </c>
      <c r="C212" t="s">
        <v>25</v>
      </c>
      <c r="D212">
        <v>22.0833333333333</v>
      </c>
      <c r="E212">
        <v>4</v>
      </c>
      <c r="F212">
        <f t="shared" si="6"/>
        <v>22</v>
      </c>
      <c r="G212">
        <v>9.1999999999999993</v>
      </c>
      <c r="H212">
        <v>2.8</v>
      </c>
      <c r="I212">
        <v>2.8</v>
      </c>
      <c r="J212">
        <f>(E212*H212*I212)*$M$2/10000</f>
        <v>1.5679999999999999E-2</v>
      </c>
      <c r="K212">
        <f t="shared" si="7"/>
        <v>1.5679999999999999E-2</v>
      </c>
    </row>
    <row r="213" spans="1:11" x14ac:dyDescent="0.3">
      <c r="A213" s="1">
        <v>44537</v>
      </c>
      <c r="B213">
        <v>14</v>
      </c>
      <c r="C213" t="s">
        <v>25</v>
      </c>
      <c r="D213">
        <v>22.272727272727199</v>
      </c>
      <c r="E213">
        <v>6</v>
      </c>
      <c r="F213">
        <f t="shared" si="6"/>
        <v>22</v>
      </c>
      <c r="G213">
        <v>11</v>
      </c>
      <c r="H213">
        <v>4.4000000000000004</v>
      </c>
      <c r="I213">
        <v>4.2</v>
      </c>
      <c r="J213">
        <f>(E213*H213*I213)*$M$2/10000</f>
        <v>5.544000000000001E-2</v>
      </c>
      <c r="K213">
        <f t="shared" si="7"/>
        <v>5.544000000000001E-2</v>
      </c>
    </row>
    <row r="214" spans="1:11" x14ac:dyDescent="0.3">
      <c r="A214" s="1">
        <v>44544</v>
      </c>
      <c r="B214">
        <v>21</v>
      </c>
      <c r="C214" t="s">
        <v>25</v>
      </c>
      <c r="D214">
        <v>22.090909090909001</v>
      </c>
      <c r="E214">
        <v>9</v>
      </c>
      <c r="F214">
        <f t="shared" si="6"/>
        <v>22</v>
      </c>
      <c r="G214">
        <v>15.5</v>
      </c>
      <c r="H214">
        <v>8.6999999999999993</v>
      </c>
      <c r="I214">
        <v>8.6999999999999993</v>
      </c>
      <c r="J214">
        <f>(E214*H214*I214)*$M$2/10000</f>
        <v>0.34060499999999999</v>
      </c>
      <c r="K214">
        <f t="shared" si="7"/>
        <v>0.34060499999999999</v>
      </c>
    </row>
    <row r="215" spans="1:11" x14ac:dyDescent="0.3">
      <c r="A215" s="1">
        <v>44551</v>
      </c>
      <c r="B215">
        <v>28</v>
      </c>
      <c r="C215" t="s">
        <v>25</v>
      </c>
      <c r="D215">
        <v>21</v>
      </c>
      <c r="E215">
        <v>9</v>
      </c>
      <c r="F215">
        <f t="shared" si="6"/>
        <v>21</v>
      </c>
      <c r="G215">
        <v>23.5</v>
      </c>
      <c r="H215">
        <v>9.1999999999999993</v>
      </c>
      <c r="I215">
        <v>9.1</v>
      </c>
      <c r="J215">
        <f>(E215*H215*I215)*$M$2/10000</f>
        <v>0.37673999999999996</v>
      </c>
      <c r="K215">
        <f t="shared" si="7"/>
        <v>0.37673999999999996</v>
      </c>
    </row>
    <row r="216" spans="1:11" x14ac:dyDescent="0.3">
      <c r="A216" s="2">
        <v>44439</v>
      </c>
      <c r="B216" s="3">
        <v>0</v>
      </c>
      <c r="C216" s="3" t="s">
        <v>26</v>
      </c>
      <c r="D216" s="3">
        <v>20</v>
      </c>
      <c r="E216" s="3">
        <v>2</v>
      </c>
      <c r="F216" s="3">
        <f t="shared" si="6"/>
        <v>20</v>
      </c>
      <c r="G216" s="3">
        <v>3.9</v>
      </c>
      <c r="H216" s="3">
        <v>2.2000000000000002</v>
      </c>
      <c r="I216" s="3">
        <v>2.1</v>
      </c>
      <c r="J216">
        <f>(E216*H216*I216)*$M$2/10000</f>
        <v>4.6200000000000008E-3</v>
      </c>
      <c r="K216">
        <f t="shared" si="7"/>
        <v>4.6200000000000008E-3</v>
      </c>
    </row>
    <row r="217" spans="1:11" x14ac:dyDescent="0.3">
      <c r="A217" s="2">
        <v>44446</v>
      </c>
      <c r="B217" s="3">
        <v>7</v>
      </c>
      <c r="C217" s="3" t="s">
        <v>26</v>
      </c>
      <c r="D217" s="3">
        <v>19.769230769230699</v>
      </c>
      <c r="E217" s="3">
        <v>4</v>
      </c>
      <c r="F217" s="3">
        <f t="shared" si="6"/>
        <v>19</v>
      </c>
      <c r="G217" s="3">
        <v>8.1999999999999993</v>
      </c>
      <c r="H217" s="3">
        <v>3.1</v>
      </c>
      <c r="I217" s="3">
        <v>3.3</v>
      </c>
      <c r="J217">
        <f>(E217*H217*I217)*$M$2/10000</f>
        <v>2.0460000000000002E-2</v>
      </c>
      <c r="K217">
        <f t="shared" si="7"/>
        <v>2.0460000000000002E-2</v>
      </c>
    </row>
    <row r="218" spans="1:11" x14ac:dyDescent="0.3">
      <c r="A218" s="2">
        <v>44453</v>
      </c>
      <c r="B218" s="3">
        <v>14</v>
      </c>
      <c r="C218" s="3" t="s">
        <v>26</v>
      </c>
      <c r="D218" s="3">
        <v>18.911764705882302</v>
      </c>
      <c r="E218" s="3">
        <v>4</v>
      </c>
      <c r="F218" s="3">
        <f t="shared" si="6"/>
        <v>18</v>
      </c>
      <c r="G218" s="3">
        <v>10.4</v>
      </c>
      <c r="H218" s="3">
        <v>5.8</v>
      </c>
      <c r="I218" s="3">
        <v>5.7</v>
      </c>
      <c r="J218">
        <f>(E218*H218*I218)*$M$2/10000</f>
        <v>6.6119999999999998E-2</v>
      </c>
      <c r="K218">
        <f t="shared" si="7"/>
        <v>6.6119999999999998E-2</v>
      </c>
    </row>
    <row r="219" spans="1:11" x14ac:dyDescent="0.3">
      <c r="A219" s="2">
        <v>44462</v>
      </c>
      <c r="B219" s="3">
        <v>23</v>
      </c>
      <c r="C219" s="3" t="s">
        <v>26</v>
      </c>
      <c r="D219" s="3">
        <v>19</v>
      </c>
      <c r="E219" s="3">
        <v>8</v>
      </c>
      <c r="F219" s="3">
        <f t="shared" si="6"/>
        <v>19</v>
      </c>
      <c r="G219" s="3">
        <v>17</v>
      </c>
      <c r="H219" s="3">
        <v>8.6999999999999993</v>
      </c>
      <c r="I219" s="3">
        <v>10</v>
      </c>
      <c r="J219">
        <f>(E219*H219*I219)*$M$2/10000</f>
        <v>0.34799999999999998</v>
      </c>
      <c r="K219">
        <f t="shared" si="7"/>
        <v>0.34799999999999998</v>
      </c>
    </row>
    <row r="220" spans="1:11" x14ac:dyDescent="0.3">
      <c r="A220" s="1">
        <v>44488</v>
      </c>
      <c r="B220">
        <v>0</v>
      </c>
      <c r="C220" t="s">
        <v>26</v>
      </c>
      <c r="D220">
        <v>21.818181818181799</v>
      </c>
      <c r="E220">
        <v>3</v>
      </c>
      <c r="F220">
        <f t="shared" si="6"/>
        <v>21</v>
      </c>
      <c r="G220">
        <v>7.4</v>
      </c>
      <c r="H220">
        <v>1.7</v>
      </c>
      <c r="I220">
        <v>2.2000000000000002</v>
      </c>
      <c r="J220">
        <f>(E220*H220*I220)*$M$2/10000</f>
        <v>5.6100000000000004E-3</v>
      </c>
      <c r="K220">
        <f t="shared" si="7"/>
        <v>5.6100000000000004E-3</v>
      </c>
    </row>
    <row r="221" spans="1:11" x14ac:dyDescent="0.3">
      <c r="A221" s="1">
        <v>44495</v>
      </c>
      <c r="B221">
        <v>7</v>
      </c>
      <c r="C221" t="s">
        <v>26</v>
      </c>
      <c r="D221">
        <v>22.375</v>
      </c>
      <c r="E221">
        <v>5</v>
      </c>
      <c r="F221">
        <f t="shared" si="6"/>
        <v>22</v>
      </c>
      <c r="G221">
        <v>12</v>
      </c>
      <c r="H221">
        <v>5</v>
      </c>
      <c r="I221">
        <v>5</v>
      </c>
      <c r="J221">
        <f>(E221*H221*I221)*$M$2/10000</f>
        <v>6.25E-2</v>
      </c>
      <c r="K221">
        <f t="shared" si="7"/>
        <v>6.25E-2</v>
      </c>
    </row>
    <row r="222" spans="1:11" x14ac:dyDescent="0.3">
      <c r="A222" s="1">
        <v>44502</v>
      </c>
      <c r="B222">
        <v>14</v>
      </c>
      <c r="C222" t="s">
        <v>26</v>
      </c>
      <c r="D222">
        <v>22.2222222222222</v>
      </c>
      <c r="E222">
        <v>7</v>
      </c>
      <c r="F222">
        <f t="shared" si="6"/>
        <v>22</v>
      </c>
      <c r="G222">
        <v>16.5</v>
      </c>
      <c r="H222">
        <v>7.3</v>
      </c>
      <c r="I222">
        <v>7.8</v>
      </c>
      <c r="J222">
        <f>(E222*H222*I222)*$M$2/10000</f>
        <v>0.19928999999999999</v>
      </c>
      <c r="K222">
        <f t="shared" si="7"/>
        <v>0.19928999999999999</v>
      </c>
    </row>
    <row r="223" spans="1:11" x14ac:dyDescent="0.3">
      <c r="A223" s="1">
        <v>44523</v>
      </c>
      <c r="B223">
        <v>0</v>
      </c>
      <c r="C223" t="s">
        <v>26</v>
      </c>
      <c r="D223">
        <v>22.25</v>
      </c>
      <c r="E223">
        <v>2</v>
      </c>
      <c r="F223">
        <f t="shared" si="6"/>
        <v>22</v>
      </c>
      <c r="G223">
        <v>3.8</v>
      </c>
      <c r="H223">
        <v>1</v>
      </c>
      <c r="I223">
        <v>1.1000000000000001</v>
      </c>
      <c r="J223">
        <f>(E223*H223*I223)*$M$2/10000</f>
        <v>1.1000000000000001E-3</v>
      </c>
      <c r="K223">
        <f t="shared" si="7"/>
        <v>1.1000000000000001E-3</v>
      </c>
    </row>
    <row r="224" spans="1:11" x14ac:dyDescent="0.3">
      <c r="A224" s="1">
        <v>44530</v>
      </c>
      <c r="B224">
        <v>7</v>
      </c>
      <c r="C224" t="s">
        <v>26</v>
      </c>
      <c r="D224">
        <v>22.090909090909001</v>
      </c>
      <c r="E224">
        <v>4</v>
      </c>
      <c r="F224">
        <f t="shared" si="6"/>
        <v>22</v>
      </c>
      <c r="G224">
        <v>7.3</v>
      </c>
      <c r="H224">
        <v>3.5</v>
      </c>
      <c r="I224">
        <v>3.6</v>
      </c>
      <c r="J224">
        <f>(E224*H224*I224)*$M$2/10000</f>
        <v>2.52E-2</v>
      </c>
      <c r="K224">
        <f t="shared" si="7"/>
        <v>2.52E-2</v>
      </c>
    </row>
    <row r="225" spans="1:11" x14ac:dyDescent="0.3">
      <c r="A225" s="1">
        <v>44537</v>
      </c>
      <c r="B225">
        <v>14</v>
      </c>
      <c r="C225" t="s">
        <v>26</v>
      </c>
      <c r="D225">
        <v>22.3</v>
      </c>
      <c r="E225">
        <v>7</v>
      </c>
      <c r="F225">
        <f t="shared" si="6"/>
        <v>22</v>
      </c>
      <c r="G225">
        <v>13.2</v>
      </c>
      <c r="H225">
        <v>5.5</v>
      </c>
      <c r="I225">
        <v>5.4</v>
      </c>
      <c r="J225">
        <f>(E225*H225*I225)*$M$2/10000</f>
        <v>0.10395</v>
      </c>
      <c r="K225">
        <f t="shared" si="7"/>
        <v>0.10395</v>
      </c>
    </row>
    <row r="226" spans="1:11" x14ac:dyDescent="0.3">
      <c r="A226" s="1">
        <v>44544</v>
      </c>
      <c r="B226">
        <v>21</v>
      </c>
      <c r="C226" t="s">
        <v>26</v>
      </c>
      <c r="D226">
        <v>22.1</v>
      </c>
      <c r="E226">
        <v>10</v>
      </c>
      <c r="F226">
        <f t="shared" si="6"/>
        <v>22</v>
      </c>
      <c r="G226">
        <v>19.5</v>
      </c>
      <c r="H226">
        <v>7.3</v>
      </c>
      <c r="I226">
        <v>9.8000000000000007</v>
      </c>
      <c r="J226">
        <f>(E226*H226*I226)*$M$2/10000</f>
        <v>0.35770000000000002</v>
      </c>
      <c r="K226">
        <f t="shared" si="7"/>
        <v>0.35770000000000002</v>
      </c>
    </row>
    <row r="227" spans="1:11" x14ac:dyDescent="0.3">
      <c r="A227" s="1">
        <v>44551</v>
      </c>
      <c r="B227">
        <v>28</v>
      </c>
      <c r="C227" t="s">
        <v>26</v>
      </c>
      <c r="D227">
        <v>21.5</v>
      </c>
      <c r="E227">
        <v>11</v>
      </c>
      <c r="F227">
        <f t="shared" si="6"/>
        <v>21</v>
      </c>
      <c r="G227">
        <v>26.2</v>
      </c>
      <c r="H227">
        <v>12.5</v>
      </c>
      <c r="I227">
        <v>13</v>
      </c>
      <c r="J227">
        <f>(E227*H227*I227)*$M$2/10000</f>
        <v>0.89375000000000004</v>
      </c>
      <c r="K227">
        <f t="shared" si="7"/>
        <v>0.89375000000000004</v>
      </c>
    </row>
    <row r="228" spans="1:11" x14ac:dyDescent="0.3">
      <c r="A228" s="2">
        <v>44439</v>
      </c>
      <c r="B228" s="3">
        <v>0</v>
      </c>
      <c r="C228" s="3" t="s">
        <v>27</v>
      </c>
      <c r="D228" s="3">
        <v>19.9166666666666</v>
      </c>
      <c r="E228" s="3">
        <v>2</v>
      </c>
      <c r="F228" s="3">
        <f t="shared" si="6"/>
        <v>19</v>
      </c>
      <c r="G228" s="3">
        <v>3.5</v>
      </c>
      <c r="H228" s="3">
        <v>1.6</v>
      </c>
      <c r="I228" s="3">
        <v>1.8</v>
      </c>
      <c r="J228">
        <f>(E228*H228*I228)*$M$2/10000</f>
        <v>2.8800000000000006E-3</v>
      </c>
      <c r="K228">
        <f t="shared" si="7"/>
        <v>2.8800000000000006E-3</v>
      </c>
    </row>
    <row r="229" spans="1:11" x14ac:dyDescent="0.3">
      <c r="A229" s="2">
        <v>44446</v>
      </c>
      <c r="B229" s="3">
        <v>7</v>
      </c>
      <c r="C229" s="3" t="s">
        <v>27</v>
      </c>
      <c r="D229" s="3">
        <v>19.909090909090899</v>
      </c>
      <c r="E229" s="3">
        <v>4</v>
      </c>
      <c r="F229" s="3">
        <f t="shared" si="6"/>
        <v>19</v>
      </c>
      <c r="G229" s="3">
        <v>6.8</v>
      </c>
      <c r="H229" s="3">
        <v>2.7</v>
      </c>
      <c r="I229" s="3">
        <v>3.1</v>
      </c>
      <c r="J229">
        <f>(E229*H229*I229)*$M$2/10000</f>
        <v>1.6740000000000005E-2</v>
      </c>
      <c r="K229">
        <f t="shared" si="7"/>
        <v>1.6740000000000005E-2</v>
      </c>
    </row>
    <row r="230" spans="1:11" x14ac:dyDescent="0.3">
      <c r="A230" s="2">
        <v>44453</v>
      </c>
      <c r="B230" s="3">
        <v>14</v>
      </c>
      <c r="C230" s="3" t="s">
        <v>27</v>
      </c>
      <c r="D230" s="3">
        <v>18.9428571428571</v>
      </c>
      <c r="E230" s="3">
        <v>4</v>
      </c>
      <c r="F230" s="3">
        <f t="shared" si="6"/>
        <v>18</v>
      </c>
      <c r="G230" s="3">
        <v>10.9</v>
      </c>
      <c r="H230" s="3">
        <v>5.2</v>
      </c>
      <c r="I230" s="3">
        <v>5.7</v>
      </c>
      <c r="J230">
        <f>(E230*H230*I230)*$M$2/10000</f>
        <v>5.9279999999999992E-2</v>
      </c>
      <c r="K230">
        <f t="shared" si="7"/>
        <v>5.9279999999999992E-2</v>
      </c>
    </row>
    <row r="231" spans="1:11" x14ac:dyDescent="0.3">
      <c r="A231" s="2">
        <v>44462</v>
      </c>
      <c r="B231" s="3">
        <v>23</v>
      </c>
      <c r="C231" s="3" t="s">
        <v>27</v>
      </c>
      <c r="D231" s="3">
        <v>19.5</v>
      </c>
      <c r="E231" s="3">
        <v>9</v>
      </c>
      <c r="F231" s="3">
        <f t="shared" si="6"/>
        <v>19</v>
      </c>
      <c r="G231" s="3">
        <v>17.5</v>
      </c>
      <c r="H231" s="3">
        <v>10</v>
      </c>
      <c r="I231" s="3">
        <v>9.6</v>
      </c>
      <c r="J231">
        <f>(E231*H231*I231)*$M$2/10000</f>
        <v>0.432</v>
      </c>
      <c r="K231">
        <f t="shared" si="7"/>
        <v>0.432</v>
      </c>
    </row>
    <row r="232" spans="1:11" x14ac:dyDescent="0.3">
      <c r="A232" s="2">
        <v>44439</v>
      </c>
      <c r="B232" s="3">
        <v>0</v>
      </c>
      <c r="C232" s="3" t="s">
        <v>28</v>
      </c>
      <c r="D232" s="3">
        <v>20</v>
      </c>
      <c r="E232" s="3">
        <v>2</v>
      </c>
      <c r="F232" s="3">
        <f t="shared" si="6"/>
        <v>20</v>
      </c>
      <c r="G232" s="3">
        <v>3.2</v>
      </c>
      <c r="H232" s="3">
        <v>1.5</v>
      </c>
      <c r="I232" s="3">
        <v>1.8</v>
      </c>
      <c r="J232">
        <f>(E232*H232*I232)*$M$2/10000</f>
        <v>2.7000000000000001E-3</v>
      </c>
      <c r="K232">
        <f t="shared" si="7"/>
        <v>2.7000000000000001E-3</v>
      </c>
    </row>
    <row r="233" spans="1:11" x14ac:dyDescent="0.3">
      <c r="A233" s="2">
        <v>44446</v>
      </c>
      <c r="B233" s="3">
        <v>7</v>
      </c>
      <c r="C233" s="3" t="s">
        <v>28</v>
      </c>
      <c r="D233" s="3">
        <v>19.7</v>
      </c>
      <c r="E233" s="3">
        <v>4</v>
      </c>
      <c r="F233" s="3">
        <f t="shared" si="6"/>
        <v>19</v>
      </c>
      <c r="G233" s="3">
        <v>8.1999999999999993</v>
      </c>
      <c r="H233" s="3">
        <v>3.2</v>
      </c>
      <c r="I233" s="3">
        <v>3.8</v>
      </c>
      <c r="J233">
        <f>(E233*H233*I233)*$M$2/10000</f>
        <v>2.4319999999999998E-2</v>
      </c>
      <c r="K233">
        <f t="shared" si="7"/>
        <v>2.4319999999999998E-2</v>
      </c>
    </row>
    <row r="234" spans="1:11" x14ac:dyDescent="0.3">
      <c r="A234" s="2">
        <v>44453</v>
      </c>
      <c r="B234" s="3">
        <v>14</v>
      </c>
      <c r="C234" s="3" t="s">
        <v>28</v>
      </c>
      <c r="D234" s="3">
        <v>18.885714285714201</v>
      </c>
      <c r="E234" s="3">
        <v>4</v>
      </c>
      <c r="F234" s="3">
        <f t="shared" si="6"/>
        <v>18</v>
      </c>
      <c r="G234" s="3">
        <v>12.4</v>
      </c>
      <c r="H234" s="3">
        <v>5.0999999999999996</v>
      </c>
      <c r="I234" s="3">
        <v>5.7</v>
      </c>
      <c r="J234">
        <f>(E234*H234*I234)*$M$2/10000</f>
        <v>5.8139999999999997E-2</v>
      </c>
      <c r="K234">
        <f t="shared" si="7"/>
        <v>5.8139999999999997E-2</v>
      </c>
    </row>
    <row r="235" spans="1:11" x14ac:dyDescent="0.3">
      <c r="A235" s="2">
        <v>44462</v>
      </c>
      <c r="B235" s="3">
        <v>23</v>
      </c>
      <c r="C235" s="3" t="s">
        <v>28</v>
      </c>
      <c r="D235" s="3">
        <v>19.5</v>
      </c>
      <c r="E235" s="3">
        <v>9</v>
      </c>
      <c r="F235" s="3">
        <f t="shared" si="6"/>
        <v>19</v>
      </c>
      <c r="G235" s="3">
        <v>18</v>
      </c>
      <c r="H235" s="3">
        <v>9.3000000000000007</v>
      </c>
      <c r="I235" s="3">
        <v>9.9</v>
      </c>
      <c r="J235">
        <f>(E235*H235*I235)*$M$2/10000</f>
        <v>0.41431500000000004</v>
      </c>
      <c r="K235">
        <f t="shared" si="7"/>
        <v>0.41431500000000004</v>
      </c>
    </row>
    <row r="236" spans="1:11" x14ac:dyDescent="0.3">
      <c r="A236" s="2">
        <v>44439</v>
      </c>
      <c r="B236" s="3">
        <v>0</v>
      </c>
      <c r="C236" s="3" t="s">
        <v>29</v>
      </c>
      <c r="D236" s="3">
        <v>20.076923076922998</v>
      </c>
      <c r="E236" s="3">
        <v>2</v>
      </c>
      <c r="F236" s="3">
        <f t="shared" si="6"/>
        <v>20</v>
      </c>
      <c r="G236" s="3">
        <v>3.5</v>
      </c>
      <c r="H236" s="3">
        <v>1.8</v>
      </c>
      <c r="I236" s="3">
        <v>2.2999999999999998</v>
      </c>
      <c r="J236">
        <f>(E236*H236*I236)*$M$2/10000</f>
        <v>4.1399999999999996E-3</v>
      </c>
      <c r="K236">
        <f t="shared" si="7"/>
        <v>4.1399999999999996E-3</v>
      </c>
    </row>
    <row r="237" spans="1:11" x14ac:dyDescent="0.3">
      <c r="A237" s="2">
        <v>44446</v>
      </c>
      <c r="B237" s="3">
        <v>7</v>
      </c>
      <c r="C237" s="3" t="s">
        <v>29</v>
      </c>
      <c r="D237" s="3">
        <v>19.8</v>
      </c>
      <c r="E237" s="3">
        <v>4</v>
      </c>
      <c r="F237" s="3">
        <f t="shared" si="6"/>
        <v>19</v>
      </c>
      <c r="G237" s="3">
        <v>8.6</v>
      </c>
      <c r="H237" s="3">
        <v>2.9</v>
      </c>
      <c r="I237" s="3">
        <v>3.4</v>
      </c>
      <c r="J237">
        <f>(E237*H237*I237)*$M$2/10000</f>
        <v>1.9719999999999998E-2</v>
      </c>
      <c r="K237">
        <f t="shared" si="7"/>
        <v>1.9719999999999998E-2</v>
      </c>
    </row>
    <row r="238" spans="1:11" x14ac:dyDescent="0.3">
      <c r="A238" s="2">
        <v>44453</v>
      </c>
      <c r="B238" s="3">
        <v>14</v>
      </c>
      <c r="C238" s="3" t="s">
        <v>29</v>
      </c>
      <c r="D238" s="3">
        <v>19</v>
      </c>
      <c r="E238" s="3">
        <v>4</v>
      </c>
      <c r="F238" s="3">
        <f t="shared" si="6"/>
        <v>19</v>
      </c>
      <c r="G238" s="3">
        <v>12.5</v>
      </c>
      <c r="H238" s="3">
        <v>6.4</v>
      </c>
      <c r="I238" s="3">
        <v>7</v>
      </c>
      <c r="J238">
        <f>(E238*H238*I238)*$M$2/10000</f>
        <v>8.9600000000000013E-2</v>
      </c>
      <c r="K238">
        <f t="shared" si="7"/>
        <v>8.9600000000000013E-2</v>
      </c>
    </row>
    <row r="239" spans="1:11" x14ac:dyDescent="0.3">
      <c r="A239" s="2">
        <v>44462</v>
      </c>
      <c r="B239" s="3">
        <v>23</v>
      </c>
      <c r="C239" s="3" t="s">
        <v>29</v>
      </c>
      <c r="D239" s="3">
        <v>19.3333333333333</v>
      </c>
      <c r="E239" s="3">
        <v>10</v>
      </c>
      <c r="F239" s="3">
        <f t="shared" si="6"/>
        <v>19</v>
      </c>
      <c r="G239" s="3">
        <v>20</v>
      </c>
      <c r="H239" s="3">
        <v>10.4</v>
      </c>
      <c r="I239" s="3">
        <v>9.8000000000000007</v>
      </c>
      <c r="J239">
        <f>(E239*H239*I239)*$M$2/10000</f>
        <v>0.50960000000000005</v>
      </c>
      <c r="K239">
        <f t="shared" si="7"/>
        <v>0.50960000000000005</v>
      </c>
    </row>
    <row r="240" spans="1:11" x14ac:dyDescent="0.3">
      <c r="A240" s="2">
        <v>44439</v>
      </c>
      <c r="B240" s="3">
        <v>0</v>
      </c>
      <c r="C240" s="3" t="s">
        <v>30</v>
      </c>
      <c r="D240" s="3">
        <v>20</v>
      </c>
      <c r="E240" s="3">
        <v>2</v>
      </c>
      <c r="F240" s="3">
        <f t="shared" si="6"/>
        <v>20</v>
      </c>
      <c r="G240" s="3">
        <v>3.6</v>
      </c>
      <c r="H240" s="3">
        <v>1.7</v>
      </c>
      <c r="I240" s="3">
        <v>2.2999999999999998</v>
      </c>
      <c r="J240">
        <f>(E240*H240*I240)*$M$2/10000</f>
        <v>3.9099999999999994E-3</v>
      </c>
      <c r="K240">
        <f t="shared" si="7"/>
        <v>3.9099999999999994E-3</v>
      </c>
    </row>
    <row r="241" spans="1:11" x14ac:dyDescent="0.3">
      <c r="A241" s="2">
        <v>44446</v>
      </c>
      <c r="B241" s="3">
        <v>7</v>
      </c>
      <c r="C241" s="3" t="s">
        <v>30</v>
      </c>
      <c r="D241" s="3">
        <v>19.818181818181799</v>
      </c>
      <c r="E241" s="3">
        <v>4</v>
      </c>
      <c r="F241" s="3">
        <f t="shared" si="6"/>
        <v>19</v>
      </c>
      <c r="G241" s="3">
        <v>7.5</v>
      </c>
      <c r="H241" s="3">
        <v>3.2</v>
      </c>
      <c r="I241" s="3">
        <v>3.3</v>
      </c>
      <c r="J241">
        <f>(E241*H241*I241)*$M$2/10000</f>
        <v>2.1120000000000003E-2</v>
      </c>
      <c r="K241">
        <f t="shared" si="7"/>
        <v>2.1120000000000003E-2</v>
      </c>
    </row>
    <row r="242" spans="1:11" x14ac:dyDescent="0.3">
      <c r="A242" s="2">
        <v>44453</v>
      </c>
      <c r="B242" s="3">
        <v>14</v>
      </c>
      <c r="C242" s="3" t="s">
        <v>30</v>
      </c>
      <c r="D242" s="3">
        <v>18.9714285714285</v>
      </c>
      <c r="E242" s="3">
        <v>4</v>
      </c>
      <c r="F242" s="3">
        <f t="shared" si="6"/>
        <v>18</v>
      </c>
      <c r="G242" s="3">
        <v>12</v>
      </c>
      <c r="H242" s="3">
        <v>6</v>
      </c>
      <c r="I242" s="3">
        <v>6.4</v>
      </c>
      <c r="J242">
        <f>(E242*H242*I242)*$M$2/10000</f>
        <v>7.6800000000000007E-2</v>
      </c>
      <c r="K242">
        <f t="shared" si="7"/>
        <v>7.6800000000000007E-2</v>
      </c>
    </row>
    <row r="243" spans="1:11" x14ac:dyDescent="0.3">
      <c r="A243" s="2">
        <v>44462</v>
      </c>
      <c r="B243" s="3">
        <v>23</v>
      </c>
      <c r="C243" s="3" t="s">
        <v>30</v>
      </c>
      <c r="D243" s="3">
        <v>19</v>
      </c>
      <c r="E243" s="3">
        <v>9</v>
      </c>
      <c r="F243" s="3">
        <f t="shared" si="6"/>
        <v>19</v>
      </c>
      <c r="G243" s="3">
        <v>17.7</v>
      </c>
      <c r="H243" s="3">
        <v>7.5</v>
      </c>
      <c r="I243" s="3">
        <v>10.3</v>
      </c>
      <c r="J243">
        <f>(E243*H243*I243)*$M$2/10000</f>
        <v>0.34762500000000002</v>
      </c>
      <c r="K243">
        <f t="shared" si="7"/>
        <v>0.34762500000000002</v>
      </c>
    </row>
    <row r="244" spans="1:11" x14ac:dyDescent="0.3">
      <c r="A244" s="1">
        <v>44439</v>
      </c>
      <c r="B244">
        <v>0</v>
      </c>
      <c r="C244" t="s">
        <v>31</v>
      </c>
      <c r="D244">
        <v>20.0833333333333</v>
      </c>
      <c r="E244">
        <v>2</v>
      </c>
      <c r="F244">
        <f t="shared" si="6"/>
        <v>20</v>
      </c>
      <c r="G244">
        <v>4</v>
      </c>
      <c r="H244">
        <v>2.1</v>
      </c>
      <c r="I244">
        <v>2.2999999999999998</v>
      </c>
      <c r="J244">
        <f>(E244*H244*I244)*$M$2/10000</f>
        <v>4.8300000000000001E-3</v>
      </c>
      <c r="K244">
        <f t="shared" si="7"/>
        <v>4.8300000000000001E-3</v>
      </c>
    </row>
    <row r="245" spans="1:11" x14ac:dyDescent="0.3">
      <c r="A245" s="1">
        <v>44446</v>
      </c>
      <c r="B245">
        <v>7</v>
      </c>
      <c r="C245" t="s">
        <v>31</v>
      </c>
      <c r="D245">
        <v>19.8333333333333</v>
      </c>
      <c r="E245">
        <v>4</v>
      </c>
      <c r="F245">
        <f t="shared" si="6"/>
        <v>19</v>
      </c>
      <c r="G245">
        <v>8.1</v>
      </c>
      <c r="H245">
        <v>3.1</v>
      </c>
      <c r="I245">
        <v>3</v>
      </c>
      <c r="J245">
        <f>(E245*H245*I245)*$M$2/10000</f>
        <v>1.8599999999999998E-2</v>
      </c>
      <c r="K245">
        <f t="shared" si="7"/>
        <v>1.8599999999999998E-2</v>
      </c>
    </row>
    <row r="246" spans="1:11" x14ac:dyDescent="0.3">
      <c r="A246" s="1">
        <v>44453</v>
      </c>
      <c r="B246">
        <v>14</v>
      </c>
      <c r="C246" t="s">
        <v>31</v>
      </c>
      <c r="D246">
        <v>18.885714285714201</v>
      </c>
      <c r="E246">
        <v>5</v>
      </c>
      <c r="F246">
        <f t="shared" si="6"/>
        <v>18</v>
      </c>
      <c r="G246">
        <v>11.4</v>
      </c>
      <c r="H246">
        <v>5.7</v>
      </c>
      <c r="I246">
        <v>5.9</v>
      </c>
      <c r="J246">
        <f>(E246*H246*I246)*$M$2/10000</f>
        <v>8.4074999999999997E-2</v>
      </c>
      <c r="K246">
        <f t="shared" si="7"/>
        <v>8.4074999999999997E-2</v>
      </c>
    </row>
    <row r="247" spans="1:11" x14ac:dyDescent="0.3">
      <c r="A247" s="1">
        <v>44439</v>
      </c>
      <c r="B247">
        <v>0</v>
      </c>
      <c r="C247" t="s">
        <v>32</v>
      </c>
      <c r="D247">
        <v>20</v>
      </c>
      <c r="E247">
        <v>2</v>
      </c>
      <c r="F247">
        <f t="shared" si="6"/>
        <v>20</v>
      </c>
      <c r="G247">
        <v>4</v>
      </c>
      <c r="H247">
        <v>1.6</v>
      </c>
      <c r="I247">
        <v>2.2000000000000002</v>
      </c>
      <c r="J247">
        <f>(E247*H247*I247)*$M$2/10000</f>
        <v>3.5200000000000001E-3</v>
      </c>
      <c r="K247">
        <f t="shared" si="7"/>
        <v>3.5200000000000001E-3</v>
      </c>
    </row>
    <row r="248" spans="1:11" x14ac:dyDescent="0.3">
      <c r="A248" s="1">
        <v>44446</v>
      </c>
      <c r="B248">
        <v>7</v>
      </c>
      <c r="C248" t="s">
        <v>32</v>
      </c>
      <c r="D248">
        <v>19.8</v>
      </c>
      <c r="E248">
        <v>3</v>
      </c>
      <c r="F248">
        <f t="shared" si="6"/>
        <v>19</v>
      </c>
      <c r="G248">
        <v>7.2</v>
      </c>
      <c r="H248">
        <v>3.1</v>
      </c>
      <c r="I248">
        <v>3.5</v>
      </c>
      <c r="J248">
        <f>(E248*H248*I248)*$M$2/10000</f>
        <v>1.6275000000000001E-2</v>
      </c>
      <c r="K248">
        <f t="shared" si="7"/>
        <v>1.6275000000000001E-2</v>
      </c>
    </row>
    <row r="249" spans="1:11" x14ac:dyDescent="0.3">
      <c r="A249" s="1">
        <v>44453</v>
      </c>
      <c r="B249">
        <v>14</v>
      </c>
      <c r="C249" t="s">
        <v>32</v>
      </c>
      <c r="D249">
        <v>18.945945945945901</v>
      </c>
      <c r="E249">
        <v>4</v>
      </c>
      <c r="F249">
        <f t="shared" si="6"/>
        <v>18</v>
      </c>
      <c r="G249">
        <v>10.4</v>
      </c>
      <c r="H249">
        <v>5.5</v>
      </c>
      <c r="I249">
        <v>5.4</v>
      </c>
      <c r="J249">
        <f>(E249*H249*I249)*$M$2/10000</f>
        <v>5.9400000000000001E-2</v>
      </c>
      <c r="K249">
        <f t="shared" si="7"/>
        <v>5.9400000000000001E-2</v>
      </c>
    </row>
    <row r="250" spans="1:11" x14ac:dyDescent="0.3">
      <c r="A250" s="1">
        <v>44439</v>
      </c>
      <c r="B250">
        <v>0</v>
      </c>
      <c r="C250" t="s">
        <v>33</v>
      </c>
      <c r="D250">
        <v>20.076923076922998</v>
      </c>
      <c r="E250">
        <v>2</v>
      </c>
      <c r="F250">
        <f t="shared" si="6"/>
        <v>20</v>
      </c>
      <c r="G250">
        <v>4.2</v>
      </c>
      <c r="H250">
        <v>2.1</v>
      </c>
      <c r="I250">
        <v>2.6</v>
      </c>
      <c r="J250">
        <f>(E250*H250*I250)*$M$2/10000</f>
        <v>5.4600000000000004E-3</v>
      </c>
      <c r="K250">
        <f t="shared" si="7"/>
        <v>5.4600000000000004E-3</v>
      </c>
    </row>
    <row r="251" spans="1:11" x14ac:dyDescent="0.3">
      <c r="A251" s="1">
        <v>44446</v>
      </c>
      <c r="B251">
        <v>7</v>
      </c>
      <c r="C251" t="s">
        <v>33</v>
      </c>
      <c r="D251">
        <v>19.6666666666666</v>
      </c>
      <c r="E251">
        <v>3</v>
      </c>
      <c r="F251">
        <f t="shared" si="6"/>
        <v>19</v>
      </c>
      <c r="G251">
        <v>9</v>
      </c>
      <c r="H251">
        <v>2.8</v>
      </c>
      <c r="I251">
        <v>3.6</v>
      </c>
      <c r="J251">
        <f>(E251*H251*I251)*$M$2/10000</f>
        <v>1.5119999999999998E-2</v>
      </c>
      <c r="K251">
        <f t="shared" si="7"/>
        <v>1.5119999999999998E-2</v>
      </c>
    </row>
    <row r="252" spans="1:11" x14ac:dyDescent="0.3">
      <c r="A252" s="1">
        <v>44453</v>
      </c>
      <c r="B252">
        <v>14</v>
      </c>
      <c r="C252" t="s">
        <v>33</v>
      </c>
      <c r="D252">
        <v>19</v>
      </c>
      <c r="E252">
        <v>4</v>
      </c>
      <c r="F252">
        <f t="shared" si="6"/>
        <v>19</v>
      </c>
      <c r="G252">
        <v>11.6</v>
      </c>
      <c r="H252">
        <v>5.8</v>
      </c>
      <c r="I252">
        <v>6.5</v>
      </c>
      <c r="J252">
        <f>(E252*H252*I252)*$M$2/10000</f>
        <v>7.5399999999999995E-2</v>
      </c>
      <c r="K252">
        <f t="shared" si="7"/>
        <v>7.5399999999999995E-2</v>
      </c>
    </row>
    <row r="253" spans="1:11" x14ac:dyDescent="0.3">
      <c r="A253" s="1">
        <v>44439</v>
      </c>
      <c r="B253">
        <v>0</v>
      </c>
      <c r="C253" t="s">
        <v>34</v>
      </c>
      <c r="D253">
        <v>19.846153846153801</v>
      </c>
      <c r="E253">
        <v>2</v>
      </c>
      <c r="F253">
        <f t="shared" si="6"/>
        <v>19</v>
      </c>
      <c r="G253">
        <v>4.2</v>
      </c>
      <c r="H253">
        <v>2</v>
      </c>
      <c r="I253">
        <v>2.6</v>
      </c>
      <c r="J253">
        <f>(E253*H253*I253)*$M$2/10000</f>
        <v>5.1999999999999998E-3</v>
      </c>
      <c r="K253">
        <f t="shared" si="7"/>
        <v>5.1999999999999998E-3</v>
      </c>
    </row>
    <row r="254" spans="1:11" x14ac:dyDescent="0.3">
      <c r="A254" s="1">
        <v>44446</v>
      </c>
      <c r="B254">
        <v>7</v>
      </c>
      <c r="C254" t="s">
        <v>34</v>
      </c>
      <c r="D254">
        <v>19.769230769230699</v>
      </c>
      <c r="E254">
        <v>3</v>
      </c>
      <c r="F254">
        <f t="shared" si="6"/>
        <v>19</v>
      </c>
      <c r="G254">
        <v>7.5</v>
      </c>
      <c r="H254">
        <v>3.6</v>
      </c>
      <c r="I254">
        <v>3.3</v>
      </c>
      <c r="J254">
        <f>(E254*H254*I254)*$M$2/10000</f>
        <v>1.7819999999999999E-2</v>
      </c>
      <c r="K254">
        <f t="shared" si="7"/>
        <v>1.7819999999999999E-2</v>
      </c>
    </row>
    <row r="255" spans="1:11" x14ac:dyDescent="0.3">
      <c r="A255" s="1">
        <v>44453</v>
      </c>
      <c r="B255">
        <v>14</v>
      </c>
      <c r="C255" t="s">
        <v>34</v>
      </c>
      <c r="D255">
        <v>18.9142857142857</v>
      </c>
      <c r="E255">
        <v>4</v>
      </c>
      <c r="F255">
        <f t="shared" si="6"/>
        <v>18</v>
      </c>
      <c r="G255">
        <v>11</v>
      </c>
      <c r="H255">
        <v>5.7</v>
      </c>
      <c r="I255">
        <v>5.8</v>
      </c>
      <c r="J255">
        <f>(E255*H255*I255)*$M$2/10000</f>
        <v>6.6119999999999998E-2</v>
      </c>
      <c r="K255">
        <f t="shared" si="7"/>
        <v>6.6119999999999998E-2</v>
      </c>
    </row>
    <row r="256" spans="1:11" x14ac:dyDescent="0.3">
      <c r="A256" s="1">
        <v>44439</v>
      </c>
      <c r="B256">
        <v>0</v>
      </c>
      <c r="C256" t="s">
        <v>35</v>
      </c>
      <c r="D256">
        <v>19.9166666666666</v>
      </c>
      <c r="E256">
        <v>2</v>
      </c>
      <c r="F256">
        <f t="shared" si="6"/>
        <v>19</v>
      </c>
      <c r="G256">
        <v>3.7</v>
      </c>
      <c r="H256">
        <v>1.7</v>
      </c>
      <c r="I256">
        <v>2.2000000000000002</v>
      </c>
      <c r="J256">
        <f>(E256*H256*I256)*$M$2/10000</f>
        <v>3.7400000000000007E-3</v>
      </c>
      <c r="K256">
        <f t="shared" si="7"/>
        <v>3.7400000000000007E-3</v>
      </c>
    </row>
    <row r="257" spans="1:11" x14ac:dyDescent="0.3">
      <c r="A257" s="1">
        <v>44446</v>
      </c>
      <c r="B257">
        <v>7</v>
      </c>
      <c r="C257" t="s">
        <v>35</v>
      </c>
      <c r="D257">
        <v>19.769230769230699</v>
      </c>
      <c r="E257">
        <v>4</v>
      </c>
      <c r="F257">
        <f t="shared" si="6"/>
        <v>19</v>
      </c>
      <c r="G257">
        <v>7.3</v>
      </c>
      <c r="H257">
        <v>3.3</v>
      </c>
      <c r="I257">
        <v>3.3</v>
      </c>
      <c r="J257">
        <f>(E257*H257*I257)*$M$2/10000</f>
        <v>2.1779999999999997E-2</v>
      </c>
      <c r="K257">
        <f t="shared" si="7"/>
        <v>2.1779999999999997E-2</v>
      </c>
    </row>
    <row r="258" spans="1:11" x14ac:dyDescent="0.3">
      <c r="A258" s="1">
        <v>44453</v>
      </c>
      <c r="B258">
        <v>14</v>
      </c>
      <c r="C258" t="s">
        <v>35</v>
      </c>
      <c r="D258">
        <v>18.939393939393899</v>
      </c>
      <c r="E258">
        <v>4</v>
      </c>
      <c r="F258">
        <f t="shared" ref="F258:F321" si="8">IF(D258&lt;18,17,IF(D258&lt;19,18,IF(D258&lt;20,19,IF(D258&lt;21,20,IF(D258&lt;22,21,IF(D258&lt;23,22,IF(D258&lt;24,23,IF(D258&lt;25,24,IF(D258&lt;26,25)))))))))</f>
        <v>18</v>
      </c>
      <c r="G258">
        <v>11</v>
      </c>
      <c r="H258">
        <v>4.5</v>
      </c>
      <c r="I258">
        <v>5.2</v>
      </c>
      <c r="J258">
        <f>(E258*H258*I258)*$M$2/10000</f>
        <v>4.6800000000000008E-2</v>
      </c>
      <c r="K258">
        <f t="shared" si="7"/>
        <v>4.6800000000000008E-2</v>
      </c>
    </row>
    <row r="259" spans="1:11" x14ac:dyDescent="0.3">
      <c r="A259" s="2">
        <v>44463</v>
      </c>
      <c r="B259" s="3">
        <v>10</v>
      </c>
      <c r="C259" s="3" t="s">
        <v>36</v>
      </c>
      <c r="D259" s="3">
        <v>23.736842105263101</v>
      </c>
      <c r="E259" s="3">
        <v>7</v>
      </c>
      <c r="F259" s="3">
        <f t="shared" si="8"/>
        <v>23</v>
      </c>
      <c r="G259" s="3">
        <v>18</v>
      </c>
      <c r="H259" s="3">
        <v>9</v>
      </c>
      <c r="I259" s="3">
        <v>15</v>
      </c>
      <c r="J259">
        <f>(E259*H259*I259)*$M$2/10000</f>
        <v>0.47249999999999998</v>
      </c>
      <c r="K259">
        <f t="shared" ref="K259:K322" si="9">IF(B259&gt;31, NA(), J259)</f>
        <v>0.47249999999999998</v>
      </c>
    </row>
    <row r="260" spans="1:11" x14ac:dyDescent="0.3">
      <c r="A260" s="2">
        <v>44470</v>
      </c>
      <c r="B260" s="3">
        <v>17</v>
      </c>
      <c r="C260" s="3" t="s">
        <v>36</v>
      </c>
      <c r="D260" s="3">
        <v>23.227272727272702</v>
      </c>
      <c r="E260" s="3">
        <v>9</v>
      </c>
      <c r="F260" s="3">
        <f t="shared" si="8"/>
        <v>23</v>
      </c>
      <c r="G260" s="3">
        <v>22</v>
      </c>
      <c r="H260" s="3">
        <v>10</v>
      </c>
      <c r="I260" s="3">
        <v>21.5</v>
      </c>
      <c r="J260">
        <f>(E260*H260*I260)*$M$2/10000</f>
        <v>0.96750000000000003</v>
      </c>
      <c r="K260">
        <f t="shared" si="9"/>
        <v>0.96750000000000003</v>
      </c>
    </row>
    <row r="261" spans="1:11" x14ac:dyDescent="0.3">
      <c r="A261" s="2">
        <v>44477</v>
      </c>
      <c r="B261" s="3">
        <v>24</v>
      </c>
      <c r="C261" s="3" t="s">
        <v>36</v>
      </c>
      <c r="D261" s="3">
        <v>25.090909090909001</v>
      </c>
      <c r="E261" s="3">
        <v>9</v>
      </c>
      <c r="F261" s="3">
        <f t="shared" si="8"/>
        <v>25</v>
      </c>
      <c r="G261" s="3">
        <v>22</v>
      </c>
      <c r="H261" s="3">
        <v>13</v>
      </c>
      <c r="I261" s="3">
        <v>20</v>
      </c>
      <c r="J261">
        <f>(E261*H261*I261)*$M$2/10000</f>
        <v>1.17</v>
      </c>
      <c r="K261">
        <f t="shared" si="9"/>
        <v>1.17</v>
      </c>
    </row>
    <row r="262" spans="1:11" x14ac:dyDescent="0.3">
      <c r="A262" s="2">
        <v>44484</v>
      </c>
      <c r="B262" s="3">
        <v>31</v>
      </c>
      <c r="C262" s="3" t="s">
        <v>36</v>
      </c>
      <c r="D262" s="3">
        <v>24</v>
      </c>
      <c r="E262" s="3">
        <v>13</v>
      </c>
      <c r="F262" s="3">
        <f t="shared" si="8"/>
        <v>24</v>
      </c>
      <c r="G262" s="3">
        <v>25</v>
      </c>
      <c r="H262" s="3">
        <v>13</v>
      </c>
      <c r="I262" s="3">
        <v>24</v>
      </c>
      <c r="J262">
        <f>(E262*H262*I262)*$M$2/10000</f>
        <v>2.028</v>
      </c>
      <c r="K262">
        <f t="shared" si="9"/>
        <v>2.028</v>
      </c>
    </row>
    <row r="263" spans="1:11" x14ac:dyDescent="0.3">
      <c r="A263" s="2">
        <v>44491</v>
      </c>
      <c r="B263" s="3">
        <v>38</v>
      </c>
      <c r="C263" s="3" t="s">
        <v>36</v>
      </c>
      <c r="D263" s="3">
        <v>23.6</v>
      </c>
      <c r="E263" s="3">
        <v>15</v>
      </c>
      <c r="F263" s="3">
        <f t="shared" si="8"/>
        <v>23</v>
      </c>
      <c r="G263" s="3">
        <v>29</v>
      </c>
      <c r="H263" s="3">
        <v>14</v>
      </c>
      <c r="I263" s="3">
        <v>28</v>
      </c>
      <c r="J263">
        <f>(E263*H263*I263)*$M$2/10000</f>
        <v>2.94</v>
      </c>
      <c r="K263" t="e">
        <f t="shared" si="9"/>
        <v>#N/A</v>
      </c>
    </row>
    <row r="264" spans="1:11" x14ac:dyDescent="0.3">
      <c r="A264" s="2">
        <v>44498</v>
      </c>
      <c r="B264" s="3">
        <v>45</v>
      </c>
      <c r="C264" s="3" t="s">
        <v>36</v>
      </c>
      <c r="D264" s="3">
        <v>22.6666666666666</v>
      </c>
      <c r="E264" s="3">
        <v>16</v>
      </c>
      <c r="F264" s="3">
        <f t="shared" si="8"/>
        <v>22</v>
      </c>
      <c r="G264" s="3">
        <v>33</v>
      </c>
      <c r="H264" s="3">
        <v>14.5</v>
      </c>
      <c r="I264" s="3">
        <v>28</v>
      </c>
      <c r="J264">
        <f>(E264*H264*I264)*$M$2/10000</f>
        <v>3.2480000000000002</v>
      </c>
      <c r="K264" t="e">
        <f t="shared" si="9"/>
        <v>#N/A</v>
      </c>
    </row>
    <row r="265" spans="1:11" x14ac:dyDescent="0.3">
      <c r="A265" s="2">
        <v>44505</v>
      </c>
      <c r="B265" s="3">
        <v>0</v>
      </c>
      <c r="C265" s="3" t="s">
        <v>36</v>
      </c>
      <c r="D265" s="3">
        <v>22.6</v>
      </c>
      <c r="E265" s="3">
        <v>8</v>
      </c>
      <c r="F265" s="3">
        <f t="shared" si="8"/>
        <v>22</v>
      </c>
      <c r="G265" s="3">
        <v>16</v>
      </c>
      <c r="H265" s="3">
        <v>5</v>
      </c>
      <c r="I265" s="3">
        <v>14.5</v>
      </c>
      <c r="J265">
        <f>(E265*H265*I265)*$M$2/10000</f>
        <v>0.28999999999999998</v>
      </c>
      <c r="K265">
        <f t="shared" si="9"/>
        <v>0.28999999999999998</v>
      </c>
    </row>
    <row r="266" spans="1:11" x14ac:dyDescent="0.3">
      <c r="A266" s="2">
        <v>44512</v>
      </c>
      <c r="B266" s="3">
        <v>7</v>
      </c>
      <c r="C266" s="3" t="s">
        <v>36</v>
      </c>
      <c r="D266" s="3">
        <v>22.473684210526301</v>
      </c>
      <c r="E266" s="3">
        <v>8</v>
      </c>
      <c r="F266" s="3">
        <f t="shared" si="8"/>
        <v>22</v>
      </c>
      <c r="G266" s="3">
        <v>22</v>
      </c>
      <c r="H266" s="3">
        <v>10</v>
      </c>
      <c r="I266" s="3">
        <v>20.5</v>
      </c>
      <c r="J266">
        <f>(E266*H266*I266)*$M$2/10000</f>
        <v>0.82</v>
      </c>
      <c r="K266">
        <f t="shared" si="9"/>
        <v>0.82</v>
      </c>
    </row>
    <row r="267" spans="1:11" x14ac:dyDescent="0.3">
      <c r="A267" s="2">
        <v>44519</v>
      </c>
      <c r="B267" s="3">
        <v>14</v>
      </c>
      <c r="C267" s="3" t="s">
        <v>36</v>
      </c>
      <c r="D267" s="3">
        <v>22.588235294117599</v>
      </c>
      <c r="E267" s="3">
        <v>9</v>
      </c>
      <c r="F267" s="3">
        <f t="shared" si="8"/>
        <v>22</v>
      </c>
      <c r="G267" s="3">
        <v>26</v>
      </c>
      <c r="H267" s="3">
        <v>11.5</v>
      </c>
      <c r="I267" s="3">
        <v>22</v>
      </c>
      <c r="J267">
        <f>(E267*H267*I267)*$M$2/10000</f>
        <v>1.1385000000000001</v>
      </c>
      <c r="K267">
        <f t="shared" si="9"/>
        <v>1.1385000000000001</v>
      </c>
    </row>
    <row r="268" spans="1:11" x14ac:dyDescent="0.3">
      <c r="A268" s="2">
        <v>44526</v>
      </c>
      <c r="B268" s="3">
        <v>21</v>
      </c>
      <c r="C268" s="3" t="s">
        <v>36</v>
      </c>
      <c r="D268" s="3">
        <v>21.928571428571399</v>
      </c>
      <c r="E268" s="3">
        <v>12</v>
      </c>
      <c r="F268" s="3">
        <f t="shared" si="8"/>
        <v>21</v>
      </c>
      <c r="G268" s="3">
        <v>32</v>
      </c>
      <c r="H268" s="3">
        <v>14</v>
      </c>
      <c r="I268" s="3">
        <v>29</v>
      </c>
      <c r="J268">
        <f>(E268*H268*I268)*$M$2/10000</f>
        <v>2.4359999999999999</v>
      </c>
      <c r="K268">
        <f t="shared" si="9"/>
        <v>2.4359999999999999</v>
      </c>
    </row>
    <row r="269" spans="1:11" x14ac:dyDescent="0.3">
      <c r="A269" s="2">
        <v>44536</v>
      </c>
      <c r="B269" s="3">
        <v>31</v>
      </c>
      <c r="C269" s="3" t="s">
        <v>36</v>
      </c>
      <c r="D269" s="3">
        <v>21.2222222222222</v>
      </c>
      <c r="E269" s="3">
        <v>14</v>
      </c>
      <c r="F269" s="3">
        <f t="shared" si="8"/>
        <v>21</v>
      </c>
      <c r="G269" s="3">
        <v>35</v>
      </c>
      <c r="H269" s="3">
        <v>18</v>
      </c>
      <c r="I269" s="3">
        <v>33</v>
      </c>
      <c r="J269">
        <f>(E269*H269*I269)*$M$2/10000</f>
        <v>4.1580000000000004</v>
      </c>
      <c r="K269">
        <f t="shared" si="9"/>
        <v>4.1580000000000004</v>
      </c>
    </row>
    <row r="270" spans="1:11" x14ac:dyDescent="0.3">
      <c r="A270" s="2">
        <v>44543</v>
      </c>
      <c r="B270" s="3">
        <v>38</v>
      </c>
      <c r="C270" s="3" t="s">
        <v>36</v>
      </c>
      <c r="D270" s="3">
        <v>21.076923076922998</v>
      </c>
      <c r="E270" s="3">
        <v>14</v>
      </c>
      <c r="F270" s="3">
        <f t="shared" si="8"/>
        <v>21</v>
      </c>
      <c r="G270" s="3">
        <v>36</v>
      </c>
      <c r="H270" s="3">
        <v>20</v>
      </c>
      <c r="I270" s="3">
        <v>35</v>
      </c>
      <c r="J270">
        <f>(E270*H270*I270)*$M$2/10000</f>
        <v>4.9000000000000004</v>
      </c>
      <c r="K270" t="e">
        <f t="shared" si="9"/>
        <v>#N/A</v>
      </c>
    </row>
    <row r="271" spans="1:11" x14ac:dyDescent="0.3">
      <c r="A271" s="2">
        <v>44571</v>
      </c>
      <c r="B271" s="3">
        <v>0</v>
      </c>
      <c r="C271" s="3" t="s">
        <v>36</v>
      </c>
      <c r="D271" s="3">
        <v>19.5263157894736</v>
      </c>
      <c r="E271" s="3">
        <v>5</v>
      </c>
      <c r="F271" s="3">
        <f t="shared" si="8"/>
        <v>19</v>
      </c>
      <c r="G271" s="3">
        <v>11</v>
      </c>
      <c r="H271" s="3">
        <v>6</v>
      </c>
      <c r="I271" s="3">
        <v>10</v>
      </c>
      <c r="J271">
        <f>(E271*H271*I271)*$M$2/10000</f>
        <v>0.15</v>
      </c>
      <c r="K271">
        <f t="shared" si="9"/>
        <v>0.15</v>
      </c>
    </row>
    <row r="272" spans="1:11" x14ac:dyDescent="0.3">
      <c r="A272" s="2">
        <v>44578</v>
      </c>
      <c r="B272" s="3">
        <v>7</v>
      </c>
      <c r="C272" s="3" t="s">
        <v>36</v>
      </c>
      <c r="D272" s="3">
        <v>19.714285714285701</v>
      </c>
      <c r="E272" s="3">
        <v>5</v>
      </c>
      <c r="F272" s="3">
        <f t="shared" si="8"/>
        <v>19</v>
      </c>
      <c r="G272" s="3">
        <v>14</v>
      </c>
      <c r="H272" s="3">
        <v>6.5</v>
      </c>
      <c r="I272" s="3">
        <v>13</v>
      </c>
      <c r="J272">
        <f>(E272*H272*I272)*$M$2/10000</f>
        <v>0.21124999999999999</v>
      </c>
      <c r="K272">
        <f t="shared" si="9"/>
        <v>0.21124999999999999</v>
      </c>
    </row>
    <row r="273" spans="1:11" x14ac:dyDescent="0.3">
      <c r="A273" s="2">
        <v>44463</v>
      </c>
      <c r="B273" s="3">
        <v>0</v>
      </c>
      <c r="C273" s="3" t="s">
        <v>37</v>
      </c>
      <c r="D273" s="3">
        <v>23.6666666666666</v>
      </c>
      <c r="E273" s="3">
        <v>7</v>
      </c>
      <c r="F273" s="3">
        <f t="shared" si="8"/>
        <v>23</v>
      </c>
      <c r="G273" s="3">
        <v>16</v>
      </c>
      <c r="H273" s="3">
        <v>9</v>
      </c>
      <c r="I273" s="3">
        <v>14</v>
      </c>
      <c r="J273">
        <f>(E273*H273*I273)*$M$2/10000</f>
        <v>0.441</v>
      </c>
      <c r="K273">
        <f t="shared" si="9"/>
        <v>0.441</v>
      </c>
    </row>
    <row r="274" spans="1:11" x14ac:dyDescent="0.3">
      <c r="A274" s="2">
        <v>44470</v>
      </c>
      <c r="B274" s="3">
        <v>7</v>
      </c>
      <c r="C274" s="3" t="s">
        <v>37</v>
      </c>
      <c r="D274" s="3">
        <v>23.210526315789402</v>
      </c>
      <c r="E274" s="3">
        <v>8</v>
      </c>
      <c r="F274" s="3">
        <f t="shared" si="8"/>
        <v>23</v>
      </c>
      <c r="G274" s="3">
        <v>18</v>
      </c>
      <c r="H274" s="3">
        <v>8</v>
      </c>
      <c r="I274" s="3">
        <v>19</v>
      </c>
      <c r="J274">
        <f>(E274*H274*I274)*$M$2/10000</f>
        <v>0.60799999999999998</v>
      </c>
      <c r="K274">
        <f t="shared" si="9"/>
        <v>0.60799999999999998</v>
      </c>
    </row>
    <row r="275" spans="1:11" x14ac:dyDescent="0.3">
      <c r="A275" s="2">
        <v>44477</v>
      </c>
      <c r="B275" s="3">
        <v>14</v>
      </c>
      <c r="C275" s="3" t="s">
        <v>37</v>
      </c>
      <c r="D275" s="3">
        <v>25.307692307692299</v>
      </c>
      <c r="E275" s="3">
        <v>10</v>
      </c>
      <c r="F275" s="3">
        <f t="shared" si="8"/>
        <v>25</v>
      </c>
      <c r="G275" s="3">
        <v>26</v>
      </c>
      <c r="H275" s="3">
        <v>12.5</v>
      </c>
      <c r="I275" s="3">
        <v>26</v>
      </c>
      <c r="J275">
        <f>(E275*H275*I275)*$M$2/10000</f>
        <v>1.625</v>
      </c>
      <c r="K275">
        <f t="shared" si="9"/>
        <v>1.625</v>
      </c>
    </row>
    <row r="276" spans="1:11" x14ac:dyDescent="0.3">
      <c r="A276" s="2">
        <v>44484</v>
      </c>
      <c r="B276" s="3">
        <v>21</v>
      </c>
      <c r="C276" s="3" t="s">
        <v>37</v>
      </c>
      <c r="D276" s="3">
        <v>23.5</v>
      </c>
      <c r="E276" s="3">
        <v>14</v>
      </c>
      <c r="F276" s="3">
        <f t="shared" si="8"/>
        <v>23</v>
      </c>
      <c r="G276" s="3">
        <v>31</v>
      </c>
      <c r="H276" s="3">
        <v>15</v>
      </c>
      <c r="I276" s="3">
        <v>28.5</v>
      </c>
      <c r="J276">
        <f>(E276*H276*I276)*$M$2/10000</f>
        <v>2.9925000000000002</v>
      </c>
      <c r="K276">
        <f t="shared" si="9"/>
        <v>2.9925000000000002</v>
      </c>
    </row>
    <row r="277" spans="1:11" x14ac:dyDescent="0.3">
      <c r="A277" s="2">
        <v>44491</v>
      </c>
      <c r="B277" s="3">
        <v>28</v>
      </c>
      <c r="C277" s="3" t="s">
        <v>37</v>
      </c>
      <c r="D277" s="3">
        <v>23.5</v>
      </c>
      <c r="E277" s="3">
        <v>14</v>
      </c>
      <c r="F277" s="3">
        <f t="shared" si="8"/>
        <v>23</v>
      </c>
      <c r="G277" s="3">
        <v>36</v>
      </c>
      <c r="H277" s="3">
        <v>16</v>
      </c>
      <c r="I277" s="3">
        <v>35</v>
      </c>
      <c r="J277">
        <f>(E277*H277*I277)*$M$2/10000</f>
        <v>3.92</v>
      </c>
      <c r="K277">
        <f t="shared" si="9"/>
        <v>3.92</v>
      </c>
    </row>
    <row r="278" spans="1:11" x14ac:dyDescent="0.3">
      <c r="A278" s="2">
        <v>44498</v>
      </c>
      <c r="B278" s="3">
        <v>35</v>
      </c>
      <c r="C278" s="3" t="s">
        <v>37</v>
      </c>
      <c r="D278" s="3">
        <v>22.5555555555555</v>
      </c>
      <c r="E278" s="3">
        <v>16</v>
      </c>
      <c r="F278" s="3">
        <f t="shared" si="8"/>
        <v>22</v>
      </c>
      <c r="G278" s="3">
        <v>37</v>
      </c>
      <c r="H278" s="3">
        <v>16.5</v>
      </c>
      <c r="I278" s="3">
        <v>32</v>
      </c>
      <c r="J278">
        <f>(E278*H278*I278)*$M$2/10000</f>
        <v>4.2240000000000002</v>
      </c>
      <c r="K278" t="e">
        <f t="shared" si="9"/>
        <v>#N/A</v>
      </c>
    </row>
    <row r="279" spans="1:11" x14ac:dyDescent="0.3">
      <c r="A279" s="1">
        <v>44505</v>
      </c>
      <c r="B279">
        <v>0</v>
      </c>
      <c r="C279" t="s">
        <v>37</v>
      </c>
      <c r="D279">
        <v>22.571428571428498</v>
      </c>
      <c r="E279">
        <v>6</v>
      </c>
      <c r="F279">
        <f t="shared" si="8"/>
        <v>22</v>
      </c>
      <c r="G279">
        <v>15</v>
      </c>
      <c r="H279">
        <v>5.5</v>
      </c>
      <c r="I279">
        <v>13</v>
      </c>
      <c r="J279">
        <f>(E279*H279*I279)*$M$2/10000</f>
        <v>0.2145</v>
      </c>
      <c r="K279">
        <f t="shared" si="9"/>
        <v>0.2145</v>
      </c>
    </row>
    <row r="280" spans="1:11" x14ac:dyDescent="0.3">
      <c r="A280" s="1">
        <v>44512</v>
      </c>
      <c r="B280">
        <v>7</v>
      </c>
      <c r="C280" t="s">
        <v>37</v>
      </c>
      <c r="D280">
        <v>22.5263157894736</v>
      </c>
      <c r="E280">
        <v>7</v>
      </c>
      <c r="F280">
        <f t="shared" si="8"/>
        <v>22</v>
      </c>
      <c r="G280">
        <v>20.5</v>
      </c>
      <c r="H280">
        <v>9</v>
      </c>
      <c r="I280">
        <v>20</v>
      </c>
      <c r="J280">
        <f>(E280*H280*I280)*$M$2/10000</f>
        <v>0.63</v>
      </c>
      <c r="K280">
        <f t="shared" si="9"/>
        <v>0.63</v>
      </c>
    </row>
    <row r="281" spans="1:11" x14ac:dyDescent="0.3">
      <c r="A281" s="1">
        <v>44519</v>
      </c>
      <c r="B281">
        <v>14</v>
      </c>
      <c r="C281" t="s">
        <v>37</v>
      </c>
      <c r="D281">
        <v>22.705882352941099</v>
      </c>
      <c r="E281">
        <v>8</v>
      </c>
      <c r="F281">
        <f t="shared" si="8"/>
        <v>22</v>
      </c>
      <c r="G281">
        <v>26</v>
      </c>
      <c r="H281">
        <v>10.5</v>
      </c>
      <c r="I281">
        <v>24</v>
      </c>
      <c r="J281">
        <f>(E281*H281*I281)*$M$2/10000</f>
        <v>1.008</v>
      </c>
      <c r="K281">
        <f t="shared" si="9"/>
        <v>1.008</v>
      </c>
    </row>
    <row r="282" spans="1:11" x14ac:dyDescent="0.3">
      <c r="A282" s="1">
        <v>44526</v>
      </c>
      <c r="B282">
        <v>21</v>
      </c>
      <c r="C282" t="s">
        <v>37</v>
      </c>
      <c r="D282">
        <v>21.9166666666666</v>
      </c>
      <c r="E282">
        <v>9</v>
      </c>
      <c r="F282">
        <f t="shared" si="8"/>
        <v>21</v>
      </c>
      <c r="G282">
        <v>32</v>
      </c>
      <c r="H282">
        <v>15</v>
      </c>
      <c r="I282">
        <v>32</v>
      </c>
      <c r="J282">
        <f>(E282*H282*I282)*$M$2/10000</f>
        <v>2.16</v>
      </c>
      <c r="K282">
        <f t="shared" si="9"/>
        <v>2.16</v>
      </c>
    </row>
    <row r="283" spans="1:11" x14ac:dyDescent="0.3">
      <c r="A283" s="1">
        <v>44536</v>
      </c>
      <c r="B283">
        <v>31</v>
      </c>
      <c r="C283" t="s">
        <v>37</v>
      </c>
      <c r="D283">
        <v>21.1111111111111</v>
      </c>
      <c r="E283">
        <v>14</v>
      </c>
      <c r="F283">
        <f t="shared" si="8"/>
        <v>21</v>
      </c>
      <c r="G283">
        <v>34</v>
      </c>
      <c r="H283">
        <v>19</v>
      </c>
      <c r="I283">
        <v>33.5</v>
      </c>
      <c r="J283">
        <f>(E283*H283*I283)*$M$2/10000</f>
        <v>4.4554999999999998</v>
      </c>
      <c r="K283">
        <f t="shared" si="9"/>
        <v>4.4554999999999998</v>
      </c>
    </row>
    <row r="284" spans="1:11" x14ac:dyDescent="0.3">
      <c r="A284" s="1">
        <v>44543</v>
      </c>
      <c r="B284">
        <v>38</v>
      </c>
      <c r="C284" t="s">
        <v>37</v>
      </c>
      <c r="D284">
        <v>21.636363636363601</v>
      </c>
      <c r="E284">
        <v>15</v>
      </c>
      <c r="F284">
        <f t="shared" si="8"/>
        <v>21</v>
      </c>
      <c r="G284">
        <v>37</v>
      </c>
      <c r="H284">
        <v>20</v>
      </c>
      <c r="I284">
        <v>37</v>
      </c>
      <c r="J284">
        <f>(E284*H284*I284)*$M$2/10000</f>
        <v>5.55</v>
      </c>
      <c r="K284" t="e">
        <f t="shared" si="9"/>
        <v>#N/A</v>
      </c>
    </row>
    <row r="285" spans="1:11" x14ac:dyDescent="0.3">
      <c r="A285" s="1">
        <v>44550</v>
      </c>
      <c r="B285">
        <v>45</v>
      </c>
      <c r="C285" t="s">
        <v>37</v>
      </c>
      <c r="D285">
        <v>20</v>
      </c>
      <c r="E285">
        <v>14</v>
      </c>
      <c r="F285">
        <f t="shared" si="8"/>
        <v>20</v>
      </c>
      <c r="G285">
        <v>41</v>
      </c>
      <c r="H285">
        <v>20.5</v>
      </c>
      <c r="I285">
        <v>36</v>
      </c>
      <c r="J285">
        <f>(E285*H285*I285)*$M$2/10000</f>
        <v>5.1660000000000004</v>
      </c>
      <c r="K285" t="e">
        <f t="shared" si="9"/>
        <v>#N/A</v>
      </c>
    </row>
    <row r="286" spans="1:11" x14ac:dyDescent="0.3">
      <c r="A286" s="1">
        <v>44560</v>
      </c>
      <c r="B286">
        <v>55</v>
      </c>
      <c r="C286" t="s">
        <v>37</v>
      </c>
      <c r="D286">
        <v>18.823529411764699</v>
      </c>
      <c r="E286">
        <v>17</v>
      </c>
      <c r="F286">
        <f t="shared" si="8"/>
        <v>18</v>
      </c>
      <c r="G286">
        <v>42</v>
      </c>
      <c r="H286">
        <v>26</v>
      </c>
      <c r="I286">
        <v>38</v>
      </c>
      <c r="J286">
        <f>(E286*H286*I286)*$M$2/10000</f>
        <v>8.3979999999999997</v>
      </c>
      <c r="K286" t="e">
        <f t="shared" si="9"/>
        <v>#N/A</v>
      </c>
    </row>
    <row r="287" spans="1:11" x14ac:dyDescent="0.3">
      <c r="A287" s="2">
        <v>44566</v>
      </c>
      <c r="B287" s="3">
        <v>0</v>
      </c>
      <c r="C287" s="3" t="s">
        <v>37</v>
      </c>
      <c r="D287" s="3">
        <v>19.649999999999999</v>
      </c>
      <c r="E287" s="3">
        <v>5</v>
      </c>
      <c r="F287" s="3">
        <f t="shared" si="8"/>
        <v>19</v>
      </c>
      <c r="G287" s="3">
        <v>9.5</v>
      </c>
      <c r="H287" s="3">
        <v>3.5</v>
      </c>
      <c r="I287" s="3">
        <v>9.5</v>
      </c>
      <c r="J287">
        <f>(E287*H287*I287)*$M$2/10000</f>
        <v>8.3125000000000004E-2</v>
      </c>
      <c r="K287">
        <f t="shared" si="9"/>
        <v>8.3125000000000004E-2</v>
      </c>
    </row>
    <row r="288" spans="1:11" x14ac:dyDescent="0.3">
      <c r="A288" s="2">
        <v>44571</v>
      </c>
      <c r="B288" s="3">
        <v>5</v>
      </c>
      <c r="C288" s="3" t="s">
        <v>37</v>
      </c>
      <c r="D288" s="3">
        <v>19.590909090909001</v>
      </c>
      <c r="E288" s="3">
        <v>5</v>
      </c>
      <c r="F288" s="3">
        <f t="shared" si="8"/>
        <v>19</v>
      </c>
      <c r="G288" s="3">
        <v>11</v>
      </c>
      <c r="H288" s="3">
        <v>4.5</v>
      </c>
      <c r="I288" s="3">
        <v>11</v>
      </c>
      <c r="J288">
        <f>(E288*H288*I288)*$M$2/10000</f>
        <v>0.12375</v>
      </c>
      <c r="K288">
        <f t="shared" si="9"/>
        <v>0.12375</v>
      </c>
    </row>
    <row r="289" spans="1:11" x14ac:dyDescent="0.3">
      <c r="A289" s="2">
        <v>44578</v>
      </c>
      <c r="B289" s="3">
        <v>7</v>
      </c>
      <c r="C289" s="3" t="s">
        <v>37</v>
      </c>
      <c r="D289" s="3">
        <v>19.769230769230699</v>
      </c>
      <c r="E289" s="3">
        <v>5</v>
      </c>
      <c r="F289" s="3">
        <f t="shared" si="8"/>
        <v>19</v>
      </c>
      <c r="G289" s="3">
        <v>14.5</v>
      </c>
      <c r="H289" s="3">
        <v>6.5</v>
      </c>
      <c r="I289" s="3">
        <v>14</v>
      </c>
      <c r="J289">
        <f>(E289*H289*I289)*$M$2/10000</f>
        <v>0.22750000000000001</v>
      </c>
      <c r="K289">
        <f t="shared" si="9"/>
        <v>0.22750000000000001</v>
      </c>
    </row>
    <row r="290" spans="1:11" x14ac:dyDescent="0.3">
      <c r="A290" s="1">
        <v>44463</v>
      </c>
      <c r="B290">
        <v>0</v>
      </c>
      <c r="C290" t="s">
        <v>38</v>
      </c>
      <c r="D290">
        <v>23.6</v>
      </c>
      <c r="E290">
        <v>7</v>
      </c>
      <c r="F290">
        <f t="shared" si="8"/>
        <v>23</v>
      </c>
      <c r="G290">
        <v>17</v>
      </c>
      <c r="H290">
        <v>8</v>
      </c>
      <c r="I290">
        <v>15</v>
      </c>
      <c r="J290">
        <f>(E290*H290*I290)*$M$2/10000</f>
        <v>0.42</v>
      </c>
      <c r="K290">
        <f t="shared" si="9"/>
        <v>0.42</v>
      </c>
    </row>
    <row r="291" spans="1:11" x14ac:dyDescent="0.3">
      <c r="A291" s="1">
        <v>44470</v>
      </c>
      <c r="B291">
        <v>7</v>
      </c>
      <c r="C291" t="s">
        <v>38</v>
      </c>
      <c r="D291">
        <v>23.35</v>
      </c>
      <c r="E291">
        <v>8</v>
      </c>
      <c r="F291">
        <f t="shared" si="8"/>
        <v>23</v>
      </c>
      <c r="G291">
        <v>19</v>
      </c>
      <c r="H291">
        <v>10</v>
      </c>
      <c r="I291">
        <v>20</v>
      </c>
      <c r="J291">
        <f>(E291*H291*I291)*$M$2/10000</f>
        <v>0.8</v>
      </c>
      <c r="K291">
        <f t="shared" si="9"/>
        <v>0.8</v>
      </c>
    </row>
    <row r="292" spans="1:11" x14ac:dyDescent="0.3">
      <c r="A292" s="1">
        <v>44477</v>
      </c>
      <c r="B292">
        <v>14</v>
      </c>
      <c r="C292" t="s">
        <v>38</v>
      </c>
      <c r="D292">
        <v>25.25</v>
      </c>
      <c r="E292">
        <v>10</v>
      </c>
      <c r="F292">
        <f t="shared" si="8"/>
        <v>25</v>
      </c>
      <c r="G292">
        <v>27</v>
      </c>
      <c r="H292">
        <v>13</v>
      </c>
      <c r="I292">
        <v>27</v>
      </c>
      <c r="J292">
        <f>(E292*H292*I292)*$M$2/10000</f>
        <v>1.7549999999999999</v>
      </c>
      <c r="K292">
        <f t="shared" si="9"/>
        <v>1.7549999999999999</v>
      </c>
    </row>
    <row r="293" spans="1:11" x14ac:dyDescent="0.3">
      <c r="A293" s="1">
        <v>44484</v>
      </c>
      <c r="B293">
        <v>21</v>
      </c>
      <c r="C293" t="s">
        <v>38</v>
      </c>
      <c r="D293">
        <v>24</v>
      </c>
      <c r="E293">
        <v>11</v>
      </c>
      <c r="F293">
        <f t="shared" si="8"/>
        <v>24</v>
      </c>
      <c r="G293">
        <v>33</v>
      </c>
      <c r="H293">
        <v>15.5</v>
      </c>
      <c r="I293">
        <v>30</v>
      </c>
      <c r="J293">
        <f>(E293*H293*I293)*$M$2/10000</f>
        <v>2.5575000000000001</v>
      </c>
      <c r="K293">
        <f t="shared" si="9"/>
        <v>2.5575000000000001</v>
      </c>
    </row>
    <row r="294" spans="1:11" x14ac:dyDescent="0.3">
      <c r="A294" s="1">
        <v>44491</v>
      </c>
      <c r="B294">
        <v>28</v>
      </c>
      <c r="C294" t="s">
        <v>38</v>
      </c>
      <c r="D294">
        <v>23.625</v>
      </c>
      <c r="E294">
        <v>14</v>
      </c>
      <c r="F294">
        <f t="shared" si="8"/>
        <v>23</v>
      </c>
      <c r="G294">
        <v>35</v>
      </c>
      <c r="H294">
        <v>18</v>
      </c>
      <c r="I294">
        <v>35</v>
      </c>
      <c r="J294">
        <f>(E294*H294*I294)*$M$2/10000</f>
        <v>4.41</v>
      </c>
      <c r="K294">
        <f t="shared" si="9"/>
        <v>4.41</v>
      </c>
    </row>
    <row r="295" spans="1:11" x14ac:dyDescent="0.3">
      <c r="A295" s="1">
        <v>44498</v>
      </c>
      <c r="B295">
        <v>35</v>
      </c>
      <c r="C295" t="s">
        <v>38</v>
      </c>
      <c r="D295">
        <v>22.636363636363601</v>
      </c>
      <c r="E295">
        <v>15</v>
      </c>
      <c r="F295">
        <f t="shared" si="8"/>
        <v>22</v>
      </c>
      <c r="G295">
        <v>38</v>
      </c>
      <c r="H295">
        <v>18</v>
      </c>
      <c r="I295">
        <v>34</v>
      </c>
      <c r="J295">
        <f>(E295*H295*I295)*$M$2/10000</f>
        <v>4.59</v>
      </c>
      <c r="K295" t="e">
        <f t="shared" si="9"/>
        <v>#N/A</v>
      </c>
    </row>
    <row r="296" spans="1:11" x14ac:dyDescent="0.3">
      <c r="A296" s="1">
        <v>44505</v>
      </c>
      <c r="B296">
        <v>0</v>
      </c>
      <c r="C296" t="s">
        <v>38</v>
      </c>
      <c r="D296">
        <v>22.55</v>
      </c>
      <c r="E296">
        <v>6</v>
      </c>
      <c r="F296">
        <f t="shared" si="8"/>
        <v>22</v>
      </c>
      <c r="G296">
        <v>12.5</v>
      </c>
      <c r="H296">
        <v>4.5</v>
      </c>
      <c r="I296">
        <v>12.5</v>
      </c>
      <c r="J296">
        <f>(E296*H296*I296)*$M$2/10000</f>
        <v>0.16875000000000001</v>
      </c>
      <c r="K296">
        <f t="shared" si="9"/>
        <v>0.16875000000000001</v>
      </c>
    </row>
    <row r="297" spans="1:11" x14ac:dyDescent="0.3">
      <c r="A297" s="1">
        <v>44512</v>
      </c>
      <c r="B297">
        <v>7</v>
      </c>
      <c r="C297" t="s">
        <v>38</v>
      </c>
      <c r="D297">
        <v>22.421052631578899</v>
      </c>
      <c r="E297">
        <v>6</v>
      </c>
      <c r="F297">
        <f t="shared" si="8"/>
        <v>22</v>
      </c>
      <c r="G297">
        <v>17</v>
      </c>
      <c r="H297">
        <v>8</v>
      </c>
      <c r="I297">
        <v>17</v>
      </c>
      <c r="J297">
        <f>(E297*H297*I297)*$M$2/10000</f>
        <v>0.40799999999999997</v>
      </c>
      <c r="K297">
        <f t="shared" si="9"/>
        <v>0.40799999999999997</v>
      </c>
    </row>
    <row r="298" spans="1:11" x14ac:dyDescent="0.3">
      <c r="A298" s="1">
        <v>44519</v>
      </c>
      <c r="B298">
        <v>14</v>
      </c>
      <c r="C298" t="s">
        <v>38</v>
      </c>
      <c r="D298">
        <v>22.625</v>
      </c>
      <c r="E298">
        <v>7</v>
      </c>
      <c r="F298">
        <f t="shared" si="8"/>
        <v>22</v>
      </c>
      <c r="G298">
        <v>20.5</v>
      </c>
      <c r="H298">
        <v>10</v>
      </c>
      <c r="I298">
        <v>21</v>
      </c>
      <c r="J298">
        <f>(E298*H298*I298)*$M$2/10000</f>
        <v>0.73499999999999999</v>
      </c>
      <c r="K298">
        <f t="shared" si="9"/>
        <v>0.73499999999999999</v>
      </c>
    </row>
    <row r="299" spans="1:11" x14ac:dyDescent="0.3">
      <c r="A299" s="1">
        <v>44526</v>
      </c>
      <c r="B299">
        <v>21</v>
      </c>
      <c r="C299" t="s">
        <v>38</v>
      </c>
      <c r="D299">
        <v>22</v>
      </c>
      <c r="E299">
        <v>10</v>
      </c>
      <c r="F299">
        <f t="shared" si="8"/>
        <v>22</v>
      </c>
      <c r="G299">
        <v>26</v>
      </c>
      <c r="H299">
        <v>11.5</v>
      </c>
      <c r="I299">
        <v>26</v>
      </c>
      <c r="J299">
        <f>(E299*H299*I299)*$M$2/10000</f>
        <v>1.4950000000000001</v>
      </c>
      <c r="K299">
        <f t="shared" si="9"/>
        <v>1.4950000000000001</v>
      </c>
    </row>
    <row r="300" spans="1:11" x14ac:dyDescent="0.3">
      <c r="A300" s="1">
        <v>44536</v>
      </c>
      <c r="B300">
        <v>31</v>
      </c>
      <c r="C300" t="s">
        <v>38</v>
      </c>
      <c r="D300">
        <v>20.875</v>
      </c>
      <c r="E300">
        <v>12</v>
      </c>
      <c r="F300">
        <f t="shared" si="8"/>
        <v>20</v>
      </c>
      <c r="G300">
        <v>32</v>
      </c>
      <c r="H300">
        <v>13.5</v>
      </c>
      <c r="I300">
        <v>30</v>
      </c>
      <c r="J300">
        <f>(E300*H300*I300)*$M$2/10000</f>
        <v>2.4300000000000002</v>
      </c>
      <c r="K300">
        <f t="shared" si="9"/>
        <v>2.4300000000000002</v>
      </c>
    </row>
    <row r="301" spans="1:11" x14ac:dyDescent="0.3">
      <c r="A301" s="1">
        <v>44543</v>
      </c>
      <c r="B301">
        <v>38</v>
      </c>
      <c r="C301" t="s">
        <v>38</v>
      </c>
      <c r="D301">
        <v>21.05</v>
      </c>
      <c r="E301">
        <v>12</v>
      </c>
      <c r="F301">
        <f t="shared" si="8"/>
        <v>21</v>
      </c>
      <c r="G301">
        <v>33</v>
      </c>
      <c r="H301">
        <v>15</v>
      </c>
      <c r="I301">
        <v>27.5</v>
      </c>
      <c r="J301">
        <f>(E301*H301*I301)*$M$2/10000</f>
        <v>2.4750000000000001</v>
      </c>
      <c r="K301" t="e">
        <f t="shared" si="9"/>
        <v>#N/A</v>
      </c>
    </row>
    <row r="302" spans="1:11" x14ac:dyDescent="0.3">
      <c r="A302" s="1">
        <v>44550</v>
      </c>
      <c r="B302">
        <v>45</v>
      </c>
      <c r="C302" t="s">
        <v>38</v>
      </c>
      <c r="D302">
        <v>19.4615384615384</v>
      </c>
      <c r="E302">
        <v>13</v>
      </c>
      <c r="F302">
        <f t="shared" si="8"/>
        <v>19</v>
      </c>
      <c r="G302">
        <v>38</v>
      </c>
      <c r="H302">
        <v>16</v>
      </c>
      <c r="I302">
        <v>30</v>
      </c>
      <c r="J302">
        <f>(E302*H302*I302)*$M$2/10000</f>
        <v>3.12</v>
      </c>
      <c r="K302" t="e">
        <f t="shared" si="9"/>
        <v>#N/A</v>
      </c>
    </row>
    <row r="303" spans="1:11" x14ac:dyDescent="0.3">
      <c r="A303" s="1">
        <v>44560</v>
      </c>
      <c r="B303">
        <v>55</v>
      </c>
      <c r="C303" t="s">
        <v>38</v>
      </c>
      <c r="D303">
        <v>18.7777777777777</v>
      </c>
      <c r="E303">
        <v>15</v>
      </c>
      <c r="F303">
        <f t="shared" si="8"/>
        <v>18</v>
      </c>
      <c r="G303">
        <v>38</v>
      </c>
      <c r="H303">
        <v>18</v>
      </c>
      <c r="I303">
        <v>37</v>
      </c>
      <c r="J303">
        <f>(E303*H303*I303)*$M$2/10000</f>
        <v>4.9950000000000001</v>
      </c>
      <c r="K303" t="e">
        <f t="shared" si="9"/>
        <v>#N/A</v>
      </c>
    </row>
    <row r="304" spans="1:11" x14ac:dyDescent="0.3">
      <c r="A304" s="2">
        <v>44571</v>
      </c>
      <c r="B304" s="3">
        <v>0</v>
      </c>
      <c r="C304" s="3" t="s">
        <v>38</v>
      </c>
      <c r="D304" s="3">
        <v>19.5217391304347</v>
      </c>
      <c r="E304" s="3">
        <v>4</v>
      </c>
      <c r="F304" s="3">
        <f t="shared" si="8"/>
        <v>19</v>
      </c>
      <c r="G304" s="3">
        <v>11</v>
      </c>
      <c r="H304" s="3">
        <v>5</v>
      </c>
      <c r="I304" s="3">
        <v>10.5</v>
      </c>
      <c r="J304">
        <f>(E304*H304*I304)*$M$2/10000</f>
        <v>0.105</v>
      </c>
      <c r="K304">
        <f t="shared" si="9"/>
        <v>0.105</v>
      </c>
    </row>
    <row r="305" spans="1:11" x14ac:dyDescent="0.3">
      <c r="A305" s="2">
        <v>44578</v>
      </c>
      <c r="B305" s="3">
        <v>7</v>
      </c>
      <c r="C305" s="3" t="s">
        <v>38</v>
      </c>
      <c r="D305" s="3">
        <v>19.8</v>
      </c>
      <c r="E305" s="3">
        <v>4</v>
      </c>
      <c r="F305" s="3">
        <f t="shared" si="8"/>
        <v>19</v>
      </c>
      <c r="G305" s="3">
        <v>14</v>
      </c>
      <c r="H305" s="3">
        <v>6.5</v>
      </c>
      <c r="I305" s="3">
        <v>13.5</v>
      </c>
      <c r="J305">
        <f>(E305*H305*I305)*$M$2/10000</f>
        <v>0.17549999999999999</v>
      </c>
      <c r="K305">
        <f t="shared" si="9"/>
        <v>0.17549999999999999</v>
      </c>
    </row>
    <row r="306" spans="1:11" x14ac:dyDescent="0.3">
      <c r="A306" s="1">
        <v>44484</v>
      </c>
      <c r="B306">
        <v>0</v>
      </c>
      <c r="C306" t="s">
        <v>39</v>
      </c>
      <c r="D306">
        <v>25</v>
      </c>
      <c r="E306">
        <v>4</v>
      </c>
      <c r="F306">
        <f t="shared" si="8"/>
        <v>25</v>
      </c>
      <c r="G306">
        <v>10.8</v>
      </c>
      <c r="H306">
        <v>3.8</v>
      </c>
      <c r="I306">
        <v>5.2</v>
      </c>
      <c r="J306">
        <f>(E306*H306*I306)*$M$2/10000</f>
        <v>3.9519999999999993E-2</v>
      </c>
      <c r="K306">
        <f t="shared" si="9"/>
        <v>3.9519999999999993E-2</v>
      </c>
    </row>
    <row r="307" spans="1:11" x14ac:dyDescent="0.3">
      <c r="A307" s="1">
        <v>44491</v>
      </c>
      <c r="B307">
        <v>7</v>
      </c>
      <c r="C307" t="s">
        <v>39</v>
      </c>
      <c r="D307">
        <v>19</v>
      </c>
      <c r="E307">
        <v>7</v>
      </c>
      <c r="F307">
        <f t="shared" si="8"/>
        <v>19</v>
      </c>
      <c r="G307">
        <v>16.8</v>
      </c>
      <c r="H307">
        <v>7.9</v>
      </c>
      <c r="I307">
        <v>8.9</v>
      </c>
      <c r="J307">
        <f>(E307*H307*I307)*$M$2/10000</f>
        <v>0.24608500000000003</v>
      </c>
      <c r="K307">
        <f t="shared" si="9"/>
        <v>0.24608500000000003</v>
      </c>
    </row>
    <row r="308" spans="1:11" x14ac:dyDescent="0.3">
      <c r="A308" s="1">
        <v>44505</v>
      </c>
      <c r="B308">
        <v>14</v>
      </c>
      <c r="C308" t="s">
        <v>39</v>
      </c>
      <c r="D308">
        <v>17</v>
      </c>
      <c r="E308">
        <v>11</v>
      </c>
      <c r="F308">
        <f t="shared" si="8"/>
        <v>17</v>
      </c>
      <c r="G308">
        <v>24.1</v>
      </c>
      <c r="H308">
        <v>12.6</v>
      </c>
      <c r="I308">
        <v>14.5</v>
      </c>
      <c r="J308">
        <f>(E308*H308*I308)*$M$2/10000</f>
        <v>1.00485</v>
      </c>
      <c r="K308">
        <f t="shared" si="9"/>
        <v>1.00485</v>
      </c>
    </row>
    <row r="309" spans="1:11" x14ac:dyDescent="0.3">
      <c r="A309" s="1">
        <v>44526</v>
      </c>
      <c r="B309">
        <v>0</v>
      </c>
      <c r="C309" t="s">
        <v>39</v>
      </c>
      <c r="D309">
        <v>19.571428571428498</v>
      </c>
      <c r="E309">
        <v>6</v>
      </c>
      <c r="F309">
        <f t="shared" si="8"/>
        <v>19</v>
      </c>
      <c r="G309">
        <v>7.7</v>
      </c>
      <c r="H309">
        <v>2.6</v>
      </c>
      <c r="I309">
        <v>4.3</v>
      </c>
      <c r="J309">
        <f>(E309*H309*I309)*$M$2/10000</f>
        <v>3.354E-2</v>
      </c>
      <c r="K309">
        <f t="shared" si="9"/>
        <v>3.354E-2</v>
      </c>
    </row>
    <row r="310" spans="1:11" x14ac:dyDescent="0.3">
      <c r="A310" s="1">
        <v>44533</v>
      </c>
      <c r="B310">
        <v>7</v>
      </c>
      <c r="C310" t="s">
        <v>39</v>
      </c>
      <c r="D310">
        <v>20.214285714285701</v>
      </c>
      <c r="E310">
        <v>8</v>
      </c>
      <c r="F310">
        <f t="shared" si="8"/>
        <v>20</v>
      </c>
      <c r="G310">
        <v>11</v>
      </c>
      <c r="H310">
        <v>3.1</v>
      </c>
      <c r="I310">
        <v>5.2</v>
      </c>
      <c r="J310">
        <f>(E310*H310*I310)*$M$2/10000</f>
        <v>6.448000000000001E-2</v>
      </c>
      <c r="K310">
        <f t="shared" si="9"/>
        <v>6.448000000000001E-2</v>
      </c>
    </row>
    <row r="311" spans="1:11" x14ac:dyDescent="0.3">
      <c r="A311" s="1">
        <v>44540</v>
      </c>
      <c r="B311">
        <v>14</v>
      </c>
      <c r="C311" t="s">
        <v>39</v>
      </c>
      <c r="D311">
        <v>19.75</v>
      </c>
      <c r="E311">
        <v>11</v>
      </c>
      <c r="F311">
        <f t="shared" si="8"/>
        <v>19</v>
      </c>
      <c r="G311">
        <v>14.4</v>
      </c>
      <c r="H311">
        <v>3.2</v>
      </c>
      <c r="I311">
        <v>5.3</v>
      </c>
      <c r="J311">
        <f>(E311*H311*I311)*$M$2/10000</f>
        <v>9.3280000000000002E-2</v>
      </c>
      <c r="K311">
        <f t="shared" si="9"/>
        <v>9.3280000000000002E-2</v>
      </c>
    </row>
    <row r="312" spans="1:11" x14ac:dyDescent="0.3">
      <c r="A312" s="1">
        <v>44547</v>
      </c>
      <c r="B312">
        <v>21</v>
      </c>
      <c r="C312" t="s">
        <v>39</v>
      </c>
      <c r="D312">
        <v>20.5</v>
      </c>
      <c r="E312">
        <v>12</v>
      </c>
      <c r="F312">
        <f t="shared" si="8"/>
        <v>20</v>
      </c>
      <c r="G312">
        <v>18.8</v>
      </c>
      <c r="H312">
        <v>6.9</v>
      </c>
      <c r="I312">
        <v>8.5</v>
      </c>
      <c r="J312">
        <f>(E312*H312*I312)*$M$2/10000</f>
        <v>0.35190000000000005</v>
      </c>
      <c r="K312">
        <f t="shared" si="9"/>
        <v>0.35190000000000005</v>
      </c>
    </row>
    <row r="313" spans="1:11" x14ac:dyDescent="0.3">
      <c r="A313" s="1">
        <v>44550</v>
      </c>
      <c r="B313">
        <v>24</v>
      </c>
      <c r="C313" t="s">
        <v>39</v>
      </c>
      <c r="D313">
        <v>19.6666666666666</v>
      </c>
      <c r="E313">
        <v>13</v>
      </c>
      <c r="F313">
        <f t="shared" si="8"/>
        <v>19</v>
      </c>
      <c r="G313">
        <v>19</v>
      </c>
      <c r="H313">
        <v>9</v>
      </c>
      <c r="I313">
        <v>9.5</v>
      </c>
      <c r="J313">
        <f>(E313*H313*I313)*$M$2/10000</f>
        <v>0.55574999999999997</v>
      </c>
      <c r="K313">
        <f t="shared" si="9"/>
        <v>0.55574999999999997</v>
      </c>
    </row>
    <row r="314" spans="1:11" x14ac:dyDescent="0.3">
      <c r="A314" s="1">
        <v>44566</v>
      </c>
      <c r="B314">
        <v>0</v>
      </c>
      <c r="C314" t="s">
        <v>39</v>
      </c>
      <c r="D314">
        <v>21</v>
      </c>
      <c r="E314">
        <v>5</v>
      </c>
      <c r="F314">
        <f t="shared" si="8"/>
        <v>21</v>
      </c>
      <c r="G314">
        <v>10</v>
      </c>
      <c r="H314">
        <v>4.4000000000000004</v>
      </c>
      <c r="I314">
        <v>6</v>
      </c>
      <c r="J314">
        <f>(E314*H314*I314)*$M$2/10000</f>
        <v>6.6000000000000003E-2</v>
      </c>
      <c r="K314">
        <f t="shared" si="9"/>
        <v>6.6000000000000003E-2</v>
      </c>
    </row>
    <row r="315" spans="1:11" x14ac:dyDescent="0.3">
      <c r="A315" s="1">
        <v>44573</v>
      </c>
      <c r="B315">
        <v>7</v>
      </c>
      <c r="C315" t="s">
        <v>39</v>
      </c>
      <c r="D315">
        <v>18.45</v>
      </c>
      <c r="E315">
        <v>8</v>
      </c>
      <c r="F315">
        <f t="shared" si="8"/>
        <v>18</v>
      </c>
      <c r="G315">
        <v>13.5</v>
      </c>
      <c r="H315">
        <v>6.7</v>
      </c>
      <c r="I315">
        <v>8.5</v>
      </c>
      <c r="J315">
        <f>(E315*H315*I315)*$M$2/10000</f>
        <v>0.2278</v>
      </c>
      <c r="K315">
        <f t="shared" si="9"/>
        <v>0.2278</v>
      </c>
    </row>
    <row r="316" spans="1:11" x14ac:dyDescent="0.3">
      <c r="A316" s="1">
        <v>44580</v>
      </c>
      <c r="B316">
        <v>14</v>
      </c>
      <c r="C316" t="s">
        <v>39</v>
      </c>
      <c r="D316">
        <v>18.692307692307601</v>
      </c>
      <c r="E316">
        <v>9</v>
      </c>
      <c r="F316">
        <f t="shared" si="8"/>
        <v>18</v>
      </c>
      <c r="G316">
        <v>17</v>
      </c>
      <c r="H316">
        <v>7.8</v>
      </c>
      <c r="I316">
        <v>9.5</v>
      </c>
      <c r="J316">
        <f>(E316*H316*I316)*$M$2/10000</f>
        <v>0.33345000000000002</v>
      </c>
      <c r="K316">
        <f t="shared" si="9"/>
        <v>0.33345000000000002</v>
      </c>
    </row>
    <row r="317" spans="1:11" x14ac:dyDescent="0.3">
      <c r="A317" s="1">
        <v>44526</v>
      </c>
      <c r="B317">
        <v>0</v>
      </c>
      <c r="C317" t="s">
        <v>40</v>
      </c>
      <c r="D317">
        <v>19.545454545454501</v>
      </c>
      <c r="E317">
        <v>6</v>
      </c>
      <c r="F317">
        <f t="shared" si="8"/>
        <v>19</v>
      </c>
      <c r="G317">
        <v>8.4</v>
      </c>
      <c r="H317">
        <v>3.2</v>
      </c>
      <c r="I317">
        <v>5.0999999999999996</v>
      </c>
      <c r="J317">
        <f>(E317*H317*I317)*$M$2/10000</f>
        <v>4.8960000000000004E-2</v>
      </c>
      <c r="K317">
        <f t="shared" si="9"/>
        <v>4.8960000000000004E-2</v>
      </c>
    </row>
    <row r="318" spans="1:11" x14ac:dyDescent="0.3">
      <c r="A318" s="1">
        <v>44533</v>
      </c>
      <c r="B318">
        <v>7</v>
      </c>
      <c r="C318" t="s">
        <v>40</v>
      </c>
      <c r="D318">
        <v>20.1666666666666</v>
      </c>
      <c r="E318">
        <v>8</v>
      </c>
      <c r="F318">
        <f t="shared" si="8"/>
        <v>20</v>
      </c>
      <c r="G318">
        <v>12.7</v>
      </c>
      <c r="H318">
        <v>4.4000000000000004</v>
      </c>
      <c r="I318">
        <v>6.5</v>
      </c>
      <c r="J318">
        <f>(E318*H318*I318)*$M$2/10000</f>
        <v>0.1144</v>
      </c>
      <c r="K318">
        <f t="shared" si="9"/>
        <v>0.1144</v>
      </c>
    </row>
    <row r="319" spans="1:11" x14ac:dyDescent="0.3">
      <c r="A319" s="1">
        <v>44540</v>
      </c>
      <c r="B319">
        <v>14</v>
      </c>
      <c r="C319" t="s">
        <v>40</v>
      </c>
      <c r="D319">
        <v>19.6428571428571</v>
      </c>
      <c r="E319">
        <v>11</v>
      </c>
      <c r="F319">
        <f t="shared" si="8"/>
        <v>19</v>
      </c>
      <c r="G319">
        <v>16.7</v>
      </c>
      <c r="H319">
        <v>4.7</v>
      </c>
      <c r="I319">
        <v>6.7</v>
      </c>
      <c r="J319">
        <f>(E319*H319*I319)*$M$2/10000</f>
        <v>0.17319500000000002</v>
      </c>
      <c r="K319">
        <f t="shared" si="9"/>
        <v>0.17319500000000002</v>
      </c>
    </row>
    <row r="320" spans="1:11" x14ac:dyDescent="0.3">
      <c r="A320" s="1">
        <v>44547</v>
      </c>
      <c r="B320">
        <v>21</v>
      </c>
      <c r="C320" t="s">
        <v>40</v>
      </c>
      <c r="D320">
        <v>20.5</v>
      </c>
      <c r="E320">
        <v>12</v>
      </c>
      <c r="F320">
        <f t="shared" si="8"/>
        <v>20</v>
      </c>
      <c r="G320">
        <v>18.7</v>
      </c>
      <c r="H320">
        <v>8.6</v>
      </c>
      <c r="I320">
        <v>10.3</v>
      </c>
      <c r="J320">
        <f>(E320*H320*I320)*$M$2/10000</f>
        <v>0.53148000000000006</v>
      </c>
      <c r="K320">
        <f t="shared" si="9"/>
        <v>0.53148000000000006</v>
      </c>
    </row>
    <row r="321" spans="1:11" x14ac:dyDescent="0.3">
      <c r="A321" s="1">
        <v>44550</v>
      </c>
      <c r="B321">
        <v>24</v>
      </c>
      <c r="C321" t="s">
        <v>40</v>
      </c>
      <c r="D321">
        <v>19.5555555555555</v>
      </c>
      <c r="E321">
        <v>12</v>
      </c>
      <c r="F321">
        <f t="shared" si="8"/>
        <v>19</v>
      </c>
      <c r="G321">
        <v>19.5</v>
      </c>
      <c r="H321">
        <v>10.199999999999999</v>
      </c>
      <c r="I321">
        <v>12.5</v>
      </c>
      <c r="J321">
        <f>(E321*H321*I321)*$M$2/10000</f>
        <v>0.76500000000000001</v>
      </c>
      <c r="K321">
        <f t="shared" si="9"/>
        <v>0.76500000000000001</v>
      </c>
    </row>
    <row r="322" spans="1:11" x14ac:dyDescent="0.3">
      <c r="A322" s="1">
        <v>44566</v>
      </c>
      <c r="B322">
        <v>0</v>
      </c>
      <c r="C322" t="s">
        <v>40</v>
      </c>
      <c r="D322">
        <v>21.3333333333333</v>
      </c>
      <c r="E322">
        <v>5</v>
      </c>
      <c r="F322">
        <f t="shared" ref="F322:F370" si="10">IF(D322&lt;18,17,IF(D322&lt;19,18,IF(D322&lt;20,19,IF(D322&lt;21,20,IF(D322&lt;22,21,IF(D322&lt;23,22,IF(D322&lt;24,23,IF(D322&lt;25,24,IF(D322&lt;26,25)))))))))</f>
        <v>21</v>
      </c>
      <c r="G322">
        <v>10</v>
      </c>
      <c r="H322">
        <v>4.4000000000000004</v>
      </c>
      <c r="I322">
        <v>6</v>
      </c>
      <c r="J322">
        <f>(E322*H322*I322)*$M$2/10000</f>
        <v>6.6000000000000003E-2</v>
      </c>
      <c r="K322">
        <f t="shared" si="9"/>
        <v>6.6000000000000003E-2</v>
      </c>
    </row>
    <row r="323" spans="1:11" x14ac:dyDescent="0.3">
      <c r="A323" s="1">
        <v>44573</v>
      </c>
      <c r="B323">
        <v>7</v>
      </c>
      <c r="C323" t="s">
        <v>40</v>
      </c>
      <c r="D323">
        <v>18.5</v>
      </c>
      <c r="E323">
        <v>7</v>
      </c>
      <c r="F323">
        <f t="shared" si="10"/>
        <v>18</v>
      </c>
      <c r="G323">
        <v>12.3</v>
      </c>
      <c r="H323">
        <v>6.9</v>
      </c>
      <c r="I323">
        <v>7.8</v>
      </c>
      <c r="J323">
        <f>(E323*H323*I323)*$M$2/10000</f>
        <v>0.18837000000000001</v>
      </c>
      <c r="K323">
        <f t="shared" ref="K323:K370" si="11">IF(B323&gt;31, NA(), J323)</f>
        <v>0.18837000000000001</v>
      </c>
    </row>
    <row r="324" spans="1:11" x14ac:dyDescent="0.3">
      <c r="A324" s="1">
        <v>44580</v>
      </c>
      <c r="B324">
        <v>14</v>
      </c>
      <c r="C324" t="s">
        <v>40</v>
      </c>
      <c r="D324">
        <v>19.076923076922998</v>
      </c>
      <c r="E324">
        <v>8</v>
      </c>
      <c r="F324">
        <f t="shared" si="10"/>
        <v>19</v>
      </c>
      <c r="G324">
        <v>15.5</v>
      </c>
      <c r="H324">
        <v>7.7</v>
      </c>
      <c r="I324">
        <v>9</v>
      </c>
      <c r="J324">
        <f>(E324*H324*I324)*$M$2/10000</f>
        <v>0.2772</v>
      </c>
      <c r="K324">
        <f t="shared" si="11"/>
        <v>0.2772</v>
      </c>
    </row>
    <row r="325" spans="1:11" x14ac:dyDescent="0.3">
      <c r="A325" s="1">
        <v>44484</v>
      </c>
      <c r="B325">
        <v>0</v>
      </c>
      <c r="C325" t="s">
        <v>41</v>
      </c>
      <c r="D325">
        <v>24.307692307692299</v>
      </c>
      <c r="E325">
        <v>4</v>
      </c>
      <c r="F325">
        <f t="shared" si="10"/>
        <v>24</v>
      </c>
      <c r="G325">
        <v>8.6999999999999993</v>
      </c>
      <c r="H325">
        <v>2.2999999999999998</v>
      </c>
      <c r="I325">
        <v>2.7</v>
      </c>
      <c r="J325">
        <f>(E325*H325*I325)*$M$2/10000</f>
        <v>1.242E-2</v>
      </c>
      <c r="K325">
        <f t="shared" si="11"/>
        <v>1.242E-2</v>
      </c>
    </row>
    <row r="326" spans="1:11" x14ac:dyDescent="0.3">
      <c r="A326" s="1">
        <v>44491</v>
      </c>
      <c r="B326">
        <v>7</v>
      </c>
      <c r="C326" t="s">
        <v>41</v>
      </c>
      <c r="D326">
        <v>19.3333333333333</v>
      </c>
      <c r="E326">
        <v>6</v>
      </c>
      <c r="F326">
        <f t="shared" si="10"/>
        <v>19</v>
      </c>
      <c r="G326">
        <v>12.4</v>
      </c>
      <c r="H326">
        <v>6</v>
      </c>
      <c r="I326">
        <v>7.1</v>
      </c>
      <c r="J326">
        <f>(E326*H326*I326)*$M$2/10000</f>
        <v>0.1278</v>
      </c>
      <c r="K326">
        <f t="shared" si="11"/>
        <v>0.1278</v>
      </c>
    </row>
    <row r="327" spans="1:11" x14ac:dyDescent="0.3">
      <c r="A327" s="1">
        <v>44498</v>
      </c>
      <c r="B327">
        <v>14</v>
      </c>
      <c r="C327" t="s">
        <v>41</v>
      </c>
      <c r="D327">
        <v>18</v>
      </c>
      <c r="E327">
        <v>8</v>
      </c>
      <c r="F327">
        <f t="shared" si="10"/>
        <v>18</v>
      </c>
      <c r="G327">
        <v>17.8</v>
      </c>
      <c r="H327">
        <v>7.8</v>
      </c>
      <c r="I327">
        <v>9.6999999999999993</v>
      </c>
      <c r="J327">
        <f>(E327*H327*I327)*$M$2/10000</f>
        <v>0.30263999999999996</v>
      </c>
      <c r="K327">
        <f t="shared" si="11"/>
        <v>0.30263999999999996</v>
      </c>
    </row>
    <row r="328" spans="1:11" x14ac:dyDescent="0.3">
      <c r="A328" s="1">
        <v>44505</v>
      </c>
      <c r="B328">
        <v>21</v>
      </c>
      <c r="C328" t="s">
        <v>41</v>
      </c>
      <c r="D328">
        <v>17</v>
      </c>
      <c r="E328">
        <v>11</v>
      </c>
      <c r="F328">
        <f t="shared" si="10"/>
        <v>17</v>
      </c>
      <c r="G328">
        <v>20.7</v>
      </c>
      <c r="H328">
        <v>8.4</v>
      </c>
      <c r="I328">
        <v>10.4</v>
      </c>
      <c r="J328">
        <f>(E328*H328*I328)*$M$2/10000</f>
        <v>0.48048000000000002</v>
      </c>
      <c r="K328">
        <f t="shared" si="11"/>
        <v>0.48048000000000002</v>
      </c>
    </row>
    <row r="329" spans="1:11" x14ac:dyDescent="0.3">
      <c r="A329" s="1">
        <v>44526</v>
      </c>
      <c r="B329">
        <v>0</v>
      </c>
      <c r="C329" t="s">
        <v>41</v>
      </c>
      <c r="D329">
        <v>19.545454545454501</v>
      </c>
      <c r="E329">
        <v>5</v>
      </c>
      <c r="F329">
        <f t="shared" si="10"/>
        <v>19</v>
      </c>
      <c r="G329">
        <v>7.4</v>
      </c>
      <c r="H329">
        <v>3.2</v>
      </c>
      <c r="I329">
        <v>4.8</v>
      </c>
      <c r="J329">
        <f>(E329*H329*I329)*$M$2/10000</f>
        <v>3.8399999999999997E-2</v>
      </c>
      <c r="K329">
        <f t="shared" si="11"/>
        <v>3.8399999999999997E-2</v>
      </c>
    </row>
    <row r="330" spans="1:11" x14ac:dyDescent="0.3">
      <c r="A330" s="1">
        <v>44533</v>
      </c>
      <c r="B330">
        <v>7</v>
      </c>
      <c r="C330" t="s">
        <v>41</v>
      </c>
      <c r="D330">
        <v>20.1666666666666</v>
      </c>
      <c r="E330">
        <v>8</v>
      </c>
      <c r="F330">
        <f t="shared" si="10"/>
        <v>20</v>
      </c>
      <c r="G330">
        <v>11.1</v>
      </c>
      <c r="H330">
        <v>4.3</v>
      </c>
      <c r="I330">
        <v>5.6</v>
      </c>
      <c r="J330">
        <f>(E330*H330*I330)*$M$2/10000</f>
        <v>9.6319999999999989E-2</v>
      </c>
      <c r="K330">
        <f t="shared" si="11"/>
        <v>9.6319999999999989E-2</v>
      </c>
    </row>
    <row r="331" spans="1:11" x14ac:dyDescent="0.3">
      <c r="A331" s="1">
        <v>44540</v>
      </c>
      <c r="B331">
        <v>14</v>
      </c>
      <c r="C331" t="s">
        <v>41</v>
      </c>
      <c r="D331">
        <v>19.692307692307601</v>
      </c>
      <c r="E331">
        <v>10</v>
      </c>
      <c r="F331">
        <f t="shared" si="10"/>
        <v>19</v>
      </c>
      <c r="G331">
        <v>15.4</v>
      </c>
      <c r="H331">
        <v>4.3</v>
      </c>
      <c r="I331">
        <v>5.8</v>
      </c>
      <c r="J331">
        <f>(E331*H331*I331)*$M$2/10000</f>
        <v>0.12470000000000001</v>
      </c>
      <c r="K331">
        <f t="shared" si="11"/>
        <v>0.12470000000000001</v>
      </c>
    </row>
    <row r="332" spans="1:11" x14ac:dyDescent="0.3">
      <c r="A332" s="1">
        <v>44547</v>
      </c>
      <c r="B332">
        <v>21</v>
      </c>
      <c r="C332" t="s">
        <v>41</v>
      </c>
      <c r="D332">
        <v>20.538461538461501</v>
      </c>
      <c r="E332">
        <v>11</v>
      </c>
      <c r="F332">
        <f t="shared" si="10"/>
        <v>20</v>
      </c>
      <c r="G332">
        <v>18.600000000000001</v>
      </c>
      <c r="H332">
        <v>7.9</v>
      </c>
      <c r="I332">
        <v>10.3</v>
      </c>
      <c r="J332">
        <f>(E332*H332*I332)*$M$2/10000</f>
        <v>0.44753500000000002</v>
      </c>
      <c r="K332">
        <f t="shared" si="11"/>
        <v>0.44753500000000002</v>
      </c>
    </row>
    <row r="333" spans="1:11" x14ac:dyDescent="0.3">
      <c r="A333" s="1">
        <v>44550</v>
      </c>
      <c r="B333">
        <v>24</v>
      </c>
      <c r="C333" t="s">
        <v>41</v>
      </c>
      <c r="D333">
        <v>19.600000000000001</v>
      </c>
      <c r="E333">
        <v>12</v>
      </c>
      <c r="F333">
        <f t="shared" si="10"/>
        <v>19</v>
      </c>
      <c r="G333">
        <v>19</v>
      </c>
      <c r="H333">
        <v>10</v>
      </c>
      <c r="I333">
        <v>12.5</v>
      </c>
      <c r="J333">
        <f>(E333*H333*I333)*$M$2/10000</f>
        <v>0.75</v>
      </c>
      <c r="K333">
        <f t="shared" si="11"/>
        <v>0.75</v>
      </c>
    </row>
    <row r="334" spans="1:11" x14ac:dyDescent="0.3">
      <c r="A334" s="1">
        <v>44566</v>
      </c>
      <c r="B334">
        <v>0</v>
      </c>
      <c r="C334" t="s">
        <v>41</v>
      </c>
      <c r="D334">
        <v>21.3333333333333</v>
      </c>
      <c r="E334">
        <v>5</v>
      </c>
      <c r="F334">
        <f t="shared" si="10"/>
        <v>21</v>
      </c>
      <c r="G334">
        <v>9.5</v>
      </c>
      <c r="H334">
        <v>4.5999999999999996</v>
      </c>
      <c r="I334">
        <v>6</v>
      </c>
      <c r="J334">
        <f>(E334*H334*I334)*$M$2/10000</f>
        <v>6.9000000000000006E-2</v>
      </c>
      <c r="K334">
        <f t="shared" si="11"/>
        <v>6.9000000000000006E-2</v>
      </c>
    </row>
    <row r="335" spans="1:11" x14ac:dyDescent="0.3">
      <c r="A335" s="1">
        <v>44573</v>
      </c>
      <c r="B335">
        <v>7</v>
      </c>
      <c r="C335" t="s">
        <v>41</v>
      </c>
      <c r="D335">
        <v>18.590909090909001</v>
      </c>
      <c r="E335">
        <v>8</v>
      </c>
      <c r="F335">
        <f t="shared" si="10"/>
        <v>18</v>
      </c>
      <c r="G335">
        <v>13</v>
      </c>
      <c r="H335">
        <v>6.8</v>
      </c>
      <c r="I335">
        <v>8.8000000000000007</v>
      </c>
      <c r="J335">
        <f>(E335*H335*I335)*$M$2/10000</f>
        <v>0.23936000000000004</v>
      </c>
      <c r="K335">
        <f t="shared" si="11"/>
        <v>0.23936000000000004</v>
      </c>
    </row>
    <row r="336" spans="1:11" x14ac:dyDescent="0.3">
      <c r="A336" s="1">
        <v>44580</v>
      </c>
      <c r="B336">
        <v>14</v>
      </c>
      <c r="C336" t="s">
        <v>41</v>
      </c>
      <c r="D336">
        <v>19.230769230769202</v>
      </c>
      <c r="E336">
        <v>10</v>
      </c>
      <c r="F336">
        <f t="shared" si="10"/>
        <v>19</v>
      </c>
      <c r="G336">
        <v>15.6</v>
      </c>
      <c r="H336">
        <v>7</v>
      </c>
      <c r="I336">
        <v>9</v>
      </c>
      <c r="J336">
        <f>(E336*H336*I336)*$M$2/10000</f>
        <v>0.315</v>
      </c>
      <c r="K336">
        <f t="shared" si="11"/>
        <v>0.315</v>
      </c>
    </row>
    <row r="337" spans="1:11" x14ac:dyDescent="0.3">
      <c r="A337" s="1">
        <v>44484</v>
      </c>
      <c r="B337">
        <v>0</v>
      </c>
      <c r="C337" t="s">
        <v>42</v>
      </c>
      <c r="D337">
        <v>24.1538461538461</v>
      </c>
      <c r="E337">
        <v>5</v>
      </c>
      <c r="F337">
        <f t="shared" si="10"/>
        <v>24</v>
      </c>
      <c r="G337">
        <v>9</v>
      </c>
      <c r="H337">
        <v>3.3</v>
      </c>
      <c r="I337">
        <v>4.5</v>
      </c>
      <c r="J337">
        <f>(E337*H337*I337)*$M$2/10000</f>
        <v>3.7124999999999998E-2</v>
      </c>
      <c r="K337">
        <f t="shared" si="11"/>
        <v>3.7124999999999998E-2</v>
      </c>
    </row>
    <row r="338" spans="1:11" x14ac:dyDescent="0.3">
      <c r="A338" s="1">
        <v>44491</v>
      </c>
      <c r="B338">
        <v>7</v>
      </c>
      <c r="C338" t="s">
        <v>42</v>
      </c>
      <c r="D338">
        <v>19.3333333333333</v>
      </c>
      <c r="E338">
        <v>7</v>
      </c>
      <c r="F338">
        <f t="shared" si="10"/>
        <v>19</v>
      </c>
      <c r="G338">
        <v>13.2</v>
      </c>
      <c r="H338">
        <v>6.3</v>
      </c>
      <c r="I338">
        <v>7.8</v>
      </c>
      <c r="J338">
        <f>(E338*H338*I338)*$M$2/10000</f>
        <v>0.17199</v>
      </c>
      <c r="K338">
        <f t="shared" si="11"/>
        <v>0.17199</v>
      </c>
    </row>
    <row r="339" spans="1:11" x14ac:dyDescent="0.3">
      <c r="A339" s="1">
        <v>44498</v>
      </c>
      <c r="B339">
        <v>14</v>
      </c>
      <c r="C339" t="s">
        <v>42</v>
      </c>
      <c r="D339">
        <v>20.75</v>
      </c>
      <c r="E339">
        <v>10</v>
      </c>
      <c r="F339">
        <f t="shared" si="10"/>
        <v>20</v>
      </c>
      <c r="G339">
        <v>18.100000000000001</v>
      </c>
      <c r="H339">
        <v>7.7</v>
      </c>
      <c r="I339">
        <v>9.1999999999999993</v>
      </c>
      <c r="J339">
        <f>(E339*H339*I339)*$M$2/10000</f>
        <v>0.35420000000000001</v>
      </c>
      <c r="K339">
        <f t="shared" si="11"/>
        <v>0.35420000000000001</v>
      </c>
    </row>
    <row r="340" spans="1:11" x14ac:dyDescent="0.3">
      <c r="A340" s="1">
        <v>44505</v>
      </c>
      <c r="B340">
        <v>21</v>
      </c>
      <c r="C340" t="s">
        <v>42</v>
      </c>
      <c r="D340">
        <v>19</v>
      </c>
      <c r="E340">
        <v>12</v>
      </c>
      <c r="F340">
        <f t="shared" si="10"/>
        <v>19</v>
      </c>
      <c r="G340">
        <v>20.6</v>
      </c>
      <c r="H340">
        <v>9.8000000000000007</v>
      </c>
      <c r="I340">
        <v>10.3</v>
      </c>
      <c r="J340">
        <f>(E340*H340*I340)*$M$2/10000</f>
        <v>0.60564000000000018</v>
      </c>
      <c r="K340">
        <f t="shared" si="11"/>
        <v>0.60564000000000018</v>
      </c>
    </row>
    <row r="341" spans="1:11" x14ac:dyDescent="0.3">
      <c r="A341" s="1">
        <v>44526</v>
      </c>
      <c r="B341">
        <v>0</v>
      </c>
      <c r="C341" t="s">
        <v>42</v>
      </c>
      <c r="D341">
        <v>19.571428571428498</v>
      </c>
      <c r="E341">
        <v>6</v>
      </c>
      <c r="F341">
        <f t="shared" si="10"/>
        <v>19</v>
      </c>
      <c r="G341">
        <v>8.1999999999999993</v>
      </c>
      <c r="H341">
        <v>3.2</v>
      </c>
      <c r="I341">
        <v>4.8</v>
      </c>
      <c r="J341">
        <f>(E341*H341*I341)*$M$2/10000</f>
        <v>4.608000000000001E-2</v>
      </c>
      <c r="K341">
        <f t="shared" si="11"/>
        <v>4.608000000000001E-2</v>
      </c>
    </row>
    <row r="342" spans="1:11" x14ac:dyDescent="0.3">
      <c r="A342" s="1">
        <v>44533</v>
      </c>
      <c r="B342">
        <v>7</v>
      </c>
      <c r="C342" t="s">
        <v>42</v>
      </c>
      <c r="D342">
        <v>20.545454545454501</v>
      </c>
      <c r="E342">
        <v>8</v>
      </c>
      <c r="F342">
        <f t="shared" si="10"/>
        <v>20</v>
      </c>
      <c r="G342">
        <v>11.4</v>
      </c>
      <c r="H342">
        <v>4.0999999999999996</v>
      </c>
      <c r="I342">
        <v>6.4</v>
      </c>
      <c r="J342">
        <f>(E342*H342*I342)*$M$2/10000</f>
        <v>0.10496</v>
      </c>
      <c r="K342">
        <f t="shared" si="11"/>
        <v>0.10496</v>
      </c>
    </row>
    <row r="343" spans="1:11" x14ac:dyDescent="0.3">
      <c r="A343" s="1">
        <v>44540</v>
      </c>
      <c r="B343">
        <v>14</v>
      </c>
      <c r="C343" t="s">
        <v>42</v>
      </c>
      <c r="D343">
        <v>19.692307692307601</v>
      </c>
      <c r="E343">
        <v>11</v>
      </c>
      <c r="F343">
        <f t="shared" si="10"/>
        <v>19</v>
      </c>
      <c r="G343">
        <v>15.5</v>
      </c>
      <c r="H343">
        <v>4.5999999999999996</v>
      </c>
      <c r="I343">
        <v>6.9</v>
      </c>
      <c r="J343">
        <f>(E343*H343*I343)*$M$2/10000</f>
        <v>0.17456999999999998</v>
      </c>
      <c r="K343">
        <f t="shared" si="11"/>
        <v>0.17456999999999998</v>
      </c>
    </row>
    <row r="344" spans="1:11" x14ac:dyDescent="0.3">
      <c r="A344" s="1">
        <v>44547</v>
      </c>
      <c r="B344">
        <v>21</v>
      </c>
      <c r="C344" t="s">
        <v>42</v>
      </c>
      <c r="D344">
        <v>21.125</v>
      </c>
      <c r="E344">
        <v>11</v>
      </c>
      <c r="F344">
        <f t="shared" si="10"/>
        <v>21</v>
      </c>
      <c r="G344">
        <v>18.7</v>
      </c>
      <c r="H344">
        <v>10</v>
      </c>
      <c r="I344">
        <v>12.2</v>
      </c>
      <c r="J344">
        <f>(E344*H344*I344)*$M$2/10000</f>
        <v>0.67100000000000004</v>
      </c>
      <c r="K344">
        <f t="shared" si="11"/>
        <v>0.67100000000000004</v>
      </c>
    </row>
    <row r="345" spans="1:11" x14ac:dyDescent="0.3">
      <c r="A345" s="1">
        <v>44550</v>
      </c>
      <c r="B345">
        <v>24</v>
      </c>
      <c r="C345" t="s">
        <v>42</v>
      </c>
      <c r="D345">
        <v>19.600000000000001</v>
      </c>
      <c r="E345">
        <v>12</v>
      </c>
      <c r="F345">
        <f t="shared" si="10"/>
        <v>19</v>
      </c>
      <c r="G345">
        <v>19.5</v>
      </c>
      <c r="H345">
        <v>10.1</v>
      </c>
      <c r="I345">
        <v>12.3</v>
      </c>
      <c r="J345">
        <f>(E345*H345*I345)*$M$2/10000</f>
        <v>0.74538000000000004</v>
      </c>
      <c r="K345">
        <f t="shared" si="11"/>
        <v>0.74538000000000004</v>
      </c>
    </row>
    <row r="346" spans="1:11" x14ac:dyDescent="0.3">
      <c r="A346" s="1">
        <v>44566</v>
      </c>
      <c r="B346">
        <v>0</v>
      </c>
      <c r="C346" t="s">
        <v>42</v>
      </c>
      <c r="D346">
        <v>21.3333333333333</v>
      </c>
      <c r="E346">
        <v>5</v>
      </c>
      <c r="F346">
        <f t="shared" si="10"/>
        <v>21</v>
      </c>
      <c r="G346">
        <v>8.9</v>
      </c>
      <c r="H346">
        <v>4.9000000000000004</v>
      </c>
      <c r="I346">
        <v>5.5</v>
      </c>
      <c r="J346">
        <f>(E346*H346*I346)*$M$2/10000</f>
        <v>6.7375000000000004E-2</v>
      </c>
      <c r="K346">
        <f t="shared" si="11"/>
        <v>6.7375000000000004E-2</v>
      </c>
    </row>
    <row r="347" spans="1:11" x14ac:dyDescent="0.3">
      <c r="A347" s="1">
        <v>44573</v>
      </c>
      <c r="B347">
        <v>7</v>
      </c>
      <c r="C347" t="s">
        <v>42</v>
      </c>
      <c r="D347">
        <v>18.8333333333333</v>
      </c>
      <c r="E347">
        <v>7</v>
      </c>
      <c r="F347">
        <f t="shared" si="10"/>
        <v>18</v>
      </c>
      <c r="G347">
        <v>12</v>
      </c>
      <c r="H347">
        <v>6.9</v>
      </c>
      <c r="I347">
        <v>8.5</v>
      </c>
      <c r="J347">
        <f>(E347*H347*I347)*$M$2/10000</f>
        <v>0.20527500000000001</v>
      </c>
      <c r="K347">
        <f t="shared" si="11"/>
        <v>0.20527500000000001</v>
      </c>
    </row>
    <row r="348" spans="1:11" x14ac:dyDescent="0.3">
      <c r="A348" s="1">
        <v>44580</v>
      </c>
      <c r="B348">
        <v>14</v>
      </c>
      <c r="C348" t="s">
        <v>42</v>
      </c>
      <c r="D348">
        <v>18.727272727272702</v>
      </c>
      <c r="E348">
        <v>9</v>
      </c>
      <c r="F348">
        <f t="shared" si="10"/>
        <v>18</v>
      </c>
      <c r="G348">
        <v>15</v>
      </c>
      <c r="H348">
        <v>8.5</v>
      </c>
      <c r="I348">
        <v>9.9</v>
      </c>
      <c r="J348">
        <f>(E348*H348*I348)*$M$2/10000</f>
        <v>0.37867499999999998</v>
      </c>
      <c r="K348">
        <f t="shared" si="11"/>
        <v>0.37867499999999998</v>
      </c>
    </row>
    <row r="349" spans="1:11" x14ac:dyDescent="0.3">
      <c r="A349" s="1">
        <v>44484</v>
      </c>
      <c r="B349">
        <v>0</v>
      </c>
      <c r="C349" t="s">
        <v>43</v>
      </c>
      <c r="D349">
        <v>24.181818181818102</v>
      </c>
      <c r="E349">
        <v>4</v>
      </c>
      <c r="F349">
        <f t="shared" si="10"/>
        <v>24</v>
      </c>
      <c r="G349">
        <v>8.9</v>
      </c>
      <c r="H349">
        <v>2.8</v>
      </c>
      <c r="I349">
        <v>3.7</v>
      </c>
      <c r="J349">
        <f>(E349*H349*I349)*$M$2/10000</f>
        <v>2.0719999999999999E-2</v>
      </c>
      <c r="K349">
        <f t="shared" si="11"/>
        <v>2.0719999999999999E-2</v>
      </c>
    </row>
    <row r="350" spans="1:11" x14ac:dyDescent="0.3">
      <c r="A350" s="1">
        <v>44491</v>
      </c>
      <c r="B350">
        <v>7</v>
      </c>
      <c r="C350" t="s">
        <v>43</v>
      </c>
      <c r="D350">
        <v>19.2222222222222</v>
      </c>
      <c r="E350">
        <v>7</v>
      </c>
      <c r="F350">
        <f t="shared" si="10"/>
        <v>19</v>
      </c>
      <c r="G350">
        <v>14.5</v>
      </c>
      <c r="H350">
        <v>6.8</v>
      </c>
      <c r="I350">
        <v>7.7</v>
      </c>
      <c r="J350">
        <f>(E350*H350*I350)*$M$2/10000</f>
        <v>0.18326000000000001</v>
      </c>
      <c r="K350">
        <f t="shared" si="11"/>
        <v>0.18326000000000001</v>
      </c>
    </row>
    <row r="351" spans="1:11" x14ac:dyDescent="0.3">
      <c r="A351" s="1">
        <v>44498</v>
      </c>
      <c r="B351">
        <v>14</v>
      </c>
      <c r="C351" t="s">
        <v>43</v>
      </c>
      <c r="D351">
        <v>18</v>
      </c>
      <c r="E351">
        <v>10</v>
      </c>
      <c r="F351">
        <f t="shared" si="10"/>
        <v>18</v>
      </c>
      <c r="G351">
        <v>19.399999999999999</v>
      </c>
      <c r="H351">
        <v>8.4</v>
      </c>
      <c r="I351">
        <v>10</v>
      </c>
      <c r="J351">
        <f>(E351*H351*I351)*$M$2/10000</f>
        <v>0.42</v>
      </c>
      <c r="K351">
        <f t="shared" si="11"/>
        <v>0.42</v>
      </c>
    </row>
    <row r="352" spans="1:11" x14ac:dyDescent="0.3">
      <c r="A352" s="1">
        <v>44526</v>
      </c>
      <c r="B352">
        <v>0</v>
      </c>
      <c r="C352" t="s">
        <v>43</v>
      </c>
      <c r="D352">
        <v>19.571428571428498</v>
      </c>
      <c r="E352">
        <v>6</v>
      </c>
      <c r="F352">
        <f t="shared" si="10"/>
        <v>19</v>
      </c>
      <c r="G352">
        <v>8</v>
      </c>
      <c r="H352">
        <v>3.2</v>
      </c>
      <c r="I352">
        <v>4.8</v>
      </c>
      <c r="J352">
        <f>(E352*H352*I352)*$M$2/10000</f>
        <v>4.608000000000001E-2</v>
      </c>
      <c r="K352">
        <f t="shared" si="11"/>
        <v>4.608000000000001E-2</v>
      </c>
    </row>
    <row r="353" spans="1:11" x14ac:dyDescent="0.3">
      <c r="A353" s="1">
        <v>44533</v>
      </c>
      <c r="B353">
        <v>7</v>
      </c>
      <c r="C353" t="s">
        <v>43</v>
      </c>
      <c r="D353">
        <v>20.4166666666666</v>
      </c>
      <c r="E353">
        <v>8</v>
      </c>
      <c r="F353">
        <f t="shared" si="10"/>
        <v>20</v>
      </c>
      <c r="G353">
        <v>12.1</v>
      </c>
      <c r="H353">
        <v>4</v>
      </c>
      <c r="I353">
        <v>5.9</v>
      </c>
      <c r="J353">
        <f>(E353*H353*I353)*$M$2/10000</f>
        <v>9.4399999999999998E-2</v>
      </c>
      <c r="K353">
        <f t="shared" si="11"/>
        <v>9.4399999999999998E-2</v>
      </c>
    </row>
    <row r="354" spans="1:11" x14ac:dyDescent="0.3">
      <c r="A354" s="1">
        <v>44540</v>
      </c>
      <c r="B354">
        <v>14</v>
      </c>
      <c r="C354" t="s">
        <v>43</v>
      </c>
      <c r="D354">
        <v>19.6666666666666</v>
      </c>
      <c r="E354">
        <v>11</v>
      </c>
      <c r="F354">
        <f t="shared" si="10"/>
        <v>19</v>
      </c>
      <c r="G354">
        <v>16.100000000000001</v>
      </c>
      <c r="H354">
        <v>4.3</v>
      </c>
      <c r="I354">
        <v>6.6</v>
      </c>
      <c r="J354">
        <f>(E354*H354*I354)*$M$2/10000</f>
        <v>0.15608999999999995</v>
      </c>
      <c r="K354">
        <f t="shared" si="11"/>
        <v>0.15608999999999995</v>
      </c>
    </row>
    <row r="355" spans="1:11" x14ac:dyDescent="0.3">
      <c r="A355" s="1">
        <v>44547</v>
      </c>
      <c r="B355">
        <v>21</v>
      </c>
      <c r="C355" t="s">
        <v>43</v>
      </c>
      <c r="D355">
        <v>20.615384615384599</v>
      </c>
      <c r="E355">
        <v>12</v>
      </c>
      <c r="F355">
        <f t="shared" si="10"/>
        <v>20</v>
      </c>
      <c r="G355">
        <v>19</v>
      </c>
      <c r="H355">
        <v>8.4</v>
      </c>
      <c r="I355">
        <v>10.1</v>
      </c>
      <c r="J355">
        <f>(E355*H355*I355)*$M$2/10000</f>
        <v>0.50904000000000005</v>
      </c>
      <c r="K355">
        <f t="shared" si="11"/>
        <v>0.50904000000000005</v>
      </c>
    </row>
    <row r="356" spans="1:11" x14ac:dyDescent="0.3">
      <c r="A356" s="1">
        <v>44550</v>
      </c>
      <c r="B356">
        <v>24</v>
      </c>
      <c r="C356" t="s">
        <v>43</v>
      </c>
      <c r="D356">
        <v>19.428571428571399</v>
      </c>
      <c r="E356">
        <v>12</v>
      </c>
      <c r="F356">
        <f t="shared" si="10"/>
        <v>19</v>
      </c>
      <c r="G356">
        <v>20.2</v>
      </c>
      <c r="H356">
        <v>8.5</v>
      </c>
      <c r="I356">
        <v>10.1</v>
      </c>
      <c r="J356">
        <f>(E356*H356*I356)*$M$2/10000</f>
        <v>0.5151</v>
      </c>
      <c r="K356">
        <f t="shared" si="11"/>
        <v>0.5151</v>
      </c>
    </row>
    <row r="357" spans="1:11" x14ac:dyDescent="0.3">
      <c r="A357" s="1">
        <v>44566</v>
      </c>
      <c r="B357">
        <v>0</v>
      </c>
      <c r="C357" t="s">
        <v>43</v>
      </c>
      <c r="D357">
        <v>22</v>
      </c>
      <c r="E357">
        <v>5</v>
      </c>
      <c r="F357">
        <f t="shared" si="10"/>
        <v>22</v>
      </c>
      <c r="G357">
        <v>9</v>
      </c>
      <c r="H357">
        <v>4.2</v>
      </c>
      <c r="I357">
        <v>5.5</v>
      </c>
      <c r="J357">
        <f>(E357*H357*I357)*$M$2/10000</f>
        <v>5.7750000000000003E-2</v>
      </c>
      <c r="K357">
        <f t="shared" si="11"/>
        <v>5.7750000000000003E-2</v>
      </c>
    </row>
    <row r="358" spans="1:11" x14ac:dyDescent="0.3">
      <c r="A358" s="1">
        <v>44573</v>
      </c>
      <c r="B358">
        <v>7</v>
      </c>
      <c r="C358" t="s">
        <v>43</v>
      </c>
      <c r="D358">
        <v>18.764705882352899</v>
      </c>
      <c r="E358">
        <v>7</v>
      </c>
      <c r="F358">
        <f t="shared" si="10"/>
        <v>18</v>
      </c>
      <c r="G358">
        <v>12.4</v>
      </c>
      <c r="H358">
        <v>6.5</v>
      </c>
      <c r="I358">
        <v>8</v>
      </c>
      <c r="J358">
        <f>(E358*H358*I358)*$M$2/10000</f>
        <v>0.182</v>
      </c>
      <c r="K358">
        <f t="shared" si="11"/>
        <v>0.182</v>
      </c>
    </row>
    <row r="359" spans="1:11" x14ac:dyDescent="0.3">
      <c r="A359" s="1">
        <v>44580</v>
      </c>
      <c r="B359">
        <v>14</v>
      </c>
      <c r="C359" t="s">
        <v>43</v>
      </c>
      <c r="D359">
        <v>19.076923076922998</v>
      </c>
      <c r="E359">
        <v>9</v>
      </c>
      <c r="F359">
        <f t="shared" si="10"/>
        <v>19</v>
      </c>
      <c r="G359">
        <v>16.3</v>
      </c>
      <c r="H359">
        <v>7</v>
      </c>
      <c r="I359">
        <v>9.1999999999999993</v>
      </c>
      <c r="J359">
        <f>(E359*H359*I359)*$M$2/10000</f>
        <v>0.28979999999999995</v>
      </c>
      <c r="K359">
        <f t="shared" si="11"/>
        <v>0.28979999999999995</v>
      </c>
    </row>
    <row r="360" spans="1:11" x14ac:dyDescent="0.3">
      <c r="A360" s="1">
        <v>44484</v>
      </c>
      <c r="B360">
        <v>0</v>
      </c>
      <c r="C360" t="s">
        <v>44</v>
      </c>
      <c r="D360">
        <v>24.0833333333333</v>
      </c>
      <c r="E360">
        <v>4</v>
      </c>
      <c r="F360">
        <f t="shared" si="10"/>
        <v>24</v>
      </c>
      <c r="G360">
        <v>10</v>
      </c>
      <c r="H360">
        <v>2.6</v>
      </c>
      <c r="I360">
        <v>3.6</v>
      </c>
      <c r="J360">
        <f>(E360*H360*I360)*$M$2/10000</f>
        <v>1.8720000000000001E-2</v>
      </c>
      <c r="K360">
        <f t="shared" si="11"/>
        <v>1.8720000000000001E-2</v>
      </c>
    </row>
    <row r="361" spans="1:11" x14ac:dyDescent="0.3">
      <c r="A361" s="1">
        <v>44491</v>
      </c>
      <c r="B361">
        <v>7</v>
      </c>
      <c r="C361" t="s">
        <v>44</v>
      </c>
      <c r="D361">
        <v>18.5</v>
      </c>
      <c r="E361">
        <v>6</v>
      </c>
      <c r="F361">
        <f t="shared" si="10"/>
        <v>18</v>
      </c>
      <c r="G361">
        <v>14.2</v>
      </c>
      <c r="H361">
        <v>6.9</v>
      </c>
      <c r="I361">
        <v>7.6</v>
      </c>
      <c r="J361">
        <f>(E361*H361*I361)*$M$2/10000</f>
        <v>0.15732000000000002</v>
      </c>
      <c r="K361">
        <f t="shared" si="11"/>
        <v>0.15732000000000002</v>
      </c>
    </row>
    <row r="362" spans="1:11" x14ac:dyDescent="0.3">
      <c r="A362" s="1">
        <v>44498</v>
      </c>
      <c r="B362">
        <v>14</v>
      </c>
      <c r="C362" t="s">
        <v>44</v>
      </c>
      <c r="D362">
        <v>21</v>
      </c>
      <c r="E362">
        <v>9</v>
      </c>
      <c r="F362">
        <f t="shared" si="10"/>
        <v>21</v>
      </c>
      <c r="G362">
        <v>18.7</v>
      </c>
      <c r="H362">
        <v>8.9</v>
      </c>
      <c r="I362">
        <v>9.6999999999999993</v>
      </c>
      <c r="J362">
        <f>(E362*H362*I362)*$M$2/10000</f>
        <v>0.38848500000000002</v>
      </c>
      <c r="K362">
        <f t="shared" si="11"/>
        <v>0.38848500000000002</v>
      </c>
    </row>
    <row r="363" spans="1:11" x14ac:dyDescent="0.3">
      <c r="A363" s="1">
        <v>44526</v>
      </c>
      <c r="B363">
        <v>0</v>
      </c>
      <c r="C363" t="s">
        <v>44</v>
      </c>
      <c r="D363">
        <v>19.5</v>
      </c>
      <c r="E363">
        <v>6</v>
      </c>
      <c r="F363">
        <f t="shared" si="10"/>
        <v>19</v>
      </c>
      <c r="G363">
        <v>0.2</v>
      </c>
      <c r="H363">
        <v>3.6</v>
      </c>
      <c r="I363">
        <v>5</v>
      </c>
      <c r="J363">
        <f>(E363*H363*I363)*$M$2/10000</f>
        <v>5.3999999999999999E-2</v>
      </c>
      <c r="K363">
        <f t="shared" si="11"/>
        <v>5.3999999999999999E-2</v>
      </c>
    </row>
    <row r="364" spans="1:11" x14ac:dyDescent="0.3">
      <c r="A364" s="1">
        <v>44533</v>
      </c>
      <c r="B364">
        <v>7</v>
      </c>
      <c r="C364" t="s">
        <v>44</v>
      </c>
      <c r="D364">
        <v>20.307692307692299</v>
      </c>
      <c r="E364">
        <v>8</v>
      </c>
      <c r="F364">
        <f t="shared" si="10"/>
        <v>20</v>
      </c>
      <c r="G364">
        <v>11.9</v>
      </c>
      <c r="H364">
        <v>4.5</v>
      </c>
      <c r="I364">
        <v>6.5</v>
      </c>
      <c r="J364">
        <f>(E364*H364*I364)*$M$2/10000</f>
        <v>0.11700000000000001</v>
      </c>
      <c r="K364">
        <f t="shared" si="11"/>
        <v>0.11700000000000001</v>
      </c>
    </row>
    <row r="365" spans="1:11" x14ac:dyDescent="0.3">
      <c r="A365" s="1">
        <v>44540</v>
      </c>
      <c r="B365">
        <v>14</v>
      </c>
      <c r="C365" t="s">
        <v>44</v>
      </c>
      <c r="D365">
        <v>19.6428571428571</v>
      </c>
      <c r="E365">
        <v>11</v>
      </c>
      <c r="F365">
        <f t="shared" si="10"/>
        <v>19</v>
      </c>
      <c r="G365">
        <v>16.100000000000001</v>
      </c>
      <c r="H365">
        <v>4.8</v>
      </c>
      <c r="I365">
        <v>6.7</v>
      </c>
      <c r="J365">
        <f>(E365*H365*I365)*$M$2/10000</f>
        <v>0.17687999999999998</v>
      </c>
      <c r="K365">
        <f t="shared" si="11"/>
        <v>0.17687999999999998</v>
      </c>
    </row>
    <row r="366" spans="1:11" x14ac:dyDescent="0.3">
      <c r="A366" s="1">
        <v>44547</v>
      </c>
      <c r="B366">
        <v>21</v>
      </c>
      <c r="C366" t="s">
        <v>44</v>
      </c>
      <c r="D366">
        <v>20.5555555555555</v>
      </c>
      <c r="E366">
        <v>12</v>
      </c>
      <c r="F366">
        <f t="shared" si="10"/>
        <v>20</v>
      </c>
      <c r="G366">
        <v>19.399999999999999</v>
      </c>
      <c r="H366">
        <v>9.1999999999999993</v>
      </c>
      <c r="I366">
        <v>10.5</v>
      </c>
      <c r="J366">
        <f>(E366*H366*I366)*$M$2/10000</f>
        <v>0.57959999999999989</v>
      </c>
      <c r="K366">
        <f t="shared" si="11"/>
        <v>0.57959999999999989</v>
      </c>
    </row>
    <row r="367" spans="1:11" x14ac:dyDescent="0.3">
      <c r="A367" s="1">
        <v>44550</v>
      </c>
      <c r="B367">
        <v>24</v>
      </c>
      <c r="C367" t="s">
        <v>44</v>
      </c>
      <c r="D367">
        <v>19</v>
      </c>
      <c r="E367">
        <v>13</v>
      </c>
      <c r="F367">
        <f t="shared" si="10"/>
        <v>19</v>
      </c>
      <c r="G367">
        <v>21.2</v>
      </c>
      <c r="H367">
        <v>10.4</v>
      </c>
      <c r="I367">
        <v>12.5</v>
      </c>
      <c r="J367">
        <f>(E367*H367*I367)*$M$2/10000</f>
        <v>0.8450000000000002</v>
      </c>
      <c r="K367">
        <f t="shared" si="11"/>
        <v>0.8450000000000002</v>
      </c>
    </row>
    <row r="368" spans="1:11" x14ac:dyDescent="0.3">
      <c r="A368" s="1">
        <v>44566</v>
      </c>
      <c r="B368">
        <v>0</v>
      </c>
      <c r="C368" t="s">
        <v>44</v>
      </c>
      <c r="D368">
        <v>21</v>
      </c>
      <c r="E368">
        <v>5</v>
      </c>
      <c r="F368">
        <f t="shared" si="10"/>
        <v>21</v>
      </c>
      <c r="G368">
        <v>10.1</v>
      </c>
      <c r="H368">
        <v>4.8</v>
      </c>
      <c r="I368">
        <v>6.4</v>
      </c>
      <c r="J368">
        <f>(E368*H368*I368)*$M$2/10000</f>
        <v>7.6800000000000007E-2</v>
      </c>
      <c r="K368">
        <f t="shared" si="11"/>
        <v>7.6800000000000007E-2</v>
      </c>
    </row>
    <row r="369" spans="1:11" x14ac:dyDescent="0.3">
      <c r="A369" s="1">
        <v>44573</v>
      </c>
      <c r="B369">
        <v>7</v>
      </c>
      <c r="C369" t="s">
        <v>44</v>
      </c>
      <c r="D369">
        <v>18.6875</v>
      </c>
      <c r="E369">
        <v>8</v>
      </c>
      <c r="F369">
        <f t="shared" si="10"/>
        <v>18</v>
      </c>
      <c r="G369">
        <v>14</v>
      </c>
      <c r="H369">
        <v>7</v>
      </c>
      <c r="I369">
        <v>9</v>
      </c>
      <c r="J369">
        <f>(E369*H369*I369)*$M$2/10000</f>
        <v>0.252</v>
      </c>
      <c r="K369">
        <f t="shared" si="11"/>
        <v>0.252</v>
      </c>
    </row>
    <row r="370" spans="1:11" x14ac:dyDescent="0.3">
      <c r="A370" s="1">
        <v>44580</v>
      </c>
      <c r="B370">
        <v>14</v>
      </c>
      <c r="C370" t="s">
        <v>44</v>
      </c>
      <c r="D370">
        <v>18.846153846153801</v>
      </c>
      <c r="E370">
        <v>10</v>
      </c>
      <c r="F370">
        <f t="shared" si="10"/>
        <v>18</v>
      </c>
      <c r="G370">
        <v>16.5</v>
      </c>
      <c r="H370">
        <v>7.9</v>
      </c>
      <c r="I370">
        <v>10.199999999999999</v>
      </c>
      <c r="J370">
        <f>(E370*H370*I370)*$M$2/10000</f>
        <v>0.40289999999999998</v>
      </c>
      <c r="K370">
        <f t="shared" si="11"/>
        <v>0.40289999999999998</v>
      </c>
    </row>
  </sheetData>
  <autoFilter ref="A1:J370" xr:uid="{3C52D3F6-017B-4CFE-B8FE-DE98EA623CCE}"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6711-FC65-4544-9186-D53AAED5567B}">
  <dimension ref="A1:H370"/>
  <sheetViews>
    <sheetView topLeftCell="G1" zoomScaleNormal="100" workbookViewId="0">
      <selection activeCell="H1" sqref="H1:H1048576"/>
    </sheetView>
  </sheetViews>
  <sheetFormatPr defaultRowHeight="16.5" x14ac:dyDescent="0.3"/>
  <cols>
    <col min="1" max="1" width="11.125" bestFit="1" customWidth="1"/>
    <col min="3" max="3" width="18.5" bestFit="1" customWidth="1"/>
    <col min="7" max="7" width="12.5" bestFit="1" customWidth="1"/>
  </cols>
  <sheetData>
    <row r="1" spans="1:8" x14ac:dyDescent="0.3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45</v>
      </c>
      <c r="G1" s="23" t="s">
        <v>82</v>
      </c>
      <c r="H1" t="s">
        <v>83</v>
      </c>
    </row>
    <row r="2" spans="1:8" x14ac:dyDescent="0.3">
      <c r="A2" s="1">
        <v>44446</v>
      </c>
      <c r="B2">
        <v>0</v>
      </c>
      <c r="C2" t="s">
        <v>4</v>
      </c>
      <c r="D2">
        <v>21.818181818181799</v>
      </c>
      <c r="E2">
        <v>3</v>
      </c>
      <c r="F2">
        <f>IF(D2&lt;18,17,IF(D2&lt;19,18,IF(D2&lt;20,19,IF(D2&lt;21,20,IF(D2&lt;22,21,IF(D2&lt;23,22,IF(D2&lt;24,23,IF(D2&lt;25,24,IF(D2&lt;26,25)))))))))</f>
        <v>21</v>
      </c>
      <c r="G2" s="23"/>
      <c r="H2">
        <f>IF(G2="",E2,G2)</f>
        <v>3</v>
      </c>
    </row>
    <row r="3" spans="1:8" x14ac:dyDescent="0.3">
      <c r="A3" s="1">
        <v>44453</v>
      </c>
      <c r="B3">
        <v>7</v>
      </c>
      <c r="C3" t="s">
        <v>4</v>
      </c>
      <c r="D3">
        <v>21.551724137931</v>
      </c>
      <c r="E3">
        <v>5</v>
      </c>
      <c r="F3">
        <f t="shared" ref="F3:F66" si="0">IF(D3&lt;18,17,IF(D3&lt;19,18,IF(D3&lt;20,19,IF(D3&lt;21,20,IF(D3&lt;22,21,IF(D3&lt;23,22,IF(D3&lt;24,23,IF(D3&lt;25,24,IF(D3&lt;26,25)))))))))</f>
        <v>21</v>
      </c>
      <c r="G3" s="23"/>
      <c r="H3">
        <f t="shared" ref="H3:H66" si="1">IF(G3="",E3,G3)</f>
        <v>5</v>
      </c>
    </row>
    <row r="4" spans="1:8" x14ac:dyDescent="0.3">
      <c r="A4" s="1">
        <v>44462</v>
      </c>
      <c r="B4">
        <v>16</v>
      </c>
      <c r="C4" t="s">
        <v>4</v>
      </c>
      <c r="D4">
        <v>21.214285714285701</v>
      </c>
      <c r="E4">
        <v>9</v>
      </c>
      <c r="F4">
        <f t="shared" si="0"/>
        <v>21</v>
      </c>
      <c r="G4" s="23"/>
      <c r="H4">
        <f t="shared" si="1"/>
        <v>9</v>
      </c>
    </row>
    <row r="5" spans="1:8" x14ac:dyDescent="0.3">
      <c r="A5" s="1">
        <v>44488</v>
      </c>
      <c r="B5">
        <v>0</v>
      </c>
      <c r="C5" t="s">
        <v>4</v>
      </c>
      <c r="D5">
        <v>21.1</v>
      </c>
      <c r="E5">
        <v>4</v>
      </c>
      <c r="F5">
        <f t="shared" si="0"/>
        <v>21</v>
      </c>
      <c r="G5" s="23">
        <v>4</v>
      </c>
      <c r="H5">
        <f t="shared" si="1"/>
        <v>4</v>
      </c>
    </row>
    <row r="6" spans="1:8" x14ac:dyDescent="0.3">
      <c r="A6" s="1">
        <v>44495</v>
      </c>
      <c r="B6">
        <v>7</v>
      </c>
      <c r="C6" t="s">
        <v>4</v>
      </c>
      <c r="D6">
        <v>21.7</v>
      </c>
      <c r="E6">
        <v>6</v>
      </c>
      <c r="F6">
        <f t="shared" si="0"/>
        <v>21</v>
      </c>
      <c r="G6" s="23">
        <v>5</v>
      </c>
      <c r="H6">
        <f t="shared" si="1"/>
        <v>5</v>
      </c>
    </row>
    <row r="7" spans="1:8" x14ac:dyDescent="0.3">
      <c r="A7" s="1">
        <v>44502</v>
      </c>
      <c r="B7">
        <v>14</v>
      </c>
      <c r="C7" t="s">
        <v>4</v>
      </c>
      <c r="D7">
        <v>21.8888888888888</v>
      </c>
      <c r="E7">
        <v>8</v>
      </c>
      <c r="F7">
        <f t="shared" si="0"/>
        <v>21</v>
      </c>
      <c r="G7" s="24">
        <v>8</v>
      </c>
      <c r="H7">
        <f t="shared" si="1"/>
        <v>8</v>
      </c>
    </row>
    <row r="8" spans="1:8" x14ac:dyDescent="0.3">
      <c r="A8" s="1">
        <v>44523</v>
      </c>
      <c r="B8">
        <v>0</v>
      </c>
      <c r="C8" t="s">
        <v>4</v>
      </c>
      <c r="D8">
        <v>24</v>
      </c>
      <c r="E8">
        <v>2</v>
      </c>
      <c r="F8">
        <f t="shared" si="0"/>
        <v>24</v>
      </c>
      <c r="G8" s="23">
        <v>2</v>
      </c>
      <c r="H8">
        <f t="shared" si="1"/>
        <v>2</v>
      </c>
    </row>
    <row r="9" spans="1:8" x14ac:dyDescent="0.3">
      <c r="A9" s="1">
        <v>44530</v>
      </c>
      <c r="B9">
        <v>7</v>
      </c>
      <c r="C9" t="s">
        <v>4</v>
      </c>
      <c r="D9">
        <v>24</v>
      </c>
      <c r="E9">
        <v>4</v>
      </c>
      <c r="F9">
        <f t="shared" si="0"/>
        <v>24</v>
      </c>
      <c r="G9" s="23">
        <v>4</v>
      </c>
      <c r="H9">
        <f t="shared" si="1"/>
        <v>4</v>
      </c>
    </row>
    <row r="10" spans="1:8" x14ac:dyDescent="0.3">
      <c r="A10" s="1">
        <v>44537</v>
      </c>
      <c r="B10">
        <v>14</v>
      </c>
      <c r="C10" t="s">
        <v>4</v>
      </c>
      <c r="D10">
        <v>24</v>
      </c>
      <c r="E10">
        <v>8</v>
      </c>
      <c r="F10">
        <f t="shared" si="0"/>
        <v>24</v>
      </c>
      <c r="G10" s="23">
        <v>7</v>
      </c>
      <c r="H10">
        <f t="shared" si="1"/>
        <v>7</v>
      </c>
    </row>
    <row r="11" spans="1:8" x14ac:dyDescent="0.3">
      <c r="A11" s="1">
        <v>44558</v>
      </c>
      <c r="B11">
        <v>0</v>
      </c>
      <c r="C11" t="s">
        <v>4</v>
      </c>
      <c r="D11">
        <v>23.545454545454501</v>
      </c>
      <c r="E11">
        <v>1</v>
      </c>
      <c r="F11">
        <f t="shared" si="0"/>
        <v>23</v>
      </c>
      <c r="G11" s="23">
        <v>1</v>
      </c>
      <c r="H11">
        <f t="shared" si="1"/>
        <v>1</v>
      </c>
    </row>
    <row r="12" spans="1:8" x14ac:dyDescent="0.3">
      <c r="A12" s="1">
        <v>44572</v>
      </c>
      <c r="B12">
        <v>7</v>
      </c>
      <c r="C12" t="s">
        <v>4</v>
      </c>
      <c r="D12">
        <v>23.818181818181799</v>
      </c>
      <c r="E12">
        <v>5</v>
      </c>
      <c r="F12">
        <f t="shared" si="0"/>
        <v>23</v>
      </c>
      <c r="G12" s="23">
        <v>5</v>
      </c>
      <c r="H12">
        <f t="shared" si="1"/>
        <v>5</v>
      </c>
    </row>
    <row r="13" spans="1:8" x14ac:dyDescent="0.3">
      <c r="A13" s="1">
        <v>44579</v>
      </c>
      <c r="B13">
        <v>14</v>
      </c>
      <c r="C13" t="s">
        <v>4</v>
      </c>
      <c r="D13">
        <v>24</v>
      </c>
      <c r="E13">
        <v>9</v>
      </c>
      <c r="F13">
        <f t="shared" si="0"/>
        <v>24</v>
      </c>
      <c r="G13" s="24">
        <v>6</v>
      </c>
      <c r="H13">
        <v>9</v>
      </c>
    </row>
    <row r="14" spans="1:8" x14ac:dyDescent="0.3">
      <c r="A14" s="1">
        <v>44446</v>
      </c>
      <c r="B14">
        <v>0</v>
      </c>
      <c r="C14" t="s">
        <v>5</v>
      </c>
      <c r="D14">
        <v>21.818181818181799</v>
      </c>
      <c r="E14">
        <v>4</v>
      </c>
      <c r="F14">
        <f t="shared" si="0"/>
        <v>21</v>
      </c>
      <c r="G14" s="23"/>
      <c r="H14">
        <f t="shared" si="1"/>
        <v>4</v>
      </c>
    </row>
    <row r="15" spans="1:8" x14ac:dyDescent="0.3">
      <c r="A15" s="1">
        <v>44453</v>
      </c>
      <c r="B15">
        <v>7</v>
      </c>
      <c r="C15" t="s">
        <v>5</v>
      </c>
      <c r="D15">
        <v>21.484848484848399</v>
      </c>
      <c r="E15">
        <v>4</v>
      </c>
      <c r="F15">
        <f t="shared" si="0"/>
        <v>21</v>
      </c>
      <c r="G15" s="23"/>
      <c r="H15">
        <f t="shared" si="1"/>
        <v>4</v>
      </c>
    </row>
    <row r="16" spans="1:8" x14ac:dyDescent="0.3">
      <c r="A16" s="1">
        <v>44462</v>
      </c>
      <c r="B16">
        <v>16</v>
      </c>
      <c r="C16" t="s">
        <v>5</v>
      </c>
      <c r="D16">
        <v>21.25</v>
      </c>
      <c r="E16">
        <v>8</v>
      </c>
      <c r="F16">
        <f t="shared" si="0"/>
        <v>21</v>
      </c>
      <c r="G16" s="23"/>
      <c r="H16">
        <f t="shared" si="1"/>
        <v>8</v>
      </c>
    </row>
    <row r="17" spans="1:8" x14ac:dyDescent="0.3">
      <c r="A17" s="1">
        <v>44488</v>
      </c>
      <c r="B17">
        <v>0</v>
      </c>
      <c r="C17" t="s">
        <v>5</v>
      </c>
      <c r="D17">
        <v>20.857142857142801</v>
      </c>
      <c r="E17">
        <v>3</v>
      </c>
      <c r="F17">
        <f t="shared" si="0"/>
        <v>20</v>
      </c>
      <c r="G17" s="23">
        <v>3</v>
      </c>
      <c r="H17">
        <f t="shared" si="1"/>
        <v>3</v>
      </c>
    </row>
    <row r="18" spans="1:8" x14ac:dyDescent="0.3">
      <c r="A18" s="1">
        <v>44495</v>
      </c>
      <c r="B18">
        <v>7</v>
      </c>
      <c r="C18" t="s">
        <v>5</v>
      </c>
      <c r="D18">
        <v>21.727272727272702</v>
      </c>
      <c r="E18">
        <v>6</v>
      </c>
      <c r="F18">
        <f t="shared" si="0"/>
        <v>21</v>
      </c>
      <c r="G18" s="23">
        <v>6</v>
      </c>
      <c r="H18">
        <f t="shared" si="1"/>
        <v>6</v>
      </c>
    </row>
    <row r="19" spans="1:8" x14ac:dyDescent="0.3">
      <c r="A19" s="1">
        <v>44502</v>
      </c>
      <c r="B19">
        <v>14</v>
      </c>
      <c r="C19" t="s">
        <v>5</v>
      </c>
      <c r="D19">
        <v>21.8</v>
      </c>
      <c r="E19">
        <v>7</v>
      </c>
      <c r="F19">
        <f t="shared" si="0"/>
        <v>21</v>
      </c>
      <c r="G19" s="23">
        <v>6</v>
      </c>
      <c r="H19">
        <f t="shared" si="1"/>
        <v>6</v>
      </c>
    </row>
    <row r="20" spans="1:8" x14ac:dyDescent="0.3">
      <c r="A20" s="1">
        <v>44509</v>
      </c>
      <c r="B20">
        <v>21</v>
      </c>
      <c r="C20" t="s">
        <v>5</v>
      </c>
      <c r="D20">
        <v>21.6666666666666</v>
      </c>
      <c r="E20">
        <v>7</v>
      </c>
      <c r="F20">
        <f t="shared" si="0"/>
        <v>21</v>
      </c>
      <c r="G20" s="25">
        <v>5</v>
      </c>
      <c r="H20">
        <v>7</v>
      </c>
    </row>
    <row r="21" spans="1:8" x14ac:dyDescent="0.3">
      <c r="A21" s="1">
        <v>44516</v>
      </c>
      <c r="B21">
        <v>28</v>
      </c>
      <c r="C21" t="s">
        <v>5</v>
      </c>
      <c r="D21">
        <v>21.6666666666666</v>
      </c>
      <c r="E21">
        <v>11</v>
      </c>
      <c r="F21">
        <f t="shared" si="0"/>
        <v>21</v>
      </c>
      <c r="G21" s="25"/>
      <c r="H21">
        <f t="shared" si="1"/>
        <v>11</v>
      </c>
    </row>
    <row r="22" spans="1:8" x14ac:dyDescent="0.3">
      <c r="A22" s="1">
        <v>44523</v>
      </c>
      <c r="B22">
        <v>0</v>
      </c>
      <c r="C22" t="s">
        <v>5</v>
      </c>
      <c r="D22">
        <v>24</v>
      </c>
      <c r="E22">
        <v>2</v>
      </c>
      <c r="F22">
        <f t="shared" si="0"/>
        <v>24</v>
      </c>
      <c r="G22" s="23">
        <v>2</v>
      </c>
      <c r="H22">
        <f t="shared" si="1"/>
        <v>2</v>
      </c>
    </row>
    <row r="23" spans="1:8" x14ac:dyDescent="0.3">
      <c r="A23" s="1">
        <v>44530</v>
      </c>
      <c r="B23">
        <v>7</v>
      </c>
      <c r="C23" t="s">
        <v>5</v>
      </c>
      <c r="D23">
        <v>24</v>
      </c>
      <c r="E23">
        <v>4</v>
      </c>
      <c r="F23">
        <f t="shared" si="0"/>
        <v>24</v>
      </c>
      <c r="G23" s="23">
        <v>4</v>
      </c>
      <c r="H23">
        <f t="shared" si="1"/>
        <v>4</v>
      </c>
    </row>
    <row r="24" spans="1:8" x14ac:dyDescent="0.3">
      <c r="A24" s="1">
        <v>44537</v>
      </c>
      <c r="B24">
        <v>14</v>
      </c>
      <c r="C24" t="s">
        <v>5</v>
      </c>
      <c r="D24">
        <v>24</v>
      </c>
      <c r="E24">
        <v>8</v>
      </c>
      <c r="F24">
        <f t="shared" si="0"/>
        <v>24</v>
      </c>
      <c r="G24" s="23">
        <v>7</v>
      </c>
      <c r="H24">
        <f t="shared" si="1"/>
        <v>7</v>
      </c>
    </row>
    <row r="25" spans="1:8" x14ac:dyDescent="0.3">
      <c r="A25" s="1">
        <v>44558</v>
      </c>
      <c r="B25">
        <v>0</v>
      </c>
      <c r="C25" t="s">
        <v>5</v>
      </c>
      <c r="D25">
        <v>23.4</v>
      </c>
      <c r="E25">
        <v>1</v>
      </c>
      <c r="F25">
        <f t="shared" si="0"/>
        <v>23</v>
      </c>
      <c r="G25" s="23">
        <v>1</v>
      </c>
      <c r="H25">
        <f t="shared" si="1"/>
        <v>1</v>
      </c>
    </row>
    <row r="26" spans="1:8" x14ac:dyDescent="0.3">
      <c r="A26" s="1">
        <v>44572</v>
      </c>
      <c r="B26">
        <v>7</v>
      </c>
      <c r="C26" t="s">
        <v>5</v>
      </c>
      <c r="D26">
        <v>23.818181818181799</v>
      </c>
      <c r="E26">
        <v>6</v>
      </c>
      <c r="F26">
        <f t="shared" si="0"/>
        <v>23</v>
      </c>
      <c r="G26" s="23">
        <v>3</v>
      </c>
      <c r="H26">
        <f t="shared" si="1"/>
        <v>3</v>
      </c>
    </row>
    <row r="27" spans="1:8" x14ac:dyDescent="0.3">
      <c r="A27" s="1">
        <v>44579</v>
      </c>
      <c r="B27">
        <v>14</v>
      </c>
      <c r="C27" t="s">
        <v>5</v>
      </c>
      <c r="D27">
        <v>24</v>
      </c>
      <c r="E27">
        <v>9</v>
      </c>
      <c r="F27">
        <f t="shared" si="0"/>
        <v>24</v>
      </c>
      <c r="G27" s="23">
        <v>4</v>
      </c>
      <c r="H27">
        <f t="shared" si="1"/>
        <v>4</v>
      </c>
    </row>
    <row r="28" spans="1:8" x14ac:dyDescent="0.3">
      <c r="A28" s="1">
        <v>44446</v>
      </c>
      <c r="B28">
        <v>0</v>
      </c>
      <c r="C28" t="s">
        <v>6</v>
      </c>
      <c r="D28">
        <v>21.8</v>
      </c>
      <c r="E28">
        <v>3</v>
      </c>
      <c r="F28">
        <f t="shared" si="0"/>
        <v>21</v>
      </c>
      <c r="G28" s="23">
        <v>3</v>
      </c>
      <c r="H28">
        <f t="shared" si="1"/>
        <v>3</v>
      </c>
    </row>
    <row r="29" spans="1:8" x14ac:dyDescent="0.3">
      <c r="A29" s="1">
        <v>44453</v>
      </c>
      <c r="B29">
        <v>7</v>
      </c>
      <c r="C29" t="s">
        <v>6</v>
      </c>
      <c r="D29">
        <v>21.4444444444444</v>
      </c>
      <c r="E29">
        <v>4</v>
      </c>
      <c r="F29">
        <f t="shared" si="0"/>
        <v>21</v>
      </c>
      <c r="G29" s="23">
        <v>4</v>
      </c>
      <c r="H29">
        <f t="shared" si="1"/>
        <v>4</v>
      </c>
    </row>
    <row r="30" spans="1:8" x14ac:dyDescent="0.3">
      <c r="A30" s="1">
        <v>44462</v>
      </c>
      <c r="B30">
        <v>16</v>
      </c>
      <c r="C30" t="s">
        <v>6</v>
      </c>
      <c r="D30">
        <v>21.636363636363601</v>
      </c>
      <c r="E30">
        <v>8</v>
      </c>
      <c r="F30">
        <f t="shared" si="0"/>
        <v>21</v>
      </c>
      <c r="G30" s="24">
        <v>5</v>
      </c>
      <c r="H30">
        <v>8</v>
      </c>
    </row>
    <row r="31" spans="1:8" x14ac:dyDescent="0.3">
      <c r="A31" s="1">
        <v>44488</v>
      </c>
      <c r="B31">
        <v>0</v>
      </c>
      <c r="C31" t="s">
        <v>6</v>
      </c>
      <c r="D31">
        <v>21.3</v>
      </c>
      <c r="E31">
        <v>3</v>
      </c>
      <c r="F31">
        <f t="shared" si="0"/>
        <v>21</v>
      </c>
      <c r="G31" s="23">
        <v>4</v>
      </c>
      <c r="H31">
        <f t="shared" si="1"/>
        <v>4</v>
      </c>
    </row>
    <row r="32" spans="1:8" x14ac:dyDescent="0.3">
      <c r="A32" s="1">
        <v>44495</v>
      </c>
      <c r="B32">
        <v>7</v>
      </c>
      <c r="C32" t="s">
        <v>6</v>
      </c>
      <c r="D32">
        <v>21.6666666666666</v>
      </c>
      <c r="E32">
        <v>6</v>
      </c>
      <c r="F32">
        <f t="shared" si="0"/>
        <v>21</v>
      </c>
      <c r="G32" s="23">
        <v>6</v>
      </c>
      <c r="H32">
        <f t="shared" si="1"/>
        <v>6</v>
      </c>
    </row>
    <row r="33" spans="1:8" x14ac:dyDescent="0.3">
      <c r="A33" s="1">
        <v>44502</v>
      </c>
      <c r="B33">
        <v>14</v>
      </c>
      <c r="C33" t="s">
        <v>6</v>
      </c>
      <c r="D33">
        <v>21.75</v>
      </c>
      <c r="E33">
        <v>7</v>
      </c>
      <c r="F33">
        <f t="shared" si="0"/>
        <v>21</v>
      </c>
      <c r="G33" s="23">
        <v>8</v>
      </c>
      <c r="H33">
        <f t="shared" si="1"/>
        <v>8</v>
      </c>
    </row>
    <row r="34" spans="1:8" x14ac:dyDescent="0.3">
      <c r="A34" s="1">
        <v>44523</v>
      </c>
      <c r="B34">
        <v>0</v>
      </c>
      <c r="C34" t="s">
        <v>6</v>
      </c>
      <c r="D34">
        <v>24</v>
      </c>
      <c r="E34">
        <v>2</v>
      </c>
      <c r="F34">
        <f t="shared" si="0"/>
        <v>24</v>
      </c>
      <c r="G34" s="23">
        <v>2</v>
      </c>
      <c r="H34">
        <f t="shared" si="1"/>
        <v>2</v>
      </c>
    </row>
    <row r="35" spans="1:8" x14ac:dyDescent="0.3">
      <c r="A35" s="1">
        <v>44530</v>
      </c>
      <c r="B35">
        <v>7</v>
      </c>
      <c r="C35" t="s">
        <v>6</v>
      </c>
      <c r="D35">
        <v>24</v>
      </c>
      <c r="E35">
        <v>4</v>
      </c>
      <c r="F35">
        <f t="shared" si="0"/>
        <v>24</v>
      </c>
      <c r="G35" s="23">
        <v>4</v>
      </c>
      <c r="H35">
        <f t="shared" si="1"/>
        <v>4</v>
      </c>
    </row>
    <row r="36" spans="1:8" x14ac:dyDescent="0.3">
      <c r="A36" s="1">
        <v>44537</v>
      </c>
      <c r="B36">
        <v>14</v>
      </c>
      <c r="C36" t="s">
        <v>6</v>
      </c>
      <c r="D36">
        <v>24</v>
      </c>
      <c r="E36">
        <v>8</v>
      </c>
      <c r="F36">
        <f t="shared" si="0"/>
        <v>24</v>
      </c>
      <c r="G36" s="23">
        <v>6</v>
      </c>
      <c r="H36">
        <f t="shared" si="1"/>
        <v>6</v>
      </c>
    </row>
    <row r="37" spans="1:8" x14ac:dyDescent="0.3">
      <c r="A37" s="1">
        <v>44558</v>
      </c>
      <c r="B37">
        <v>0</v>
      </c>
      <c r="C37" t="s">
        <v>6</v>
      </c>
      <c r="D37">
        <v>23.5</v>
      </c>
      <c r="E37">
        <v>1</v>
      </c>
      <c r="F37">
        <f t="shared" si="0"/>
        <v>23</v>
      </c>
      <c r="G37" s="23">
        <v>1</v>
      </c>
      <c r="H37">
        <f t="shared" si="1"/>
        <v>1</v>
      </c>
    </row>
    <row r="38" spans="1:8" x14ac:dyDescent="0.3">
      <c r="A38" s="1">
        <v>44572</v>
      </c>
      <c r="B38">
        <v>7</v>
      </c>
      <c r="C38" t="s">
        <v>6</v>
      </c>
      <c r="D38">
        <v>23.8</v>
      </c>
      <c r="E38">
        <v>5</v>
      </c>
      <c r="F38">
        <f t="shared" si="0"/>
        <v>23</v>
      </c>
      <c r="G38" s="23">
        <v>5</v>
      </c>
      <c r="H38">
        <f t="shared" si="1"/>
        <v>5</v>
      </c>
    </row>
    <row r="39" spans="1:8" x14ac:dyDescent="0.3">
      <c r="A39" s="1">
        <v>44446</v>
      </c>
      <c r="B39">
        <v>0</v>
      </c>
      <c r="C39" t="s">
        <v>7</v>
      </c>
      <c r="D39">
        <v>22</v>
      </c>
      <c r="E39">
        <v>4</v>
      </c>
      <c r="F39">
        <f t="shared" si="0"/>
        <v>22</v>
      </c>
      <c r="G39" s="23">
        <v>3</v>
      </c>
      <c r="H39">
        <f t="shared" si="1"/>
        <v>3</v>
      </c>
    </row>
    <row r="40" spans="1:8" x14ac:dyDescent="0.3">
      <c r="A40" s="1">
        <v>44453</v>
      </c>
      <c r="B40">
        <v>7</v>
      </c>
      <c r="C40" t="s">
        <v>7</v>
      </c>
      <c r="D40">
        <v>21.533333333333299</v>
      </c>
      <c r="E40">
        <v>4</v>
      </c>
      <c r="F40">
        <f t="shared" si="0"/>
        <v>21</v>
      </c>
      <c r="G40" s="23">
        <v>5</v>
      </c>
      <c r="H40">
        <f t="shared" si="1"/>
        <v>5</v>
      </c>
    </row>
    <row r="41" spans="1:8" x14ac:dyDescent="0.3">
      <c r="A41" s="1">
        <v>44462</v>
      </c>
      <c r="B41">
        <v>16</v>
      </c>
      <c r="C41" t="s">
        <v>7</v>
      </c>
      <c r="D41">
        <v>21.230769230769202</v>
      </c>
      <c r="E41">
        <v>8</v>
      </c>
      <c r="F41">
        <f t="shared" si="0"/>
        <v>21</v>
      </c>
      <c r="G41" s="23">
        <v>5</v>
      </c>
      <c r="H41">
        <f t="shared" si="1"/>
        <v>5</v>
      </c>
    </row>
    <row r="42" spans="1:8" x14ac:dyDescent="0.3">
      <c r="A42" s="1">
        <v>44488</v>
      </c>
      <c r="B42">
        <v>0</v>
      </c>
      <c r="C42" t="s">
        <v>7</v>
      </c>
      <c r="D42">
        <v>21.1</v>
      </c>
      <c r="E42">
        <v>3</v>
      </c>
      <c r="F42">
        <f t="shared" si="0"/>
        <v>21</v>
      </c>
      <c r="G42" s="23">
        <v>3</v>
      </c>
      <c r="H42">
        <f t="shared" si="1"/>
        <v>3</v>
      </c>
    </row>
    <row r="43" spans="1:8" x14ac:dyDescent="0.3">
      <c r="A43" s="1">
        <v>44495</v>
      </c>
      <c r="B43">
        <v>7</v>
      </c>
      <c r="C43" t="s">
        <v>7</v>
      </c>
      <c r="D43">
        <v>21.7</v>
      </c>
      <c r="E43">
        <v>6</v>
      </c>
      <c r="F43">
        <f t="shared" si="0"/>
        <v>21</v>
      </c>
      <c r="G43" s="23">
        <v>4</v>
      </c>
      <c r="H43">
        <f t="shared" si="1"/>
        <v>4</v>
      </c>
    </row>
    <row r="44" spans="1:8" x14ac:dyDescent="0.3">
      <c r="A44" s="1">
        <v>44523</v>
      </c>
      <c r="B44">
        <v>0</v>
      </c>
      <c r="C44" t="s">
        <v>7</v>
      </c>
      <c r="D44">
        <v>24</v>
      </c>
      <c r="E44">
        <v>1</v>
      </c>
      <c r="F44">
        <f t="shared" si="0"/>
        <v>24</v>
      </c>
      <c r="G44" s="23">
        <v>1</v>
      </c>
      <c r="H44">
        <f t="shared" si="1"/>
        <v>1</v>
      </c>
    </row>
    <row r="45" spans="1:8" x14ac:dyDescent="0.3">
      <c r="A45" s="1">
        <v>44530</v>
      </c>
      <c r="B45">
        <v>7</v>
      </c>
      <c r="C45" t="s">
        <v>7</v>
      </c>
      <c r="D45">
        <v>24</v>
      </c>
      <c r="E45">
        <v>3</v>
      </c>
      <c r="F45">
        <f t="shared" si="0"/>
        <v>24</v>
      </c>
      <c r="G45" s="23">
        <v>3</v>
      </c>
      <c r="H45">
        <f t="shared" si="1"/>
        <v>3</v>
      </c>
    </row>
    <row r="46" spans="1:8" x14ac:dyDescent="0.3">
      <c r="A46" s="1">
        <v>44537</v>
      </c>
      <c r="B46">
        <v>14</v>
      </c>
      <c r="C46" t="s">
        <v>7</v>
      </c>
      <c r="D46">
        <v>24</v>
      </c>
      <c r="E46">
        <v>6</v>
      </c>
      <c r="F46">
        <f t="shared" si="0"/>
        <v>24</v>
      </c>
      <c r="G46" s="23">
        <v>5</v>
      </c>
      <c r="H46">
        <f t="shared" si="1"/>
        <v>5</v>
      </c>
    </row>
    <row r="47" spans="1:8" x14ac:dyDescent="0.3">
      <c r="A47" s="1">
        <v>44544</v>
      </c>
      <c r="B47">
        <v>21</v>
      </c>
      <c r="C47" t="s">
        <v>7</v>
      </c>
      <c r="D47">
        <v>24.125</v>
      </c>
      <c r="E47">
        <v>9</v>
      </c>
      <c r="F47">
        <f t="shared" si="0"/>
        <v>24</v>
      </c>
      <c r="G47" s="23">
        <v>7</v>
      </c>
      <c r="H47">
        <f t="shared" si="1"/>
        <v>7</v>
      </c>
    </row>
    <row r="48" spans="1:8" x14ac:dyDescent="0.3">
      <c r="A48" s="1">
        <v>44551</v>
      </c>
      <c r="B48">
        <v>28</v>
      </c>
      <c r="C48" t="s">
        <v>7</v>
      </c>
      <c r="D48">
        <v>23.8888888888888</v>
      </c>
      <c r="E48">
        <v>10</v>
      </c>
      <c r="F48">
        <f t="shared" si="0"/>
        <v>23</v>
      </c>
      <c r="G48" s="25"/>
      <c r="H48">
        <v>10</v>
      </c>
    </row>
    <row r="49" spans="1:8" x14ac:dyDescent="0.3">
      <c r="A49" s="1">
        <v>44558</v>
      </c>
      <c r="B49">
        <v>0</v>
      </c>
      <c r="C49" t="s">
        <v>7</v>
      </c>
      <c r="D49">
        <v>23.5</v>
      </c>
      <c r="E49">
        <v>1</v>
      </c>
      <c r="F49">
        <f t="shared" si="0"/>
        <v>23</v>
      </c>
      <c r="G49" s="23">
        <v>1</v>
      </c>
      <c r="H49">
        <f t="shared" si="1"/>
        <v>1</v>
      </c>
    </row>
    <row r="50" spans="1:8" x14ac:dyDescent="0.3">
      <c r="A50" s="1">
        <v>44572</v>
      </c>
      <c r="B50">
        <v>7</v>
      </c>
      <c r="C50" t="s">
        <v>7</v>
      </c>
      <c r="D50">
        <v>23.818181818181799</v>
      </c>
      <c r="E50">
        <v>5</v>
      </c>
      <c r="F50">
        <f t="shared" si="0"/>
        <v>23</v>
      </c>
      <c r="G50" s="23">
        <v>5</v>
      </c>
      <c r="H50">
        <f t="shared" si="1"/>
        <v>5</v>
      </c>
    </row>
    <row r="51" spans="1:8" x14ac:dyDescent="0.3">
      <c r="A51" s="1">
        <v>44579</v>
      </c>
      <c r="B51">
        <v>14</v>
      </c>
      <c r="C51" t="s">
        <v>7</v>
      </c>
      <c r="D51">
        <v>24</v>
      </c>
      <c r="E51">
        <v>8</v>
      </c>
      <c r="F51">
        <f t="shared" si="0"/>
        <v>24</v>
      </c>
      <c r="G51" s="23">
        <v>8</v>
      </c>
      <c r="H51">
        <f t="shared" si="1"/>
        <v>8</v>
      </c>
    </row>
    <row r="52" spans="1:8" x14ac:dyDescent="0.3">
      <c r="A52" s="1">
        <v>44446</v>
      </c>
      <c r="B52">
        <v>0</v>
      </c>
      <c r="C52" t="s">
        <v>8</v>
      </c>
      <c r="D52">
        <v>21.75</v>
      </c>
      <c r="E52">
        <v>4</v>
      </c>
      <c r="F52">
        <f t="shared" si="0"/>
        <v>21</v>
      </c>
      <c r="G52" s="23">
        <v>4</v>
      </c>
      <c r="H52">
        <f t="shared" si="1"/>
        <v>4</v>
      </c>
    </row>
    <row r="53" spans="1:8" x14ac:dyDescent="0.3">
      <c r="A53" s="1">
        <v>44453</v>
      </c>
      <c r="B53">
        <v>7</v>
      </c>
      <c r="C53" t="s">
        <v>8</v>
      </c>
      <c r="D53">
        <v>21.466666666666601</v>
      </c>
      <c r="E53">
        <v>5</v>
      </c>
      <c r="F53">
        <f t="shared" si="0"/>
        <v>21</v>
      </c>
      <c r="G53" s="23">
        <v>5</v>
      </c>
      <c r="H53">
        <f t="shared" si="1"/>
        <v>5</v>
      </c>
    </row>
    <row r="54" spans="1:8" x14ac:dyDescent="0.3">
      <c r="A54" s="1">
        <v>44488</v>
      </c>
      <c r="B54">
        <v>0</v>
      </c>
      <c r="C54" t="s">
        <v>8</v>
      </c>
      <c r="D54">
        <v>21.181818181818102</v>
      </c>
      <c r="E54">
        <v>4</v>
      </c>
      <c r="F54">
        <f t="shared" si="0"/>
        <v>21</v>
      </c>
      <c r="G54" s="23">
        <v>4</v>
      </c>
      <c r="H54">
        <f t="shared" si="1"/>
        <v>4</v>
      </c>
    </row>
    <row r="55" spans="1:8" x14ac:dyDescent="0.3">
      <c r="A55" s="1">
        <v>44495</v>
      </c>
      <c r="B55">
        <v>7</v>
      </c>
      <c r="C55" t="s">
        <v>8</v>
      </c>
      <c r="D55">
        <v>21.7</v>
      </c>
      <c r="E55">
        <v>6</v>
      </c>
      <c r="F55">
        <f t="shared" si="0"/>
        <v>21</v>
      </c>
      <c r="G55" s="23">
        <v>6</v>
      </c>
      <c r="H55">
        <f t="shared" si="1"/>
        <v>6</v>
      </c>
    </row>
    <row r="56" spans="1:8" x14ac:dyDescent="0.3">
      <c r="A56" s="1">
        <v>44523</v>
      </c>
      <c r="B56">
        <v>0</v>
      </c>
      <c r="C56" t="s">
        <v>8</v>
      </c>
      <c r="D56">
        <v>24</v>
      </c>
      <c r="E56">
        <v>1</v>
      </c>
      <c r="F56">
        <f t="shared" si="0"/>
        <v>24</v>
      </c>
      <c r="G56" s="23">
        <v>1</v>
      </c>
      <c r="H56">
        <f t="shared" si="1"/>
        <v>1</v>
      </c>
    </row>
    <row r="57" spans="1:8" x14ac:dyDescent="0.3">
      <c r="A57" s="1">
        <v>44530</v>
      </c>
      <c r="B57">
        <v>7</v>
      </c>
      <c r="C57" t="s">
        <v>8</v>
      </c>
      <c r="D57">
        <v>24</v>
      </c>
      <c r="E57">
        <v>3</v>
      </c>
      <c r="F57">
        <f t="shared" si="0"/>
        <v>24</v>
      </c>
      <c r="G57" s="23">
        <v>3</v>
      </c>
      <c r="H57">
        <f t="shared" si="1"/>
        <v>3</v>
      </c>
    </row>
    <row r="58" spans="1:8" x14ac:dyDescent="0.3">
      <c r="A58" s="1">
        <v>44537</v>
      </c>
      <c r="B58">
        <v>14</v>
      </c>
      <c r="C58" t="s">
        <v>8</v>
      </c>
      <c r="D58">
        <v>24</v>
      </c>
      <c r="E58">
        <v>6</v>
      </c>
      <c r="F58">
        <f t="shared" si="0"/>
        <v>24</v>
      </c>
      <c r="G58" s="23">
        <v>5</v>
      </c>
      <c r="H58">
        <f t="shared" si="1"/>
        <v>5</v>
      </c>
    </row>
    <row r="59" spans="1:8" x14ac:dyDescent="0.3">
      <c r="A59" s="1">
        <v>44544</v>
      </c>
      <c r="B59">
        <v>21</v>
      </c>
      <c r="C59" t="s">
        <v>8</v>
      </c>
      <c r="D59">
        <v>24.125</v>
      </c>
      <c r="E59">
        <v>9</v>
      </c>
      <c r="F59">
        <f t="shared" si="0"/>
        <v>24</v>
      </c>
      <c r="G59" s="25"/>
      <c r="H59">
        <f t="shared" si="1"/>
        <v>9</v>
      </c>
    </row>
    <row r="60" spans="1:8" x14ac:dyDescent="0.3">
      <c r="A60" s="1">
        <v>44558</v>
      </c>
      <c r="B60">
        <v>0</v>
      </c>
      <c r="C60" t="s">
        <v>8</v>
      </c>
      <c r="D60">
        <v>23.4545454545454</v>
      </c>
      <c r="E60">
        <v>1</v>
      </c>
      <c r="F60">
        <f t="shared" si="0"/>
        <v>23</v>
      </c>
      <c r="G60" s="23">
        <v>1</v>
      </c>
      <c r="H60">
        <f t="shared" si="1"/>
        <v>1</v>
      </c>
    </row>
    <row r="61" spans="1:8" x14ac:dyDescent="0.3">
      <c r="A61" s="1">
        <v>44572</v>
      </c>
      <c r="B61">
        <v>7</v>
      </c>
      <c r="C61" t="s">
        <v>8</v>
      </c>
      <c r="D61">
        <v>23.818181818181799</v>
      </c>
      <c r="E61">
        <v>5</v>
      </c>
      <c r="F61">
        <f t="shared" si="0"/>
        <v>23</v>
      </c>
      <c r="G61" s="23">
        <v>5</v>
      </c>
      <c r="H61">
        <f t="shared" si="1"/>
        <v>5</v>
      </c>
    </row>
    <row r="62" spans="1:8" x14ac:dyDescent="0.3">
      <c r="A62" s="1">
        <v>44579</v>
      </c>
      <c r="B62">
        <v>14</v>
      </c>
      <c r="C62" t="s">
        <v>8</v>
      </c>
      <c r="D62">
        <v>24</v>
      </c>
      <c r="E62">
        <v>8</v>
      </c>
      <c r="F62">
        <f t="shared" si="0"/>
        <v>24</v>
      </c>
      <c r="G62" s="23">
        <v>7</v>
      </c>
      <c r="H62">
        <f t="shared" si="1"/>
        <v>7</v>
      </c>
    </row>
    <row r="63" spans="1:8" x14ac:dyDescent="0.3">
      <c r="A63" s="1">
        <v>44446</v>
      </c>
      <c r="B63">
        <v>0</v>
      </c>
      <c r="C63" t="s">
        <v>9</v>
      </c>
      <c r="D63">
        <v>21.846153846153801</v>
      </c>
      <c r="E63">
        <v>4</v>
      </c>
      <c r="F63">
        <f t="shared" si="0"/>
        <v>21</v>
      </c>
      <c r="G63" s="23">
        <v>3</v>
      </c>
      <c r="H63">
        <f t="shared" si="1"/>
        <v>3</v>
      </c>
    </row>
    <row r="64" spans="1:8" x14ac:dyDescent="0.3">
      <c r="A64" s="1">
        <v>44453</v>
      </c>
      <c r="B64">
        <v>7</v>
      </c>
      <c r="C64" t="s">
        <v>9</v>
      </c>
      <c r="D64">
        <v>21.4838709677419</v>
      </c>
      <c r="E64">
        <v>5</v>
      </c>
      <c r="F64">
        <f t="shared" si="0"/>
        <v>21</v>
      </c>
      <c r="G64" s="23">
        <v>5</v>
      </c>
      <c r="H64">
        <f t="shared" si="1"/>
        <v>5</v>
      </c>
    </row>
    <row r="65" spans="1:8" x14ac:dyDescent="0.3">
      <c r="A65" s="1">
        <v>44488</v>
      </c>
      <c r="B65">
        <v>0</v>
      </c>
      <c r="C65" t="s">
        <v>9</v>
      </c>
      <c r="D65">
        <v>21.1</v>
      </c>
      <c r="E65">
        <v>4</v>
      </c>
      <c r="F65">
        <f t="shared" si="0"/>
        <v>21</v>
      </c>
      <c r="G65" s="23">
        <v>4</v>
      </c>
      <c r="H65">
        <f t="shared" si="1"/>
        <v>4</v>
      </c>
    </row>
    <row r="66" spans="1:8" x14ac:dyDescent="0.3">
      <c r="A66" s="1">
        <v>44495</v>
      </c>
      <c r="B66">
        <v>7</v>
      </c>
      <c r="C66" t="s">
        <v>9</v>
      </c>
      <c r="D66">
        <v>21.7777777777777</v>
      </c>
      <c r="E66">
        <v>6</v>
      </c>
      <c r="F66">
        <f t="shared" si="0"/>
        <v>21</v>
      </c>
      <c r="G66" s="23">
        <v>5</v>
      </c>
      <c r="H66">
        <f t="shared" si="1"/>
        <v>5</v>
      </c>
    </row>
    <row r="67" spans="1:8" x14ac:dyDescent="0.3">
      <c r="A67" s="1">
        <v>44523</v>
      </c>
      <c r="B67">
        <v>0</v>
      </c>
      <c r="C67" t="s">
        <v>9</v>
      </c>
      <c r="D67">
        <v>24</v>
      </c>
      <c r="E67">
        <v>2</v>
      </c>
      <c r="F67">
        <f t="shared" ref="F67:F130" si="2">IF(D67&lt;18,17,IF(D67&lt;19,18,IF(D67&lt;20,19,IF(D67&lt;21,20,IF(D67&lt;22,21,IF(D67&lt;23,22,IF(D67&lt;24,23,IF(D67&lt;25,24,IF(D67&lt;26,25)))))))))</f>
        <v>24</v>
      </c>
      <c r="G67" s="23">
        <v>2</v>
      </c>
      <c r="H67">
        <f t="shared" ref="H67:H130" si="3">IF(G67="",E67,G67)</f>
        <v>2</v>
      </c>
    </row>
    <row r="68" spans="1:8" x14ac:dyDescent="0.3">
      <c r="A68" s="1">
        <v>44530</v>
      </c>
      <c r="B68">
        <v>7</v>
      </c>
      <c r="C68" t="s">
        <v>9</v>
      </c>
      <c r="D68">
        <v>24</v>
      </c>
      <c r="E68">
        <v>4</v>
      </c>
      <c r="F68">
        <f t="shared" si="2"/>
        <v>24</v>
      </c>
      <c r="G68" s="23">
        <v>4</v>
      </c>
      <c r="H68">
        <f t="shared" si="3"/>
        <v>4</v>
      </c>
    </row>
    <row r="69" spans="1:8" x14ac:dyDescent="0.3">
      <c r="A69" s="1">
        <v>44537</v>
      </c>
      <c r="B69">
        <v>14</v>
      </c>
      <c r="C69" t="s">
        <v>9</v>
      </c>
      <c r="D69">
        <v>24</v>
      </c>
      <c r="E69">
        <v>7</v>
      </c>
      <c r="F69">
        <f t="shared" si="2"/>
        <v>24</v>
      </c>
      <c r="G69" s="23">
        <v>6</v>
      </c>
      <c r="H69">
        <f t="shared" si="3"/>
        <v>6</v>
      </c>
    </row>
    <row r="70" spans="1:8" x14ac:dyDescent="0.3">
      <c r="A70" s="1">
        <v>44544</v>
      </c>
      <c r="B70">
        <v>21</v>
      </c>
      <c r="C70" t="s">
        <v>9</v>
      </c>
      <c r="D70">
        <v>24.125</v>
      </c>
      <c r="E70">
        <v>9</v>
      </c>
      <c r="F70">
        <f t="shared" si="2"/>
        <v>24</v>
      </c>
      <c r="G70" s="23">
        <v>7</v>
      </c>
      <c r="H70">
        <f t="shared" si="3"/>
        <v>7</v>
      </c>
    </row>
    <row r="71" spans="1:8" x14ac:dyDescent="0.3">
      <c r="A71" s="1">
        <v>44551</v>
      </c>
      <c r="B71">
        <v>28</v>
      </c>
      <c r="C71" t="s">
        <v>9</v>
      </c>
      <c r="D71">
        <v>23.857142857142801</v>
      </c>
      <c r="E71">
        <v>11</v>
      </c>
      <c r="F71">
        <f t="shared" si="2"/>
        <v>23</v>
      </c>
      <c r="G71" s="24">
        <v>7</v>
      </c>
      <c r="H71">
        <v>11</v>
      </c>
    </row>
    <row r="72" spans="1:8" x14ac:dyDescent="0.3">
      <c r="A72" s="1">
        <v>44558</v>
      </c>
      <c r="B72">
        <v>0</v>
      </c>
      <c r="C72" t="s">
        <v>9</v>
      </c>
      <c r="D72">
        <v>23.5</v>
      </c>
      <c r="E72">
        <v>1</v>
      </c>
      <c r="F72">
        <f t="shared" si="2"/>
        <v>23</v>
      </c>
      <c r="G72" s="23">
        <v>1</v>
      </c>
      <c r="H72">
        <f t="shared" si="3"/>
        <v>1</v>
      </c>
    </row>
    <row r="73" spans="1:8" x14ac:dyDescent="0.3">
      <c r="A73" s="1">
        <v>44572</v>
      </c>
      <c r="B73">
        <v>7</v>
      </c>
      <c r="C73" t="s">
        <v>9</v>
      </c>
      <c r="D73">
        <v>23.8</v>
      </c>
      <c r="E73">
        <v>5</v>
      </c>
      <c r="F73">
        <f t="shared" si="2"/>
        <v>23</v>
      </c>
      <c r="G73" s="23">
        <v>5</v>
      </c>
      <c r="H73">
        <f t="shared" si="3"/>
        <v>5</v>
      </c>
    </row>
    <row r="74" spans="1:8" x14ac:dyDescent="0.3">
      <c r="A74" s="1">
        <v>44579</v>
      </c>
      <c r="B74">
        <v>14</v>
      </c>
      <c r="C74" t="s">
        <v>9</v>
      </c>
      <c r="D74">
        <v>24</v>
      </c>
      <c r="E74">
        <v>9</v>
      </c>
      <c r="F74">
        <f t="shared" si="2"/>
        <v>24</v>
      </c>
      <c r="G74" s="23">
        <v>6</v>
      </c>
      <c r="H74">
        <f t="shared" si="3"/>
        <v>6</v>
      </c>
    </row>
    <row r="75" spans="1:8" x14ac:dyDescent="0.3">
      <c r="A75" s="1">
        <v>44446</v>
      </c>
      <c r="B75">
        <v>0</v>
      </c>
      <c r="C75" t="s">
        <v>10</v>
      </c>
      <c r="D75">
        <v>21.75</v>
      </c>
      <c r="E75">
        <v>4</v>
      </c>
      <c r="F75">
        <f t="shared" si="2"/>
        <v>21</v>
      </c>
      <c r="G75" s="23">
        <v>3</v>
      </c>
      <c r="H75">
        <f t="shared" si="3"/>
        <v>3</v>
      </c>
    </row>
    <row r="76" spans="1:8" x14ac:dyDescent="0.3">
      <c r="A76" s="1">
        <v>44453</v>
      </c>
      <c r="B76">
        <v>7</v>
      </c>
      <c r="C76" t="s">
        <v>10</v>
      </c>
      <c r="D76">
        <v>21.484848484848399</v>
      </c>
      <c r="E76">
        <v>5</v>
      </c>
      <c r="F76">
        <f t="shared" si="2"/>
        <v>21</v>
      </c>
      <c r="G76" s="23">
        <v>6</v>
      </c>
      <c r="H76">
        <f t="shared" si="3"/>
        <v>6</v>
      </c>
    </row>
    <row r="77" spans="1:8" x14ac:dyDescent="0.3">
      <c r="A77" s="1">
        <v>44446</v>
      </c>
      <c r="B77">
        <v>0</v>
      </c>
      <c r="C77" t="s">
        <v>11</v>
      </c>
      <c r="D77">
        <v>21.909090909090899</v>
      </c>
      <c r="E77">
        <v>3</v>
      </c>
      <c r="F77">
        <f t="shared" si="2"/>
        <v>21</v>
      </c>
      <c r="G77" s="23">
        <v>4</v>
      </c>
      <c r="H77">
        <f t="shared" si="3"/>
        <v>4</v>
      </c>
    </row>
    <row r="78" spans="1:8" x14ac:dyDescent="0.3">
      <c r="A78" s="1">
        <v>44453</v>
      </c>
      <c r="B78">
        <v>7</v>
      </c>
      <c r="C78" t="s">
        <v>11</v>
      </c>
      <c r="D78">
        <v>21.451612903225801</v>
      </c>
      <c r="E78">
        <v>4</v>
      </c>
      <c r="F78">
        <f t="shared" si="2"/>
        <v>21</v>
      </c>
      <c r="G78" s="23">
        <v>5</v>
      </c>
      <c r="H78">
        <f t="shared" si="3"/>
        <v>5</v>
      </c>
    </row>
    <row r="79" spans="1:8" x14ac:dyDescent="0.3">
      <c r="A79" s="1">
        <v>44462</v>
      </c>
      <c r="B79">
        <v>16</v>
      </c>
      <c r="C79" t="s">
        <v>11</v>
      </c>
      <c r="D79">
        <v>20.3333333333333</v>
      </c>
      <c r="E79">
        <v>9</v>
      </c>
      <c r="F79">
        <f t="shared" si="2"/>
        <v>20</v>
      </c>
      <c r="G79" s="24">
        <v>6</v>
      </c>
      <c r="H79">
        <v>9</v>
      </c>
    </row>
    <row r="80" spans="1:8" x14ac:dyDescent="0.3">
      <c r="A80" s="1">
        <v>44446</v>
      </c>
      <c r="B80">
        <v>0</v>
      </c>
      <c r="C80" t="s">
        <v>12</v>
      </c>
      <c r="D80">
        <v>21.9</v>
      </c>
      <c r="E80">
        <v>4</v>
      </c>
      <c r="F80">
        <f t="shared" si="2"/>
        <v>21</v>
      </c>
      <c r="G80" s="23">
        <v>4</v>
      </c>
      <c r="H80">
        <f t="shared" si="3"/>
        <v>4</v>
      </c>
    </row>
    <row r="81" spans="1:8" x14ac:dyDescent="0.3">
      <c r="A81" s="1">
        <v>44453</v>
      </c>
      <c r="B81">
        <v>7</v>
      </c>
      <c r="C81" t="s">
        <v>12</v>
      </c>
      <c r="D81">
        <v>21.5</v>
      </c>
      <c r="E81">
        <v>4</v>
      </c>
      <c r="F81">
        <f t="shared" si="2"/>
        <v>21</v>
      </c>
      <c r="G81" s="23">
        <v>6</v>
      </c>
      <c r="H81">
        <f t="shared" si="3"/>
        <v>6</v>
      </c>
    </row>
    <row r="82" spans="1:8" x14ac:dyDescent="0.3">
      <c r="A82" s="1">
        <v>44462</v>
      </c>
      <c r="B82">
        <v>16</v>
      </c>
      <c r="C82" t="s">
        <v>12</v>
      </c>
      <c r="D82">
        <v>21.214285714285701</v>
      </c>
      <c r="E82">
        <v>9</v>
      </c>
      <c r="F82">
        <f t="shared" si="2"/>
        <v>21</v>
      </c>
      <c r="G82" s="23">
        <v>6</v>
      </c>
      <c r="H82">
        <f t="shared" si="3"/>
        <v>6</v>
      </c>
    </row>
    <row r="83" spans="1:8" x14ac:dyDescent="0.3">
      <c r="A83" s="2">
        <v>44488</v>
      </c>
      <c r="B83" s="3">
        <v>0</v>
      </c>
      <c r="C83" s="3" t="s">
        <v>13</v>
      </c>
      <c r="D83" s="3">
        <v>22</v>
      </c>
      <c r="E83" s="3">
        <v>3</v>
      </c>
      <c r="F83" s="3">
        <f t="shared" si="2"/>
        <v>22</v>
      </c>
      <c r="G83" s="23">
        <v>3</v>
      </c>
      <c r="H83">
        <f t="shared" si="3"/>
        <v>3</v>
      </c>
    </row>
    <row r="84" spans="1:8" x14ac:dyDescent="0.3">
      <c r="A84" s="2">
        <v>44495</v>
      </c>
      <c r="B84" s="3">
        <v>7</v>
      </c>
      <c r="C84" s="3" t="s">
        <v>13</v>
      </c>
      <c r="D84" s="3">
        <v>22</v>
      </c>
      <c r="E84" s="3">
        <v>5</v>
      </c>
      <c r="F84" s="3">
        <f t="shared" si="2"/>
        <v>22</v>
      </c>
      <c r="G84" s="23">
        <v>6</v>
      </c>
      <c r="H84">
        <f t="shared" si="3"/>
        <v>6</v>
      </c>
    </row>
    <row r="85" spans="1:8" x14ac:dyDescent="0.3">
      <c r="A85" s="2">
        <v>44502</v>
      </c>
      <c r="B85" s="3">
        <v>14</v>
      </c>
      <c r="C85" s="3" t="s">
        <v>13</v>
      </c>
      <c r="D85" s="3">
        <v>22</v>
      </c>
      <c r="E85" s="3">
        <v>5</v>
      </c>
      <c r="F85" s="3">
        <f t="shared" si="2"/>
        <v>22</v>
      </c>
      <c r="G85" s="24">
        <v>6</v>
      </c>
      <c r="H85">
        <f t="shared" si="3"/>
        <v>6</v>
      </c>
    </row>
    <row r="86" spans="1:8" x14ac:dyDescent="0.3">
      <c r="A86" s="2">
        <v>44509</v>
      </c>
      <c r="B86" s="3">
        <v>21</v>
      </c>
      <c r="C86" s="3" t="s">
        <v>13</v>
      </c>
      <c r="D86" s="3">
        <v>22</v>
      </c>
      <c r="E86" s="3">
        <v>7</v>
      </c>
      <c r="F86" s="3">
        <f t="shared" si="2"/>
        <v>22</v>
      </c>
      <c r="G86" s="24">
        <v>6</v>
      </c>
      <c r="H86">
        <f t="shared" si="3"/>
        <v>6</v>
      </c>
    </row>
    <row r="87" spans="1:8" x14ac:dyDescent="0.3">
      <c r="A87" s="1">
        <v>44515</v>
      </c>
      <c r="B87">
        <v>6</v>
      </c>
      <c r="C87" t="s">
        <v>13</v>
      </c>
      <c r="D87">
        <v>22</v>
      </c>
      <c r="E87">
        <v>9</v>
      </c>
      <c r="F87">
        <f t="shared" si="2"/>
        <v>22</v>
      </c>
      <c r="G87" s="25">
        <v>7</v>
      </c>
      <c r="H87">
        <v>9</v>
      </c>
    </row>
    <row r="88" spans="1:8" x14ac:dyDescent="0.3">
      <c r="A88" s="1">
        <v>44523</v>
      </c>
      <c r="B88">
        <v>0</v>
      </c>
      <c r="C88" t="s">
        <v>13</v>
      </c>
      <c r="D88">
        <v>24.25</v>
      </c>
      <c r="E88">
        <v>2</v>
      </c>
      <c r="F88">
        <f t="shared" si="2"/>
        <v>24</v>
      </c>
      <c r="G88" s="23"/>
      <c r="H88">
        <f t="shared" si="3"/>
        <v>2</v>
      </c>
    </row>
    <row r="89" spans="1:8" x14ac:dyDescent="0.3">
      <c r="A89" s="1">
        <v>44530</v>
      </c>
      <c r="B89">
        <v>7</v>
      </c>
      <c r="C89" t="s">
        <v>13</v>
      </c>
      <c r="D89">
        <v>23.8</v>
      </c>
      <c r="E89">
        <v>4</v>
      </c>
      <c r="F89">
        <f t="shared" si="2"/>
        <v>23</v>
      </c>
      <c r="G89" s="23"/>
      <c r="H89">
        <f t="shared" si="3"/>
        <v>4</v>
      </c>
    </row>
    <row r="90" spans="1:8" x14ac:dyDescent="0.3">
      <c r="A90" s="1">
        <v>44558</v>
      </c>
      <c r="B90">
        <v>0</v>
      </c>
      <c r="C90" t="s">
        <v>13</v>
      </c>
      <c r="D90">
        <v>24.4</v>
      </c>
      <c r="E90">
        <v>1</v>
      </c>
      <c r="F90">
        <f t="shared" si="2"/>
        <v>24</v>
      </c>
      <c r="G90" s="23"/>
      <c r="H90">
        <f t="shared" si="3"/>
        <v>1</v>
      </c>
    </row>
    <row r="91" spans="1:8" x14ac:dyDescent="0.3">
      <c r="A91" s="1">
        <v>44572</v>
      </c>
      <c r="B91">
        <v>7</v>
      </c>
      <c r="C91" t="s">
        <v>13</v>
      </c>
      <c r="D91">
        <v>24</v>
      </c>
      <c r="E91">
        <v>6</v>
      </c>
      <c r="F91">
        <f t="shared" si="2"/>
        <v>24</v>
      </c>
      <c r="G91" s="23"/>
      <c r="H91">
        <f t="shared" si="3"/>
        <v>6</v>
      </c>
    </row>
    <row r="92" spans="1:8" x14ac:dyDescent="0.3">
      <c r="A92" s="1">
        <v>44579</v>
      </c>
      <c r="B92">
        <v>14</v>
      </c>
      <c r="C92" t="s">
        <v>13</v>
      </c>
      <c r="D92">
        <v>23</v>
      </c>
      <c r="E92">
        <v>9</v>
      </c>
      <c r="F92">
        <f t="shared" si="2"/>
        <v>23</v>
      </c>
      <c r="G92" s="23"/>
      <c r="H92">
        <f t="shared" si="3"/>
        <v>9</v>
      </c>
    </row>
    <row r="93" spans="1:8" x14ac:dyDescent="0.3">
      <c r="A93" s="2">
        <v>44488</v>
      </c>
      <c r="B93" s="3">
        <v>0</v>
      </c>
      <c r="C93" s="3" t="s">
        <v>14</v>
      </c>
      <c r="D93" s="3">
        <v>22</v>
      </c>
      <c r="E93" s="3">
        <v>4</v>
      </c>
      <c r="F93" s="3">
        <f t="shared" si="2"/>
        <v>22</v>
      </c>
      <c r="G93" s="23">
        <v>3</v>
      </c>
      <c r="H93">
        <f t="shared" si="3"/>
        <v>3</v>
      </c>
    </row>
    <row r="94" spans="1:8" x14ac:dyDescent="0.3">
      <c r="A94" s="2">
        <v>44495</v>
      </c>
      <c r="B94" s="3">
        <v>7</v>
      </c>
      <c r="C94" s="3" t="s">
        <v>14</v>
      </c>
      <c r="D94" s="3">
        <v>22</v>
      </c>
      <c r="E94" s="3">
        <v>5</v>
      </c>
      <c r="F94" s="3">
        <f t="shared" si="2"/>
        <v>22</v>
      </c>
      <c r="G94" s="23">
        <v>5</v>
      </c>
      <c r="H94">
        <f t="shared" si="3"/>
        <v>5</v>
      </c>
    </row>
    <row r="95" spans="1:8" x14ac:dyDescent="0.3">
      <c r="A95" s="2">
        <v>44502</v>
      </c>
      <c r="B95" s="3">
        <v>14</v>
      </c>
      <c r="C95" s="3" t="s">
        <v>14</v>
      </c>
      <c r="D95" s="3">
        <v>22.4444444444444</v>
      </c>
      <c r="E95" s="3">
        <v>6</v>
      </c>
      <c r="F95" s="3">
        <f t="shared" si="2"/>
        <v>22</v>
      </c>
      <c r="G95" s="23">
        <v>6</v>
      </c>
      <c r="H95">
        <f t="shared" si="3"/>
        <v>6</v>
      </c>
    </row>
    <row r="96" spans="1:8" x14ac:dyDescent="0.3">
      <c r="A96" s="2">
        <v>44509</v>
      </c>
      <c r="B96" s="3">
        <v>21</v>
      </c>
      <c r="C96" s="3" t="s">
        <v>14</v>
      </c>
      <c r="D96" s="3">
        <v>22</v>
      </c>
      <c r="E96" s="3">
        <v>9</v>
      </c>
      <c r="F96" s="3">
        <f t="shared" si="2"/>
        <v>22</v>
      </c>
      <c r="G96" s="24">
        <v>8</v>
      </c>
      <c r="H96">
        <f t="shared" si="3"/>
        <v>8</v>
      </c>
    </row>
    <row r="97" spans="1:8" x14ac:dyDescent="0.3">
      <c r="A97" s="2">
        <v>44515</v>
      </c>
      <c r="B97" s="3">
        <v>27</v>
      </c>
      <c r="C97" s="3" t="s">
        <v>14</v>
      </c>
      <c r="D97" s="3">
        <v>22</v>
      </c>
      <c r="E97" s="3">
        <v>9</v>
      </c>
      <c r="F97" s="3">
        <f t="shared" si="2"/>
        <v>22</v>
      </c>
      <c r="G97" s="24">
        <v>8</v>
      </c>
      <c r="H97">
        <f t="shared" si="3"/>
        <v>8</v>
      </c>
    </row>
    <row r="98" spans="1:8" x14ac:dyDescent="0.3">
      <c r="A98" s="1">
        <v>44523</v>
      </c>
      <c r="B98">
        <v>0</v>
      </c>
      <c r="C98" t="s">
        <v>14</v>
      </c>
      <c r="D98">
        <v>24</v>
      </c>
      <c r="E98">
        <v>2</v>
      </c>
      <c r="F98">
        <f t="shared" si="2"/>
        <v>24</v>
      </c>
      <c r="G98" s="23"/>
      <c r="H98">
        <f t="shared" si="3"/>
        <v>2</v>
      </c>
    </row>
    <row r="99" spans="1:8" x14ac:dyDescent="0.3">
      <c r="A99" s="1">
        <v>44530</v>
      </c>
      <c r="B99">
        <v>7</v>
      </c>
      <c r="C99" t="s">
        <v>14</v>
      </c>
      <c r="D99">
        <v>23.8</v>
      </c>
      <c r="E99">
        <v>4</v>
      </c>
      <c r="F99">
        <f t="shared" si="2"/>
        <v>23</v>
      </c>
      <c r="G99" s="23"/>
      <c r="H99">
        <f t="shared" si="3"/>
        <v>4</v>
      </c>
    </row>
    <row r="100" spans="1:8" x14ac:dyDescent="0.3">
      <c r="A100" s="1">
        <v>44558</v>
      </c>
      <c r="B100">
        <v>0</v>
      </c>
      <c r="C100" t="s">
        <v>14</v>
      </c>
      <c r="D100">
        <v>24.3</v>
      </c>
      <c r="E100">
        <v>1</v>
      </c>
      <c r="F100">
        <f t="shared" si="2"/>
        <v>24</v>
      </c>
      <c r="G100" s="23"/>
      <c r="H100">
        <f t="shared" si="3"/>
        <v>1</v>
      </c>
    </row>
    <row r="101" spans="1:8" x14ac:dyDescent="0.3">
      <c r="A101" s="1">
        <v>44572</v>
      </c>
      <c r="B101">
        <v>7</v>
      </c>
      <c r="C101" t="s">
        <v>14</v>
      </c>
      <c r="D101">
        <v>24</v>
      </c>
      <c r="E101">
        <v>5</v>
      </c>
      <c r="F101">
        <f t="shared" si="2"/>
        <v>24</v>
      </c>
      <c r="G101" s="23"/>
      <c r="H101">
        <f t="shared" si="3"/>
        <v>5</v>
      </c>
    </row>
    <row r="102" spans="1:8" x14ac:dyDescent="0.3">
      <c r="A102" s="1">
        <v>44579</v>
      </c>
      <c r="B102">
        <v>14</v>
      </c>
      <c r="C102" t="s">
        <v>14</v>
      </c>
      <c r="D102">
        <v>23.3333333333333</v>
      </c>
      <c r="E102">
        <v>8</v>
      </c>
      <c r="F102">
        <f t="shared" si="2"/>
        <v>23</v>
      </c>
      <c r="G102" s="23"/>
      <c r="H102">
        <f t="shared" si="3"/>
        <v>8</v>
      </c>
    </row>
    <row r="103" spans="1:8" x14ac:dyDescent="0.3">
      <c r="A103" s="1">
        <v>44488</v>
      </c>
      <c r="B103">
        <v>0</v>
      </c>
      <c r="C103" t="s">
        <v>15</v>
      </c>
      <c r="D103">
        <v>21.7</v>
      </c>
      <c r="E103">
        <v>4</v>
      </c>
      <c r="F103">
        <f t="shared" si="2"/>
        <v>21</v>
      </c>
      <c r="G103" s="23"/>
      <c r="H103">
        <f t="shared" si="3"/>
        <v>4</v>
      </c>
    </row>
    <row r="104" spans="1:8" x14ac:dyDescent="0.3">
      <c r="A104" s="1">
        <v>44495</v>
      </c>
      <c r="B104">
        <v>7</v>
      </c>
      <c r="C104" t="s">
        <v>15</v>
      </c>
      <c r="D104">
        <v>22</v>
      </c>
      <c r="E104">
        <v>6</v>
      </c>
      <c r="F104">
        <f t="shared" si="2"/>
        <v>22</v>
      </c>
      <c r="G104" s="23"/>
      <c r="H104">
        <f t="shared" si="3"/>
        <v>6</v>
      </c>
    </row>
    <row r="105" spans="1:8" x14ac:dyDescent="0.3">
      <c r="A105" s="2">
        <v>44502</v>
      </c>
      <c r="B105" s="3">
        <v>0</v>
      </c>
      <c r="C105" s="3" t="s">
        <v>15</v>
      </c>
      <c r="D105" s="3">
        <v>22.363636363636299</v>
      </c>
      <c r="E105" s="3">
        <v>5</v>
      </c>
      <c r="F105" s="3">
        <f t="shared" si="2"/>
        <v>22</v>
      </c>
      <c r="G105" s="23"/>
      <c r="H105">
        <f t="shared" si="3"/>
        <v>5</v>
      </c>
    </row>
    <row r="106" spans="1:8" x14ac:dyDescent="0.3">
      <c r="A106" s="2">
        <v>44509</v>
      </c>
      <c r="B106" s="3">
        <v>7</v>
      </c>
      <c r="C106" s="3" t="s">
        <v>15</v>
      </c>
      <c r="D106" s="3">
        <v>22</v>
      </c>
      <c r="E106" s="3">
        <v>10</v>
      </c>
      <c r="F106" s="3">
        <f t="shared" si="2"/>
        <v>22</v>
      </c>
      <c r="G106" s="23"/>
      <c r="H106">
        <f t="shared" si="3"/>
        <v>10</v>
      </c>
    </row>
    <row r="107" spans="1:8" x14ac:dyDescent="0.3">
      <c r="A107" s="2">
        <v>44515</v>
      </c>
      <c r="B107" s="3">
        <v>13</v>
      </c>
      <c r="C107" s="3" t="s">
        <v>15</v>
      </c>
      <c r="D107" s="3">
        <v>22</v>
      </c>
      <c r="E107" s="3">
        <v>10</v>
      </c>
      <c r="F107" s="3">
        <f t="shared" si="2"/>
        <v>22</v>
      </c>
      <c r="G107" s="23"/>
      <c r="H107">
        <f t="shared" si="3"/>
        <v>10</v>
      </c>
    </row>
    <row r="108" spans="1:8" x14ac:dyDescent="0.3">
      <c r="A108" s="1">
        <v>44523</v>
      </c>
      <c r="B108">
        <v>0</v>
      </c>
      <c r="C108" t="s">
        <v>15</v>
      </c>
      <c r="D108">
        <v>24</v>
      </c>
      <c r="E108">
        <v>2</v>
      </c>
      <c r="F108">
        <f t="shared" si="2"/>
        <v>24</v>
      </c>
      <c r="G108" s="23"/>
      <c r="H108">
        <f t="shared" si="3"/>
        <v>2</v>
      </c>
    </row>
    <row r="109" spans="1:8" x14ac:dyDescent="0.3">
      <c r="A109" s="1">
        <v>44530</v>
      </c>
      <c r="B109">
        <v>7</v>
      </c>
      <c r="C109" t="s">
        <v>15</v>
      </c>
      <c r="D109">
        <v>23.8</v>
      </c>
      <c r="E109">
        <v>4</v>
      </c>
      <c r="F109">
        <f t="shared" si="2"/>
        <v>23</v>
      </c>
      <c r="G109" s="23"/>
      <c r="H109">
        <f t="shared" si="3"/>
        <v>4</v>
      </c>
    </row>
    <row r="110" spans="1:8" x14ac:dyDescent="0.3">
      <c r="A110" s="1">
        <v>44537</v>
      </c>
      <c r="B110">
        <v>14</v>
      </c>
      <c r="C110" t="s">
        <v>15</v>
      </c>
      <c r="D110">
        <v>24</v>
      </c>
      <c r="E110">
        <v>6</v>
      </c>
      <c r="F110">
        <f t="shared" si="2"/>
        <v>24</v>
      </c>
      <c r="G110" s="23"/>
      <c r="H110">
        <f t="shared" si="3"/>
        <v>6</v>
      </c>
    </row>
    <row r="111" spans="1:8" x14ac:dyDescent="0.3">
      <c r="A111" s="1">
        <v>44558</v>
      </c>
      <c r="B111">
        <v>0</v>
      </c>
      <c r="C111" t="s">
        <v>15</v>
      </c>
      <c r="D111">
        <v>24.363636363636299</v>
      </c>
      <c r="E111">
        <v>2</v>
      </c>
      <c r="F111">
        <f t="shared" si="2"/>
        <v>24</v>
      </c>
      <c r="G111" s="23"/>
      <c r="H111">
        <f t="shared" si="3"/>
        <v>2</v>
      </c>
    </row>
    <row r="112" spans="1:8" x14ac:dyDescent="0.3">
      <c r="A112" s="1">
        <v>44572</v>
      </c>
      <c r="B112">
        <v>7</v>
      </c>
      <c r="C112" t="s">
        <v>15</v>
      </c>
      <c r="D112">
        <v>24</v>
      </c>
      <c r="E112">
        <v>6</v>
      </c>
      <c r="F112">
        <f t="shared" si="2"/>
        <v>24</v>
      </c>
      <c r="G112" s="23"/>
      <c r="H112">
        <f t="shared" si="3"/>
        <v>6</v>
      </c>
    </row>
    <row r="113" spans="1:8" x14ac:dyDescent="0.3">
      <c r="A113" s="1">
        <v>44579</v>
      </c>
      <c r="B113">
        <v>14</v>
      </c>
      <c r="C113" t="s">
        <v>15</v>
      </c>
      <c r="D113">
        <v>23</v>
      </c>
      <c r="E113">
        <v>8</v>
      </c>
      <c r="F113">
        <f t="shared" si="2"/>
        <v>23</v>
      </c>
      <c r="G113" s="23"/>
      <c r="H113">
        <f t="shared" si="3"/>
        <v>8</v>
      </c>
    </row>
    <row r="114" spans="1:8" x14ac:dyDescent="0.3">
      <c r="A114" s="1">
        <v>44439</v>
      </c>
      <c r="B114">
        <v>0</v>
      </c>
      <c r="C114" t="s">
        <v>16</v>
      </c>
      <c r="D114">
        <v>22.3333333333333</v>
      </c>
      <c r="E114">
        <v>2</v>
      </c>
      <c r="F114">
        <f t="shared" si="2"/>
        <v>22</v>
      </c>
      <c r="G114" s="23">
        <v>2</v>
      </c>
      <c r="H114">
        <f t="shared" si="3"/>
        <v>2</v>
      </c>
    </row>
    <row r="115" spans="1:8" x14ac:dyDescent="0.3">
      <c r="A115" s="1">
        <v>44446</v>
      </c>
      <c r="B115">
        <v>7</v>
      </c>
      <c r="C115" t="s">
        <v>16</v>
      </c>
      <c r="D115">
        <v>22</v>
      </c>
      <c r="E115">
        <v>4</v>
      </c>
      <c r="F115">
        <f t="shared" si="2"/>
        <v>22</v>
      </c>
      <c r="G115" s="23">
        <v>4</v>
      </c>
      <c r="H115">
        <f t="shared" si="3"/>
        <v>4</v>
      </c>
    </row>
    <row r="116" spans="1:8" x14ac:dyDescent="0.3">
      <c r="A116" s="1">
        <v>44453</v>
      </c>
      <c r="B116">
        <v>14</v>
      </c>
      <c r="C116" t="s">
        <v>16</v>
      </c>
      <c r="D116">
        <v>21.419354838709602</v>
      </c>
      <c r="E116">
        <v>7</v>
      </c>
      <c r="F116">
        <f t="shared" si="2"/>
        <v>21</v>
      </c>
      <c r="G116" s="23">
        <v>5</v>
      </c>
      <c r="H116">
        <f t="shared" si="3"/>
        <v>5</v>
      </c>
    </row>
    <row r="117" spans="1:8" x14ac:dyDescent="0.3">
      <c r="A117" s="1">
        <v>44488</v>
      </c>
      <c r="B117">
        <v>0</v>
      </c>
      <c r="C117" t="s">
        <v>16</v>
      </c>
      <c r="D117">
        <v>21.818181818181799</v>
      </c>
      <c r="E117">
        <v>4</v>
      </c>
      <c r="F117">
        <f t="shared" si="2"/>
        <v>21</v>
      </c>
      <c r="G117" s="23"/>
      <c r="H117">
        <f t="shared" si="3"/>
        <v>4</v>
      </c>
    </row>
    <row r="118" spans="1:8" x14ac:dyDescent="0.3">
      <c r="A118" s="1">
        <v>44495</v>
      </c>
      <c r="B118">
        <v>7</v>
      </c>
      <c r="C118" t="s">
        <v>16</v>
      </c>
      <c r="D118">
        <v>22</v>
      </c>
      <c r="E118">
        <v>6</v>
      </c>
      <c r="F118">
        <f t="shared" si="2"/>
        <v>22</v>
      </c>
      <c r="G118" s="23"/>
      <c r="H118">
        <f t="shared" si="3"/>
        <v>6</v>
      </c>
    </row>
    <row r="119" spans="1:8" x14ac:dyDescent="0.3">
      <c r="A119" s="1">
        <v>44502</v>
      </c>
      <c r="B119">
        <v>14</v>
      </c>
      <c r="C119" t="s">
        <v>16</v>
      </c>
      <c r="D119">
        <v>22</v>
      </c>
      <c r="E119">
        <v>7</v>
      </c>
      <c r="F119">
        <f t="shared" si="2"/>
        <v>22</v>
      </c>
      <c r="G119" s="23"/>
      <c r="H119">
        <f t="shared" si="3"/>
        <v>7</v>
      </c>
    </row>
    <row r="120" spans="1:8" x14ac:dyDescent="0.3">
      <c r="A120" s="1">
        <v>44523</v>
      </c>
      <c r="B120">
        <v>0</v>
      </c>
      <c r="C120" t="s">
        <v>16</v>
      </c>
      <c r="D120">
        <v>24.2</v>
      </c>
      <c r="E120">
        <v>2</v>
      </c>
      <c r="F120">
        <f t="shared" si="2"/>
        <v>24</v>
      </c>
      <c r="G120" s="23"/>
      <c r="H120">
        <f t="shared" si="3"/>
        <v>2</v>
      </c>
    </row>
    <row r="121" spans="1:8" x14ac:dyDescent="0.3">
      <c r="A121" s="1">
        <v>44530</v>
      </c>
      <c r="B121">
        <v>7</v>
      </c>
      <c r="C121" t="s">
        <v>16</v>
      </c>
      <c r="D121">
        <v>24.181818181818102</v>
      </c>
      <c r="E121">
        <v>5</v>
      </c>
      <c r="F121">
        <f t="shared" si="2"/>
        <v>24</v>
      </c>
      <c r="G121" s="23"/>
      <c r="H121">
        <f t="shared" si="3"/>
        <v>5</v>
      </c>
    </row>
    <row r="122" spans="1:8" x14ac:dyDescent="0.3">
      <c r="A122" s="1">
        <v>44537</v>
      </c>
      <c r="B122">
        <v>14</v>
      </c>
      <c r="C122" t="s">
        <v>16</v>
      </c>
      <c r="D122">
        <v>24</v>
      </c>
      <c r="E122">
        <v>8</v>
      </c>
      <c r="F122">
        <f t="shared" si="2"/>
        <v>24</v>
      </c>
      <c r="G122" s="23"/>
      <c r="H122">
        <f t="shared" si="3"/>
        <v>8</v>
      </c>
    </row>
    <row r="123" spans="1:8" x14ac:dyDescent="0.3">
      <c r="A123" s="1">
        <v>44558</v>
      </c>
      <c r="B123">
        <v>0</v>
      </c>
      <c r="C123" t="s">
        <v>16</v>
      </c>
      <c r="D123">
        <v>24.363636363636299</v>
      </c>
      <c r="E123">
        <v>2</v>
      </c>
      <c r="F123">
        <f t="shared" si="2"/>
        <v>24</v>
      </c>
      <c r="G123" s="23"/>
      <c r="H123">
        <f t="shared" si="3"/>
        <v>2</v>
      </c>
    </row>
    <row r="124" spans="1:8" x14ac:dyDescent="0.3">
      <c r="A124" s="1">
        <v>44572</v>
      </c>
      <c r="B124">
        <v>7</v>
      </c>
      <c r="C124" t="s">
        <v>16</v>
      </c>
      <c r="D124">
        <v>24</v>
      </c>
      <c r="E124">
        <v>6</v>
      </c>
      <c r="F124">
        <f t="shared" si="2"/>
        <v>24</v>
      </c>
      <c r="G124" s="23"/>
      <c r="H124">
        <f t="shared" si="3"/>
        <v>6</v>
      </c>
    </row>
    <row r="125" spans="1:8" x14ac:dyDescent="0.3">
      <c r="A125" s="1">
        <v>44579</v>
      </c>
      <c r="B125">
        <v>14</v>
      </c>
      <c r="C125" t="s">
        <v>16</v>
      </c>
      <c r="D125">
        <v>23.3333333333333</v>
      </c>
      <c r="E125">
        <v>8</v>
      </c>
      <c r="F125">
        <f t="shared" si="2"/>
        <v>23</v>
      </c>
      <c r="G125" s="23"/>
      <c r="H125">
        <f t="shared" si="3"/>
        <v>8</v>
      </c>
    </row>
    <row r="126" spans="1:8" x14ac:dyDescent="0.3">
      <c r="A126" s="1">
        <v>44439</v>
      </c>
      <c r="B126">
        <v>0</v>
      </c>
      <c r="C126" t="s">
        <v>17</v>
      </c>
      <c r="D126">
        <v>22.25</v>
      </c>
      <c r="E126">
        <v>2</v>
      </c>
      <c r="F126">
        <f t="shared" si="2"/>
        <v>22</v>
      </c>
      <c r="G126" s="23">
        <v>2</v>
      </c>
      <c r="H126">
        <f t="shared" si="3"/>
        <v>2</v>
      </c>
    </row>
    <row r="127" spans="1:8" x14ac:dyDescent="0.3">
      <c r="A127" s="1">
        <v>44446</v>
      </c>
      <c r="B127">
        <v>7</v>
      </c>
      <c r="C127" t="s">
        <v>17</v>
      </c>
      <c r="D127">
        <v>22</v>
      </c>
      <c r="E127">
        <v>4</v>
      </c>
      <c r="F127">
        <f t="shared" si="2"/>
        <v>22</v>
      </c>
      <c r="G127" s="23">
        <v>4</v>
      </c>
      <c r="H127">
        <f t="shared" si="3"/>
        <v>4</v>
      </c>
    </row>
    <row r="128" spans="1:8" x14ac:dyDescent="0.3">
      <c r="A128" s="1">
        <v>44453</v>
      </c>
      <c r="B128">
        <v>14</v>
      </c>
      <c r="C128" t="s">
        <v>17</v>
      </c>
      <c r="D128">
        <v>21.375</v>
      </c>
      <c r="E128">
        <v>6</v>
      </c>
      <c r="F128">
        <f t="shared" si="2"/>
        <v>21</v>
      </c>
      <c r="G128" s="23">
        <v>6</v>
      </c>
      <c r="H128">
        <f t="shared" si="3"/>
        <v>6</v>
      </c>
    </row>
    <row r="129" spans="1:8" x14ac:dyDescent="0.3">
      <c r="A129" s="1">
        <v>44488</v>
      </c>
      <c r="B129">
        <v>0</v>
      </c>
      <c r="C129" t="s">
        <v>17</v>
      </c>
      <c r="D129">
        <v>21.8333333333333</v>
      </c>
      <c r="E129">
        <v>4</v>
      </c>
      <c r="F129">
        <f t="shared" si="2"/>
        <v>21</v>
      </c>
      <c r="G129" s="23"/>
      <c r="H129">
        <f t="shared" si="3"/>
        <v>4</v>
      </c>
    </row>
    <row r="130" spans="1:8" x14ac:dyDescent="0.3">
      <c r="A130" s="1">
        <v>44495</v>
      </c>
      <c r="B130">
        <v>7</v>
      </c>
      <c r="C130" t="s">
        <v>17</v>
      </c>
      <c r="D130">
        <v>22</v>
      </c>
      <c r="E130">
        <v>6</v>
      </c>
      <c r="F130">
        <f t="shared" si="2"/>
        <v>22</v>
      </c>
      <c r="G130" s="23"/>
      <c r="H130">
        <f t="shared" si="3"/>
        <v>6</v>
      </c>
    </row>
    <row r="131" spans="1:8" x14ac:dyDescent="0.3">
      <c r="A131" s="1">
        <v>44502</v>
      </c>
      <c r="B131">
        <v>14</v>
      </c>
      <c r="C131" t="s">
        <v>17</v>
      </c>
      <c r="D131">
        <v>22.571428571428498</v>
      </c>
      <c r="E131">
        <v>7</v>
      </c>
      <c r="F131">
        <f t="shared" ref="F131:F194" si="4">IF(D131&lt;18,17,IF(D131&lt;19,18,IF(D131&lt;20,19,IF(D131&lt;21,20,IF(D131&lt;22,21,IF(D131&lt;23,22,IF(D131&lt;24,23,IF(D131&lt;25,24,IF(D131&lt;26,25)))))))))</f>
        <v>22</v>
      </c>
      <c r="G131" s="23"/>
      <c r="H131">
        <f t="shared" ref="H131:H194" si="5">IF(G131="",E131,G131)</f>
        <v>7</v>
      </c>
    </row>
    <row r="132" spans="1:8" x14ac:dyDescent="0.3">
      <c r="A132" s="1">
        <v>44523</v>
      </c>
      <c r="B132">
        <v>0</v>
      </c>
      <c r="C132" t="s">
        <v>17</v>
      </c>
      <c r="D132">
        <v>24.2</v>
      </c>
      <c r="E132">
        <v>2</v>
      </c>
      <c r="F132">
        <f t="shared" si="4"/>
        <v>24</v>
      </c>
      <c r="G132" s="23"/>
      <c r="H132">
        <f t="shared" si="5"/>
        <v>2</v>
      </c>
    </row>
    <row r="133" spans="1:8" x14ac:dyDescent="0.3">
      <c r="A133" s="1">
        <v>44530</v>
      </c>
      <c r="B133">
        <v>7</v>
      </c>
      <c r="C133" t="s">
        <v>17</v>
      </c>
      <c r="D133">
        <v>24</v>
      </c>
      <c r="E133">
        <v>4</v>
      </c>
      <c r="F133">
        <f t="shared" si="4"/>
        <v>24</v>
      </c>
      <c r="G133" s="23"/>
      <c r="H133">
        <f t="shared" si="5"/>
        <v>4</v>
      </c>
    </row>
    <row r="134" spans="1:8" x14ac:dyDescent="0.3">
      <c r="A134" s="1">
        <v>44537</v>
      </c>
      <c r="B134">
        <v>14</v>
      </c>
      <c r="C134" t="s">
        <v>17</v>
      </c>
      <c r="D134">
        <v>23.9166666666666</v>
      </c>
      <c r="E134">
        <v>7</v>
      </c>
      <c r="F134">
        <f t="shared" si="4"/>
        <v>23</v>
      </c>
      <c r="G134" s="23"/>
      <c r="H134">
        <f t="shared" si="5"/>
        <v>7</v>
      </c>
    </row>
    <row r="135" spans="1:8" x14ac:dyDescent="0.3">
      <c r="A135" s="1">
        <v>44558</v>
      </c>
      <c r="B135">
        <v>0</v>
      </c>
      <c r="C135" t="s">
        <v>17</v>
      </c>
      <c r="D135">
        <v>24.363636363636299</v>
      </c>
      <c r="E135">
        <v>1</v>
      </c>
      <c r="F135">
        <f t="shared" si="4"/>
        <v>24</v>
      </c>
      <c r="G135" s="23"/>
      <c r="H135">
        <f t="shared" si="5"/>
        <v>1</v>
      </c>
    </row>
    <row r="136" spans="1:8" x14ac:dyDescent="0.3">
      <c r="A136" s="1">
        <v>44572</v>
      </c>
      <c r="B136">
        <v>7</v>
      </c>
      <c r="C136" t="s">
        <v>17</v>
      </c>
      <c r="D136">
        <v>24</v>
      </c>
      <c r="E136">
        <v>5</v>
      </c>
      <c r="F136">
        <f t="shared" si="4"/>
        <v>24</v>
      </c>
      <c r="G136" s="23"/>
      <c r="H136">
        <f t="shared" si="5"/>
        <v>5</v>
      </c>
    </row>
    <row r="137" spans="1:8" x14ac:dyDescent="0.3">
      <c r="A137" s="1">
        <v>44579</v>
      </c>
      <c r="B137">
        <v>14</v>
      </c>
      <c r="C137" t="s">
        <v>17</v>
      </c>
      <c r="D137">
        <v>23.5</v>
      </c>
      <c r="E137">
        <v>7</v>
      </c>
      <c r="F137">
        <f t="shared" si="4"/>
        <v>23</v>
      </c>
      <c r="G137" s="23"/>
      <c r="H137">
        <f t="shared" si="5"/>
        <v>7</v>
      </c>
    </row>
    <row r="138" spans="1:8" x14ac:dyDescent="0.3">
      <c r="A138" s="1">
        <v>44446</v>
      </c>
      <c r="B138">
        <v>0</v>
      </c>
      <c r="C138" t="s">
        <v>18</v>
      </c>
      <c r="D138">
        <v>22</v>
      </c>
      <c r="E138">
        <v>4</v>
      </c>
      <c r="F138">
        <f t="shared" si="4"/>
        <v>22</v>
      </c>
      <c r="G138" s="23"/>
      <c r="H138">
        <f t="shared" si="5"/>
        <v>4</v>
      </c>
    </row>
    <row r="139" spans="1:8" x14ac:dyDescent="0.3">
      <c r="A139" s="1">
        <v>44453</v>
      </c>
      <c r="B139">
        <v>7</v>
      </c>
      <c r="C139" t="s">
        <v>18</v>
      </c>
      <c r="D139">
        <v>21.3333333333333</v>
      </c>
      <c r="E139">
        <v>6</v>
      </c>
      <c r="F139">
        <f t="shared" si="4"/>
        <v>21</v>
      </c>
      <c r="G139" s="23"/>
      <c r="H139">
        <f t="shared" si="5"/>
        <v>6</v>
      </c>
    </row>
    <row r="140" spans="1:8" x14ac:dyDescent="0.3">
      <c r="A140" s="1">
        <v>44488</v>
      </c>
      <c r="B140">
        <v>0</v>
      </c>
      <c r="C140" t="s">
        <v>18</v>
      </c>
      <c r="D140">
        <v>21.8333333333333</v>
      </c>
      <c r="E140">
        <v>4</v>
      </c>
      <c r="F140">
        <f t="shared" si="4"/>
        <v>21</v>
      </c>
      <c r="G140" s="23"/>
      <c r="H140">
        <f t="shared" si="5"/>
        <v>4</v>
      </c>
    </row>
    <row r="141" spans="1:8" x14ac:dyDescent="0.3">
      <c r="A141" s="1">
        <v>44495</v>
      </c>
      <c r="B141">
        <v>7</v>
      </c>
      <c r="C141" t="s">
        <v>18</v>
      </c>
      <c r="D141">
        <v>22</v>
      </c>
      <c r="E141">
        <v>6</v>
      </c>
      <c r="F141">
        <f t="shared" si="4"/>
        <v>22</v>
      </c>
      <c r="G141" s="23"/>
      <c r="H141">
        <f t="shared" si="5"/>
        <v>6</v>
      </c>
    </row>
    <row r="142" spans="1:8" x14ac:dyDescent="0.3">
      <c r="A142" s="1">
        <v>44502</v>
      </c>
      <c r="B142">
        <v>14</v>
      </c>
      <c r="C142" t="s">
        <v>18</v>
      </c>
      <c r="D142">
        <v>22.4444444444444</v>
      </c>
      <c r="E142">
        <v>7</v>
      </c>
      <c r="F142">
        <f t="shared" si="4"/>
        <v>22</v>
      </c>
      <c r="G142" s="23"/>
      <c r="H142">
        <f t="shared" si="5"/>
        <v>7</v>
      </c>
    </row>
    <row r="143" spans="1:8" x14ac:dyDescent="0.3">
      <c r="A143" s="1">
        <v>44523</v>
      </c>
      <c r="B143">
        <v>0</v>
      </c>
      <c r="C143" t="s">
        <v>18</v>
      </c>
      <c r="D143">
        <v>24.3</v>
      </c>
      <c r="E143">
        <v>2</v>
      </c>
      <c r="F143">
        <f t="shared" si="4"/>
        <v>24</v>
      </c>
      <c r="G143" s="23"/>
      <c r="H143">
        <f t="shared" si="5"/>
        <v>2</v>
      </c>
    </row>
    <row r="144" spans="1:8" x14ac:dyDescent="0.3">
      <c r="A144" s="1">
        <v>44530</v>
      </c>
      <c r="B144">
        <v>7</v>
      </c>
      <c r="C144" t="s">
        <v>18</v>
      </c>
      <c r="D144">
        <v>24.2</v>
      </c>
      <c r="E144">
        <v>4</v>
      </c>
      <c r="F144">
        <f t="shared" si="4"/>
        <v>24</v>
      </c>
      <c r="G144" s="23"/>
      <c r="H144">
        <f t="shared" si="5"/>
        <v>4</v>
      </c>
    </row>
    <row r="145" spans="1:8" x14ac:dyDescent="0.3">
      <c r="A145" s="1">
        <v>44537</v>
      </c>
      <c r="B145">
        <v>14</v>
      </c>
      <c r="C145" t="s">
        <v>18</v>
      </c>
      <c r="D145">
        <v>23.909090909090899</v>
      </c>
      <c r="E145">
        <v>6</v>
      </c>
      <c r="F145">
        <f t="shared" si="4"/>
        <v>23</v>
      </c>
      <c r="G145" s="23"/>
      <c r="H145">
        <f t="shared" si="5"/>
        <v>6</v>
      </c>
    </row>
    <row r="146" spans="1:8" x14ac:dyDescent="0.3">
      <c r="A146" s="1">
        <v>44558</v>
      </c>
      <c r="B146">
        <v>0</v>
      </c>
      <c r="C146" t="s">
        <v>18</v>
      </c>
      <c r="D146">
        <v>24.3333333333333</v>
      </c>
      <c r="E146">
        <v>1</v>
      </c>
      <c r="F146">
        <f t="shared" si="4"/>
        <v>24</v>
      </c>
      <c r="G146" s="23"/>
      <c r="H146">
        <f t="shared" si="5"/>
        <v>1</v>
      </c>
    </row>
    <row r="147" spans="1:8" x14ac:dyDescent="0.3">
      <c r="A147" s="1">
        <v>44572</v>
      </c>
      <c r="B147">
        <v>7</v>
      </c>
      <c r="C147" t="s">
        <v>18</v>
      </c>
      <c r="D147">
        <v>24</v>
      </c>
      <c r="E147">
        <v>5</v>
      </c>
      <c r="F147">
        <f t="shared" si="4"/>
        <v>24</v>
      </c>
      <c r="G147" s="23"/>
      <c r="H147">
        <f t="shared" si="5"/>
        <v>5</v>
      </c>
    </row>
    <row r="148" spans="1:8" x14ac:dyDescent="0.3">
      <c r="A148" s="1">
        <v>44579</v>
      </c>
      <c r="B148">
        <v>14</v>
      </c>
      <c r="C148" t="s">
        <v>18</v>
      </c>
      <c r="D148">
        <v>23.6</v>
      </c>
      <c r="E148">
        <v>9</v>
      </c>
      <c r="F148">
        <f t="shared" si="4"/>
        <v>23</v>
      </c>
      <c r="G148" s="23"/>
      <c r="H148">
        <f t="shared" si="5"/>
        <v>9</v>
      </c>
    </row>
    <row r="149" spans="1:8" x14ac:dyDescent="0.3">
      <c r="A149" s="1">
        <v>44446</v>
      </c>
      <c r="B149">
        <v>0</v>
      </c>
      <c r="C149" t="s">
        <v>19</v>
      </c>
      <c r="D149">
        <v>22</v>
      </c>
      <c r="E149">
        <v>4</v>
      </c>
      <c r="F149">
        <f t="shared" si="4"/>
        <v>22</v>
      </c>
      <c r="G149" s="23"/>
      <c r="H149">
        <f t="shared" si="5"/>
        <v>4</v>
      </c>
    </row>
    <row r="150" spans="1:8" x14ac:dyDescent="0.3">
      <c r="A150" s="1">
        <v>44453</v>
      </c>
      <c r="B150">
        <v>7</v>
      </c>
      <c r="C150" t="s">
        <v>19</v>
      </c>
      <c r="D150">
        <v>21.3333333333333</v>
      </c>
      <c r="E150">
        <v>7</v>
      </c>
      <c r="F150">
        <f t="shared" si="4"/>
        <v>21</v>
      </c>
      <c r="G150" s="23"/>
      <c r="H150">
        <f t="shared" si="5"/>
        <v>7</v>
      </c>
    </row>
    <row r="151" spans="1:8" x14ac:dyDescent="0.3">
      <c r="A151" s="1">
        <v>44446</v>
      </c>
      <c r="B151">
        <v>0</v>
      </c>
      <c r="C151" t="s">
        <v>20</v>
      </c>
      <c r="D151">
        <v>22</v>
      </c>
      <c r="E151">
        <v>4</v>
      </c>
      <c r="F151">
        <f t="shared" si="4"/>
        <v>22</v>
      </c>
      <c r="G151" s="23"/>
      <c r="H151">
        <f t="shared" si="5"/>
        <v>4</v>
      </c>
    </row>
    <row r="152" spans="1:8" x14ac:dyDescent="0.3">
      <c r="A152" s="1">
        <v>44453</v>
      </c>
      <c r="B152">
        <v>7</v>
      </c>
      <c r="C152" t="s">
        <v>20</v>
      </c>
      <c r="D152">
        <v>21.352941176470502</v>
      </c>
      <c r="E152">
        <v>7</v>
      </c>
      <c r="F152">
        <f t="shared" si="4"/>
        <v>21</v>
      </c>
      <c r="G152" s="23"/>
      <c r="H152">
        <f t="shared" si="5"/>
        <v>7</v>
      </c>
    </row>
    <row r="153" spans="1:8" x14ac:dyDescent="0.3">
      <c r="A153" s="2">
        <v>44439</v>
      </c>
      <c r="B153" s="3">
        <v>0</v>
      </c>
      <c r="C153" s="3" t="s">
        <v>21</v>
      </c>
      <c r="D153" s="3">
        <v>20.0833333333333</v>
      </c>
      <c r="E153" s="3">
        <v>2</v>
      </c>
      <c r="F153" s="3">
        <f t="shared" si="4"/>
        <v>20</v>
      </c>
      <c r="G153" s="23"/>
      <c r="H153">
        <f t="shared" si="5"/>
        <v>2</v>
      </c>
    </row>
    <row r="154" spans="1:8" x14ac:dyDescent="0.3">
      <c r="A154" s="2">
        <v>44446</v>
      </c>
      <c r="B154" s="3">
        <v>7</v>
      </c>
      <c r="C154" s="3" t="s">
        <v>21</v>
      </c>
      <c r="D154" s="3">
        <v>19.75</v>
      </c>
      <c r="E154" s="3">
        <v>3</v>
      </c>
      <c r="F154" s="3">
        <f t="shared" si="4"/>
        <v>19</v>
      </c>
      <c r="G154" s="23"/>
      <c r="H154">
        <f t="shared" si="5"/>
        <v>3</v>
      </c>
    </row>
    <row r="155" spans="1:8" x14ac:dyDescent="0.3">
      <c r="A155" s="2">
        <v>44453</v>
      </c>
      <c r="B155" s="3">
        <v>14</v>
      </c>
      <c r="C155" s="3" t="s">
        <v>21</v>
      </c>
      <c r="D155" s="3">
        <v>18.911764705882302</v>
      </c>
      <c r="E155" s="3">
        <v>3</v>
      </c>
      <c r="F155" s="3">
        <f t="shared" si="4"/>
        <v>18</v>
      </c>
      <c r="G155" s="23"/>
      <c r="H155">
        <f t="shared" si="5"/>
        <v>3</v>
      </c>
    </row>
    <row r="156" spans="1:8" x14ac:dyDescent="0.3">
      <c r="A156" s="2">
        <v>44462</v>
      </c>
      <c r="B156" s="3">
        <v>23</v>
      </c>
      <c r="C156" s="3" t="s">
        <v>21</v>
      </c>
      <c r="D156" s="3">
        <v>19.5</v>
      </c>
      <c r="E156" s="3">
        <v>8</v>
      </c>
      <c r="F156" s="3">
        <f t="shared" si="4"/>
        <v>19</v>
      </c>
      <c r="G156" s="23"/>
      <c r="H156">
        <f t="shared" si="5"/>
        <v>8</v>
      </c>
    </row>
    <row r="157" spans="1:8" x14ac:dyDescent="0.3">
      <c r="A157" s="1">
        <v>44465</v>
      </c>
      <c r="B157">
        <v>0</v>
      </c>
      <c r="C157" t="s">
        <v>21</v>
      </c>
      <c r="D157">
        <v>19.230769230769202</v>
      </c>
      <c r="E157">
        <v>6</v>
      </c>
      <c r="F157">
        <f t="shared" si="4"/>
        <v>19</v>
      </c>
      <c r="G157" s="23"/>
      <c r="H157">
        <f t="shared" si="5"/>
        <v>6</v>
      </c>
    </row>
    <row r="158" spans="1:8" x14ac:dyDescent="0.3">
      <c r="A158" s="1">
        <v>44488</v>
      </c>
      <c r="B158">
        <v>0</v>
      </c>
      <c r="C158" t="s">
        <v>21</v>
      </c>
      <c r="D158">
        <v>21.8</v>
      </c>
      <c r="E158">
        <v>3</v>
      </c>
      <c r="F158">
        <f t="shared" si="4"/>
        <v>21</v>
      </c>
      <c r="G158" s="23">
        <v>3</v>
      </c>
      <c r="H158">
        <f t="shared" si="5"/>
        <v>3</v>
      </c>
    </row>
    <row r="159" spans="1:8" x14ac:dyDescent="0.3">
      <c r="A159" s="1">
        <v>44495</v>
      </c>
      <c r="B159">
        <v>7</v>
      </c>
      <c r="C159" t="s">
        <v>21</v>
      </c>
      <c r="D159">
        <v>22.2</v>
      </c>
      <c r="E159">
        <v>5</v>
      </c>
      <c r="F159">
        <f t="shared" si="4"/>
        <v>22</v>
      </c>
      <c r="G159" s="23">
        <v>5</v>
      </c>
      <c r="H159">
        <f t="shared" si="5"/>
        <v>5</v>
      </c>
    </row>
    <row r="160" spans="1:8" x14ac:dyDescent="0.3">
      <c r="A160" s="1">
        <v>44502</v>
      </c>
      <c r="B160">
        <v>14</v>
      </c>
      <c r="C160" t="s">
        <v>21</v>
      </c>
      <c r="D160">
        <v>22.4166666666666</v>
      </c>
      <c r="E160">
        <v>7</v>
      </c>
      <c r="F160">
        <f t="shared" si="4"/>
        <v>22</v>
      </c>
      <c r="G160" s="23">
        <v>7</v>
      </c>
      <c r="H160">
        <f t="shared" si="5"/>
        <v>7</v>
      </c>
    </row>
    <row r="161" spans="1:8" x14ac:dyDescent="0.3">
      <c r="A161" s="2">
        <v>44516</v>
      </c>
      <c r="B161" s="3">
        <v>28</v>
      </c>
      <c r="C161" s="3" t="s">
        <v>21</v>
      </c>
      <c r="D161" s="3">
        <v>21.875</v>
      </c>
      <c r="E161" s="3">
        <v>10</v>
      </c>
      <c r="F161" s="3">
        <f t="shared" si="4"/>
        <v>21</v>
      </c>
      <c r="G161" s="23">
        <v>9</v>
      </c>
      <c r="H161">
        <f t="shared" si="5"/>
        <v>9</v>
      </c>
    </row>
    <row r="162" spans="1:8" x14ac:dyDescent="0.3">
      <c r="A162" s="1">
        <v>44523</v>
      </c>
      <c r="B162">
        <v>0</v>
      </c>
      <c r="C162" t="s">
        <v>21</v>
      </c>
      <c r="D162">
        <v>22.1</v>
      </c>
      <c r="E162">
        <v>2</v>
      </c>
      <c r="F162">
        <f t="shared" si="4"/>
        <v>22</v>
      </c>
      <c r="G162" s="23">
        <v>1</v>
      </c>
      <c r="H162">
        <f t="shared" si="5"/>
        <v>1</v>
      </c>
    </row>
    <row r="163" spans="1:8" x14ac:dyDescent="0.3">
      <c r="A163" s="1">
        <v>44530</v>
      </c>
      <c r="B163">
        <v>7</v>
      </c>
      <c r="C163" t="s">
        <v>21</v>
      </c>
      <c r="D163">
        <v>22.1</v>
      </c>
      <c r="E163">
        <v>4</v>
      </c>
      <c r="F163">
        <f t="shared" si="4"/>
        <v>22</v>
      </c>
      <c r="G163" s="23">
        <v>3</v>
      </c>
      <c r="H163">
        <f t="shared" si="5"/>
        <v>3</v>
      </c>
    </row>
    <row r="164" spans="1:8" x14ac:dyDescent="0.3">
      <c r="A164" s="1">
        <v>44537</v>
      </c>
      <c r="B164">
        <v>14</v>
      </c>
      <c r="C164" t="s">
        <v>21</v>
      </c>
      <c r="D164">
        <v>22.272727272727199</v>
      </c>
      <c r="E164">
        <v>6</v>
      </c>
      <c r="F164">
        <f t="shared" si="4"/>
        <v>22</v>
      </c>
      <c r="G164" s="23">
        <v>4</v>
      </c>
      <c r="H164">
        <f t="shared" si="5"/>
        <v>4</v>
      </c>
    </row>
    <row r="165" spans="1:8" x14ac:dyDescent="0.3">
      <c r="A165" s="2">
        <v>44439</v>
      </c>
      <c r="B165" s="3">
        <v>0</v>
      </c>
      <c r="C165" s="3" t="s">
        <v>22</v>
      </c>
      <c r="D165" s="3">
        <v>20</v>
      </c>
      <c r="E165" s="3">
        <v>2</v>
      </c>
      <c r="F165" s="3">
        <f t="shared" si="4"/>
        <v>20</v>
      </c>
      <c r="G165" s="23"/>
      <c r="H165">
        <f t="shared" si="5"/>
        <v>2</v>
      </c>
    </row>
    <row r="166" spans="1:8" x14ac:dyDescent="0.3">
      <c r="A166" s="2">
        <v>44446</v>
      </c>
      <c r="B166" s="3">
        <v>7</v>
      </c>
      <c r="C166" s="3" t="s">
        <v>22</v>
      </c>
      <c r="D166" s="3">
        <v>19.8333333333333</v>
      </c>
      <c r="E166" s="3">
        <v>4</v>
      </c>
      <c r="F166" s="3">
        <f t="shared" si="4"/>
        <v>19</v>
      </c>
      <c r="G166" s="23">
        <v>4</v>
      </c>
      <c r="H166">
        <f t="shared" si="5"/>
        <v>4</v>
      </c>
    </row>
    <row r="167" spans="1:8" x14ac:dyDescent="0.3">
      <c r="A167" s="2">
        <v>44453</v>
      </c>
      <c r="B167" s="3">
        <v>14</v>
      </c>
      <c r="C167" s="3" t="s">
        <v>22</v>
      </c>
      <c r="D167" s="3">
        <v>18.9714285714285</v>
      </c>
      <c r="E167" s="3">
        <v>4</v>
      </c>
      <c r="F167" s="3">
        <f t="shared" si="4"/>
        <v>18</v>
      </c>
      <c r="G167" s="23"/>
      <c r="H167">
        <f t="shared" si="5"/>
        <v>4</v>
      </c>
    </row>
    <row r="168" spans="1:8" x14ac:dyDescent="0.3">
      <c r="A168" s="2">
        <v>44462</v>
      </c>
      <c r="B168" s="3">
        <v>23</v>
      </c>
      <c r="C168" s="3" t="s">
        <v>22</v>
      </c>
      <c r="D168" s="3">
        <v>19.5</v>
      </c>
      <c r="E168" s="3">
        <v>9</v>
      </c>
      <c r="F168" s="3">
        <f t="shared" si="4"/>
        <v>19</v>
      </c>
      <c r="G168" s="23">
        <v>7</v>
      </c>
      <c r="H168">
        <f t="shared" si="5"/>
        <v>7</v>
      </c>
    </row>
    <row r="169" spans="1:8" x14ac:dyDescent="0.3">
      <c r="A169" s="1">
        <v>44488</v>
      </c>
      <c r="B169">
        <v>0</v>
      </c>
      <c r="C169" t="s">
        <v>22</v>
      </c>
      <c r="D169">
        <v>21.8333333333333</v>
      </c>
      <c r="E169">
        <v>3</v>
      </c>
      <c r="F169">
        <f t="shared" si="4"/>
        <v>21</v>
      </c>
      <c r="G169" s="23">
        <v>2</v>
      </c>
      <c r="H169">
        <f t="shared" si="5"/>
        <v>2</v>
      </c>
    </row>
    <row r="170" spans="1:8" x14ac:dyDescent="0.3">
      <c r="A170" s="1">
        <v>44495</v>
      </c>
      <c r="B170">
        <v>7</v>
      </c>
      <c r="C170" t="s">
        <v>22</v>
      </c>
      <c r="D170">
        <v>22.2</v>
      </c>
      <c r="E170">
        <v>5</v>
      </c>
      <c r="F170">
        <f t="shared" si="4"/>
        <v>22</v>
      </c>
      <c r="G170" s="23">
        <v>5</v>
      </c>
      <c r="H170">
        <f t="shared" si="5"/>
        <v>5</v>
      </c>
    </row>
    <row r="171" spans="1:8" x14ac:dyDescent="0.3">
      <c r="A171" s="1">
        <v>44502</v>
      </c>
      <c r="B171">
        <v>14</v>
      </c>
      <c r="C171" t="s">
        <v>22</v>
      </c>
      <c r="D171">
        <v>22.4166666666666</v>
      </c>
      <c r="E171">
        <v>6</v>
      </c>
      <c r="F171">
        <f t="shared" si="4"/>
        <v>22</v>
      </c>
      <c r="G171" s="23">
        <v>7</v>
      </c>
      <c r="H171">
        <f t="shared" si="5"/>
        <v>7</v>
      </c>
    </row>
    <row r="172" spans="1:8" x14ac:dyDescent="0.3">
      <c r="A172" s="1">
        <v>44509</v>
      </c>
      <c r="B172">
        <v>21</v>
      </c>
      <c r="C172" t="s">
        <v>22</v>
      </c>
      <c r="D172">
        <v>22.6666666666666</v>
      </c>
      <c r="E172">
        <v>8</v>
      </c>
      <c r="F172">
        <f t="shared" si="4"/>
        <v>22</v>
      </c>
      <c r="G172" s="23">
        <v>7</v>
      </c>
      <c r="H172">
        <f t="shared" si="5"/>
        <v>7</v>
      </c>
    </row>
    <row r="173" spans="1:8" x14ac:dyDescent="0.3">
      <c r="A173" s="1">
        <v>44516</v>
      </c>
      <c r="B173">
        <v>28</v>
      </c>
      <c r="C173" t="s">
        <v>22</v>
      </c>
      <c r="D173">
        <v>21.8888888888888</v>
      </c>
      <c r="E173">
        <v>9</v>
      </c>
      <c r="F173">
        <f t="shared" si="4"/>
        <v>21</v>
      </c>
      <c r="G173" s="24">
        <v>8</v>
      </c>
      <c r="H173">
        <f t="shared" si="5"/>
        <v>8</v>
      </c>
    </row>
    <row r="174" spans="1:8" x14ac:dyDescent="0.3">
      <c r="A174" s="1">
        <v>44523</v>
      </c>
      <c r="B174">
        <v>0</v>
      </c>
      <c r="C174" t="s">
        <v>22</v>
      </c>
      <c r="D174">
        <v>22.2</v>
      </c>
      <c r="E174">
        <v>2</v>
      </c>
      <c r="F174">
        <f t="shared" si="4"/>
        <v>22</v>
      </c>
      <c r="G174" s="23">
        <v>2</v>
      </c>
      <c r="H174">
        <f t="shared" si="5"/>
        <v>2</v>
      </c>
    </row>
    <row r="175" spans="1:8" x14ac:dyDescent="0.3">
      <c r="A175" s="1">
        <v>44530</v>
      </c>
      <c r="B175">
        <v>7</v>
      </c>
      <c r="C175" t="s">
        <v>22</v>
      </c>
      <c r="D175">
        <v>22.1</v>
      </c>
      <c r="E175">
        <v>5</v>
      </c>
      <c r="F175">
        <f t="shared" si="4"/>
        <v>22</v>
      </c>
      <c r="G175" s="23">
        <v>4</v>
      </c>
      <c r="H175">
        <f t="shared" si="5"/>
        <v>4</v>
      </c>
    </row>
    <row r="176" spans="1:8" x14ac:dyDescent="0.3">
      <c r="A176" s="1">
        <v>44537</v>
      </c>
      <c r="B176">
        <v>14</v>
      </c>
      <c r="C176" t="s">
        <v>22</v>
      </c>
      <c r="D176">
        <v>22.3</v>
      </c>
      <c r="E176">
        <v>7</v>
      </c>
      <c r="F176">
        <f t="shared" si="4"/>
        <v>22</v>
      </c>
      <c r="G176" s="23">
        <v>5</v>
      </c>
      <c r="H176">
        <f t="shared" si="5"/>
        <v>5</v>
      </c>
    </row>
    <row r="177" spans="1:8" x14ac:dyDescent="0.3">
      <c r="A177" s="1">
        <v>44544</v>
      </c>
      <c r="B177">
        <v>21</v>
      </c>
      <c r="C177" t="s">
        <v>22</v>
      </c>
      <c r="D177">
        <v>22.1</v>
      </c>
      <c r="E177">
        <v>10</v>
      </c>
      <c r="F177">
        <f t="shared" si="4"/>
        <v>22</v>
      </c>
      <c r="G177" s="23">
        <v>7</v>
      </c>
      <c r="H177">
        <f t="shared" si="5"/>
        <v>7</v>
      </c>
    </row>
    <row r="178" spans="1:8" x14ac:dyDescent="0.3">
      <c r="A178" s="2">
        <v>44439</v>
      </c>
      <c r="B178" s="3">
        <v>0</v>
      </c>
      <c r="C178" s="3" t="s">
        <v>23</v>
      </c>
      <c r="D178" s="3">
        <v>20</v>
      </c>
      <c r="E178" s="3">
        <v>2</v>
      </c>
      <c r="F178" s="3">
        <f t="shared" si="4"/>
        <v>20</v>
      </c>
      <c r="G178" s="23">
        <v>1</v>
      </c>
      <c r="H178">
        <f t="shared" si="5"/>
        <v>1</v>
      </c>
    </row>
    <row r="179" spans="1:8" x14ac:dyDescent="0.3">
      <c r="A179" s="2">
        <v>44446</v>
      </c>
      <c r="B179" s="3">
        <v>7</v>
      </c>
      <c r="C179" s="3" t="s">
        <v>23</v>
      </c>
      <c r="D179" s="3">
        <v>19.75</v>
      </c>
      <c r="E179" s="3">
        <v>4</v>
      </c>
      <c r="F179" s="3">
        <f t="shared" si="4"/>
        <v>19</v>
      </c>
      <c r="G179" s="23">
        <v>4</v>
      </c>
      <c r="H179">
        <f t="shared" si="5"/>
        <v>4</v>
      </c>
    </row>
    <row r="180" spans="1:8" x14ac:dyDescent="0.3">
      <c r="A180" s="2">
        <v>44453</v>
      </c>
      <c r="B180" s="3">
        <v>14</v>
      </c>
      <c r="C180" s="3" t="s">
        <v>23</v>
      </c>
      <c r="D180" s="3">
        <v>18.9142857142857</v>
      </c>
      <c r="E180" s="3">
        <v>4</v>
      </c>
      <c r="F180" s="3">
        <f t="shared" si="4"/>
        <v>18</v>
      </c>
      <c r="G180" s="23">
        <v>5</v>
      </c>
      <c r="H180">
        <f t="shared" si="5"/>
        <v>5</v>
      </c>
    </row>
    <row r="181" spans="1:8" x14ac:dyDescent="0.3">
      <c r="A181" s="2">
        <v>44462</v>
      </c>
      <c r="B181" s="3">
        <v>23</v>
      </c>
      <c r="C181" s="3" t="s">
        <v>23</v>
      </c>
      <c r="D181" s="3">
        <v>19.5833333333333</v>
      </c>
      <c r="E181" s="3">
        <v>9</v>
      </c>
      <c r="F181" s="3">
        <f t="shared" si="4"/>
        <v>19</v>
      </c>
      <c r="G181" s="23">
        <v>8</v>
      </c>
      <c r="H181">
        <f t="shared" si="5"/>
        <v>8</v>
      </c>
    </row>
    <row r="182" spans="1:8" x14ac:dyDescent="0.3">
      <c r="A182" s="2">
        <v>44465</v>
      </c>
      <c r="B182" s="3">
        <v>0</v>
      </c>
      <c r="C182" s="3" t="s">
        <v>23</v>
      </c>
      <c r="D182" s="3">
        <v>19.1666666666666</v>
      </c>
      <c r="E182" s="3">
        <v>7</v>
      </c>
      <c r="F182" s="3">
        <f t="shared" si="4"/>
        <v>19</v>
      </c>
      <c r="G182" s="23">
        <v>5</v>
      </c>
      <c r="H182">
        <f t="shared" si="5"/>
        <v>5</v>
      </c>
    </row>
    <row r="183" spans="1:8" x14ac:dyDescent="0.3">
      <c r="A183" s="2">
        <v>44488</v>
      </c>
      <c r="B183" s="3">
        <v>0</v>
      </c>
      <c r="C183" s="3" t="s">
        <v>23</v>
      </c>
      <c r="D183" s="3">
        <v>21.8</v>
      </c>
      <c r="E183" s="3">
        <v>2</v>
      </c>
      <c r="F183" s="3">
        <f t="shared" si="4"/>
        <v>21</v>
      </c>
      <c r="G183" s="23">
        <v>2</v>
      </c>
      <c r="H183">
        <f t="shared" si="5"/>
        <v>2</v>
      </c>
    </row>
    <row r="184" spans="1:8" x14ac:dyDescent="0.3">
      <c r="A184" s="2">
        <v>44495</v>
      </c>
      <c r="B184" s="3">
        <v>7</v>
      </c>
      <c r="C184" s="3" t="s">
        <v>23</v>
      </c>
      <c r="D184" s="3">
        <v>22.2222222222222</v>
      </c>
      <c r="E184" s="3">
        <v>4</v>
      </c>
      <c r="F184" s="3">
        <f t="shared" si="4"/>
        <v>22</v>
      </c>
      <c r="G184" s="23">
        <v>4</v>
      </c>
      <c r="H184">
        <f t="shared" si="5"/>
        <v>4</v>
      </c>
    </row>
    <row r="185" spans="1:8" x14ac:dyDescent="0.3">
      <c r="A185" s="2">
        <v>44502</v>
      </c>
      <c r="B185" s="3">
        <v>14</v>
      </c>
      <c r="C185" s="3" t="s">
        <v>23</v>
      </c>
      <c r="D185" s="3">
        <v>22.363636363636299</v>
      </c>
      <c r="E185" s="3">
        <v>6</v>
      </c>
      <c r="F185" s="3">
        <f t="shared" si="4"/>
        <v>22</v>
      </c>
      <c r="G185" s="23">
        <v>6</v>
      </c>
      <c r="H185">
        <f t="shared" si="5"/>
        <v>6</v>
      </c>
    </row>
    <row r="186" spans="1:8" x14ac:dyDescent="0.3">
      <c r="A186" s="2">
        <v>44509</v>
      </c>
      <c r="B186" s="3">
        <v>21</v>
      </c>
      <c r="C186" s="3" t="s">
        <v>23</v>
      </c>
      <c r="D186" s="3">
        <v>22.5</v>
      </c>
      <c r="E186" s="3">
        <v>6</v>
      </c>
      <c r="F186" s="3">
        <f t="shared" si="4"/>
        <v>22</v>
      </c>
      <c r="G186" s="23">
        <v>8</v>
      </c>
      <c r="H186">
        <f t="shared" si="5"/>
        <v>8</v>
      </c>
    </row>
    <row r="187" spans="1:8" x14ac:dyDescent="0.3">
      <c r="A187" s="1">
        <v>44523</v>
      </c>
      <c r="B187">
        <v>0</v>
      </c>
      <c r="C187" t="s">
        <v>23</v>
      </c>
      <c r="D187">
        <v>22</v>
      </c>
      <c r="E187">
        <v>2</v>
      </c>
      <c r="F187">
        <f t="shared" si="4"/>
        <v>22</v>
      </c>
      <c r="G187" s="23">
        <v>2</v>
      </c>
      <c r="H187">
        <f t="shared" si="5"/>
        <v>2</v>
      </c>
    </row>
    <row r="188" spans="1:8" x14ac:dyDescent="0.3">
      <c r="A188" s="1">
        <v>44530</v>
      </c>
      <c r="B188">
        <v>7</v>
      </c>
      <c r="C188" t="s">
        <v>23</v>
      </c>
      <c r="D188">
        <v>22.1111111111111</v>
      </c>
      <c r="E188">
        <v>5</v>
      </c>
      <c r="F188">
        <f t="shared" si="4"/>
        <v>22</v>
      </c>
      <c r="G188" s="23">
        <v>4</v>
      </c>
      <c r="H188">
        <f t="shared" si="5"/>
        <v>4</v>
      </c>
    </row>
    <row r="189" spans="1:8" x14ac:dyDescent="0.3">
      <c r="A189" s="1">
        <v>44537</v>
      </c>
      <c r="B189">
        <v>14</v>
      </c>
      <c r="C189" t="s">
        <v>23</v>
      </c>
      <c r="D189">
        <v>22.2</v>
      </c>
      <c r="E189">
        <v>7</v>
      </c>
      <c r="F189">
        <f t="shared" si="4"/>
        <v>22</v>
      </c>
      <c r="G189" s="23">
        <v>6</v>
      </c>
      <c r="H189">
        <f t="shared" si="5"/>
        <v>6</v>
      </c>
    </row>
    <row r="190" spans="1:8" x14ac:dyDescent="0.3">
      <c r="A190" s="1">
        <v>44544</v>
      </c>
      <c r="B190">
        <v>21</v>
      </c>
      <c r="C190" t="s">
        <v>23</v>
      </c>
      <c r="D190">
        <v>22.090909090909001</v>
      </c>
      <c r="E190">
        <v>10</v>
      </c>
      <c r="F190">
        <f t="shared" si="4"/>
        <v>22</v>
      </c>
      <c r="G190" s="23">
        <v>7</v>
      </c>
      <c r="H190">
        <f t="shared" si="5"/>
        <v>7</v>
      </c>
    </row>
    <row r="191" spans="1:8" x14ac:dyDescent="0.3">
      <c r="A191" s="2">
        <v>44439</v>
      </c>
      <c r="B191" s="3">
        <v>0</v>
      </c>
      <c r="C191" s="3" t="s">
        <v>24</v>
      </c>
      <c r="D191" s="3">
        <v>20</v>
      </c>
      <c r="E191" s="3">
        <v>2</v>
      </c>
      <c r="F191" s="3">
        <f t="shared" si="4"/>
        <v>20</v>
      </c>
      <c r="G191" s="23">
        <v>1</v>
      </c>
      <c r="H191">
        <f t="shared" si="5"/>
        <v>1</v>
      </c>
    </row>
    <row r="192" spans="1:8" x14ac:dyDescent="0.3">
      <c r="A192" s="2">
        <v>44446</v>
      </c>
      <c r="B192" s="3">
        <v>7</v>
      </c>
      <c r="C192" s="3" t="s">
        <v>24</v>
      </c>
      <c r="D192" s="3">
        <v>19.6666666666666</v>
      </c>
      <c r="E192" s="3">
        <v>4</v>
      </c>
      <c r="F192" s="3">
        <f t="shared" si="4"/>
        <v>19</v>
      </c>
      <c r="G192" s="23">
        <v>4</v>
      </c>
      <c r="H192">
        <f t="shared" si="5"/>
        <v>4</v>
      </c>
    </row>
    <row r="193" spans="1:8" x14ac:dyDescent="0.3">
      <c r="A193" s="2">
        <v>44453</v>
      </c>
      <c r="B193" s="3">
        <v>14</v>
      </c>
      <c r="C193" s="3" t="s">
        <v>24</v>
      </c>
      <c r="D193" s="3">
        <v>18.857142857142801</v>
      </c>
      <c r="E193" s="3">
        <v>4</v>
      </c>
      <c r="F193" s="3">
        <f t="shared" si="4"/>
        <v>18</v>
      </c>
      <c r="G193" s="23">
        <v>5</v>
      </c>
      <c r="H193">
        <f t="shared" si="5"/>
        <v>5</v>
      </c>
    </row>
    <row r="194" spans="1:8" x14ac:dyDescent="0.3">
      <c r="A194" s="2">
        <v>44462</v>
      </c>
      <c r="B194" s="3">
        <v>23</v>
      </c>
      <c r="C194" s="3" t="s">
        <v>24</v>
      </c>
      <c r="D194" s="3">
        <v>19.4545454545454</v>
      </c>
      <c r="E194" s="3">
        <v>8</v>
      </c>
      <c r="F194" s="3">
        <f t="shared" si="4"/>
        <v>19</v>
      </c>
      <c r="G194" s="23">
        <v>7</v>
      </c>
      <c r="H194">
        <f t="shared" si="5"/>
        <v>7</v>
      </c>
    </row>
    <row r="195" spans="1:8" x14ac:dyDescent="0.3">
      <c r="A195" s="2">
        <v>44465</v>
      </c>
      <c r="B195" s="3">
        <v>0</v>
      </c>
      <c r="C195" s="3" t="s">
        <v>24</v>
      </c>
      <c r="D195" s="3">
        <v>19.230769230769202</v>
      </c>
      <c r="E195" s="3">
        <v>7</v>
      </c>
      <c r="F195" s="3">
        <f t="shared" ref="F195:F258" si="6">IF(D195&lt;18,17,IF(D195&lt;19,18,IF(D195&lt;20,19,IF(D195&lt;21,20,IF(D195&lt;22,21,IF(D195&lt;23,22,IF(D195&lt;24,23,IF(D195&lt;25,24,IF(D195&lt;26,25)))))))))</f>
        <v>19</v>
      </c>
      <c r="G195" s="23">
        <v>7</v>
      </c>
      <c r="H195">
        <f t="shared" ref="H195:H258" si="7">IF(G195="",E195,G195)</f>
        <v>7</v>
      </c>
    </row>
    <row r="196" spans="1:8" x14ac:dyDescent="0.3">
      <c r="A196" s="1">
        <v>44488</v>
      </c>
      <c r="B196">
        <v>0</v>
      </c>
      <c r="C196" t="s">
        <v>24</v>
      </c>
      <c r="D196">
        <v>21.7777777777777</v>
      </c>
      <c r="E196">
        <v>3</v>
      </c>
      <c r="F196">
        <f t="shared" si="6"/>
        <v>21</v>
      </c>
      <c r="G196" s="23">
        <v>3</v>
      </c>
      <c r="H196">
        <f t="shared" si="7"/>
        <v>3</v>
      </c>
    </row>
    <row r="197" spans="1:8" x14ac:dyDescent="0.3">
      <c r="A197" s="1">
        <v>44495</v>
      </c>
      <c r="B197">
        <v>7</v>
      </c>
      <c r="C197" t="s">
        <v>24</v>
      </c>
      <c r="D197">
        <v>22.2</v>
      </c>
      <c r="E197">
        <v>6</v>
      </c>
      <c r="F197">
        <f t="shared" si="6"/>
        <v>22</v>
      </c>
      <c r="G197" s="23">
        <v>4</v>
      </c>
      <c r="H197">
        <f t="shared" si="7"/>
        <v>4</v>
      </c>
    </row>
    <row r="198" spans="1:8" x14ac:dyDescent="0.3">
      <c r="A198" s="1">
        <v>44502</v>
      </c>
      <c r="B198">
        <v>14</v>
      </c>
      <c r="C198" t="s">
        <v>24</v>
      </c>
      <c r="D198">
        <v>22.4</v>
      </c>
      <c r="E198">
        <v>7</v>
      </c>
      <c r="F198">
        <f t="shared" si="6"/>
        <v>22</v>
      </c>
      <c r="G198" s="23">
        <v>6</v>
      </c>
      <c r="H198">
        <f t="shared" si="7"/>
        <v>6</v>
      </c>
    </row>
    <row r="199" spans="1:8" x14ac:dyDescent="0.3">
      <c r="A199" s="1">
        <v>44523</v>
      </c>
      <c r="B199">
        <v>0</v>
      </c>
      <c r="C199" t="s">
        <v>24</v>
      </c>
      <c r="D199">
        <v>22.090909090909001</v>
      </c>
      <c r="E199">
        <v>2</v>
      </c>
      <c r="F199">
        <f t="shared" si="6"/>
        <v>22</v>
      </c>
      <c r="G199" s="23">
        <v>2</v>
      </c>
      <c r="H199">
        <f t="shared" si="7"/>
        <v>2</v>
      </c>
    </row>
    <row r="200" spans="1:8" x14ac:dyDescent="0.3">
      <c r="A200" s="1">
        <v>44530</v>
      </c>
      <c r="B200">
        <v>7</v>
      </c>
      <c r="C200" t="s">
        <v>24</v>
      </c>
      <c r="D200">
        <v>22.1</v>
      </c>
      <c r="E200">
        <v>4</v>
      </c>
      <c r="F200">
        <f t="shared" si="6"/>
        <v>22</v>
      </c>
      <c r="G200" s="23">
        <v>4</v>
      </c>
      <c r="H200">
        <f t="shared" si="7"/>
        <v>4</v>
      </c>
    </row>
    <row r="201" spans="1:8" x14ac:dyDescent="0.3">
      <c r="A201" s="1">
        <v>44537</v>
      </c>
      <c r="B201">
        <v>14</v>
      </c>
      <c r="C201" t="s">
        <v>24</v>
      </c>
      <c r="D201">
        <v>22.2222222222222</v>
      </c>
      <c r="E201">
        <v>6</v>
      </c>
      <c r="F201">
        <f t="shared" si="6"/>
        <v>22</v>
      </c>
      <c r="G201" s="23">
        <v>6</v>
      </c>
      <c r="H201">
        <f t="shared" si="7"/>
        <v>6</v>
      </c>
    </row>
    <row r="202" spans="1:8" x14ac:dyDescent="0.3">
      <c r="A202" s="1">
        <v>44544</v>
      </c>
      <c r="B202">
        <v>21</v>
      </c>
      <c r="C202" t="s">
        <v>24</v>
      </c>
      <c r="D202">
        <v>22</v>
      </c>
      <c r="E202">
        <v>9</v>
      </c>
      <c r="F202">
        <f t="shared" si="6"/>
        <v>22</v>
      </c>
      <c r="G202" s="23">
        <v>6</v>
      </c>
      <c r="H202">
        <f t="shared" si="7"/>
        <v>6</v>
      </c>
    </row>
    <row r="203" spans="1:8" x14ac:dyDescent="0.3">
      <c r="A203" s="1">
        <v>44551</v>
      </c>
      <c r="B203">
        <v>28</v>
      </c>
      <c r="C203" t="s">
        <v>24</v>
      </c>
      <c r="D203">
        <v>21.5</v>
      </c>
      <c r="E203">
        <v>10</v>
      </c>
      <c r="F203">
        <f t="shared" si="6"/>
        <v>21</v>
      </c>
      <c r="G203" s="23">
        <v>6</v>
      </c>
      <c r="H203">
        <f t="shared" si="7"/>
        <v>6</v>
      </c>
    </row>
    <row r="204" spans="1:8" x14ac:dyDescent="0.3">
      <c r="A204" s="1">
        <v>44439</v>
      </c>
      <c r="B204">
        <v>0</v>
      </c>
      <c r="C204" t="s">
        <v>25</v>
      </c>
      <c r="D204">
        <v>19.9166666666666</v>
      </c>
      <c r="E204">
        <v>2</v>
      </c>
      <c r="F204">
        <f t="shared" si="6"/>
        <v>19</v>
      </c>
      <c r="G204" s="23">
        <v>1</v>
      </c>
      <c r="H204">
        <f t="shared" si="7"/>
        <v>1</v>
      </c>
    </row>
    <row r="205" spans="1:8" x14ac:dyDescent="0.3">
      <c r="A205" s="1">
        <v>44446</v>
      </c>
      <c r="B205">
        <v>7</v>
      </c>
      <c r="C205" t="s">
        <v>25</v>
      </c>
      <c r="D205">
        <v>19.899999999999999</v>
      </c>
      <c r="E205">
        <v>3</v>
      </c>
      <c r="F205">
        <f t="shared" si="6"/>
        <v>19</v>
      </c>
      <c r="G205" s="23">
        <v>3</v>
      </c>
      <c r="H205">
        <f t="shared" si="7"/>
        <v>3</v>
      </c>
    </row>
    <row r="206" spans="1:8" x14ac:dyDescent="0.3">
      <c r="A206" s="1">
        <v>44453</v>
      </c>
      <c r="B206">
        <v>14</v>
      </c>
      <c r="C206" t="s">
        <v>25</v>
      </c>
      <c r="D206">
        <v>18.931034482758601</v>
      </c>
      <c r="E206">
        <v>4</v>
      </c>
      <c r="F206">
        <f t="shared" si="6"/>
        <v>18</v>
      </c>
      <c r="G206" s="23">
        <v>5</v>
      </c>
      <c r="H206">
        <f t="shared" si="7"/>
        <v>5</v>
      </c>
    </row>
    <row r="207" spans="1:8" x14ac:dyDescent="0.3">
      <c r="A207" s="1">
        <v>44462</v>
      </c>
      <c r="B207">
        <v>23</v>
      </c>
      <c r="C207" t="s">
        <v>25</v>
      </c>
      <c r="D207">
        <v>19.4615384615384</v>
      </c>
      <c r="E207">
        <v>9</v>
      </c>
      <c r="F207">
        <f t="shared" si="6"/>
        <v>19</v>
      </c>
      <c r="G207" s="23">
        <v>5</v>
      </c>
      <c r="H207">
        <f t="shared" si="7"/>
        <v>5</v>
      </c>
    </row>
    <row r="208" spans="1:8" x14ac:dyDescent="0.3">
      <c r="A208" s="1">
        <v>44488</v>
      </c>
      <c r="B208">
        <v>0</v>
      </c>
      <c r="C208" t="s">
        <v>25</v>
      </c>
      <c r="D208">
        <v>22</v>
      </c>
      <c r="E208">
        <v>3</v>
      </c>
      <c r="F208">
        <f t="shared" si="6"/>
        <v>22</v>
      </c>
      <c r="G208" s="23">
        <v>3</v>
      </c>
      <c r="H208">
        <f t="shared" si="7"/>
        <v>3</v>
      </c>
    </row>
    <row r="209" spans="1:8" x14ac:dyDescent="0.3">
      <c r="A209" s="1">
        <v>44495</v>
      </c>
      <c r="B209">
        <v>7</v>
      </c>
      <c r="C209" t="s">
        <v>25</v>
      </c>
      <c r="D209">
        <v>22.3</v>
      </c>
      <c r="E209">
        <v>5</v>
      </c>
      <c r="F209">
        <f t="shared" si="6"/>
        <v>22</v>
      </c>
      <c r="G209" s="23">
        <v>5</v>
      </c>
      <c r="H209">
        <f t="shared" si="7"/>
        <v>5</v>
      </c>
    </row>
    <row r="210" spans="1:8" x14ac:dyDescent="0.3">
      <c r="A210" s="1">
        <v>44502</v>
      </c>
      <c r="B210">
        <v>14</v>
      </c>
      <c r="C210" t="s">
        <v>25</v>
      </c>
      <c r="D210">
        <v>22.5</v>
      </c>
      <c r="E210">
        <v>7</v>
      </c>
      <c r="F210">
        <f t="shared" si="6"/>
        <v>22</v>
      </c>
      <c r="G210" s="23">
        <v>7</v>
      </c>
      <c r="H210">
        <f t="shared" si="7"/>
        <v>7</v>
      </c>
    </row>
    <row r="211" spans="1:8" x14ac:dyDescent="0.3">
      <c r="A211" s="1">
        <v>44523</v>
      </c>
      <c r="B211">
        <v>0</v>
      </c>
      <c r="C211" t="s">
        <v>25</v>
      </c>
      <c r="D211">
        <v>22.125</v>
      </c>
      <c r="E211">
        <v>2</v>
      </c>
      <c r="F211">
        <f t="shared" si="6"/>
        <v>22</v>
      </c>
      <c r="G211" s="23">
        <v>1</v>
      </c>
      <c r="H211">
        <f t="shared" si="7"/>
        <v>1</v>
      </c>
    </row>
    <row r="212" spans="1:8" x14ac:dyDescent="0.3">
      <c r="A212" s="1">
        <v>44530</v>
      </c>
      <c r="B212">
        <v>7</v>
      </c>
      <c r="C212" t="s">
        <v>25</v>
      </c>
      <c r="D212">
        <v>22.0833333333333</v>
      </c>
      <c r="E212">
        <v>4</v>
      </c>
      <c r="F212">
        <f t="shared" si="6"/>
        <v>22</v>
      </c>
      <c r="G212" s="23">
        <v>3</v>
      </c>
      <c r="H212">
        <f t="shared" si="7"/>
        <v>3</v>
      </c>
    </row>
    <row r="213" spans="1:8" x14ac:dyDescent="0.3">
      <c r="A213" s="1">
        <v>44537</v>
      </c>
      <c r="B213">
        <v>14</v>
      </c>
      <c r="C213" t="s">
        <v>25</v>
      </c>
      <c r="D213">
        <v>22.272727272727199</v>
      </c>
      <c r="E213">
        <v>6</v>
      </c>
      <c r="F213">
        <f t="shared" si="6"/>
        <v>22</v>
      </c>
      <c r="G213" s="23">
        <v>5</v>
      </c>
      <c r="H213">
        <f t="shared" si="7"/>
        <v>5</v>
      </c>
    </row>
    <row r="214" spans="1:8" x14ac:dyDescent="0.3">
      <c r="A214" s="1">
        <v>44544</v>
      </c>
      <c r="B214">
        <v>21</v>
      </c>
      <c r="C214" t="s">
        <v>25</v>
      </c>
      <c r="D214">
        <v>22.090909090909001</v>
      </c>
      <c r="E214">
        <v>9</v>
      </c>
      <c r="F214">
        <f t="shared" si="6"/>
        <v>22</v>
      </c>
      <c r="G214" s="23">
        <v>7</v>
      </c>
      <c r="H214">
        <f t="shared" si="7"/>
        <v>7</v>
      </c>
    </row>
    <row r="215" spans="1:8" x14ac:dyDescent="0.3">
      <c r="A215" s="1">
        <v>44551</v>
      </c>
      <c r="B215">
        <v>28</v>
      </c>
      <c r="C215" t="s">
        <v>25</v>
      </c>
      <c r="D215">
        <v>21</v>
      </c>
      <c r="E215">
        <v>9</v>
      </c>
      <c r="F215">
        <f t="shared" si="6"/>
        <v>21</v>
      </c>
      <c r="G215" s="24">
        <v>7</v>
      </c>
      <c r="H215">
        <f t="shared" si="7"/>
        <v>7</v>
      </c>
    </row>
    <row r="216" spans="1:8" x14ac:dyDescent="0.3">
      <c r="A216" s="2">
        <v>44439</v>
      </c>
      <c r="B216" s="3">
        <v>0</v>
      </c>
      <c r="C216" s="3" t="s">
        <v>26</v>
      </c>
      <c r="D216" s="3">
        <v>20</v>
      </c>
      <c r="E216" s="3">
        <v>2</v>
      </c>
      <c r="F216" s="3">
        <f t="shared" si="6"/>
        <v>20</v>
      </c>
      <c r="G216" s="23">
        <v>1</v>
      </c>
      <c r="H216">
        <f t="shared" si="7"/>
        <v>1</v>
      </c>
    </row>
    <row r="217" spans="1:8" x14ac:dyDescent="0.3">
      <c r="A217" s="2">
        <v>44446</v>
      </c>
      <c r="B217" s="3">
        <v>7</v>
      </c>
      <c r="C217" s="3" t="s">
        <v>26</v>
      </c>
      <c r="D217" s="3">
        <v>19.769230769230699</v>
      </c>
      <c r="E217" s="3">
        <v>4</v>
      </c>
      <c r="F217" s="3">
        <f t="shared" si="6"/>
        <v>19</v>
      </c>
      <c r="G217" s="23">
        <v>3</v>
      </c>
      <c r="H217">
        <f t="shared" si="7"/>
        <v>3</v>
      </c>
    </row>
    <row r="218" spans="1:8" x14ac:dyDescent="0.3">
      <c r="A218" s="2">
        <v>44453</v>
      </c>
      <c r="B218" s="3">
        <v>14</v>
      </c>
      <c r="C218" s="3" t="s">
        <v>26</v>
      </c>
      <c r="D218" s="3">
        <v>18.911764705882302</v>
      </c>
      <c r="E218" s="3">
        <v>4</v>
      </c>
      <c r="F218" s="3">
        <f t="shared" si="6"/>
        <v>18</v>
      </c>
      <c r="G218" s="23">
        <v>5</v>
      </c>
      <c r="H218">
        <f t="shared" si="7"/>
        <v>5</v>
      </c>
    </row>
    <row r="219" spans="1:8" x14ac:dyDescent="0.3">
      <c r="A219" s="2">
        <v>44462</v>
      </c>
      <c r="B219" s="3">
        <v>23</v>
      </c>
      <c r="C219" s="3" t="s">
        <v>26</v>
      </c>
      <c r="D219" s="3">
        <v>19</v>
      </c>
      <c r="E219" s="3">
        <v>8</v>
      </c>
      <c r="F219" s="3">
        <f t="shared" si="6"/>
        <v>19</v>
      </c>
      <c r="G219" s="23">
        <v>6</v>
      </c>
      <c r="H219">
        <f t="shared" si="7"/>
        <v>6</v>
      </c>
    </row>
    <row r="220" spans="1:8" x14ac:dyDescent="0.3">
      <c r="A220" s="1">
        <v>44488</v>
      </c>
      <c r="B220">
        <v>0</v>
      </c>
      <c r="C220" t="s">
        <v>26</v>
      </c>
      <c r="D220">
        <v>21.818181818181799</v>
      </c>
      <c r="E220">
        <v>3</v>
      </c>
      <c r="F220">
        <f t="shared" si="6"/>
        <v>21</v>
      </c>
      <c r="G220" s="23">
        <v>3</v>
      </c>
      <c r="H220">
        <f t="shared" si="7"/>
        <v>3</v>
      </c>
    </row>
    <row r="221" spans="1:8" x14ac:dyDescent="0.3">
      <c r="A221" s="1">
        <v>44495</v>
      </c>
      <c r="B221">
        <v>7</v>
      </c>
      <c r="C221" t="s">
        <v>26</v>
      </c>
      <c r="D221">
        <v>22.375</v>
      </c>
      <c r="E221">
        <v>5</v>
      </c>
      <c r="F221">
        <f t="shared" si="6"/>
        <v>22</v>
      </c>
      <c r="G221" s="23">
        <v>5</v>
      </c>
      <c r="H221">
        <f t="shared" si="7"/>
        <v>5</v>
      </c>
    </row>
    <row r="222" spans="1:8" x14ac:dyDescent="0.3">
      <c r="A222" s="1">
        <v>44502</v>
      </c>
      <c r="B222">
        <v>14</v>
      </c>
      <c r="C222" t="s">
        <v>26</v>
      </c>
      <c r="D222">
        <v>22.2222222222222</v>
      </c>
      <c r="E222">
        <v>7</v>
      </c>
      <c r="F222">
        <f t="shared" si="6"/>
        <v>22</v>
      </c>
      <c r="G222" s="23">
        <v>7</v>
      </c>
      <c r="H222">
        <f t="shared" si="7"/>
        <v>7</v>
      </c>
    </row>
    <row r="223" spans="1:8" x14ac:dyDescent="0.3">
      <c r="A223" s="1">
        <v>44523</v>
      </c>
      <c r="B223">
        <v>0</v>
      </c>
      <c r="C223" t="s">
        <v>26</v>
      </c>
      <c r="D223">
        <v>22.25</v>
      </c>
      <c r="E223">
        <v>2</v>
      </c>
      <c r="F223">
        <f t="shared" si="6"/>
        <v>22</v>
      </c>
      <c r="G223" s="23">
        <v>2</v>
      </c>
      <c r="H223">
        <f t="shared" si="7"/>
        <v>2</v>
      </c>
    </row>
    <row r="224" spans="1:8" x14ac:dyDescent="0.3">
      <c r="A224" s="1">
        <v>44530</v>
      </c>
      <c r="B224">
        <v>7</v>
      </c>
      <c r="C224" t="s">
        <v>26</v>
      </c>
      <c r="D224">
        <v>22.090909090909001</v>
      </c>
      <c r="E224">
        <v>4</v>
      </c>
      <c r="F224">
        <f t="shared" si="6"/>
        <v>22</v>
      </c>
      <c r="G224" s="23">
        <v>4</v>
      </c>
      <c r="H224">
        <f t="shared" si="7"/>
        <v>4</v>
      </c>
    </row>
    <row r="225" spans="1:8" x14ac:dyDescent="0.3">
      <c r="A225" s="1">
        <v>44537</v>
      </c>
      <c r="B225">
        <v>14</v>
      </c>
      <c r="C225" t="s">
        <v>26</v>
      </c>
      <c r="D225">
        <v>22.3</v>
      </c>
      <c r="E225">
        <v>7</v>
      </c>
      <c r="F225">
        <f t="shared" si="6"/>
        <v>22</v>
      </c>
      <c r="G225" s="23">
        <v>6</v>
      </c>
      <c r="H225">
        <f t="shared" si="7"/>
        <v>6</v>
      </c>
    </row>
    <row r="226" spans="1:8" x14ac:dyDescent="0.3">
      <c r="A226" s="1">
        <v>44544</v>
      </c>
      <c r="B226">
        <v>21</v>
      </c>
      <c r="C226" t="s">
        <v>26</v>
      </c>
      <c r="D226">
        <v>22.1</v>
      </c>
      <c r="E226">
        <v>10</v>
      </c>
      <c r="F226">
        <f t="shared" si="6"/>
        <v>22</v>
      </c>
      <c r="G226" s="23">
        <v>6</v>
      </c>
      <c r="H226">
        <f t="shared" si="7"/>
        <v>6</v>
      </c>
    </row>
    <row r="227" spans="1:8" x14ac:dyDescent="0.3">
      <c r="A227" s="1">
        <v>44551</v>
      </c>
      <c r="B227">
        <v>28</v>
      </c>
      <c r="C227" t="s">
        <v>26</v>
      </c>
      <c r="D227">
        <v>21.5</v>
      </c>
      <c r="E227">
        <v>11</v>
      </c>
      <c r="F227">
        <f t="shared" si="6"/>
        <v>21</v>
      </c>
      <c r="G227" s="23">
        <v>6</v>
      </c>
      <c r="H227">
        <f t="shared" si="7"/>
        <v>6</v>
      </c>
    </row>
    <row r="228" spans="1:8" x14ac:dyDescent="0.3">
      <c r="A228" s="2">
        <v>44439</v>
      </c>
      <c r="B228" s="3">
        <v>0</v>
      </c>
      <c r="C228" s="3" t="s">
        <v>27</v>
      </c>
      <c r="D228" s="3">
        <v>19.9166666666666</v>
      </c>
      <c r="E228" s="3">
        <v>2</v>
      </c>
      <c r="F228" s="3">
        <f t="shared" si="6"/>
        <v>19</v>
      </c>
      <c r="G228" s="23">
        <v>1</v>
      </c>
      <c r="H228">
        <f t="shared" si="7"/>
        <v>1</v>
      </c>
    </row>
    <row r="229" spans="1:8" x14ac:dyDescent="0.3">
      <c r="A229" s="2">
        <v>44446</v>
      </c>
      <c r="B229" s="3">
        <v>7</v>
      </c>
      <c r="C229" s="3" t="s">
        <v>27</v>
      </c>
      <c r="D229" s="3">
        <v>19.909090909090899</v>
      </c>
      <c r="E229" s="3">
        <v>4</v>
      </c>
      <c r="F229" s="3">
        <f t="shared" si="6"/>
        <v>19</v>
      </c>
      <c r="G229" s="23">
        <v>3</v>
      </c>
      <c r="H229">
        <f t="shared" si="7"/>
        <v>3</v>
      </c>
    </row>
    <row r="230" spans="1:8" x14ac:dyDescent="0.3">
      <c r="A230" s="2">
        <v>44453</v>
      </c>
      <c r="B230" s="3">
        <v>14</v>
      </c>
      <c r="C230" s="3" t="s">
        <v>27</v>
      </c>
      <c r="D230" s="3">
        <v>18.9428571428571</v>
      </c>
      <c r="E230" s="3">
        <v>4</v>
      </c>
      <c r="F230" s="3">
        <f t="shared" si="6"/>
        <v>18</v>
      </c>
      <c r="G230" s="23">
        <v>4</v>
      </c>
      <c r="H230">
        <f t="shared" si="7"/>
        <v>4</v>
      </c>
    </row>
    <row r="231" spans="1:8" x14ac:dyDescent="0.3">
      <c r="A231" s="2">
        <v>44462</v>
      </c>
      <c r="B231" s="3">
        <v>23</v>
      </c>
      <c r="C231" s="3" t="s">
        <v>27</v>
      </c>
      <c r="D231" s="3">
        <v>19.5</v>
      </c>
      <c r="E231" s="3">
        <v>9</v>
      </c>
      <c r="F231" s="3">
        <f t="shared" si="6"/>
        <v>19</v>
      </c>
      <c r="G231" s="23">
        <v>6</v>
      </c>
      <c r="H231">
        <f t="shared" si="7"/>
        <v>6</v>
      </c>
    </row>
    <row r="232" spans="1:8" x14ac:dyDescent="0.3">
      <c r="A232" s="2">
        <v>44439</v>
      </c>
      <c r="B232" s="3">
        <v>0</v>
      </c>
      <c r="C232" s="3" t="s">
        <v>28</v>
      </c>
      <c r="D232" s="3">
        <v>20</v>
      </c>
      <c r="E232" s="3">
        <v>2</v>
      </c>
      <c r="F232" s="3">
        <f t="shared" si="6"/>
        <v>20</v>
      </c>
      <c r="G232" s="23">
        <v>2</v>
      </c>
      <c r="H232">
        <f t="shared" si="7"/>
        <v>2</v>
      </c>
    </row>
    <row r="233" spans="1:8" x14ac:dyDescent="0.3">
      <c r="A233" s="2">
        <v>44446</v>
      </c>
      <c r="B233" s="3">
        <v>7</v>
      </c>
      <c r="C233" s="3" t="s">
        <v>28</v>
      </c>
      <c r="D233" s="3">
        <v>19.7</v>
      </c>
      <c r="E233" s="3">
        <v>4</v>
      </c>
      <c r="F233" s="3">
        <f t="shared" si="6"/>
        <v>19</v>
      </c>
      <c r="G233" s="23">
        <v>4</v>
      </c>
      <c r="H233">
        <f t="shared" si="7"/>
        <v>4</v>
      </c>
    </row>
    <row r="234" spans="1:8" x14ac:dyDescent="0.3">
      <c r="A234" s="2">
        <v>44453</v>
      </c>
      <c r="B234" s="3">
        <v>14</v>
      </c>
      <c r="C234" s="3" t="s">
        <v>28</v>
      </c>
      <c r="D234" s="3">
        <v>18.885714285714201</v>
      </c>
      <c r="E234" s="3">
        <v>4</v>
      </c>
      <c r="F234" s="3">
        <f t="shared" si="6"/>
        <v>18</v>
      </c>
      <c r="G234" s="23">
        <v>6</v>
      </c>
      <c r="H234">
        <f t="shared" si="7"/>
        <v>6</v>
      </c>
    </row>
    <row r="235" spans="1:8" x14ac:dyDescent="0.3">
      <c r="A235" s="2">
        <v>44462</v>
      </c>
      <c r="B235" s="3">
        <v>23</v>
      </c>
      <c r="C235" s="3" t="s">
        <v>28</v>
      </c>
      <c r="D235" s="3">
        <v>19.5</v>
      </c>
      <c r="E235" s="3">
        <v>9</v>
      </c>
      <c r="F235" s="3">
        <f t="shared" si="6"/>
        <v>19</v>
      </c>
      <c r="G235" s="23">
        <v>6</v>
      </c>
      <c r="H235">
        <f t="shared" si="7"/>
        <v>6</v>
      </c>
    </row>
    <row r="236" spans="1:8" x14ac:dyDescent="0.3">
      <c r="A236" s="2">
        <v>44439</v>
      </c>
      <c r="B236" s="3">
        <v>0</v>
      </c>
      <c r="C236" s="3" t="s">
        <v>29</v>
      </c>
      <c r="D236" s="3">
        <v>20.076923076922998</v>
      </c>
      <c r="E236" s="3">
        <v>2</v>
      </c>
      <c r="F236" s="3">
        <f t="shared" si="6"/>
        <v>20</v>
      </c>
      <c r="G236" s="23">
        <v>2</v>
      </c>
      <c r="H236">
        <f t="shared" si="7"/>
        <v>2</v>
      </c>
    </row>
    <row r="237" spans="1:8" x14ac:dyDescent="0.3">
      <c r="A237" s="2">
        <v>44446</v>
      </c>
      <c r="B237" s="3">
        <v>7</v>
      </c>
      <c r="C237" s="3" t="s">
        <v>29</v>
      </c>
      <c r="D237" s="3">
        <v>19.8</v>
      </c>
      <c r="E237" s="3">
        <v>4</v>
      </c>
      <c r="F237" s="3">
        <f t="shared" si="6"/>
        <v>19</v>
      </c>
      <c r="G237" s="23">
        <v>4</v>
      </c>
      <c r="H237">
        <f t="shared" si="7"/>
        <v>4</v>
      </c>
    </row>
    <row r="238" spans="1:8" x14ac:dyDescent="0.3">
      <c r="A238" s="2">
        <v>44453</v>
      </c>
      <c r="B238" s="3">
        <v>14</v>
      </c>
      <c r="C238" s="3" t="s">
        <v>29</v>
      </c>
      <c r="D238" s="3">
        <v>19</v>
      </c>
      <c r="E238" s="3">
        <v>4</v>
      </c>
      <c r="F238" s="3">
        <f t="shared" si="6"/>
        <v>19</v>
      </c>
      <c r="G238" s="23">
        <v>5</v>
      </c>
      <c r="H238">
        <f t="shared" si="7"/>
        <v>5</v>
      </c>
    </row>
    <row r="239" spans="1:8" x14ac:dyDescent="0.3">
      <c r="A239" s="2">
        <v>44462</v>
      </c>
      <c r="B239" s="3">
        <v>23</v>
      </c>
      <c r="C239" s="3" t="s">
        <v>29</v>
      </c>
      <c r="D239" s="3">
        <v>19.3333333333333</v>
      </c>
      <c r="E239" s="3">
        <v>10</v>
      </c>
      <c r="F239" s="3">
        <f t="shared" si="6"/>
        <v>19</v>
      </c>
      <c r="G239" s="23">
        <v>8</v>
      </c>
      <c r="H239">
        <f t="shared" si="7"/>
        <v>8</v>
      </c>
    </row>
    <row r="240" spans="1:8" x14ac:dyDescent="0.3">
      <c r="A240" s="2">
        <v>44439</v>
      </c>
      <c r="B240" s="3">
        <v>0</v>
      </c>
      <c r="C240" s="3" t="s">
        <v>30</v>
      </c>
      <c r="D240" s="3">
        <v>20</v>
      </c>
      <c r="E240" s="3">
        <v>2</v>
      </c>
      <c r="F240" s="3">
        <f t="shared" si="6"/>
        <v>20</v>
      </c>
      <c r="G240" s="23">
        <v>1</v>
      </c>
      <c r="H240">
        <f t="shared" si="7"/>
        <v>1</v>
      </c>
    </row>
    <row r="241" spans="1:8" x14ac:dyDescent="0.3">
      <c r="A241" s="2">
        <v>44446</v>
      </c>
      <c r="B241" s="3">
        <v>7</v>
      </c>
      <c r="C241" s="3" t="s">
        <v>30</v>
      </c>
      <c r="D241" s="3">
        <v>19.818181818181799</v>
      </c>
      <c r="E241" s="3">
        <v>4</v>
      </c>
      <c r="F241" s="3">
        <f t="shared" si="6"/>
        <v>19</v>
      </c>
      <c r="G241" s="23">
        <v>4</v>
      </c>
      <c r="H241">
        <f t="shared" si="7"/>
        <v>4</v>
      </c>
    </row>
    <row r="242" spans="1:8" x14ac:dyDescent="0.3">
      <c r="A242" s="2">
        <v>44453</v>
      </c>
      <c r="B242" s="3">
        <v>14</v>
      </c>
      <c r="C242" s="3" t="s">
        <v>30</v>
      </c>
      <c r="D242" s="3">
        <v>18.9714285714285</v>
      </c>
      <c r="E242" s="3">
        <v>4</v>
      </c>
      <c r="F242" s="3">
        <f t="shared" si="6"/>
        <v>18</v>
      </c>
      <c r="G242" s="23">
        <v>4</v>
      </c>
      <c r="H242">
        <f t="shared" si="7"/>
        <v>4</v>
      </c>
    </row>
    <row r="243" spans="1:8" x14ac:dyDescent="0.3">
      <c r="A243" s="2">
        <v>44462</v>
      </c>
      <c r="B243" s="3">
        <v>23</v>
      </c>
      <c r="C243" s="3" t="s">
        <v>30</v>
      </c>
      <c r="D243" s="3">
        <v>19</v>
      </c>
      <c r="E243" s="3">
        <v>9</v>
      </c>
      <c r="F243" s="3">
        <f t="shared" si="6"/>
        <v>19</v>
      </c>
      <c r="G243" s="23">
        <v>7</v>
      </c>
      <c r="H243">
        <f t="shared" si="7"/>
        <v>7</v>
      </c>
    </row>
    <row r="244" spans="1:8" x14ac:dyDescent="0.3">
      <c r="A244" s="1">
        <v>44439</v>
      </c>
      <c r="B244">
        <v>0</v>
      </c>
      <c r="C244" t="s">
        <v>31</v>
      </c>
      <c r="D244">
        <v>20.0833333333333</v>
      </c>
      <c r="E244">
        <v>2</v>
      </c>
      <c r="F244">
        <f t="shared" si="6"/>
        <v>20</v>
      </c>
      <c r="G244" s="23">
        <v>2</v>
      </c>
      <c r="H244">
        <f t="shared" si="7"/>
        <v>2</v>
      </c>
    </row>
    <row r="245" spans="1:8" x14ac:dyDescent="0.3">
      <c r="A245" s="1">
        <v>44446</v>
      </c>
      <c r="B245">
        <v>7</v>
      </c>
      <c r="C245" t="s">
        <v>31</v>
      </c>
      <c r="D245">
        <v>19.8333333333333</v>
      </c>
      <c r="E245">
        <v>4</v>
      </c>
      <c r="F245">
        <f t="shared" si="6"/>
        <v>19</v>
      </c>
      <c r="G245" s="23">
        <v>4</v>
      </c>
      <c r="H245">
        <f t="shared" si="7"/>
        <v>4</v>
      </c>
    </row>
    <row r="246" spans="1:8" x14ac:dyDescent="0.3">
      <c r="A246" s="1">
        <v>44453</v>
      </c>
      <c r="B246">
        <v>14</v>
      </c>
      <c r="C246" t="s">
        <v>31</v>
      </c>
      <c r="D246">
        <v>18.885714285714201</v>
      </c>
      <c r="E246">
        <v>5</v>
      </c>
      <c r="F246">
        <f t="shared" si="6"/>
        <v>18</v>
      </c>
      <c r="G246" s="23">
        <v>6</v>
      </c>
      <c r="H246">
        <f t="shared" si="7"/>
        <v>6</v>
      </c>
    </row>
    <row r="247" spans="1:8" x14ac:dyDescent="0.3">
      <c r="A247" s="1">
        <v>44439</v>
      </c>
      <c r="B247">
        <v>0</v>
      </c>
      <c r="C247" t="s">
        <v>32</v>
      </c>
      <c r="D247">
        <v>20</v>
      </c>
      <c r="E247">
        <v>2</v>
      </c>
      <c r="F247">
        <f t="shared" si="6"/>
        <v>20</v>
      </c>
      <c r="G247" s="23">
        <v>2</v>
      </c>
      <c r="H247">
        <f t="shared" si="7"/>
        <v>2</v>
      </c>
    </row>
    <row r="248" spans="1:8" x14ac:dyDescent="0.3">
      <c r="A248" s="1">
        <v>44446</v>
      </c>
      <c r="B248">
        <v>7</v>
      </c>
      <c r="C248" t="s">
        <v>32</v>
      </c>
      <c r="D248">
        <v>19.8</v>
      </c>
      <c r="E248">
        <v>3</v>
      </c>
      <c r="F248">
        <f t="shared" si="6"/>
        <v>19</v>
      </c>
      <c r="G248" s="23">
        <v>4</v>
      </c>
      <c r="H248">
        <f t="shared" si="7"/>
        <v>4</v>
      </c>
    </row>
    <row r="249" spans="1:8" x14ac:dyDescent="0.3">
      <c r="A249" s="1">
        <v>44453</v>
      </c>
      <c r="B249">
        <v>14</v>
      </c>
      <c r="C249" t="s">
        <v>32</v>
      </c>
      <c r="D249">
        <v>18.945945945945901</v>
      </c>
      <c r="E249">
        <v>4</v>
      </c>
      <c r="F249">
        <f t="shared" si="6"/>
        <v>18</v>
      </c>
      <c r="G249" s="23">
        <v>6</v>
      </c>
      <c r="H249">
        <f t="shared" si="7"/>
        <v>6</v>
      </c>
    </row>
    <row r="250" spans="1:8" x14ac:dyDescent="0.3">
      <c r="A250" s="1">
        <v>44439</v>
      </c>
      <c r="B250">
        <v>0</v>
      </c>
      <c r="C250" t="s">
        <v>33</v>
      </c>
      <c r="D250">
        <v>20.076923076922998</v>
      </c>
      <c r="E250">
        <v>2</v>
      </c>
      <c r="F250">
        <f t="shared" si="6"/>
        <v>20</v>
      </c>
      <c r="G250" s="23">
        <v>2</v>
      </c>
      <c r="H250">
        <f t="shared" si="7"/>
        <v>2</v>
      </c>
    </row>
    <row r="251" spans="1:8" x14ac:dyDescent="0.3">
      <c r="A251" s="1">
        <v>44446</v>
      </c>
      <c r="B251">
        <v>7</v>
      </c>
      <c r="C251" t="s">
        <v>33</v>
      </c>
      <c r="D251">
        <v>19.6666666666666</v>
      </c>
      <c r="E251">
        <v>3</v>
      </c>
      <c r="F251">
        <f t="shared" si="6"/>
        <v>19</v>
      </c>
      <c r="G251" s="23">
        <v>4</v>
      </c>
      <c r="H251">
        <f t="shared" si="7"/>
        <v>4</v>
      </c>
    </row>
    <row r="252" spans="1:8" x14ac:dyDescent="0.3">
      <c r="A252" s="1">
        <v>44453</v>
      </c>
      <c r="B252">
        <v>14</v>
      </c>
      <c r="C252" t="s">
        <v>33</v>
      </c>
      <c r="D252">
        <v>19</v>
      </c>
      <c r="E252">
        <v>4</v>
      </c>
      <c r="F252">
        <f t="shared" si="6"/>
        <v>19</v>
      </c>
      <c r="G252" s="23">
        <v>6</v>
      </c>
      <c r="H252">
        <f t="shared" si="7"/>
        <v>6</v>
      </c>
    </row>
    <row r="253" spans="1:8" x14ac:dyDescent="0.3">
      <c r="A253" s="1">
        <v>44439</v>
      </c>
      <c r="B253">
        <v>0</v>
      </c>
      <c r="C253" t="s">
        <v>34</v>
      </c>
      <c r="D253">
        <v>19.846153846153801</v>
      </c>
      <c r="E253">
        <v>2</v>
      </c>
      <c r="F253">
        <f t="shared" si="6"/>
        <v>19</v>
      </c>
      <c r="G253" s="23">
        <v>2</v>
      </c>
      <c r="H253">
        <f t="shared" si="7"/>
        <v>2</v>
      </c>
    </row>
    <row r="254" spans="1:8" x14ac:dyDescent="0.3">
      <c r="A254" s="1">
        <v>44446</v>
      </c>
      <c r="B254">
        <v>7</v>
      </c>
      <c r="C254" t="s">
        <v>34</v>
      </c>
      <c r="D254">
        <v>19.769230769230699</v>
      </c>
      <c r="E254">
        <v>3</v>
      </c>
      <c r="F254">
        <f t="shared" si="6"/>
        <v>19</v>
      </c>
      <c r="G254" s="23">
        <v>4</v>
      </c>
      <c r="H254">
        <f t="shared" si="7"/>
        <v>4</v>
      </c>
    </row>
    <row r="255" spans="1:8" x14ac:dyDescent="0.3">
      <c r="A255" s="1">
        <v>44453</v>
      </c>
      <c r="B255">
        <v>14</v>
      </c>
      <c r="C255" t="s">
        <v>34</v>
      </c>
      <c r="D255">
        <v>18.9142857142857</v>
      </c>
      <c r="E255">
        <v>4</v>
      </c>
      <c r="F255">
        <f t="shared" si="6"/>
        <v>18</v>
      </c>
      <c r="G255" s="23">
        <v>6</v>
      </c>
      <c r="H255">
        <f t="shared" si="7"/>
        <v>6</v>
      </c>
    </row>
    <row r="256" spans="1:8" x14ac:dyDescent="0.3">
      <c r="A256" s="1">
        <v>44439</v>
      </c>
      <c r="B256">
        <v>0</v>
      </c>
      <c r="C256" t="s">
        <v>35</v>
      </c>
      <c r="D256">
        <v>19.9166666666666</v>
      </c>
      <c r="E256">
        <v>2</v>
      </c>
      <c r="F256">
        <f t="shared" si="6"/>
        <v>19</v>
      </c>
      <c r="G256" s="23">
        <v>2</v>
      </c>
      <c r="H256">
        <f t="shared" si="7"/>
        <v>2</v>
      </c>
    </row>
    <row r="257" spans="1:8" x14ac:dyDescent="0.3">
      <c r="A257" s="1">
        <v>44446</v>
      </c>
      <c r="B257">
        <v>7</v>
      </c>
      <c r="C257" t="s">
        <v>35</v>
      </c>
      <c r="D257">
        <v>19.769230769230699</v>
      </c>
      <c r="E257">
        <v>4</v>
      </c>
      <c r="F257">
        <f t="shared" si="6"/>
        <v>19</v>
      </c>
      <c r="G257" s="23">
        <v>4</v>
      </c>
      <c r="H257">
        <f t="shared" si="7"/>
        <v>4</v>
      </c>
    </row>
    <row r="258" spans="1:8" x14ac:dyDescent="0.3">
      <c r="A258" s="1">
        <v>44453</v>
      </c>
      <c r="B258">
        <v>14</v>
      </c>
      <c r="C258" t="s">
        <v>35</v>
      </c>
      <c r="D258">
        <v>18.939393939393899</v>
      </c>
      <c r="E258">
        <v>4</v>
      </c>
      <c r="F258">
        <f t="shared" si="6"/>
        <v>18</v>
      </c>
      <c r="G258" s="23">
        <v>5</v>
      </c>
      <c r="H258">
        <f t="shared" si="7"/>
        <v>5</v>
      </c>
    </row>
    <row r="259" spans="1:8" x14ac:dyDescent="0.3">
      <c r="A259" s="2">
        <v>44463</v>
      </c>
      <c r="B259" s="3">
        <v>10</v>
      </c>
      <c r="C259" s="3" t="s">
        <v>36</v>
      </c>
      <c r="D259" s="3">
        <v>23.736842105263101</v>
      </c>
      <c r="E259" s="3">
        <v>7</v>
      </c>
      <c r="F259" s="3">
        <f t="shared" ref="F259:F322" si="8">IF(D259&lt;18,17,IF(D259&lt;19,18,IF(D259&lt;20,19,IF(D259&lt;21,20,IF(D259&lt;22,21,IF(D259&lt;23,22,IF(D259&lt;24,23,IF(D259&lt;25,24,IF(D259&lt;26,25)))))))))</f>
        <v>23</v>
      </c>
      <c r="G259" s="23">
        <v>6</v>
      </c>
      <c r="H259">
        <f t="shared" ref="H259:H322" si="9">IF(G259="",E259,G259)</f>
        <v>6</v>
      </c>
    </row>
    <row r="260" spans="1:8" x14ac:dyDescent="0.3">
      <c r="A260" s="2">
        <v>44470</v>
      </c>
      <c r="B260" s="3">
        <v>17</v>
      </c>
      <c r="C260" s="3" t="s">
        <v>36</v>
      </c>
      <c r="D260" s="3">
        <v>23.227272727272702</v>
      </c>
      <c r="E260" s="3">
        <v>9</v>
      </c>
      <c r="F260" s="3">
        <f t="shared" si="8"/>
        <v>23</v>
      </c>
      <c r="G260" s="23">
        <v>7</v>
      </c>
      <c r="H260">
        <f t="shared" si="9"/>
        <v>7</v>
      </c>
    </row>
    <row r="261" spans="1:8" x14ac:dyDescent="0.3">
      <c r="A261" s="2">
        <v>44477</v>
      </c>
      <c r="B261" s="3">
        <v>24</v>
      </c>
      <c r="C261" s="3" t="s">
        <v>36</v>
      </c>
      <c r="D261" s="3">
        <v>25.090909090909001</v>
      </c>
      <c r="E261" s="3">
        <v>9</v>
      </c>
      <c r="F261" s="3">
        <f t="shared" si="8"/>
        <v>25</v>
      </c>
      <c r="G261" s="23">
        <v>9</v>
      </c>
      <c r="H261">
        <f t="shared" si="9"/>
        <v>9</v>
      </c>
    </row>
    <row r="262" spans="1:8" x14ac:dyDescent="0.3">
      <c r="A262" s="2">
        <v>44484</v>
      </c>
      <c r="B262" s="3">
        <v>31</v>
      </c>
      <c r="C262" s="3" t="s">
        <v>36</v>
      </c>
      <c r="D262" s="3">
        <v>24</v>
      </c>
      <c r="E262" s="3">
        <v>13</v>
      </c>
      <c r="F262" s="3">
        <f t="shared" si="8"/>
        <v>24</v>
      </c>
      <c r="G262" s="23">
        <v>10</v>
      </c>
      <c r="H262">
        <f t="shared" si="9"/>
        <v>10</v>
      </c>
    </row>
    <row r="263" spans="1:8" x14ac:dyDescent="0.3">
      <c r="A263" s="2">
        <v>44491</v>
      </c>
      <c r="B263" s="3">
        <v>38</v>
      </c>
      <c r="C263" s="3" t="s">
        <v>36</v>
      </c>
      <c r="D263" s="3">
        <v>23.6</v>
      </c>
      <c r="E263" s="3">
        <v>15</v>
      </c>
      <c r="F263" s="3">
        <f t="shared" si="8"/>
        <v>23</v>
      </c>
      <c r="G263" s="23">
        <v>13</v>
      </c>
      <c r="H263">
        <f t="shared" si="9"/>
        <v>13</v>
      </c>
    </row>
    <row r="264" spans="1:8" x14ac:dyDescent="0.3">
      <c r="A264" s="2">
        <v>44498</v>
      </c>
      <c r="B264" s="3">
        <v>45</v>
      </c>
      <c r="C264" s="3" t="s">
        <v>36</v>
      </c>
      <c r="D264" s="3">
        <v>22.6666666666666</v>
      </c>
      <c r="E264" s="3">
        <v>16</v>
      </c>
      <c r="F264" s="3">
        <f t="shared" si="8"/>
        <v>22</v>
      </c>
      <c r="G264" s="23">
        <v>12</v>
      </c>
      <c r="H264">
        <f t="shared" si="9"/>
        <v>12</v>
      </c>
    </row>
    <row r="265" spans="1:8" x14ac:dyDescent="0.3">
      <c r="A265" s="2">
        <v>44505</v>
      </c>
      <c r="B265" s="3">
        <v>0</v>
      </c>
      <c r="C265" s="3" t="s">
        <v>36</v>
      </c>
      <c r="D265" s="3">
        <v>22.6</v>
      </c>
      <c r="E265" s="3">
        <v>8</v>
      </c>
      <c r="F265" s="3">
        <f t="shared" si="8"/>
        <v>22</v>
      </c>
      <c r="G265" s="23">
        <v>7</v>
      </c>
      <c r="H265">
        <f t="shared" si="9"/>
        <v>7</v>
      </c>
    </row>
    <row r="266" spans="1:8" x14ac:dyDescent="0.3">
      <c r="A266" s="2">
        <v>44512</v>
      </c>
      <c r="B266" s="3">
        <v>7</v>
      </c>
      <c r="C266" s="3" t="s">
        <v>36</v>
      </c>
      <c r="D266" s="3">
        <v>22.473684210526301</v>
      </c>
      <c r="E266" s="3">
        <v>8</v>
      </c>
      <c r="F266" s="3">
        <f t="shared" si="8"/>
        <v>22</v>
      </c>
      <c r="G266" s="23">
        <v>5</v>
      </c>
      <c r="H266">
        <f t="shared" si="9"/>
        <v>5</v>
      </c>
    </row>
    <row r="267" spans="1:8" x14ac:dyDescent="0.3">
      <c r="A267" s="2">
        <v>44519</v>
      </c>
      <c r="B267" s="3">
        <v>14</v>
      </c>
      <c r="C267" s="3" t="s">
        <v>36</v>
      </c>
      <c r="D267" s="3">
        <v>22.588235294117599</v>
      </c>
      <c r="E267" s="3">
        <v>9</v>
      </c>
      <c r="F267" s="3">
        <f t="shared" si="8"/>
        <v>22</v>
      </c>
      <c r="G267" s="23">
        <v>9</v>
      </c>
      <c r="H267">
        <f t="shared" si="9"/>
        <v>9</v>
      </c>
    </row>
    <row r="268" spans="1:8" x14ac:dyDescent="0.3">
      <c r="A268" s="2">
        <v>44526</v>
      </c>
      <c r="B268" s="3">
        <v>21</v>
      </c>
      <c r="C268" s="3" t="s">
        <v>36</v>
      </c>
      <c r="D268" s="3">
        <v>21.928571428571399</v>
      </c>
      <c r="E268" s="3">
        <v>12</v>
      </c>
      <c r="F268" s="3">
        <f t="shared" si="8"/>
        <v>21</v>
      </c>
      <c r="G268" s="23">
        <v>9</v>
      </c>
      <c r="H268">
        <f t="shared" si="9"/>
        <v>9</v>
      </c>
    </row>
    <row r="269" spans="1:8" x14ac:dyDescent="0.3">
      <c r="A269" s="2">
        <v>44536</v>
      </c>
      <c r="B269" s="3">
        <v>31</v>
      </c>
      <c r="C269" s="3" t="s">
        <v>36</v>
      </c>
      <c r="D269" s="3">
        <v>21.2222222222222</v>
      </c>
      <c r="E269" s="3">
        <v>14</v>
      </c>
      <c r="F269" s="3">
        <f t="shared" si="8"/>
        <v>21</v>
      </c>
      <c r="G269" s="25">
        <v>11</v>
      </c>
      <c r="H269" s="3">
        <v>14</v>
      </c>
    </row>
    <row r="270" spans="1:8" x14ac:dyDescent="0.3">
      <c r="A270" s="2">
        <v>44543</v>
      </c>
      <c r="B270" s="3">
        <v>38</v>
      </c>
      <c r="C270" s="3" t="s">
        <v>36</v>
      </c>
      <c r="D270" s="3">
        <v>21.076923076922998</v>
      </c>
      <c r="E270" s="3">
        <v>14</v>
      </c>
      <c r="F270" s="3">
        <f t="shared" si="8"/>
        <v>21</v>
      </c>
      <c r="G270" s="25">
        <v>11</v>
      </c>
      <c r="H270" s="3">
        <v>14</v>
      </c>
    </row>
    <row r="271" spans="1:8" x14ac:dyDescent="0.3">
      <c r="A271" s="2">
        <v>44571</v>
      </c>
      <c r="B271" s="3">
        <v>0</v>
      </c>
      <c r="C271" s="3" t="s">
        <v>36</v>
      </c>
      <c r="D271" s="3">
        <v>19.5263157894736</v>
      </c>
      <c r="E271" s="3">
        <v>5</v>
      </c>
      <c r="F271" s="3">
        <f t="shared" si="8"/>
        <v>19</v>
      </c>
      <c r="G271" s="23">
        <v>5</v>
      </c>
      <c r="H271">
        <f t="shared" si="9"/>
        <v>5</v>
      </c>
    </row>
    <row r="272" spans="1:8" x14ac:dyDescent="0.3">
      <c r="A272" s="2">
        <v>44578</v>
      </c>
      <c r="B272" s="3">
        <v>7</v>
      </c>
      <c r="C272" s="3" t="s">
        <v>36</v>
      </c>
      <c r="D272" s="3">
        <v>19.714285714285701</v>
      </c>
      <c r="E272" s="3">
        <v>5</v>
      </c>
      <c r="F272" s="3">
        <f t="shared" si="8"/>
        <v>19</v>
      </c>
      <c r="G272" s="23">
        <v>5</v>
      </c>
      <c r="H272">
        <f t="shared" si="9"/>
        <v>5</v>
      </c>
    </row>
    <row r="273" spans="1:8" x14ac:dyDescent="0.3">
      <c r="A273" s="2">
        <v>44463</v>
      </c>
      <c r="B273" s="3">
        <v>0</v>
      </c>
      <c r="C273" s="3" t="s">
        <v>37</v>
      </c>
      <c r="D273" s="3">
        <v>23.6666666666666</v>
      </c>
      <c r="E273" s="3">
        <v>7</v>
      </c>
      <c r="F273" s="3">
        <f t="shared" si="8"/>
        <v>23</v>
      </c>
      <c r="G273" s="23">
        <v>6</v>
      </c>
      <c r="H273">
        <f t="shared" si="9"/>
        <v>6</v>
      </c>
    </row>
    <row r="274" spans="1:8" x14ac:dyDescent="0.3">
      <c r="A274" s="2">
        <v>44470</v>
      </c>
      <c r="B274" s="3">
        <v>7</v>
      </c>
      <c r="C274" s="3" t="s">
        <v>37</v>
      </c>
      <c r="D274" s="3">
        <v>23.210526315789402</v>
      </c>
      <c r="E274" s="3">
        <v>8</v>
      </c>
      <c r="F274" s="3">
        <f t="shared" si="8"/>
        <v>23</v>
      </c>
      <c r="G274" s="23">
        <v>8</v>
      </c>
      <c r="H274">
        <f t="shared" si="9"/>
        <v>8</v>
      </c>
    </row>
    <row r="275" spans="1:8" x14ac:dyDescent="0.3">
      <c r="A275" s="2">
        <v>44477</v>
      </c>
      <c r="B275" s="3">
        <v>14</v>
      </c>
      <c r="C275" s="3" t="s">
        <v>37</v>
      </c>
      <c r="D275" s="3">
        <v>25.307692307692299</v>
      </c>
      <c r="E275" s="3">
        <v>10</v>
      </c>
      <c r="F275" s="3">
        <f t="shared" si="8"/>
        <v>25</v>
      </c>
      <c r="G275" s="23">
        <v>11</v>
      </c>
      <c r="H275">
        <f t="shared" si="9"/>
        <v>11</v>
      </c>
    </row>
    <row r="276" spans="1:8" x14ac:dyDescent="0.3">
      <c r="A276" s="2">
        <v>44484</v>
      </c>
      <c r="B276" s="3">
        <v>21</v>
      </c>
      <c r="C276" s="3" t="s">
        <v>37</v>
      </c>
      <c r="D276" s="3">
        <v>23.5</v>
      </c>
      <c r="E276" s="3">
        <v>14</v>
      </c>
      <c r="F276" s="3">
        <f t="shared" si="8"/>
        <v>23</v>
      </c>
      <c r="G276" s="23">
        <v>13</v>
      </c>
      <c r="H276">
        <f t="shared" si="9"/>
        <v>13</v>
      </c>
    </row>
    <row r="277" spans="1:8" x14ac:dyDescent="0.3">
      <c r="A277" s="2">
        <v>44491</v>
      </c>
      <c r="B277" s="3">
        <v>28</v>
      </c>
      <c r="C277" s="3" t="s">
        <v>37</v>
      </c>
      <c r="D277" s="3">
        <v>23.5</v>
      </c>
      <c r="E277" s="3">
        <v>14</v>
      </c>
      <c r="F277" s="3">
        <f t="shared" si="8"/>
        <v>23</v>
      </c>
      <c r="G277" s="23">
        <v>12</v>
      </c>
      <c r="H277">
        <f t="shared" si="9"/>
        <v>12</v>
      </c>
    </row>
    <row r="278" spans="1:8" x14ac:dyDescent="0.3">
      <c r="A278" s="2">
        <v>44498</v>
      </c>
      <c r="B278" s="3">
        <v>35</v>
      </c>
      <c r="C278" s="3" t="s">
        <v>37</v>
      </c>
      <c r="D278" s="3">
        <v>22.5555555555555</v>
      </c>
      <c r="E278" s="3">
        <v>16</v>
      </c>
      <c r="F278" s="3">
        <f t="shared" si="8"/>
        <v>22</v>
      </c>
      <c r="G278" s="25">
        <v>10</v>
      </c>
      <c r="H278" s="3">
        <v>16</v>
      </c>
    </row>
    <row r="279" spans="1:8" x14ac:dyDescent="0.3">
      <c r="A279" s="1">
        <v>44505</v>
      </c>
      <c r="B279">
        <v>0</v>
      </c>
      <c r="C279" t="s">
        <v>37</v>
      </c>
      <c r="D279">
        <v>22.571428571428498</v>
      </c>
      <c r="E279">
        <v>6</v>
      </c>
      <c r="F279">
        <f t="shared" si="8"/>
        <v>22</v>
      </c>
      <c r="G279" s="23">
        <v>6</v>
      </c>
      <c r="H279">
        <f t="shared" si="9"/>
        <v>6</v>
      </c>
    </row>
    <row r="280" spans="1:8" x14ac:dyDescent="0.3">
      <c r="A280" s="1">
        <v>44512</v>
      </c>
      <c r="B280">
        <v>7</v>
      </c>
      <c r="C280" t="s">
        <v>37</v>
      </c>
      <c r="D280">
        <v>22.5263157894736</v>
      </c>
      <c r="E280">
        <v>7</v>
      </c>
      <c r="F280">
        <f t="shared" si="8"/>
        <v>22</v>
      </c>
      <c r="G280" s="23">
        <v>7</v>
      </c>
      <c r="H280">
        <f t="shared" si="9"/>
        <v>7</v>
      </c>
    </row>
    <row r="281" spans="1:8" x14ac:dyDescent="0.3">
      <c r="A281" s="1">
        <v>44519</v>
      </c>
      <c r="B281">
        <v>14</v>
      </c>
      <c r="C281" t="s">
        <v>37</v>
      </c>
      <c r="D281">
        <v>22.705882352941099</v>
      </c>
      <c r="E281">
        <v>8</v>
      </c>
      <c r="F281">
        <f t="shared" si="8"/>
        <v>22</v>
      </c>
      <c r="G281" s="23">
        <v>7</v>
      </c>
      <c r="H281">
        <f t="shared" si="9"/>
        <v>7</v>
      </c>
    </row>
    <row r="282" spans="1:8" x14ac:dyDescent="0.3">
      <c r="A282" s="1">
        <v>44526</v>
      </c>
      <c r="B282">
        <v>21</v>
      </c>
      <c r="C282" t="s">
        <v>37</v>
      </c>
      <c r="D282">
        <v>21.9166666666666</v>
      </c>
      <c r="E282">
        <v>9</v>
      </c>
      <c r="F282">
        <f t="shared" si="8"/>
        <v>21</v>
      </c>
      <c r="G282" s="23">
        <v>8</v>
      </c>
      <c r="H282">
        <f t="shared" si="9"/>
        <v>8</v>
      </c>
    </row>
    <row r="283" spans="1:8" x14ac:dyDescent="0.3">
      <c r="A283" s="1">
        <v>44536</v>
      </c>
      <c r="B283">
        <v>31</v>
      </c>
      <c r="C283" t="s">
        <v>37</v>
      </c>
      <c r="D283">
        <v>21.1111111111111</v>
      </c>
      <c r="E283">
        <v>14</v>
      </c>
      <c r="F283">
        <f t="shared" si="8"/>
        <v>21</v>
      </c>
      <c r="G283" s="23">
        <v>10</v>
      </c>
      <c r="H283">
        <f t="shared" si="9"/>
        <v>10</v>
      </c>
    </row>
    <row r="284" spans="1:8" x14ac:dyDescent="0.3">
      <c r="A284" s="1">
        <v>44543</v>
      </c>
      <c r="B284">
        <v>38</v>
      </c>
      <c r="C284" t="s">
        <v>37</v>
      </c>
      <c r="D284">
        <v>21.636363636363601</v>
      </c>
      <c r="E284">
        <v>15</v>
      </c>
      <c r="F284">
        <f t="shared" si="8"/>
        <v>21</v>
      </c>
      <c r="G284" s="24">
        <v>9</v>
      </c>
      <c r="H284">
        <v>15</v>
      </c>
    </row>
    <row r="285" spans="1:8" x14ac:dyDescent="0.3">
      <c r="A285" s="1">
        <v>44550</v>
      </c>
      <c r="B285">
        <v>45</v>
      </c>
      <c r="C285" t="s">
        <v>37</v>
      </c>
      <c r="D285">
        <v>20</v>
      </c>
      <c r="E285">
        <v>14</v>
      </c>
      <c r="F285">
        <f t="shared" si="8"/>
        <v>20</v>
      </c>
      <c r="G285" s="24">
        <v>7</v>
      </c>
      <c r="H285">
        <v>14</v>
      </c>
    </row>
    <row r="286" spans="1:8" x14ac:dyDescent="0.3">
      <c r="A286" s="1">
        <v>44560</v>
      </c>
      <c r="B286">
        <v>55</v>
      </c>
      <c r="C286" t="s">
        <v>37</v>
      </c>
      <c r="D286">
        <v>18.823529411764699</v>
      </c>
      <c r="E286">
        <v>17</v>
      </c>
      <c r="F286">
        <f t="shared" si="8"/>
        <v>18</v>
      </c>
      <c r="G286" s="25"/>
      <c r="H286">
        <f t="shared" si="9"/>
        <v>17</v>
      </c>
    </row>
    <row r="287" spans="1:8" x14ac:dyDescent="0.3">
      <c r="A287" s="2">
        <v>44566</v>
      </c>
      <c r="B287" s="3">
        <v>0</v>
      </c>
      <c r="C287" s="3" t="s">
        <v>37</v>
      </c>
      <c r="D287" s="3">
        <v>19.649999999999999</v>
      </c>
      <c r="E287" s="3">
        <v>5</v>
      </c>
      <c r="F287" s="3">
        <f t="shared" si="8"/>
        <v>19</v>
      </c>
      <c r="G287" s="23">
        <v>3</v>
      </c>
      <c r="H287">
        <f t="shared" si="9"/>
        <v>3</v>
      </c>
    </row>
    <row r="288" spans="1:8" x14ac:dyDescent="0.3">
      <c r="A288" s="2">
        <v>44571</v>
      </c>
      <c r="B288" s="3">
        <v>5</v>
      </c>
      <c r="C288" s="3" t="s">
        <v>37</v>
      </c>
      <c r="D288" s="3">
        <v>19.590909090909001</v>
      </c>
      <c r="E288" s="3">
        <v>5</v>
      </c>
      <c r="F288" s="3">
        <f t="shared" si="8"/>
        <v>19</v>
      </c>
      <c r="G288" s="23">
        <v>4</v>
      </c>
      <c r="H288">
        <f t="shared" si="9"/>
        <v>4</v>
      </c>
    </row>
    <row r="289" spans="1:8" x14ac:dyDescent="0.3">
      <c r="A289" s="2">
        <v>44578</v>
      </c>
      <c r="B289" s="3">
        <v>7</v>
      </c>
      <c r="C289" s="3" t="s">
        <v>37</v>
      </c>
      <c r="D289" s="3">
        <v>19.769230769230699</v>
      </c>
      <c r="E289" s="3">
        <v>5</v>
      </c>
      <c r="F289" s="3">
        <f t="shared" si="8"/>
        <v>19</v>
      </c>
      <c r="G289" s="23">
        <v>5</v>
      </c>
      <c r="H289">
        <f t="shared" si="9"/>
        <v>5</v>
      </c>
    </row>
    <row r="290" spans="1:8" x14ac:dyDescent="0.3">
      <c r="A290" s="1">
        <v>44463</v>
      </c>
      <c r="B290">
        <v>0</v>
      </c>
      <c r="C290" t="s">
        <v>38</v>
      </c>
      <c r="D290">
        <v>23.6</v>
      </c>
      <c r="E290">
        <v>7</v>
      </c>
      <c r="F290">
        <f t="shared" si="8"/>
        <v>23</v>
      </c>
      <c r="G290" s="23">
        <v>6</v>
      </c>
      <c r="H290">
        <f t="shared" si="9"/>
        <v>6</v>
      </c>
    </row>
    <row r="291" spans="1:8" x14ac:dyDescent="0.3">
      <c r="A291" s="1">
        <v>44470</v>
      </c>
      <c r="B291">
        <v>7</v>
      </c>
      <c r="C291" t="s">
        <v>38</v>
      </c>
      <c r="D291">
        <v>23.35</v>
      </c>
      <c r="E291">
        <v>8</v>
      </c>
      <c r="F291">
        <f t="shared" si="8"/>
        <v>23</v>
      </c>
      <c r="G291" s="23">
        <v>8</v>
      </c>
      <c r="H291">
        <f t="shared" si="9"/>
        <v>8</v>
      </c>
    </row>
    <row r="292" spans="1:8" x14ac:dyDescent="0.3">
      <c r="A292" s="1">
        <v>44477</v>
      </c>
      <c r="B292">
        <v>14</v>
      </c>
      <c r="C292" t="s">
        <v>38</v>
      </c>
      <c r="D292">
        <v>25.25</v>
      </c>
      <c r="E292">
        <v>10</v>
      </c>
      <c r="F292">
        <f t="shared" si="8"/>
        <v>25</v>
      </c>
      <c r="G292" s="23">
        <v>8</v>
      </c>
      <c r="H292">
        <f t="shared" si="9"/>
        <v>8</v>
      </c>
    </row>
    <row r="293" spans="1:8" x14ac:dyDescent="0.3">
      <c r="A293" s="1">
        <v>44484</v>
      </c>
      <c r="B293">
        <v>21</v>
      </c>
      <c r="C293" t="s">
        <v>38</v>
      </c>
      <c r="D293">
        <v>24</v>
      </c>
      <c r="E293">
        <v>11</v>
      </c>
      <c r="F293">
        <f t="shared" si="8"/>
        <v>24</v>
      </c>
      <c r="G293" s="23">
        <v>11</v>
      </c>
      <c r="H293">
        <f t="shared" si="9"/>
        <v>11</v>
      </c>
    </row>
    <row r="294" spans="1:8" x14ac:dyDescent="0.3">
      <c r="A294" s="1">
        <v>44491</v>
      </c>
      <c r="B294">
        <v>28</v>
      </c>
      <c r="C294" t="s">
        <v>38</v>
      </c>
      <c r="D294">
        <v>23.625</v>
      </c>
      <c r="E294">
        <v>14</v>
      </c>
      <c r="F294">
        <f t="shared" si="8"/>
        <v>23</v>
      </c>
      <c r="G294" s="23">
        <v>10</v>
      </c>
      <c r="H294">
        <f t="shared" si="9"/>
        <v>10</v>
      </c>
    </row>
    <row r="295" spans="1:8" x14ac:dyDescent="0.3">
      <c r="A295" s="1">
        <v>44498</v>
      </c>
      <c r="B295">
        <v>35</v>
      </c>
      <c r="C295" t="s">
        <v>38</v>
      </c>
      <c r="D295">
        <v>22.636363636363601</v>
      </c>
      <c r="E295">
        <v>15</v>
      </c>
      <c r="F295">
        <f t="shared" si="8"/>
        <v>22</v>
      </c>
      <c r="G295" s="23">
        <v>13</v>
      </c>
      <c r="H295">
        <f t="shared" si="9"/>
        <v>13</v>
      </c>
    </row>
    <row r="296" spans="1:8" x14ac:dyDescent="0.3">
      <c r="A296" s="1">
        <v>44505</v>
      </c>
      <c r="B296">
        <v>0</v>
      </c>
      <c r="C296" t="s">
        <v>38</v>
      </c>
      <c r="D296">
        <v>22.55</v>
      </c>
      <c r="E296">
        <v>6</v>
      </c>
      <c r="F296">
        <f t="shared" si="8"/>
        <v>22</v>
      </c>
      <c r="G296" s="23">
        <v>6</v>
      </c>
      <c r="H296">
        <f t="shared" si="9"/>
        <v>6</v>
      </c>
    </row>
    <row r="297" spans="1:8" x14ac:dyDescent="0.3">
      <c r="A297" s="1">
        <v>44512</v>
      </c>
      <c r="B297">
        <v>7</v>
      </c>
      <c r="C297" t="s">
        <v>38</v>
      </c>
      <c r="D297">
        <v>22.421052631578899</v>
      </c>
      <c r="E297">
        <v>6</v>
      </c>
      <c r="F297">
        <f t="shared" si="8"/>
        <v>22</v>
      </c>
      <c r="G297" s="23">
        <v>6</v>
      </c>
      <c r="H297">
        <f t="shared" si="9"/>
        <v>6</v>
      </c>
    </row>
    <row r="298" spans="1:8" x14ac:dyDescent="0.3">
      <c r="A298" s="1">
        <v>44519</v>
      </c>
      <c r="B298">
        <v>14</v>
      </c>
      <c r="C298" t="s">
        <v>38</v>
      </c>
      <c r="D298">
        <v>22.625</v>
      </c>
      <c r="E298">
        <v>7</v>
      </c>
      <c r="F298">
        <f t="shared" si="8"/>
        <v>22</v>
      </c>
      <c r="G298" s="23">
        <v>7</v>
      </c>
      <c r="H298">
        <f t="shared" si="9"/>
        <v>7</v>
      </c>
    </row>
    <row r="299" spans="1:8" x14ac:dyDescent="0.3">
      <c r="A299" s="1">
        <v>44526</v>
      </c>
      <c r="B299">
        <v>21</v>
      </c>
      <c r="C299" t="s">
        <v>38</v>
      </c>
      <c r="D299">
        <v>22</v>
      </c>
      <c r="E299">
        <v>10</v>
      </c>
      <c r="F299">
        <f t="shared" si="8"/>
        <v>22</v>
      </c>
      <c r="G299" s="23">
        <v>9</v>
      </c>
      <c r="H299">
        <f t="shared" si="9"/>
        <v>9</v>
      </c>
    </row>
    <row r="300" spans="1:8" x14ac:dyDescent="0.3">
      <c r="A300" s="1">
        <v>44536</v>
      </c>
      <c r="B300">
        <v>31</v>
      </c>
      <c r="C300" t="s">
        <v>38</v>
      </c>
      <c r="D300">
        <v>20.875</v>
      </c>
      <c r="E300">
        <v>12</v>
      </c>
      <c r="F300">
        <f t="shared" si="8"/>
        <v>20</v>
      </c>
      <c r="G300" s="23">
        <v>12</v>
      </c>
      <c r="H300">
        <f t="shared" si="9"/>
        <v>12</v>
      </c>
    </row>
    <row r="301" spans="1:8" x14ac:dyDescent="0.3">
      <c r="A301" s="1">
        <v>44543</v>
      </c>
      <c r="B301">
        <v>38</v>
      </c>
      <c r="C301" t="s">
        <v>38</v>
      </c>
      <c r="D301">
        <v>21.05</v>
      </c>
      <c r="E301">
        <v>12</v>
      </c>
      <c r="F301">
        <f t="shared" si="8"/>
        <v>21</v>
      </c>
      <c r="G301" s="23">
        <v>13</v>
      </c>
      <c r="H301">
        <f t="shared" si="9"/>
        <v>13</v>
      </c>
    </row>
    <row r="302" spans="1:8" x14ac:dyDescent="0.3">
      <c r="A302" s="1">
        <v>44550</v>
      </c>
      <c r="B302">
        <v>45</v>
      </c>
      <c r="C302" t="s">
        <v>38</v>
      </c>
      <c r="D302">
        <v>19.4615384615384</v>
      </c>
      <c r="E302">
        <v>13</v>
      </c>
      <c r="F302">
        <f t="shared" si="8"/>
        <v>19</v>
      </c>
      <c r="G302" s="25"/>
      <c r="H302">
        <v>13</v>
      </c>
    </row>
    <row r="303" spans="1:8" x14ac:dyDescent="0.3">
      <c r="A303" s="1">
        <v>44560</v>
      </c>
      <c r="B303">
        <v>55</v>
      </c>
      <c r="C303" t="s">
        <v>38</v>
      </c>
      <c r="D303">
        <v>18.7777777777777</v>
      </c>
      <c r="E303">
        <v>15</v>
      </c>
      <c r="F303">
        <f t="shared" si="8"/>
        <v>18</v>
      </c>
      <c r="G303" s="23">
        <v>14</v>
      </c>
      <c r="H303">
        <f t="shared" si="9"/>
        <v>14</v>
      </c>
    </row>
    <row r="304" spans="1:8" x14ac:dyDescent="0.3">
      <c r="A304" s="2">
        <v>44571</v>
      </c>
      <c r="B304" s="3">
        <v>0</v>
      </c>
      <c r="C304" s="3" t="s">
        <v>38</v>
      </c>
      <c r="D304" s="3">
        <v>19.5217391304347</v>
      </c>
      <c r="E304" s="3">
        <v>4</v>
      </c>
      <c r="F304" s="3">
        <f t="shared" si="8"/>
        <v>19</v>
      </c>
      <c r="G304" s="23">
        <v>4</v>
      </c>
      <c r="H304">
        <f t="shared" si="9"/>
        <v>4</v>
      </c>
    </row>
    <row r="305" spans="1:8" x14ac:dyDescent="0.3">
      <c r="A305" s="2">
        <v>44578</v>
      </c>
      <c r="B305" s="3">
        <v>7</v>
      </c>
      <c r="C305" s="3" t="s">
        <v>38</v>
      </c>
      <c r="D305" s="3">
        <v>19.8</v>
      </c>
      <c r="E305" s="3">
        <v>4</v>
      </c>
      <c r="F305" s="3">
        <f t="shared" si="8"/>
        <v>19</v>
      </c>
      <c r="G305" s="23">
        <v>6</v>
      </c>
      <c r="H305">
        <f t="shared" si="9"/>
        <v>6</v>
      </c>
    </row>
    <row r="306" spans="1:8" x14ac:dyDescent="0.3">
      <c r="A306" s="1">
        <v>44484</v>
      </c>
      <c r="B306">
        <v>0</v>
      </c>
      <c r="C306" t="s">
        <v>39</v>
      </c>
      <c r="D306">
        <v>25</v>
      </c>
      <c r="E306">
        <v>4</v>
      </c>
      <c r="F306">
        <f t="shared" si="8"/>
        <v>25</v>
      </c>
      <c r="G306" s="23"/>
      <c r="H306">
        <f t="shared" si="9"/>
        <v>4</v>
      </c>
    </row>
    <row r="307" spans="1:8" x14ac:dyDescent="0.3">
      <c r="A307" s="1">
        <v>44491</v>
      </c>
      <c r="B307">
        <v>7</v>
      </c>
      <c r="C307" t="s">
        <v>39</v>
      </c>
      <c r="D307">
        <v>19</v>
      </c>
      <c r="E307">
        <v>7</v>
      </c>
      <c r="F307">
        <f t="shared" si="8"/>
        <v>19</v>
      </c>
      <c r="G307" s="23"/>
      <c r="H307">
        <f t="shared" si="9"/>
        <v>7</v>
      </c>
    </row>
    <row r="308" spans="1:8" x14ac:dyDescent="0.3">
      <c r="A308" s="1">
        <v>44505</v>
      </c>
      <c r="B308">
        <v>14</v>
      </c>
      <c r="C308" t="s">
        <v>39</v>
      </c>
      <c r="D308">
        <v>17</v>
      </c>
      <c r="E308">
        <v>11</v>
      </c>
      <c r="F308">
        <f t="shared" si="8"/>
        <v>17</v>
      </c>
      <c r="G308" s="23"/>
      <c r="H308">
        <f t="shared" si="9"/>
        <v>11</v>
      </c>
    </row>
    <row r="309" spans="1:8" x14ac:dyDescent="0.3">
      <c r="A309" s="1">
        <v>44526</v>
      </c>
      <c r="B309">
        <v>0</v>
      </c>
      <c r="C309" t="s">
        <v>39</v>
      </c>
      <c r="D309">
        <v>19.571428571428498</v>
      </c>
      <c r="E309">
        <v>6</v>
      </c>
      <c r="F309">
        <f t="shared" si="8"/>
        <v>19</v>
      </c>
      <c r="G309" s="23">
        <v>3</v>
      </c>
      <c r="H309">
        <f t="shared" si="9"/>
        <v>3</v>
      </c>
    </row>
    <row r="310" spans="1:8" x14ac:dyDescent="0.3">
      <c r="A310" s="1">
        <v>44533</v>
      </c>
      <c r="B310">
        <v>7</v>
      </c>
      <c r="C310" t="s">
        <v>39</v>
      </c>
      <c r="D310">
        <v>20.214285714285701</v>
      </c>
      <c r="E310">
        <v>8</v>
      </c>
      <c r="F310">
        <f t="shared" si="8"/>
        <v>20</v>
      </c>
      <c r="G310" s="23">
        <v>5</v>
      </c>
      <c r="H310">
        <f t="shared" si="9"/>
        <v>5</v>
      </c>
    </row>
    <row r="311" spans="1:8" x14ac:dyDescent="0.3">
      <c r="A311" s="1">
        <v>44540</v>
      </c>
      <c r="B311">
        <v>14</v>
      </c>
      <c r="C311" t="s">
        <v>39</v>
      </c>
      <c r="D311">
        <v>19.75</v>
      </c>
      <c r="E311">
        <v>11</v>
      </c>
      <c r="F311">
        <f t="shared" si="8"/>
        <v>19</v>
      </c>
      <c r="G311" s="23">
        <v>7</v>
      </c>
      <c r="H311">
        <f t="shared" si="9"/>
        <v>7</v>
      </c>
    </row>
    <row r="312" spans="1:8" x14ac:dyDescent="0.3">
      <c r="A312" s="1">
        <v>44547</v>
      </c>
      <c r="B312">
        <v>21</v>
      </c>
      <c r="C312" t="s">
        <v>39</v>
      </c>
      <c r="D312">
        <v>20.5</v>
      </c>
      <c r="E312">
        <v>12</v>
      </c>
      <c r="F312">
        <f t="shared" si="8"/>
        <v>20</v>
      </c>
      <c r="G312" s="23">
        <v>7</v>
      </c>
      <c r="H312">
        <f t="shared" si="9"/>
        <v>7</v>
      </c>
    </row>
    <row r="313" spans="1:8" x14ac:dyDescent="0.3">
      <c r="A313" s="1">
        <v>44550</v>
      </c>
      <c r="B313">
        <v>24</v>
      </c>
      <c r="C313" t="s">
        <v>39</v>
      </c>
      <c r="D313">
        <v>19.6666666666666</v>
      </c>
      <c r="E313">
        <v>13</v>
      </c>
      <c r="F313">
        <f t="shared" si="8"/>
        <v>19</v>
      </c>
      <c r="G313" s="24">
        <v>6</v>
      </c>
      <c r="H313">
        <v>13</v>
      </c>
    </row>
    <row r="314" spans="1:8" x14ac:dyDescent="0.3">
      <c r="A314" s="1">
        <v>44566</v>
      </c>
      <c r="B314">
        <v>0</v>
      </c>
      <c r="C314" t="s">
        <v>39</v>
      </c>
      <c r="D314">
        <v>21</v>
      </c>
      <c r="E314">
        <v>5</v>
      </c>
      <c r="F314">
        <f t="shared" si="8"/>
        <v>21</v>
      </c>
      <c r="G314" s="23"/>
      <c r="H314">
        <f t="shared" si="9"/>
        <v>5</v>
      </c>
    </row>
    <row r="315" spans="1:8" x14ac:dyDescent="0.3">
      <c r="A315" s="1">
        <v>44573</v>
      </c>
      <c r="B315">
        <v>7</v>
      </c>
      <c r="C315" t="s">
        <v>39</v>
      </c>
      <c r="D315">
        <v>18.45</v>
      </c>
      <c r="E315">
        <v>8</v>
      </c>
      <c r="F315">
        <f t="shared" si="8"/>
        <v>18</v>
      </c>
      <c r="G315" s="23">
        <v>4</v>
      </c>
      <c r="H315">
        <f t="shared" si="9"/>
        <v>4</v>
      </c>
    </row>
    <row r="316" spans="1:8" x14ac:dyDescent="0.3">
      <c r="A316" s="1">
        <v>44580</v>
      </c>
      <c r="B316">
        <v>14</v>
      </c>
      <c r="C316" t="s">
        <v>39</v>
      </c>
      <c r="D316">
        <v>18.692307692307601</v>
      </c>
      <c r="E316">
        <v>9</v>
      </c>
      <c r="F316">
        <f t="shared" si="8"/>
        <v>18</v>
      </c>
      <c r="G316" s="23"/>
      <c r="H316">
        <f t="shared" si="9"/>
        <v>9</v>
      </c>
    </row>
    <row r="317" spans="1:8" x14ac:dyDescent="0.3">
      <c r="A317" s="1">
        <v>44526</v>
      </c>
      <c r="B317">
        <v>0</v>
      </c>
      <c r="C317" t="s">
        <v>40</v>
      </c>
      <c r="D317">
        <v>19.545454545454501</v>
      </c>
      <c r="E317">
        <v>6</v>
      </c>
      <c r="F317">
        <f t="shared" si="8"/>
        <v>19</v>
      </c>
      <c r="G317" s="23">
        <v>3</v>
      </c>
      <c r="H317">
        <f t="shared" si="9"/>
        <v>3</v>
      </c>
    </row>
    <row r="318" spans="1:8" x14ac:dyDescent="0.3">
      <c r="A318" s="1">
        <v>44533</v>
      </c>
      <c r="B318">
        <v>7</v>
      </c>
      <c r="C318" t="s">
        <v>40</v>
      </c>
      <c r="D318">
        <v>20.1666666666666</v>
      </c>
      <c r="E318">
        <v>8</v>
      </c>
      <c r="F318">
        <f t="shared" si="8"/>
        <v>20</v>
      </c>
      <c r="G318" s="23">
        <v>5</v>
      </c>
      <c r="H318">
        <f t="shared" si="9"/>
        <v>5</v>
      </c>
    </row>
    <row r="319" spans="1:8" x14ac:dyDescent="0.3">
      <c r="A319" s="1">
        <v>44540</v>
      </c>
      <c r="B319">
        <v>14</v>
      </c>
      <c r="C319" t="s">
        <v>40</v>
      </c>
      <c r="D319">
        <v>19.6428571428571</v>
      </c>
      <c r="E319">
        <v>11</v>
      </c>
      <c r="F319">
        <f t="shared" si="8"/>
        <v>19</v>
      </c>
      <c r="G319" s="23">
        <v>7</v>
      </c>
      <c r="H319">
        <f t="shared" si="9"/>
        <v>7</v>
      </c>
    </row>
    <row r="320" spans="1:8" x14ac:dyDescent="0.3">
      <c r="A320" s="1">
        <v>44547</v>
      </c>
      <c r="B320">
        <v>21</v>
      </c>
      <c r="C320" t="s">
        <v>40</v>
      </c>
      <c r="D320">
        <v>20.5</v>
      </c>
      <c r="E320">
        <v>12</v>
      </c>
      <c r="F320">
        <f t="shared" si="8"/>
        <v>20</v>
      </c>
      <c r="G320" s="23">
        <v>7</v>
      </c>
      <c r="H320">
        <f t="shared" si="9"/>
        <v>7</v>
      </c>
    </row>
    <row r="321" spans="1:8" x14ac:dyDescent="0.3">
      <c r="A321" s="1">
        <v>44550</v>
      </c>
      <c r="B321">
        <v>24</v>
      </c>
      <c r="C321" t="s">
        <v>40</v>
      </c>
      <c r="D321">
        <v>19.5555555555555</v>
      </c>
      <c r="E321">
        <v>12</v>
      </c>
      <c r="F321">
        <f t="shared" si="8"/>
        <v>19</v>
      </c>
      <c r="G321" s="23">
        <v>7</v>
      </c>
      <c r="H321">
        <f t="shared" si="9"/>
        <v>7</v>
      </c>
    </row>
    <row r="322" spans="1:8" x14ac:dyDescent="0.3">
      <c r="A322" s="1">
        <v>44566</v>
      </c>
      <c r="B322">
        <v>0</v>
      </c>
      <c r="C322" t="s">
        <v>40</v>
      </c>
      <c r="D322">
        <v>21.3333333333333</v>
      </c>
      <c r="E322">
        <v>5</v>
      </c>
      <c r="F322">
        <f t="shared" si="8"/>
        <v>21</v>
      </c>
      <c r="G322" s="23">
        <v>4</v>
      </c>
      <c r="H322">
        <f t="shared" si="9"/>
        <v>4</v>
      </c>
    </row>
    <row r="323" spans="1:8" x14ac:dyDescent="0.3">
      <c r="A323" s="1">
        <v>44573</v>
      </c>
      <c r="B323">
        <v>7</v>
      </c>
      <c r="C323" t="s">
        <v>40</v>
      </c>
      <c r="D323">
        <v>18.5</v>
      </c>
      <c r="E323">
        <v>7</v>
      </c>
      <c r="F323">
        <f t="shared" ref="F323:F370" si="10">IF(D323&lt;18,17,IF(D323&lt;19,18,IF(D323&lt;20,19,IF(D323&lt;21,20,IF(D323&lt;22,21,IF(D323&lt;23,22,IF(D323&lt;24,23,IF(D323&lt;25,24,IF(D323&lt;26,25)))))))))</f>
        <v>18</v>
      </c>
      <c r="G323" s="23">
        <v>5</v>
      </c>
      <c r="H323">
        <f t="shared" ref="H323:H370" si="11">IF(G323="",E323,G323)</f>
        <v>5</v>
      </c>
    </row>
    <row r="324" spans="1:8" x14ac:dyDescent="0.3">
      <c r="A324" s="1">
        <v>44580</v>
      </c>
      <c r="B324">
        <v>14</v>
      </c>
      <c r="C324" t="s">
        <v>40</v>
      </c>
      <c r="D324">
        <v>19.076923076922998</v>
      </c>
      <c r="E324">
        <v>8</v>
      </c>
      <c r="F324">
        <f t="shared" si="10"/>
        <v>19</v>
      </c>
      <c r="G324" s="23">
        <v>7</v>
      </c>
      <c r="H324">
        <f t="shared" si="11"/>
        <v>7</v>
      </c>
    </row>
    <row r="325" spans="1:8" x14ac:dyDescent="0.3">
      <c r="A325" s="1">
        <v>44484</v>
      </c>
      <c r="B325">
        <v>0</v>
      </c>
      <c r="C325" t="s">
        <v>41</v>
      </c>
      <c r="D325">
        <v>24.307692307692299</v>
      </c>
      <c r="E325">
        <v>4</v>
      </c>
      <c r="F325">
        <f t="shared" si="10"/>
        <v>24</v>
      </c>
      <c r="G325" s="23">
        <v>3</v>
      </c>
      <c r="H325">
        <f t="shared" si="11"/>
        <v>3</v>
      </c>
    </row>
    <row r="326" spans="1:8" x14ac:dyDescent="0.3">
      <c r="A326" s="1">
        <v>44491</v>
      </c>
      <c r="B326">
        <v>7</v>
      </c>
      <c r="C326" t="s">
        <v>41</v>
      </c>
      <c r="D326">
        <v>19.3333333333333</v>
      </c>
      <c r="E326">
        <v>6</v>
      </c>
      <c r="F326">
        <f t="shared" si="10"/>
        <v>19</v>
      </c>
      <c r="G326" s="23">
        <v>5</v>
      </c>
      <c r="H326">
        <f t="shared" si="11"/>
        <v>5</v>
      </c>
    </row>
    <row r="327" spans="1:8" x14ac:dyDescent="0.3">
      <c r="A327" s="1">
        <v>44498</v>
      </c>
      <c r="B327">
        <v>14</v>
      </c>
      <c r="C327" t="s">
        <v>41</v>
      </c>
      <c r="D327">
        <v>18</v>
      </c>
      <c r="E327">
        <v>8</v>
      </c>
      <c r="F327">
        <f t="shared" si="10"/>
        <v>18</v>
      </c>
      <c r="G327" s="23">
        <v>6</v>
      </c>
      <c r="H327">
        <f t="shared" si="11"/>
        <v>6</v>
      </c>
    </row>
    <row r="328" spans="1:8" x14ac:dyDescent="0.3">
      <c r="A328" s="1">
        <v>44505</v>
      </c>
      <c r="B328">
        <v>21</v>
      </c>
      <c r="C328" t="s">
        <v>41</v>
      </c>
      <c r="D328">
        <v>17</v>
      </c>
      <c r="E328">
        <v>11</v>
      </c>
      <c r="F328">
        <f t="shared" si="10"/>
        <v>17</v>
      </c>
      <c r="G328" s="24">
        <v>7</v>
      </c>
      <c r="H328">
        <v>11</v>
      </c>
    </row>
    <row r="329" spans="1:8" x14ac:dyDescent="0.3">
      <c r="A329" s="1">
        <v>44526</v>
      </c>
      <c r="B329">
        <v>0</v>
      </c>
      <c r="C329" t="s">
        <v>41</v>
      </c>
      <c r="D329">
        <v>19.545454545454501</v>
      </c>
      <c r="E329">
        <v>5</v>
      </c>
      <c r="F329">
        <f t="shared" si="10"/>
        <v>19</v>
      </c>
      <c r="G329" s="23">
        <v>3</v>
      </c>
      <c r="H329">
        <f t="shared" si="11"/>
        <v>3</v>
      </c>
    </row>
    <row r="330" spans="1:8" x14ac:dyDescent="0.3">
      <c r="A330" s="1">
        <v>44533</v>
      </c>
      <c r="B330">
        <v>7</v>
      </c>
      <c r="C330" t="s">
        <v>41</v>
      </c>
      <c r="D330">
        <v>20.1666666666666</v>
      </c>
      <c r="E330">
        <v>8</v>
      </c>
      <c r="F330">
        <f t="shared" si="10"/>
        <v>20</v>
      </c>
      <c r="G330" s="23">
        <v>5</v>
      </c>
      <c r="H330">
        <f t="shared" si="11"/>
        <v>5</v>
      </c>
    </row>
    <row r="331" spans="1:8" x14ac:dyDescent="0.3">
      <c r="A331" s="1">
        <v>44540</v>
      </c>
      <c r="B331">
        <v>14</v>
      </c>
      <c r="C331" t="s">
        <v>41</v>
      </c>
      <c r="D331">
        <v>19.692307692307601</v>
      </c>
      <c r="E331">
        <v>10</v>
      </c>
      <c r="F331">
        <f t="shared" si="10"/>
        <v>19</v>
      </c>
      <c r="G331" s="23">
        <v>7</v>
      </c>
      <c r="H331">
        <f t="shared" si="11"/>
        <v>7</v>
      </c>
    </row>
    <row r="332" spans="1:8" x14ac:dyDescent="0.3">
      <c r="A332" s="1">
        <v>44547</v>
      </c>
      <c r="B332">
        <v>21</v>
      </c>
      <c r="C332" t="s">
        <v>41</v>
      </c>
      <c r="D332">
        <v>20.538461538461501</v>
      </c>
      <c r="E332">
        <v>11</v>
      </c>
      <c r="F332">
        <f t="shared" si="10"/>
        <v>20</v>
      </c>
      <c r="G332" s="23">
        <v>7</v>
      </c>
      <c r="H332">
        <f t="shared" si="11"/>
        <v>7</v>
      </c>
    </row>
    <row r="333" spans="1:8" x14ac:dyDescent="0.3">
      <c r="A333" s="1">
        <v>44550</v>
      </c>
      <c r="B333">
        <v>24</v>
      </c>
      <c r="C333" t="s">
        <v>41</v>
      </c>
      <c r="D333">
        <v>19.600000000000001</v>
      </c>
      <c r="E333">
        <v>12</v>
      </c>
      <c r="F333">
        <f t="shared" si="10"/>
        <v>19</v>
      </c>
      <c r="G333" s="24">
        <v>6</v>
      </c>
      <c r="H333">
        <v>12</v>
      </c>
    </row>
    <row r="334" spans="1:8" x14ac:dyDescent="0.3">
      <c r="A334" s="1">
        <v>44566</v>
      </c>
      <c r="B334">
        <v>0</v>
      </c>
      <c r="C334" t="s">
        <v>41</v>
      </c>
      <c r="D334">
        <v>21.3333333333333</v>
      </c>
      <c r="E334">
        <v>5</v>
      </c>
      <c r="F334">
        <f t="shared" si="10"/>
        <v>21</v>
      </c>
      <c r="G334" s="23"/>
      <c r="H334">
        <f t="shared" si="11"/>
        <v>5</v>
      </c>
    </row>
    <row r="335" spans="1:8" x14ac:dyDescent="0.3">
      <c r="A335" s="1">
        <v>44573</v>
      </c>
      <c r="B335">
        <v>7</v>
      </c>
      <c r="C335" t="s">
        <v>41</v>
      </c>
      <c r="D335">
        <v>18.590909090909001</v>
      </c>
      <c r="E335">
        <v>8</v>
      </c>
      <c r="F335">
        <f t="shared" si="10"/>
        <v>18</v>
      </c>
      <c r="G335" s="23"/>
      <c r="H335">
        <f t="shared" si="11"/>
        <v>8</v>
      </c>
    </row>
    <row r="336" spans="1:8" x14ac:dyDescent="0.3">
      <c r="A336" s="1">
        <v>44580</v>
      </c>
      <c r="B336">
        <v>14</v>
      </c>
      <c r="C336" t="s">
        <v>41</v>
      </c>
      <c r="D336">
        <v>19.230769230769202</v>
      </c>
      <c r="E336">
        <v>10</v>
      </c>
      <c r="F336">
        <f t="shared" si="10"/>
        <v>19</v>
      </c>
      <c r="G336" s="23"/>
      <c r="H336">
        <f t="shared" si="11"/>
        <v>10</v>
      </c>
    </row>
    <row r="337" spans="1:8" x14ac:dyDescent="0.3">
      <c r="A337" s="1">
        <v>44484</v>
      </c>
      <c r="B337">
        <v>0</v>
      </c>
      <c r="C337" t="s">
        <v>42</v>
      </c>
      <c r="D337">
        <v>24.1538461538461</v>
      </c>
      <c r="E337">
        <v>5</v>
      </c>
      <c r="F337">
        <f t="shared" si="10"/>
        <v>24</v>
      </c>
      <c r="G337" s="23">
        <v>4</v>
      </c>
      <c r="H337">
        <f t="shared" si="11"/>
        <v>4</v>
      </c>
    </row>
    <row r="338" spans="1:8" x14ac:dyDescent="0.3">
      <c r="A338" s="1">
        <v>44491</v>
      </c>
      <c r="B338">
        <v>7</v>
      </c>
      <c r="C338" t="s">
        <v>42</v>
      </c>
      <c r="D338">
        <v>19.3333333333333</v>
      </c>
      <c r="E338">
        <v>7</v>
      </c>
      <c r="F338">
        <f t="shared" si="10"/>
        <v>19</v>
      </c>
      <c r="G338" s="23">
        <v>6</v>
      </c>
      <c r="H338">
        <f t="shared" si="11"/>
        <v>6</v>
      </c>
    </row>
    <row r="339" spans="1:8" x14ac:dyDescent="0.3">
      <c r="A339" s="1">
        <v>44498</v>
      </c>
      <c r="B339">
        <v>14</v>
      </c>
      <c r="C339" t="s">
        <v>42</v>
      </c>
      <c r="D339">
        <v>20.75</v>
      </c>
      <c r="E339">
        <v>10</v>
      </c>
      <c r="F339">
        <f t="shared" si="10"/>
        <v>20</v>
      </c>
      <c r="G339" s="23">
        <v>8</v>
      </c>
      <c r="H339">
        <f t="shared" si="11"/>
        <v>8</v>
      </c>
    </row>
    <row r="340" spans="1:8" x14ac:dyDescent="0.3">
      <c r="A340" s="1">
        <v>44505</v>
      </c>
      <c r="B340">
        <v>21</v>
      </c>
      <c r="C340" t="s">
        <v>42</v>
      </c>
      <c r="D340">
        <v>19</v>
      </c>
      <c r="E340">
        <v>12</v>
      </c>
      <c r="F340">
        <f t="shared" si="10"/>
        <v>19</v>
      </c>
      <c r="G340" s="23">
        <v>8</v>
      </c>
      <c r="H340">
        <f t="shared" si="11"/>
        <v>8</v>
      </c>
    </row>
    <row r="341" spans="1:8" x14ac:dyDescent="0.3">
      <c r="A341" s="1">
        <v>44526</v>
      </c>
      <c r="B341">
        <v>0</v>
      </c>
      <c r="C341" t="s">
        <v>42</v>
      </c>
      <c r="D341">
        <v>19.571428571428498</v>
      </c>
      <c r="E341">
        <v>6</v>
      </c>
      <c r="F341">
        <f t="shared" si="10"/>
        <v>19</v>
      </c>
      <c r="G341" s="23">
        <v>3</v>
      </c>
      <c r="H341">
        <f t="shared" si="11"/>
        <v>3</v>
      </c>
    </row>
    <row r="342" spans="1:8" x14ac:dyDescent="0.3">
      <c r="A342" s="1">
        <v>44533</v>
      </c>
      <c r="B342">
        <v>7</v>
      </c>
      <c r="C342" t="s">
        <v>42</v>
      </c>
      <c r="D342">
        <v>20.545454545454501</v>
      </c>
      <c r="E342">
        <v>8</v>
      </c>
      <c r="F342">
        <f t="shared" si="10"/>
        <v>20</v>
      </c>
      <c r="G342" s="23">
        <v>5</v>
      </c>
      <c r="H342">
        <f t="shared" si="11"/>
        <v>5</v>
      </c>
    </row>
    <row r="343" spans="1:8" x14ac:dyDescent="0.3">
      <c r="A343" s="1">
        <v>44540</v>
      </c>
      <c r="B343">
        <v>14</v>
      </c>
      <c r="C343" t="s">
        <v>42</v>
      </c>
      <c r="D343">
        <v>19.692307692307601</v>
      </c>
      <c r="E343">
        <v>11</v>
      </c>
      <c r="F343">
        <f t="shared" si="10"/>
        <v>19</v>
      </c>
      <c r="G343" s="23">
        <v>6</v>
      </c>
      <c r="H343">
        <f t="shared" si="11"/>
        <v>6</v>
      </c>
    </row>
    <row r="344" spans="1:8" x14ac:dyDescent="0.3">
      <c r="A344" s="1">
        <v>44547</v>
      </c>
      <c r="B344">
        <v>21</v>
      </c>
      <c r="C344" t="s">
        <v>42</v>
      </c>
      <c r="D344">
        <v>21.125</v>
      </c>
      <c r="E344">
        <v>11</v>
      </c>
      <c r="F344">
        <f t="shared" si="10"/>
        <v>21</v>
      </c>
      <c r="G344" s="23"/>
      <c r="H344">
        <f t="shared" si="11"/>
        <v>11</v>
      </c>
    </row>
    <row r="345" spans="1:8" x14ac:dyDescent="0.3">
      <c r="A345" s="1">
        <v>44550</v>
      </c>
      <c r="B345">
        <v>24</v>
      </c>
      <c r="C345" t="s">
        <v>42</v>
      </c>
      <c r="D345">
        <v>19.600000000000001</v>
      </c>
      <c r="E345">
        <v>12</v>
      </c>
      <c r="F345">
        <f t="shared" si="10"/>
        <v>19</v>
      </c>
      <c r="G345" s="23"/>
      <c r="H345">
        <f t="shared" si="11"/>
        <v>12</v>
      </c>
    </row>
    <row r="346" spans="1:8" x14ac:dyDescent="0.3">
      <c r="A346" s="1">
        <v>44566</v>
      </c>
      <c r="B346">
        <v>0</v>
      </c>
      <c r="C346" t="s">
        <v>42</v>
      </c>
      <c r="D346">
        <v>21.3333333333333</v>
      </c>
      <c r="E346">
        <v>5</v>
      </c>
      <c r="F346">
        <f t="shared" si="10"/>
        <v>21</v>
      </c>
      <c r="G346" s="23"/>
      <c r="H346">
        <f t="shared" si="11"/>
        <v>5</v>
      </c>
    </row>
    <row r="347" spans="1:8" x14ac:dyDescent="0.3">
      <c r="A347" s="1">
        <v>44573</v>
      </c>
      <c r="B347">
        <v>7</v>
      </c>
      <c r="C347" t="s">
        <v>42</v>
      </c>
      <c r="D347">
        <v>18.8333333333333</v>
      </c>
      <c r="E347">
        <v>7</v>
      </c>
      <c r="F347">
        <f t="shared" si="10"/>
        <v>18</v>
      </c>
      <c r="G347" s="23"/>
      <c r="H347">
        <f t="shared" si="11"/>
        <v>7</v>
      </c>
    </row>
    <row r="348" spans="1:8" x14ac:dyDescent="0.3">
      <c r="A348" s="1">
        <v>44580</v>
      </c>
      <c r="B348">
        <v>14</v>
      </c>
      <c r="C348" t="s">
        <v>42</v>
      </c>
      <c r="D348">
        <v>18.727272727272702</v>
      </c>
      <c r="E348">
        <v>9</v>
      </c>
      <c r="F348">
        <f t="shared" si="10"/>
        <v>18</v>
      </c>
      <c r="G348" s="23"/>
      <c r="H348">
        <f t="shared" si="11"/>
        <v>9</v>
      </c>
    </row>
    <row r="349" spans="1:8" x14ac:dyDescent="0.3">
      <c r="A349" s="1">
        <v>44484</v>
      </c>
      <c r="B349">
        <v>0</v>
      </c>
      <c r="C349" t="s">
        <v>43</v>
      </c>
      <c r="D349">
        <v>24.181818181818102</v>
      </c>
      <c r="E349">
        <v>4</v>
      </c>
      <c r="F349">
        <f t="shared" si="10"/>
        <v>24</v>
      </c>
      <c r="G349" s="23">
        <v>3</v>
      </c>
      <c r="H349">
        <f t="shared" si="11"/>
        <v>3</v>
      </c>
    </row>
    <row r="350" spans="1:8" x14ac:dyDescent="0.3">
      <c r="A350" s="1">
        <v>44491</v>
      </c>
      <c r="B350">
        <v>7</v>
      </c>
      <c r="C350" t="s">
        <v>43</v>
      </c>
      <c r="D350">
        <v>19.2222222222222</v>
      </c>
      <c r="E350">
        <v>7</v>
      </c>
      <c r="F350">
        <f t="shared" si="10"/>
        <v>19</v>
      </c>
      <c r="G350" s="23">
        <v>6</v>
      </c>
      <c r="H350">
        <f t="shared" si="11"/>
        <v>6</v>
      </c>
    </row>
    <row r="351" spans="1:8" x14ac:dyDescent="0.3">
      <c r="A351" s="1">
        <v>44498</v>
      </c>
      <c r="B351">
        <v>14</v>
      </c>
      <c r="C351" t="s">
        <v>43</v>
      </c>
      <c r="D351">
        <v>18</v>
      </c>
      <c r="E351">
        <v>10</v>
      </c>
      <c r="F351">
        <f t="shared" si="10"/>
        <v>18</v>
      </c>
      <c r="G351" s="23"/>
      <c r="H351">
        <f t="shared" si="11"/>
        <v>10</v>
      </c>
    </row>
    <row r="352" spans="1:8" x14ac:dyDescent="0.3">
      <c r="A352" s="1">
        <v>44526</v>
      </c>
      <c r="B352">
        <v>0</v>
      </c>
      <c r="C352" t="s">
        <v>43</v>
      </c>
      <c r="D352">
        <v>19.571428571428498</v>
      </c>
      <c r="E352">
        <v>6</v>
      </c>
      <c r="F352">
        <f t="shared" si="10"/>
        <v>19</v>
      </c>
      <c r="G352" s="23"/>
      <c r="H352">
        <f t="shared" si="11"/>
        <v>6</v>
      </c>
    </row>
    <row r="353" spans="1:8" x14ac:dyDescent="0.3">
      <c r="A353" s="1">
        <v>44533</v>
      </c>
      <c r="B353">
        <v>7</v>
      </c>
      <c r="C353" t="s">
        <v>43</v>
      </c>
      <c r="D353">
        <v>20.4166666666666</v>
      </c>
      <c r="E353">
        <v>8</v>
      </c>
      <c r="F353">
        <f t="shared" si="10"/>
        <v>20</v>
      </c>
      <c r="G353" s="23"/>
      <c r="H353">
        <f t="shared" si="11"/>
        <v>8</v>
      </c>
    </row>
    <row r="354" spans="1:8" x14ac:dyDescent="0.3">
      <c r="A354" s="1">
        <v>44540</v>
      </c>
      <c r="B354">
        <v>14</v>
      </c>
      <c r="C354" t="s">
        <v>43</v>
      </c>
      <c r="D354">
        <v>19.6666666666666</v>
      </c>
      <c r="E354">
        <v>11</v>
      </c>
      <c r="F354">
        <f t="shared" si="10"/>
        <v>19</v>
      </c>
      <c r="G354" s="23"/>
      <c r="H354">
        <f t="shared" si="11"/>
        <v>11</v>
      </c>
    </row>
    <row r="355" spans="1:8" x14ac:dyDescent="0.3">
      <c r="A355" s="1">
        <v>44547</v>
      </c>
      <c r="B355">
        <v>21</v>
      </c>
      <c r="C355" t="s">
        <v>43</v>
      </c>
      <c r="D355">
        <v>20.615384615384599</v>
      </c>
      <c r="E355">
        <v>12</v>
      </c>
      <c r="F355">
        <f t="shared" si="10"/>
        <v>20</v>
      </c>
      <c r="G355" s="23"/>
      <c r="H355">
        <f t="shared" si="11"/>
        <v>12</v>
      </c>
    </row>
    <row r="356" spans="1:8" x14ac:dyDescent="0.3">
      <c r="A356" s="1">
        <v>44550</v>
      </c>
      <c r="B356">
        <v>24</v>
      </c>
      <c r="C356" t="s">
        <v>43</v>
      </c>
      <c r="D356">
        <v>19.428571428571399</v>
      </c>
      <c r="E356">
        <v>12</v>
      </c>
      <c r="F356">
        <f t="shared" si="10"/>
        <v>19</v>
      </c>
      <c r="G356" s="23"/>
      <c r="H356">
        <f t="shared" si="11"/>
        <v>12</v>
      </c>
    </row>
    <row r="357" spans="1:8" x14ac:dyDescent="0.3">
      <c r="A357" s="1">
        <v>44566</v>
      </c>
      <c r="B357">
        <v>0</v>
      </c>
      <c r="C357" t="s">
        <v>43</v>
      </c>
      <c r="D357">
        <v>22</v>
      </c>
      <c r="E357">
        <v>5</v>
      </c>
      <c r="F357">
        <f t="shared" si="10"/>
        <v>22</v>
      </c>
      <c r="G357" s="23"/>
      <c r="H357">
        <f t="shared" si="11"/>
        <v>5</v>
      </c>
    </row>
    <row r="358" spans="1:8" x14ac:dyDescent="0.3">
      <c r="A358" s="1">
        <v>44573</v>
      </c>
      <c r="B358">
        <v>7</v>
      </c>
      <c r="C358" t="s">
        <v>43</v>
      </c>
      <c r="D358">
        <v>18.764705882352899</v>
      </c>
      <c r="E358">
        <v>7</v>
      </c>
      <c r="F358">
        <f t="shared" si="10"/>
        <v>18</v>
      </c>
      <c r="G358" s="23"/>
      <c r="H358">
        <f t="shared" si="11"/>
        <v>7</v>
      </c>
    </row>
    <row r="359" spans="1:8" x14ac:dyDescent="0.3">
      <c r="A359" s="1">
        <v>44580</v>
      </c>
      <c r="B359">
        <v>14</v>
      </c>
      <c r="C359" t="s">
        <v>43</v>
      </c>
      <c r="D359">
        <v>19.076923076922998</v>
      </c>
      <c r="E359">
        <v>9</v>
      </c>
      <c r="F359">
        <f t="shared" si="10"/>
        <v>19</v>
      </c>
      <c r="G359" s="23"/>
      <c r="H359">
        <f t="shared" si="11"/>
        <v>9</v>
      </c>
    </row>
    <row r="360" spans="1:8" x14ac:dyDescent="0.3">
      <c r="A360" s="1">
        <v>44484</v>
      </c>
      <c r="B360">
        <v>0</v>
      </c>
      <c r="C360" t="s">
        <v>44</v>
      </c>
      <c r="D360">
        <v>24.0833333333333</v>
      </c>
      <c r="E360">
        <v>4</v>
      </c>
      <c r="F360">
        <f t="shared" si="10"/>
        <v>24</v>
      </c>
      <c r="G360" s="23">
        <v>3</v>
      </c>
      <c r="H360">
        <f t="shared" si="11"/>
        <v>3</v>
      </c>
    </row>
    <row r="361" spans="1:8" x14ac:dyDescent="0.3">
      <c r="A361" s="1">
        <v>44491</v>
      </c>
      <c r="B361">
        <v>7</v>
      </c>
      <c r="C361" t="s">
        <v>44</v>
      </c>
      <c r="D361">
        <v>18.5</v>
      </c>
      <c r="E361">
        <v>6</v>
      </c>
      <c r="F361">
        <f t="shared" si="10"/>
        <v>18</v>
      </c>
      <c r="G361" s="23">
        <v>5</v>
      </c>
      <c r="H361">
        <f t="shared" si="11"/>
        <v>5</v>
      </c>
    </row>
    <row r="362" spans="1:8" x14ac:dyDescent="0.3">
      <c r="A362" s="1">
        <v>44498</v>
      </c>
      <c r="B362">
        <v>14</v>
      </c>
      <c r="C362" t="s">
        <v>44</v>
      </c>
      <c r="D362">
        <v>21</v>
      </c>
      <c r="E362">
        <v>9</v>
      </c>
      <c r="F362">
        <f t="shared" si="10"/>
        <v>21</v>
      </c>
      <c r="G362" s="23">
        <v>8</v>
      </c>
      <c r="H362">
        <f t="shared" si="11"/>
        <v>8</v>
      </c>
    </row>
    <row r="363" spans="1:8" x14ac:dyDescent="0.3">
      <c r="A363" s="1">
        <v>44526</v>
      </c>
      <c r="B363">
        <v>0</v>
      </c>
      <c r="C363" t="s">
        <v>44</v>
      </c>
      <c r="D363">
        <v>19.5</v>
      </c>
      <c r="E363">
        <v>6</v>
      </c>
      <c r="F363">
        <f t="shared" si="10"/>
        <v>19</v>
      </c>
      <c r="G363" s="23"/>
      <c r="H363">
        <f t="shared" si="11"/>
        <v>6</v>
      </c>
    </row>
    <row r="364" spans="1:8" x14ac:dyDescent="0.3">
      <c r="A364" s="1">
        <v>44533</v>
      </c>
      <c r="B364">
        <v>7</v>
      </c>
      <c r="C364" t="s">
        <v>44</v>
      </c>
      <c r="D364">
        <v>20.307692307692299</v>
      </c>
      <c r="E364">
        <v>8</v>
      </c>
      <c r="F364">
        <f t="shared" si="10"/>
        <v>20</v>
      </c>
      <c r="G364" s="23"/>
      <c r="H364">
        <f t="shared" si="11"/>
        <v>8</v>
      </c>
    </row>
    <row r="365" spans="1:8" x14ac:dyDescent="0.3">
      <c r="A365" s="1">
        <v>44540</v>
      </c>
      <c r="B365">
        <v>14</v>
      </c>
      <c r="C365" t="s">
        <v>44</v>
      </c>
      <c r="D365">
        <v>19.6428571428571</v>
      </c>
      <c r="E365">
        <v>11</v>
      </c>
      <c r="F365">
        <f t="shared" si="10"/>
        <v>19</v>
      </c>
      <c r="G365" s="23"/>
      <c r="H365">
        <f t="shared" si="11"/>
        <v>11</v>
      </c>
    </row>
    <row r="366" spans="1:8" x14ac:dyDescent="0.3">
      <c r="A366" s="1">
        <v>44547</v>
      </c>
      <c r="B366">
        <v>21</v>
      </c>
      <c r="C366" t="s">
        <v>44</v>
      </c>
      <c r="D366">
        <v>20.5555555555555</v>
      </c>
      <c r="E366">
        <v>12</v>
      </c>
      <c r="F366">
        <f t="shared" si="10"/>
        <v>20</v>
      </c>
      <c r="G366" s="23"/>
      <c r="H366">
        <f t="shared" si="11"/>
        <v>12</v>
      </c>
    </row>
    <row r="367" spans="1:8" x14ac:dyDescent="0.3">
      <c r="A367" s="1">
        <v>44550</v>
      </c>
      <c r="B367">
        <v>24</v>
      </c>
      <c r="C367" t="s">
        <v>44</v>
      </c>
      <c r="D367">
        <v>19</v>
      </c>
      <c r="E367">
        <v>13</v>
      </c>
      <c r="F367">
        <f t="shared" si="10"/>
        <v>19</v>
      </c>
      <c r="G367" s="23"/>
      <c r="H367">
        <f t="shared" si="11"/>
        <v>13</v>
      </c>
    </row>
    <row r="368" spans="1:8" x14ac:dyDescent="0.3">
      <c r="A368" s="1">
        <v>44566</v>
      </c>
      <c r="B368">
        <v>0</v>
      </c>
      <c r="C368" t="s">
        <v>44</v>
      </c>
      <c r="D368">
        <v>21</v>
      </c>
      <c r="E368">
        <v>5</v>
      </c>
      <c r="F368">
        <f t="shared" si="10"/>
        <v>21</v>
      </c>
      <c r="G368" s="23"/>
      <c r="H368">
        <f t="shared" si="11"/>
        <v>5</v>
      </c>
    </row>
    <row r="369" spans="1:8" x14ac:dyDescent="0.3">
      <c r="A369" s="1">
        <v>44573</v>
      </c>
      <c r="B369">
        <v>7</v>
      </c>
      <c r="C369" t="s">
        <v>44</v>
      </c>
      <c r="D369">
        <v>18.6875</v>
      </c>
      <c r="E369">
        <v>8</v>
      </c>
      <c r="F369">
        <f t="shared" si="10"/>
        <v>18</v>
      </c>
      <c r="G369" s="23"/>
      <c r="H369">
        <f t="shared" si="11"/>
        <v>8</v>
      </c>
    </row>
    <row r="370" spans="1:8" x14ac:dyDescent="0.3">
      <c r="A370" s="1">
        <v>44580</v>
      </c>
      <c r="B370">
        <v>14</v>
      </c>
      <c r="C370" t="s">
        <v>44</v>
      </c>
      <c r="D370">
        <v>18.846153846153801</v>
      </c>
      <c r="E370">
        <v>10</v>
      </c>
      <c r="F370">
        <f t="shared" si="10"/>
        <v>18</v>
      </c>
      <c r="G370" s="26"/>
      <c r="H370">
        <f t="shared" si="11"/>
        <v>10</v>
      </c>
    </row>
  </sheetData>
  <autoFilter ref="A1:H370" xr:uid="{F5776711-FC65-4544-9186-D53AAED5567B}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분석</vt:lpstr>
      <vt:lpstr>수식</vt:lpstr>
      <vt:lpstr>계산</vt:lpstr>
      <vt:lpstr>LAI 추정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2023-03-08T09:08:50Z</dcterms:created>
  <dcterms:modified xsi:type="dcterms:W3CDTF">2023-03-13T03:44:10Z</dcterms:modified>
</cp:coreProperties>
</file>