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xuegeng/Documents/JD_Quant/Mission_1_Shareholder_Overweigh/"/>
    </mc:Choice>
  </mc:AlternateContent>
  <bookViews>
    <workbookView xWindow="1440" yWindow="440" windowWidth="32140" windowHeight="20560" activeTab="1"/>
  </bookViews>
  <sheets>
    <sheet name="Sheet1" sheetId="1" r:id="rId1"/>
    <sheet name="Sheet2" sheetId="2" r:id="rId2"/>
  </sheets>
  <externalReferences>
    <externalReference r:id="rId3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31" i="2" l="1"/>
  <c r="U20" i="2"/>
  <c r="U21" i="2"/>
  <c r="U22" i="2"/>
  <c r="U23" i="2"/>
  <c r="U24" i="2"/>
  <c r="U25" i="2"/>
  <c r="U26" i="2"/>
  <c r="U27" i="2"/>
  <c r="U28" i="2"/>
  <c r="U29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J2" i="2"/>
  <c r="M2" i="2"/>
  <c r="U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2" i="2"/>
  <c r="G3" i="2"/>
  <c r="D3" i="2"/>
  <c r="R3" i="2"/>
  <c r="G4" i="2"/>
  <c r="D4" i="2"/>
  <c r="R4" i="2"/>
  <c r="G5" i="2"/>
  <c r="D5" i="2"/>
  <c r="R5" i="2"/>
  <c r="G6" i="2"/>
  <c r="D6" i="2"/>
  <c r="R6" i="2"/>
  <c r="G7" i="2"/>
  <c r="D7" i="2"/>
  <c r="R7" i="2"/>
  <c r="G8" i="2"/>
  <c r="D8" i="2"/>
  <c r="R8" i="2"/>
  <c r="G9" i="2"/>
  <c r="D9" i="2"/>
  <c r="R9" i="2"/>
  <c r="G10" i="2"/>
  <c r="D10" i="2"/>
  <c r="R10" i="2"/>
  <c r="G11" i="2"/>
  <c r="D11" i="2"/>
  <c r="R11" i="2"/>
  <c r="G12" i="2"/>
  <c r="D12" i="2"/>
  <c r="R12" i="2"/>
  <c r="G13" i="2"/>
  <c r="D13" i="2"/>
  <c r="R13" i="2"/>
  <c r="G14" i="2"/>
  <c r="D14" i="2"/>
  <c r="R14" i="2"/>
  <c r="G15" i="2"/>
  <c r="D15" i="2"/>
  <c r="R15" i="2"/>
  <c r="G16" i="2"/>
  <c r="D16" i="2"/>
  <c r="R16" i="2"/>
  <c r="G17" i="2"/>
  <c r="D17" i="2"/>
  <c r="R17" i="2"/>
  <c r="G18" i="2"/>
  <c r="D18" i="2"/>
  <c r="R18" i="2"/>
  <c r="G19" i="2"/>
  <c r="D19" i="2"/>
  <c r="R19" i="2"/>
  <c r="G20" i="2"/>
  <c r="D20" i="2"/>
  <c r="R20" i="2"/>
  <c r="G21" i="2"/>
  <c r="D21" i="2"/>
  <c r="R21" i="2"/>
  <c r="G22" i="2"/>
  <c r="D22" i="2"/>
  <c r="R22" i="2"/>
  <c r="G23" i="2"/>
  <c r="D23" i="2"/>
  <c r="R23" i="2"/>
  <c r="G24" i="2"/>
  <c r="D24" i="2"/>
  <c r="R24" i="2"/>
  <c r="G25" i="2"/>
  <c r="D25" i="2"/>
  <c r="R25" i="2"/>
  <c r="G26" i="2"/>
  <c r="D26" i="2"/>
  <c r="R26" i="2"/>
  <c r="G27" i="2"/>
  <c r="D27" i="2"/>
  <c r="R27" i="2"/>
  <c r="G28" i="2"/>
  <c r="D28" i="2"/>
  <c r="R28" i="2"/>
  <c r="G29" i="2"/>
  <c r="D29" i="2"/>
  <c r="R29" i="2"/>
  <c r="G2" i="2"/>
  <c r="D2" i="2"/>
  <c r="R2" i="2"/>
  <c r="R31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2" i="2"/>
  <c r="J5" i="2"/>
  <c r="M5" i="2"/>
  <c r="J3" i="2"/>
  <c r="J4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M34" i="2"/>
  <c r="M33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4" i="2"/>
  <c r="M3" i="2"/>
</calcChain>
</file>

<file path=xl/sharedStrings.xml><?xml version="1.0" encoding="utf-8"?>
<sst xmlns="http://schemas.openxmlformats.org/spreadsheetml/2006/main" count="205" uniqueCount="164">
  <si>
    <t>p1</t>
  </si>
  <si>
    <t>p2</t>
  </si>
  <si>
    <t>p3</t>
  </si>
  <si>
    <t>p4</t>
  </si>
  <si>
    <t>total</t>
  </si>
  <si>
    <t>r1s</t>
  </si>
  <si>
    <t>r2s</t>
  </si>
  <si>
    <t>r3s</t>
  </si>
  <si>
    <t>r4s</t>
  </si>
  <si>
    <t>r1rank</t>
  </si>
  <si>
    <t>r2rank</t>
  </si>
  <si>
    <t>r3rank</t>
  </si>
  <si>
    <t>r4rank</t>
  </si>
  <si>
    <t>rank_avg</t>
  </si>
  <si>
    <t>房地产</t>
  </si>
  <si>
    <t>农林牧渔</t>
  </si>
  <si>
    <t>家用电器</t>
  </si>
  <si>
    <t>综合</t>
  </si>
  <si>
    <t>商业贸易</t>
  </si>
  <si>
    <t>电气设备</t>
  </si>
  <si>
    <t>通信</t>
  </si>
  <si>
    <t>休闲服务</t>
  </si>
  <si>
    <t>轻工制造</t>
  </si>
  <si>
    <t>有色金属</t>
  </si>
  <si>
    <t>医药生物</t>
  </si>
  <si>
    <t>计算机</t>
  </si>
  <si>
    <t>银行</t>
  </si>
  <si>
    <t>纺织服装</t>
  </si>
  <si>
    <t>公用事业</t>
  </si>
  <si>
    <t>传媒</t>
  </si>
  <si>
    <t>食品饮料</t>
  </si>
  <si>
    <t>电子</t>
  </si>
  <si>
    <t>建筑装饰</t>
  </si>
  <si>
    <t>建筑材料</t>
  </si>
  <si>
    <t>钢铁</t>
  </si>
  <si>
    <t>机械设备</t>
  </si>
  <si>
    <t>非银金融</t>
  </si>
  <si>
    <t>化工</t>
  </si>
  <si>
    <t>汽车</t>
  </si>
  <si>
    <t>交通运输</t>
  </si>
  <si>
    <t>国防军工</t>
  </si>
  <si>
    <t>采掘</t>
  </si>
  <si>
    <t>35.66%</t>
  </si>
  <si>
    <t>23.91%</t>
  </si>
  <si>
    <t>20.63%</t>
  </si>
  <si>
    <t>18.87%</t>
  </si>
  <si>
    <t>33.68%</t>
  </si>
  <si>
    <t>17.28%</t>
  </si>
  <si>
    <t>20.41%</t>
  </si>
  <si>
    <t>18.18%</t>
  </si>
  <si>
    <t>18.03%</t>
  </si>
  <si>
    <t>14.41%</t>
  </si>
  <si>
    <t>17.82%</t>
  </si>
  <si>
    <t>12.31%</t>
  </si>
  <si>
    <t>40.00%</t>
  </si>
  <si>
    <t>22.22%</t>
  </si>
  <si>
    <t>12.33%</t>
  </si>
  <si>
    <t>11.51%</t>
  </si>
  <si>
    <t>16.67%</t>
  </si>
  <si>
    <t>14.29%</t>
  </si>
  <si>
    <t>14.05%</t>
  </si>
  <si>
    <t>13.33%</t>
  </si>
  <si>
    <t>12.11%</t>
  </si>
  <si>
    <t>10.91%</t>
  </si>
  <si>
    <t>13.25%</t>
  </si>
  <si>
    <t>10.49%</t>
  </si>
  <si>
    <t>10.20%</t>
  </si>
  <si>
    <t>14.52%</t>
  </si>
  <si>
    <t>16.28%</t>
  </si>
  <si>
    <t>10.87%</t>
  </si>
  <si>
    <t>15.87%</t>
  </si>
  <si>
    <t>24.53%</t>
  </si>
  <si>
    <t>10.53%</t>
  </si>
  <si>
    <t>9.95%</t>
  </si>
  <si>
    <t>11.22%</t>
  </si>
  <si>
    <t>6.06%</t>
  </si>
  <si>
    <t>12.30%</t>
  </si>
  <si>
    <t>8.47%</t>
  </si>
  <si>
    <t>10.55%</t>
  </si>
  <si>
    <t>8.21%</t>
  </si>
  <si>
    <t>16.00%</t>
  </si>
  <si>
    <t>7.78%</t>
  </si>
  <si>
    <t>8.90%</t>
  </si>
  <si>
    <t>7.91%</t>
  </si>
  <si>
    <t>9.22%</t>
  </si>
  <si>
    <t>4.96%</t>
  </si>
  <si>
    <t>8.00%</t>
  </si>
  <si>
    <t>8.07%</t>
  </si>
  <si>
    <t>3.64%</t>
  </si>
  <si>
    <t>7.57%</t>
  </si>
  <si>
    <t>2.86%</t>
  </si>
  <si>
    <t>2.04%</t>
  </si>
  <si>
    <t>3.23%</t>
  </si>
  <si>
    <t>49.61%</t>
  </si>
  <si>
    <t>47.83%</t>
  </si>
  <si>
    <t>44.44%</t>
  </si>
  <si>
    <t>39.62%</t>
  </si>
  <si>
    <t>43.98%</t>
  </si>
  <si>
    <t>37.76%</t>
  </si>
  <si>
    <t>42.42%</t>
  </si>
  <si>
    <t>30.33%</t>
  </si>
  <si>
    <t>44.07%</t>
  </si>
  <si>
    <t>37.09%</t>
  </si>
  <si>
    <t>44.10%</t>
  </si>
  <si>
    <t>38.89%</t>
  </si>
  <si>
    <t>41.78%</t>
  </si>
  <si>
    <t>35.25%</t>
  </si>
  <si>
    <t>34.44%</t>
  </si>
  <si>
    <t>33.18%</t>
  </si>
  <si>
    <t>39.67%</t>
  </si>
  <si>
    <t>42.67%</t>
  </si>
  <si>
    <t>30.30%</t>
  </si>
  <si>
    <t>33.23%</t>
  </si>
  <si>
    <t>34.55%</t>
  </si>
  <si>
    <t>33.75%</t>
  </si>
  <si>
    <t>32.10%</t>
  </si>
  <si>
    <t>30.48%</t>
  </si>
  <si>
    <t>36.73%</t>
  </si>
  <si>
    <t>25.81%</t>
  </si>
  <si>
    <t>43.41%</t>
  </si>
  <si>
    <t>34.78%</t>
  </si>
  <si>
    <t>33.33%</t>
  </si>
  <si>
    <t>35.85%</t>
  </si>
  <si>
    <t>31.58%</t>
  </si>
  <si>
    <t>32.98%</t>
  </si>
  <si>
    <t>30.61%</t>
  </si>
  <si>
    <t>39.39%</t>
  </si>
  <si>
    <t>38.52%</t>
  </si>
  <si>
    <t>31.36%</t>
  </si>
  <si>
    <t>30.91%</t>
  </si>
  <si>
    <t>34.87%</t>
  </si>
  <si>
    <t>24.00%</t>
  </si>
  <si>
    <t>26.67%</t>
  </si>
  <si>
    <t>30.14%</t>
  </si>
  <si>
    <t>40.29%</t>
  </si>
  <si>
    <t>18.89%</t>
  </si>
  <si>
    <t>28.57%</t>
  </si>
  <si>
    <t>27.27%</t>
  </si>
  <si>
    <t>14.67%</t>
  </si>
  <si>
    <t>26.09%</t>
  </si>
  <si>
    <t>29.09%</t>
  </si>
  <si>
    <t>23.66%</t>
  </si>
  <si>
    <t>19.14%</t>
  </si>
  <si>
    <t>15.24%</t>
  </si>
  <si>
    <t>9.68%</t>
  </si>
  <si>
    <t>p1</t>
    <phoneticPr fontId="1" type="noConversion"/>
  </si>
  <si>
    <t>2014-07-15 到 2015-06-12</t>
    <phoneticPr fontId="1" type="noConversion"/>
  </si>
  <si>
    <t>2012-01-04 到 2014-07-15</t>
    <rPh sb="11" eb="12">
      <t>dao</t>
    </rPh>
    <phoneticPr fontId="1" type="noConversion"/>
  </si>
  <si>
    <t>2016-02-01 到 2017-09-29</t>
    <phoneticPr fontId="1" type="noConversion"/>
  </si>
  <si>
    <t>2015-06-12 到 2016-02-01</t>
    <rPh sb="11" eb="12">
      <t>dao</t>
    </rPh>
    <phoneticPr fontId="1" type="noConversion"/>
  </si>
  <si>
    <t>sec</t>
  </si>
  <si>
    <t>front_days#1</t>
  </si>
  <si>
    <t>front_freq#1</t>
  </si>
  <si>
    <t>front_proportion#1</t>
    <phoneticPr fontId="1" type="noConversion"/>
  </si>
  <si>
    <t>front_days#2</t>
  </si>
  <si>
    <t>front_freq#2</t>
  </si>
  <si>
    <t>front_proportion#2</t>
    <phoneticPr fontId="1" type="noConversion"/>
  </si>
  <si>
    <t>back_days#1</t>
  </si>
  <si>
    <t>back_freq#1</t>
  </si>
  <si>
    <t>back_proportion#1</t>
    <phoneticPr fontId="1" type="noConversion"/>
  </si>
  <si>
    <t>back_days#2</t>
  </si>
  <si>
    <t>back_freq#2</t>
  </si>
  <si>
    <t>back_proportion#2</t>
    <phoneticPr fontId="1" type="noConversion"/>
  </si>
  <si>
    <t>total_counts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</si>
</sst>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DengXian"/>
      <family val="2"/>
      <scheme val="minor"/>
    </font>
    <font>
      <sz val="9"/>
      <name val="DengXian"/>
      <family val="2"/>
      <scheme val="minor"/>
    </font>
    <font>
      <sz val="16"/>
      <color theme="1"/>
      <name val="DengXian"/>
      <family val="2"/>
      <charset val="134"/>
      <scheme val="minor"/>
    </font>
    <font>
      <b/>
      <sz val="16"/>
      <color theme="1"/>
      <name val="DengXian"/>
      <family val="2"/>
      <charset val="134"/>
      <scheme val="minor"/>
    </font>
    <font>
      <b/>
      <sz val="14"/>
      <color theme="1"/>
      <name val="DengXian"/>
      <family val="2"/>
      <charset val="134"/>
      <scheme val="minor"/>
    </font>
    <font>
      <b/>
      <sz val="14"/>
      <color theme="1"/>
      <name val="Arial"/>
      <family val="2"/>
    </font>
    <font>
      <sz val="14"/>
      <color rgb="FFFF0000"/>
      <name val="DengXian"/>
      <family val="2"/>
      <charset val="134"/>
      <scheme val="minor"/>
    </font>
    <font>
      <sz val="14"/>
      <color theme="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0" borderId="1" xfId="0" applyFont="1" applyBorder="1" applyAlignment="1">
      <alignment horizontal="center" vertical="top"/>
    </xf>
    <xf numFmtId="0" fontId="5" fillId="0" borderId="2" xfId="0" applyFont="1" applyFill="1" applyBorder="1" applyAlignment="1">
      <alignment horizontal="center" vertical="top"/>
    </xf>
    <xf numFmtId="0" fontId="4" fillId="0" borderId="0" xfId="0" applyFont="1"/>
    <xf numFmtId="0" fontId="6" fillId="0" borderId="0" xfId="0" applyFont="1"/>
    <xf numFmtId="0" fontId="7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243430403566144"/>
          <c:y val="0.0265400539721267"/>
          <c:w val="0.953074793570512"/>
          <c:h val="0.875408266884187"/>
        </c:manualLayout>
      </c:layout>
      <c:barChart>
        <c:barDir val="col"/>
        <c:grouping val="clustered"/>
        <c:varyColors val="0"/>
        <c:ser>
          <c:idx val="0"/>
          <c:order val="0"/>
          <c:tx>
            <c:v>各行业增持前60天基于指数的最大胜率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[1]Sheet1!$A$2:$A$29</c:f>
              <c:strCache>
                <c:ptCount val="28"/>
                <c:pt idx="0">
                  <c:v>交通运输</c:v>
                </c:pt>
                <c:pt idx="1">
                  <c:v>房地产</c:v>
                </c:pt>
                <c:pt idx="2">
                  <c:v>电子</c:v>
                </c:pt>
                <c:pt idx="3">
                  <c:v>采掘</c:v>
                </c:pt>
                <c:pt idx="4">
                  <c:v>建筑材料</c:v>
                </c:pt>
                <c:pt idx="5">
                  <c:v>电气设备</c:v>
                </c:pt>
                <c:pt idx="6">
                  <c:v>纺织服装</c:v>
                </c:pt>
                <c:pt idx="7">
                  <c:v>钢铁</c:v>
                </c:pt>
                <c:pt idx="8">
                  <c:v>食品饮料</c:v>
                </c:pt>
                <c:pt idx="9">
                  <c:v>计算机</c:v>
                </c:pt>
                <c:pt idx="10">
                  <c:v>银行</c:v>
                </c:pt>
                <c:pt idx="11">
                  <c:v>家用电器</c:v>
                </c:pt>
                <c:pt idx="12">
                  <c:v>机械设备</c:v>
                </c:pt>
                <c:pt idx="13">
                  <c:v>公用事业</c:v>
                </c:pt>
                <c:pt idx="14">
                  <c:v>商业贸易</c:v>
                </c:pt>
                <c:pt idx="15">
                  <c:v>通信</c:v>
                </c:pt>
                <c:pt idx="16">
                  <c:v>休闲服务</c:v>
                </c:pt>
                <c:pt idx="17">
                  <c:v>汽车</c:v>
                </c:pt>
                <c:pt idx="18">
                  <c:v>农林牧渔</c:v>
                </c:pt>
                <c:pt idx="19">
                  <c:v>建筑装饰</c:v>
                </c:pt>
                <c:pt idx="20">
                  <c:v>化工</c:v>
                </c:pt>
                <c:pt idx="21">
                  <c:v>医药生物</c:v>
                </c:pt>
                <c:pt idx="22">
                  <c:v>有色金属</c:v>
                </c:pt>
                <c:pt idx="23">
                  <c:v>国防军工</c:v>
                </c:pt>
                <c:pt idx="24">
                  <c:v>传媒</c:v>
                </c:pt>
                <c:pt idx="25">
                  <c:v>非银金融</c:v>
                </c:pt>
                <c:pt idx="26">
                  <c:v>轻工制造</c:v>
                </c:pt>
                <c:pt idx="27">
                  <c:v>综合</c:v>
                </c:pt>
              </c:strCache>
            </c:strRef>
          </c:cat>
          <c:val>
            <c:numRef>
              <c:f>[1]Sheet1!$D$2:$D$29</c:f>
              <c:numCache>
                <c:formatCode>General</c:formatCode>
                <c:ptCount val="28"/>
                <c:pt idx="0">
                  <c:v>0.470899470899471</c:v>
                </c:pt>
                <c:pt idx="1">
                  <c:v>0.568345323741007</c:v>
                </c:pt>
                <c:pt idx="2">
                  <c:v>0.550561797752809</c:v>
                </c:pt>
                <c:pt idx="3">
                  <c:v>0.542857142857143</c:v>
                </c:pt>
                <c:pt idx="4">
                  <c:v>0.651162790697674</c:v>
                </c:pt>
                <c:pt idx="5">
                  <c:v>0.592731829573935</c:v>
                </c:pt>
                <c:pt idx="6">
                  <c:v>0.598337950138504</c:v>
                </c:pt>
                <c:pt idx="7">
                  <c:v>0.566265060240964</c:v>
                </c:pt>
                <c:pt idx="8">
                  <c:v>0.59765625</c:v>
                </c:pt>
                <c:pt idx="9">
                  <c:v>0.573116691285081</c:v>
                </c:pt>
                <c:pt idx="10">
                  <c:v>0.798449612403101</c:v>
                </c:pt>
                <c:pt idx="11">
                  <c:v>0.555932203389831</c:v>
                </c:pt>
                <c:pt idx="12">
                  <c:v>0.577065351418002</c:v>
                </c:pt>
                <c:pt idx="13">
                  <c:v>0.568720379146919</c:v>
                </c:pt>
                <c:pt idx="14">
                  <c:v>0.620224719101124</c:v>
                </c:pt>
                <c:pt idx="15">
                  <c:v>0.63013698630137</c:v>
                </c:pt>
                <c:pt idx="16">
                  <c:v>0.621794871794872</c:v>
                </c:pt>
                <c:pt idx="17">
                  <c:v>0.507204610951009</c:v>
                </c:pt>
                <c:pt idx="18">
                  <c:v>0.578494623655914</c:v>
                </c:pt>
                <c:pt idx="19">
                  <c:v>0.589506172839506</c:v>
                </c:pt>
                <c:pt idx="20">
                  <c:v>0.570786516853933</c:v>
                </c:pt>
                <c:pt idx="21">
                  <c:v>0.592142188961646</c:v>
                </c:pt>
                <c:pt idx="22">
                  <c:v>0.594036697247706</c:v>
                </c:pt>
                <c:pt idx="23">
                  <c:v>0.6375</c:v>
                </c:pt>
                <c:pt idx="24">
                  <c:v>0.550868486352357</c:v>
                </c:pt>
                <c:pt idx="25">
                  <c:v>0.532258064516129</c:v>
                </c:pt>
                <c:pt idx="26">
                  <c:v>0.59375</c:v>
                </c:pt>
                <c:pt idx="27">
                  <c:v>0.643122676579926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81016128"/>
        <c:axId val="-1981147296"/>
      </c:barChart>
      <c:catAx>
        <c:axId val="-198101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81147296"/>
        <c:crosses val="autoZero"/>
        <c:auto val="1"/>
        <c:lblAlgn val="ctr"/>
        <c:lblOffset val="100"/>
        <c:noMultiLvlLbl val="0"/>
      </c:catAx>
      <c:valAx>
        <c:axId val="-19811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8101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0" i="0" baseline="0">
                <a:effectLst/>
              </a:rPr>
              <a:t>各行业增持后</a:t>
            </a:r>
            <a:r>
              <a:rPr lang="en-US" altLang="zh-CN" sz="1800" b="0" i="0" baseline="0">
                <a:effectLst/>
              </a:rPr>
              <a:t>60</a:t>
            </a:r>
            <a:r>
              <a:rPr lang="zh-CN" altLang="en-US" sz="1800" b="0" i="0" baseline="0">
                <a:effectLst/>
              </a:rPr>
              <a:t>天基于指数的最大胜率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增持后60天中最大频率超板块收益持有天数的增持数占总增持数比例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[1]Sheet1!$A$2:$A$29</c:f>
              <c:strCache>
                <c:ptCount val="28"/>
                <c:pt idx="0">
                  <c:v>交通运输</c:v>
                </c:pt>
                <c:pt idx="1">
                  <c:v>房地产</c:v>
                </c:pt>
                <c:pt idx="2">
                  <c:v>电子</c:v>
                </c:pt>
                <c:pt idx="3">
                  <c:v>采掘</c:v>
                </c:pt>
                <c:pt idx="4">
                  <c:v>建筑材料</c:v>
                </c:pt>
                <c:pt idx="5">
                  <c:v>电气设备</c:v>
                </c:pt>
                <c:pt idx="6">
                  <c:v>纺织服装</c:v>
                </c:pt>
                <c:pt idx="7">
                  <c:v>钢铁</c:v>
                </c:pt>
                <c:pt idx="8">
                  <c:v>食品饮料</c:v>
                </c:pt>
                <c:pt idx="9">
                  <c:v>计算机</c:v>
                </c:pt>
                <c:pt idx="10">
                  <c:v>银行</c:v>
                </c:pt>
                <c:pt idx="11">
                  <c:v>家用电器</c:v>
                </c:pt>
                <c:pt idx="12">
                  <c:v>机械设备</c:v>
                </c:pt>
                <c:pt idx="13">
                  <c:v>公用事业</c:v>
                </c:pt>
                <c:pt idx="14">
                  <c:v>商业贸易</c:v>
                </c:pt>
                <c:pt idx="15">
                  <c:v>通信</c:v>
                </c:pt>
                <c:pt idx="16">
                  <c:v>休闲服务</c:v>
                </c:pt>
                <c:pt idx="17">
                  <c:v>汽车</c:v>
                </c:pt>
                <c:pt idx="18">
                  <c:v>农林牧渔</c:v>
                </c:pt>
                <c:pt idx="19">
                  <c:v>建筑装饰</c:v>
                </c:pt>
                <c:pt idx="20">
                  <c:v>化工</c:v>
                </c:pt>
                <c:pt idx="21">
                  <c:v>医药生物</c:v>
                </c:pt>
                <c:pt idx="22">
                  <c:v>有色金属</c:v>
                </c:pt>
                <c:pt idx="23">
                  <c:v>国防军工</c:v>
                </c:pt>
                <c:pt idx="24">
                  <c:v>传媒</c:v>
                </c:pt>
                <c:pt idx="25">
                  <c:v>非银金融</c:v>
                </c:pt>
                <c:pt idx="26">
                  <c:v>轻工制造</c:v>
                </c:pt>
                <c:pt idx="27">
                  <c:v>综合</c:v>
                </c:pt>
              </c:strCache>
            </c:strRef>
          </c:cat>
          <c:val>
            <c:numRef>
              <c:f>[1]Sheet1!$J$2:$J$29</c:f>
              <c:numCache>
                <c:formatCode>General</c:formatCode>
                <c:ptCount val="28"/>
                <c:pt idx="0">
                  <c:v>0.671957671957672</c:v>
                </c:pt>
                <c:pt idx="1">
                  <c:v>0.593011305241521</c:v>
                </c:pt>
                <c:pt idx="2">
                  <c:v>0.608346709470305</c:v>
                </c:pt>
                <c:pt idx="3">
                  <c:v>0.614285714285714</c:v>
                </c:pt>
                <c:pt idx="4">
                  <c:v>0.668604651162791</c:v>
                </c:pt>
                <c:pt idx="5">
                  <c:v>0.637844611528822</c:v>
                </c:pt>
                <c:pt idx="6">
                  <c:v>0.670360110803324</c:v>
                </c:pt>
                <c:pt idx="7">
                  <c:v>0.626506024096385</c:v>
                </c:pt>
                <c:pt idx="8">
                  <c:v>0.63671875</c:v>
                </c:pt>
                <c:pt idx="9">
                  <c:v>0.646971935007385</c:v>
                </c:pt>
                <c:pt idx="10">
                  <c:v>0.744186046511628</c:v>
                </c:pt>
                <c:pt idx="11">
                  <c:v>0.664406779661017</c:v>
                </c:pt>
                <c:pt idx="12">
                  <c:v>0.567200986436498</c:v>
                </c:pt>
                <c:pt idx="13">
                  <c:v>0.654028436018957</c:v>
                </c:pt>
                <c:pt idx="14">
                  <c:v>0.615730337078652</c:v>
                </c:pt>
                <c:pt idx="15">
                  <c:v>0.667808219178082</c:v>
                </c:pt>
                <c:pt idx="16">
                  <c:v>0.666666666666667</c:v>
                </c:pt>
                <c:pt idx="17">
                  <c:v>0.564841498559078</c:v>
                </c:pt>
                <c:pt idx="18">
                  <c:v>0.683870967741935</c:v>
                </c:pt>
                <c:pt idx="19">
                  <c:v>0.608024691358025</c:v>
                </c:pt>
                <c:pt idx="20">
                  <c:v>0.617977528089888</c:v>
                </c:pt>
                <c:pt idx="21">
                  <c:v>0.594948550046773</c:v>
                </c:pt>
                <c:pt idx="22">
                  <c:v>0.646788990825688</c:v>
                </c:pt>
                <c:pt idx="23">
                  <c:v>0.675</c:v>
                </c:pt>
                <c:pt idx="24">
                  <c:v>0.642679900744417</c:v>
                </c:pt>
                <c:pt idx="25">
                  <c:v>0.701612903225806</c:v>
                </c:pt>
                <c:pt idx="26">
                  <c:v>0.616666666666667</c:v>
                </c:pt>
                <c:pt idx="27">
                  <c:v>0.631970260223048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36014416"/>
        <c:axId val="-1936012640"/>
      </c:barChart>
      <c:catAx>
        <c:axId val="-193601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36012640"/>
        <c:crosses val="autoZero"/>
        <c:auto val="1"/>
        <c:lblAlgn val="ctr"/>
        <c:lblOffset val="100"/>
        <c:noMultiLvlLbl val="0"/>
      </c:catAx>
      <c:valAx>
        <c:axId val="-193601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3601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29</xdr:row>
      <xdr:rowOff>88900</xdr:rowOff>
    </xdr:from>
    <xdr:to>
      <xdr:col>5</xdr:col>
      <xdr:colOff>952500</xdr:colOff>
      <xdr:row>41</xdr:row>
      <xdr:rowOff>203200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1035050</xdr:colOff>
      <xdr:row>29</xdr:row>
      <xdr:rowOff>165100</xdr:rowOff>
    </xdr:from>
    <xdr:to>
      <xdr:col>11</xdr:col>
      <xdr:colOff>177800</xdr:colOff>
      <xdr:row>41</xdr:row>
      <xdr:rowOff>165100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ssignmen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交通运输</v>
          </cell>
          <cell r="D2">
            <v>0.47089947089947087</v>
          </cell>
          <cell r="J2">
            <v>0.67195767195767198</v>
          </cell>
        </row>
        <row r="3">
          <cell r="A3" t="str">
            <v>房地产</v>
          </cell>
          <cell r="D3">
            <v>0.56834532374100721</v>
          </cell>
          <cell r="J3">
            <v>0.59301130524152101</v>
          </cell>
        </row>
        <row r="4">
          <cell r="A4" t="str">
            <v>电子</v>
          </cell>
          <cell r="D4">
            <v>0.550561797752809</v>
          </cell>
          <cell r="J4">
            <v>0.608346709470305</v>
          </cell>
        </row>
        <row r="5">
          <cell r="A5" t="str">
            <v>采掘</v>
          </cell>
          <cell r="D5">
            <v>0.54285714285714282</v>
          </cell>
          <cell r="J5">
            <v>0.61428571428571432</v>
          </cell>
        </row>
        <row r="6">
          <cell r="A6" t="str">
            <v>建筑材料</v>
          </cell>
          <cell r="D6">
            <v>0.65116279069767447</v>
          </cell>
          <cell r="J6">
            <v>0.66860465116279066</v>
          </cell>
        </row>
        <row r="7">
          <cell r="A7" t="str">
            <v>电气设备</v>
          </cell>
          <cell r="D7">
            <v>0.59273182957393489</v>
          </cell>
          <cell r="J7">
            <v>0.6378446115288221</v>
          </cell>
        </row>
        <row r="8">
          <cell r="A8" t="str">
            <v>纺织服装</v>
          </cell>
          <cell r="D8">
            <v>0.5983379501385041</v>
          </cell>
          <cell r="J8">
            <v>0.67036011080332414</v>
          </cell>
        </row>
        <row r="9">
          <cell r="A9" t="str">
            <v>钢铁</v>
          </cell>
          <cell r="D9">
            <v>0.5662650602409639</v>
          </cell>
          <cell r="J9">
            <v>0.62650602409638556</v>
          </cell>
        </row>
        <row r="10">
          <cell r="A10" t="str">
            <v>食品饮料</v>
          </cell>
          <cell r="D10">
            <v>0.59765625</v>
          </cell>
          <cell r="J10">
            <v>0.63671875</v>
          </cell>
        </row>
        <row r="11">
          <cell r="A11" t="str">
            <v>计算机</v>
          </cell>
          <cell r="D11">
            <v>0.57311669128508125</v>
          </cell>
          <cell r="J11">
            <v>0.64697193500738548</v>
          </cell>
        </row>
        <row r="12">
          <cell r="A12" t="str">
            <v>银行</v>
          </cell>
          <cell r="D12">
            <v>0.79844961240310075</v>
          </cell>
          <cell r="J12">
            <v>0.7441860465116279</v>
          </cell>
        </row>
        <row r="13">
          <cell r="A13" t="str">
            <v>家用电器</v>
          </cell>
          <cell r="D13">
            <v>0.55593220338983051</v>
          </cell>
          <cell r="J13">
            <v>0.66440677966101691</v>
          </cell>
        </row>
        <row r="14">
          <cell r="A14" t="str">
            <v>机械设备</v>
          </cell>
          <cell r="D14">
            <v>0.57706535141800241</v>
          </cell>
          <cell r="J14">
            <v>0.56720098643649819</v>
          </cell>
        </row>
        <row r="15">
          <cell r="A15" t="str">
            <v>公用事业</v>
          </cell>
          <cell r="D15">
            <v>0.56872037914691942</v>
          </cell>
          <cell r="J15">
            <v>0.65402843601895733</v>
          </cell>
        </row>
        <row r="16">
          <cell r="A16" t="str">
            <v>商业贸易</v>
          </cell>
          <cell r="D16">
            <v>0.62022471910112364</v>
          </cell>
          <cell r="J16">
            <v>0.61573033707865166</v>
          </cell>
        </row>
        <row r="17">
          <cell r="A17" t="str">
            <v>通信</v>
          </cell>
          <cell r="D17">
            <v>0.63013698630136983</v>
          </cell>
          <cell r="J17">
            <v>0.6678082191780822</v>
          </cell>
        </row>
        <row r="18">
          <cell r="A18" t="str">
            <v>休闲服务</v>
          </cell>
          <cell r="D18">
            <v>0.62179487179487181</v>
          </cell>
          <cell r="J18">
            <v>0.66666666666666663</v>
          </cell>
        </row>
        <row r="19">
          <cell r="A19" t="str">
            <v>汽车</v>
          </cell>
          <cell r="D19">
            <v>0.50720461095100866</v>
          </cell>
          <cell r="J19">
            <v>0.56484149855907784</v>
          </cell>
        </row>
        <row r="20">
          <cell r="A20" t="str">
            <v>农林牧渔</v>
          </cell>
          <cell r="D20">
            <v>0.57849462365591398</v>
          </cell>
          <cell r="J20">
            <v>0.68387096774193545</v>
          </cell>
        </row>
        <row r="21">
          <cell r="A21" t="str">
            <v>建筑装饰</v>
          </cell>
          <cell r="D21">
            <v>0.58950617283950613</v>
          </cell>
          <cell r="J21">
            <v>0.60802469135802473</v>
          </cell>
        </row>
        <row r="22">
          <cell r="A22" t="str">
            <v>化工</v>
          </cell>
          <cell r="D22">
            <v>0.57078651685393256</v>
          </cell>
          <cell r="J22">
            <v>0.6179775280898876</v>
          </cell>
        </row>
        <row r="23">
          <cell r="A23" t="str">
            <v>医药生物</v>
          </cell>
          <cell r="D23">
            <v>0.59214218896164639</v>
          </cell>
          <cell r="J23">
            <v>0.59494855004677272</v>
          </cell>
        </row>
        <row r="24">
          <cell r="A24" t="str">
            <v>有色金属</v>
          </cell>
          <cell r="D24">
            <v>0.59403669724770647</v>
          </cell>
          <cell r="J24">
            <v>0.64678899082568808</v>
          </cell>
        </row>
        <row r="25">
          <cell r="A25" t="str">
            <v>国防军工</v>
          </cell>
          <cell r="D25">
            <v>0.63749999999999996</v>
          </cell>
          <cell r="J25">
            <v>0.67500000000000004</v>
          </cell>
        </row>
        <row r="26">
          <cell r="A26" t="str">
            <v>传媒</v>
          </cell>
          <cell r="D26">
            <v>0.5508684863523573</v>
          </cell>
          <cell r="J26">
            <v>0.64267990074441683</v>
          </cell>
        </row>
        <row r="27">
          <cell r="A27" t="str">
            <v>非银金融</v>
          </cell>
          <cell r="D27">
            <v>0.532258064516129</v>
          </cell>
          <cell r="J27">
            <v>0.70161290322580649</v>
          </cell>
        </row>
        <row r="28">
          <cell r="A28" t="str">
            <v>轻工制造</v>
          </cell>
          <cell r="D28">
            <v>0.59375</v>
          </cell>
          <cell r="J28">
            <v>0.6166666666666667</v>
          </cell>
        </row>
        <row r="29">
          <cell r="A29" t="str">
            <v>综合</v>
          </cell>
          <cell r="D29">
            <v>0.64312267657992561</v>
          </cell>
          <cell r="J29">
            <v>0.63197026022304836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workbookViewId="0">
      <selection activeCell="A14" sqref="A14:XFD14"/>
    </sheetView>
  </sheetViews>
  <sheetFormatPr baseColWidth="10" defaultColWidth="12.83203125" defaultRowHeight="21" x14ac:dyDescent="0.25"/>
  <cols>
    <col min="1" max="17" width="12.83203125" style="2"/>
    <col min="18" max="18" width="34.1640625" style="2" customWidth="1"/>
    <col min="19" max="16384" width="12.83203125" style="2"/>
  </cols>
  <sheetData>
    <row r="1" spans="1:18" x14ac:dyDescent="0.25">
      <c r="B1" s="1" t="s">
        <v>0</v>
      </c>
      <c r="C1" s="1" t="s">
        <v>5</v>
      </c>
      <c r="D1" s="1" t="s">
        <v>9</v>
      </c>
      <c r="E1" s="1" t="s">
        <v>1</v>
      </c>
      <c r="F1" s="1" t="s">
        <v>6</v>
      </c>
      <c r="G1" s="1" t="s">
        <v>10</v>
      </c>
      <c r="H1" s="1" t="s">
        <v>2</v>
      </c>
      <c r="I1" s="1" t="s">
        <v>7</v>
      </c>
      <c r="J1" s="1" t="s">
        <v>11</v>
      </c>
      <c r="K1" s="1" t="s">
        <v>3</v>
      </c>
      <c r="L1" s="1" t="s">
        <v>8</v>
      </c>
      <c r="M1" s="1" t="s">
        <v>12</v>
      </c>
      <c r="N1" s="1" t="s">
        <v>4</v>
      </c>
      <c r="O1" s="1" t="s">
        <v>13</v>
      </c>
    </row>
    <row r="2" spans="1:18" x14ac:dyDescent="0.25">
      <c r="A2" s="1" t="s">
        <v>14</v>
      </c>
      <c r="B2" s="2">
        <v>46</v>
      </c>
      <c r="C2" s="2" t="s">
        <v>42</v>
      </c>
      <c r="D2" s="2">
        <v>2</v>
      </c>
      <c r="E2" s="2">
        <v>21</v>
      </c>
      <c r="F2" s="2" t="s">
        <v>68</v>
      </c>
      <c r="G2" s="2">
        <v>2</v>
      </c>
      <c r="H2" s="2">
        <v>64</v>
      </c>
      <c r="I2" s="2" t="s">
        <v>93</v>
      </c>
      <c r="J2" s="2">
        <v>1</v>
      </c>
      <c r="K2" s="2">
        <v>56</v>
      </c>
      <c r="L2" s="2" t="s">
        <v>119</v>
      </c>
      <c r="M2" s="2">
        <v>1</v>
      </c>
      <c r="N2" s="2">
        <v>129</v>
      </c>
      <c r="O2" s="2">
        <v>1.5</v>
      </c>
    </row>
    <row r="3" spans="1:18" x14ac:dyDescent="0.25">
      <c r="A3" s="1" t="s">
        <v>15</v>
      </c>
      <c r="B3" s="2">
        <v>22</v>
      </c>
      <c r="C3" s="2" t="s">
        <v>43</v>
      </c>
      <c r="D3" s="2">
        <v>4</v>
      </c>
      <c r="E3" s="2">
        <v>10</v>
      </c>
      <c r="F3" s="2" t="s">
        <v>69</v>
      </c>
      <c r="G3" s="2">
        <v>8</v>
      </c>
      <c r="H3" s="2">
        <v>44</v>
      </c>
      <c r="I3" s="2" t="s">
        <v>94</v>
      </c>
      <c r="J3" s="2">
        <v>2</v>
      </c>
      <c r="K3" s="2">
        <v>32</v>
      </c>
      <c r="L3" s="2" t="s">
        <v>120</v>
      </c>
      <c r="M3" s="2">
        <v>7</v>
      </c>
      <c r="N3" s="2">
        <v>92</v>
      </c>
      <c r="O3" s="2">
        <v>5.25</v>
      </c>
    </row>
    <row r="4" spans="1:18" x14ac:dyDescent="0.25">
      <c r="A4" s="1" t="s">
        <v>16</v>
      </c>
      <c r="B4" s="2">
        <v>13</v>
      </c>
      <c r="C4" s="2" t="s">
        <v>44</v>
      </c>
      <c r="D4" s="2">
        <v>6</v>
      </c>
      <c r="E4" s="2">
        <v>10</v>
      </c>
      <c r="F4" s="2" t="s">
        <v>70</v>
      </c>
      <c r="G4" s="2">
        <v>4</v>
      </c>
      <c r="H4" s="2">
        <v>28</v>
      </c>
      <c r="I4" s="2" t="s">
        <v>95</v>
      </c>
      <c r="J4" s="2">
        <v>3</v>
      </c>
      <c r="K4" s="2">
        <v>21</v>
      </c>
      <c r="L4" s="2" t="s">
        <v>121</v>
      </c>
      <c r="M4" s="2">
        <v>8</v>
      </c>
      <c r="N4" s="2">
        <v>63</v>
      </c>
      <c r="O4" s="2">
        <v>5.25</v>
      </c>
    </row>
    <row r="5" spans="1:18" x14ac:dyDescent="0.25">
      <c r="A5" s="1" t="s">
        <v>17</v>
      </c>
      <c r="B5" s="2">
        <v>10</v>
      </c>
      <c r="C5" s="2" t="s">
        <v>45</v>
      </c>
      <c r="D5" s="2">
        <v>8</v>
      </c>
      <c r="E5" s="2">
        <v>13</v>
      </c>
      <c r="F5" s="2" t="s">
        <v>71</v>
      </c>
      <c r="G5" s="2">
        <v>1</v>
      </c>
      <c r="H5" s="2">
        <v>21</v>
      </c>
      <c r="I5" s="2" t="s">
        <v>96</v>
      </c>
      <c r="J5" s="2">
        <v>12</v>
      </c>
      <c r="K5" s="2">
        <v>19</v>
      </c>
      <c r="L5" s="2" t="s">
        <v>122</v>
      </c>
      <c r="M5" s="2">
        <v>5</v>
      </c>
      <c r="N5" s="2">
        <v>53</v>
      </c>
      <c r="O5" s="2">
        <v>6.5</v>
      </c>
    </row>
    <row r="6" spans="1:18" ht="26" customHeight="1" x14ac:dyDescent="0.25">
      <c r="A6" s="1" t="s">
        <v>18</v>
      </c>
      <c r="B6" s="2">
        <v>32</v>
      </c>
      <c r="C6" s="2" t="s">
        <v>46</v>
      </c>
      <c r="D6" s="2">
        <v>3</v>
      </c>
      <c r="E6" s="2">
        <v>10</v>
      </c>
      <c r="F6" s="2" t="s">
        <v>72</v>
      </c>
      <c r="G6" s="2">
        <v>10</v>
      </c>
      <c r="H6" s="2">
        <v>38</v>
      </c>
      <c r="I6" s="2" t="s">
        <v>54</v>
      </c>
      <c r="J6" s="2">
        <v>10</v>
      </c>
      <c r="K6" s="2">
        <v>30</v>
      </c>
      <c r="L6" s="2" t="s">
        <v>123</v>
      </c>
      <c r="M6" s="2">
        <v>10</v>
      </c>
      <c r="N6" s="2">
        <v>95</v>
      </c>
      <c r="O6" s="2">
        <v>8.25</v>
      </c>
      <c r="Q6" s="2" t="s">
        <v>145</v>
      </c>
      <c r="R6" s="3" t="s">
        <v>147</v>
      </c>
    </row>
    <row r="7" spans="1:18" x14ac:dyDescent="0.25">
      <c r="A7" s="1" t="s">
        <v>19</v>
      </c>
      <c r="B7" s="2">
        <v>33</v>
      </c>
      <c r="C7" s="2" t="s">
        <v>47</v>
      </c>
      <c r="D7" s="2">
        <v>13</v>
      </c>
      <c r="E7" s="2">
        <v>19</v>
      </c>
      <c r="F7" s="2" t="s">
        <v>73</v>
      </c>
      <c r="G7" s="2">
        <v>12</v>
      </c>
      <c r="H7" s="2">
        <v>84</v>
      </c>
      <c r="I7" s="2" t="s">
        <v>97</v>
      </c>
      <c r="J7" s="2">
        <v>6</v>
      </c>
      <c r="K7" s="2">
        <v>63</v>
      </c>
      <c r="L7" s="2" t="s">
        <v>124</v>
      </c>
      <c r="M7" s="2">
        <v>9</v>
      </c>
      <c r="N7" s="2">
        <v>191</v>
      </c>
      <c r="O7" s="2">
        <v>10</v>
      </c>
      <c r="Q7" s="2" t="s">
        <v>1</v>
      </c>
      <c r="R7" s="2" t="s">
        <v>146</v>
      </c>
    </row>
    <row r="8" spans="1:18" x14ac:dyDescent="0.25">
      <c r="A8" s="1" t="s">
        <v>20</v>
      </c>
      <c r="B8" s="2">
        <v>20</v>
      </c>
      <c r="C8" s="2" t="s">
        <v>48</v>
      </c>
      <c r="D8" s="2">
        <v>7</v>
      </c>
      <c r="E8" s="2">
        <v>11</v>
      </c>
      <c r="F8" s="2" t="s">
        <v>74</v>
      </c>
      <c r="G8" s="2">
        <v>7</v>
      </c>
      <c r="H8" s="2">
        <v>37</v>
      </c>
      <c r="I8" s="2" t="s">
        <v>98</v>
      </c>
      <c r="J8" s="2">
        <v>14</v>
      </c>
      <c r="K8" s="2">
        <v>30</v>
      </c>
      <c r="L8" s="2" t="s">
        <v>125</v>
      </c>
      <c r="M8" s="2">
        <v>13</v>
      </c>
      <c r="N8" s="2">
        <v>98</v>
      </c>
      <c r="O8" s="2">
        <v>10.25</v>
      </c>
      <c r="Q8" s="2" t="s">
        <v>2</v>
      </c>
      <c r="R8" s="2" t="s">
        <v>149</v>
      </c>
    </row>
    <row r="9" spans="1:18" x14ac:dyDescent="0.25">
      <c r="A9" s="1" t="s">
        <v>21</v>
      </c>
      <c r="B9" s="2">
        <v>6</v>
      </c>
      <c r="C9" s="2" t="s">
        <v>49</v>
      </c>
      <c r="D9" s="2">
        <v>10</v>
      </c>
      <c r="E9" s="2">
        <v>2</v>
      </c>
      <c r="F9" s="2" t="s">
        <v>75</v>
      </c>
      <c r="G9" s="2">
        <v>22</v>
      </c>
      <c r="H9" s="2">
        <v>14</v>
      </c>
      <c r="I9" s="2" t="s">
        <v>99</v>
      </c>
      <c r="J9" s="2">
        <v>8</v>
      </c>
      <c r="K9" s="2">
        <v>13</v>
      </c>
      <c r="L9" s="2" t="s">
        <v>126</v>
      </c>
      <c r="M9" s="2">
        <v>3</v>
      </c>
      <c r="N9" s="2">
        <v>33</v>
      </c>
      <c r="O9" s="2">
        <v>10.75</v>
      </c>
      <c r="Q9" s="2" t="s">
        <v>3</v>
      </c>
      <c r="R9" s="2" t="s">
        <v>148</v>
      </c>
    </row>
    <row r="10" spans="1:18" x14ac:dyDescent="0.25">
      <c r="A10" s="1" t="s">
        <v>22</v>
      </c>
      <c r="B10" s="2">
        <v>22</v>
      </c>
      <c r="C10" s="2" t="s">
        <v>50</v>
      </c>
      <c r="D10" s="2">
        <v>11</v>
      </c>
      <c r="E10" s="2">
        <v>15</v>
      </c>
      <c r="F10" s="2" t="s">
        <v>76</v>
      </c>
      <c r="G10" s="2">
        <v>6</v>
      </c>
      <c r="H10" s="2">
        <v>37</v>
      </c>
      <c r="I10" s="2" t="s">
        <v>100</v>
      </c>
      <c r="J10" s="2">
        <v>25</v>
      </c>
      <c r="K10" s="2">
        <v>47</v>
      </c>
      <c r="L10" s="2" t="s">
        <v>127</v>
      </c>
      <c r="M10" s="2">
        <v>4</v>
      </c>
      <c r="N10" s="2">
        <v>122</v>
      </c>
      <c r="O10" s="2">
        <v>11.5</v>
      </c>
    </row>
    <row r="11" spans="1:18" x14ac:dyDescent="0.25">
      <c r="A11" s="1" t="s">
        <v>23</v>
      </c>
      <c r="B11" s="2">
        <v>17</v>
      </c>
      <c r="C11" s="2" t="s">
        <v>51</v>
      </c>
      <c r="D11" s="2">
        <v>16</v>
      </c>
      <c r="E11" s="2">
        <v>10</v>
      </c>
      <c r="F11" s="2" t="s">
        <v>77</v>
      </c>
      <c r="G11" s="2">
        <v>15</v>
      </c>
      <c r="H11" s="2">
        <v>52</v>
      </c>
      <c r="I11" s="2" t="s">
        <v>101</v>
      </c>
      <c r="J11" s="2">
        <v>5</v>
      </c>
      <c r="K11" s="2">
        <v>37</v>
      </c>
      <c r="L11" s="2" t="s">
        <v>128</v>
      </c>
      <c r="M11" s="2">
        <v>11</v>
      </c>
      <c r="N11" s="2">
        <v>118</v>
      </c>
      <c r="O11" s="2">
        <v>11.75</v>
      </c>
    </row>
    <row r="12" spans="1:18" x14ac:dyDescent="0.25">
      <c r="A12" s="1" t="s">
        <v>24</v>
      </c>
      <c r="B12" s="2">
        <v>49</v>
      </c>
      <c r="C12" s="2" t="s">
        <v>52</v>
      </c>
      <c r="D12" s="2">
        <v>12</v>
      </c>
      <c r="E12" s="2">
        <v>29</v>
      </c>
      <c r="F12" s="2" t="s">
        <v>78</v>
      </c>
      <c r="G12" s="2">
        <v>9</v>
      </c>
      <c r="H12" s="2">
        <v>102</v>
      </c>
      <c r="I12" s="2" t="s">
        <v>102</v>
      </c>
      <c r="J12" s="2">
        <v>15</v>
      </c>
      <c r="K12" s="2">
        <v>85</v>
      </c>
      <c r="L12" s="2" t="s">
        <v>129</v>
      </c>
      <c r="M12" s="2">
        <v>12</v>
      </c>
      <c r="N12" s="2">
        <v>275</v>
      </c>
      <c r="O12" s="2">
        <v>12</v>
      </c>
    </row>
    <row r="13" spans="1:18" x14ac:dyDescent="0.25">
      <c r="A13" s="1" t="s">
        <v>25</v>
      </c>
      <c r="B13" s="2">
        <v>24</v>
      </c>
      <c r="C13" s="2" t="s">
        <v>53</v>
      </c>
      <c r="D13" s="2">
        <v>23</v>
      </c>
      <c r="E13" s="2">
        <v>16</v>
      </c>
      <c r="F13" s="2" t="s">
        <v>79</v>
      </c>
      <c r="G13" s="2">
        <v>16</v>
      </c>
      <c r="H13" s="2">
        <v>86</v>
      </c>
      <c r="I13" s="2" t="s">
        <v>103</v>
      </c>
      <c r="J13" s="2">
        <v>4</v>
      </c>
      <c r="K13" s="2">
        <v>68</v>
      </c>
      <c r="L13" s="2" t="s">
        <v>130</v>
      </c>
      <c r="M13" s="2">
        <v>6</v>
      </c>
      <c r="N13" s="2">
        <v>195</v>
      </c>
      <c r="O13" s="2">
        <v>12.25</v>
      </c>
    </row>
    <row r="14" spans="1:18" x14ac:dyDescent="0.25">
      <c r="A14" s="1" t="s">
        <v>26</v>
      </c>
      <c r="B14" s="2">
        <v>10</v>
      </c>
      <c r="C14" s="2" t="s">
        <v>54</v>
      </c>
      <c r="D14" s="2">
        <v>1</v>
      </c>
      <c r="E14" s="2">
        <v>4</v>
      </c>
      <c r="F14" s="2" t="s">
        <v>80</v>
      </c>
      <c r="G14" s="2">
        <v>3</v>
      </c>
      <c r="H14" s="2">
        <v>4</v>
      </c>
      <c r="I14" s="2" t="s">
        <v>80</v>
      </c>
      <c r="J14" s="2">
        <v>28</v>
      </c>
      <c r="K14" s="2">
        <v>6</v>
      </c>
      <c r="L14" s="2" t="s">
        <v>131</v>
      </c>
      <c r="M14" s="2">
        <v>21</v>
      </c>
      <c r="N14" s="2">
        <v>25</v>
      </c>
      <c r="O14" s="2">
        <v>13.25</v>
      </c>
    </row>
    <row r="15" spans="1:18" x14ac:dyDescent="0.25">
      <c r="A15" s="1" t="s">
        <v>27</v>
      </c>
      <c r="B15" s="2">
        <v>20</v>
      </c>
      <c r="C15" s="2" t="s">
        <v>55</v>
      </c>
      <c r="D15" s="2">
        <v>5</v>
      </c>
      <c r="E15" s="2">
        <v>7</v>
      </c>
      <c r="F15" s="2" t="s">
        <v>81</v>
      </c>
      <c r="G15" s="2">
        <v>20</v>
      </c>
      <c r="H15" s="2">
        <v>35</v>
      </c>
      <c r="I15" s="2" t="s">
        <v>104</v>
      </c>
      <c r="J15" s="2">
        <v>13</v>
      </c>
      <c r="K15" s="2">
        <v>24</v>
      </c>
      <c r="L15" s="2" t="s">
        <v>132</v>
      </c>
      <c r="M15" s="2">
        <v>19</v>
      </c>
      <c r="N15" s="2">
        <v>90</v>
      </c>
      <c r="O15" s="2">
        <v>14.25</v>
      </c>
    </row>
    <row r="16" spans="1:18" x14ac:dyDescent="0.25">
      <c r="A16" s="1" t="s">
        <v>28</v>
      </c>
      <c r="B16" s="2">
        <v>18</v>
      </c>
      <c r="C16" s="2" t="s">
        <v>56</v>
      </c>
      <c r="D16" s="2">
        <v>22</v>
      </c>
      <c r="E16" s="2">
        <v>13</v>
      </c>
      <c r="F16" s="2" t="s">
        <v>82</v>
      </c>
      <c r="G16" s="2">
        <v>14</v>
      </c>
      <c r="H16" s="2">
        <v>61</v>
      </c>
      <c r="I16" s="2" t="s">
        <v>105</v>
      </c>
      <c r="J16" s="2">
        <v>9</v>
      </c>
      <c r="K16" s="2">
        <v>44</v>
      </c>
      <c r="L16" s="2" t="s">
        <v>133</v>
      </c>
      <c r="M16" s="2">
        <v>14</v>
      </c>
      <c r="N16" s="2">
        <v>146</v>
      </c>
      <c r="O16" s="2">
        <v>14.75</v>
      </c>
    </row>
    <row r="17" spans="1:15" x14ac:dyDescent="0.25">
      <c r="A17" s="1" t="s">
        <v>29</v>
      </c>
      <c r="B17" s="2">
        <v>16</v>
      </c>
      <c r="C17" s="2" t="s">
        <v>57</v>
      </c>
      <c r="D17" s="2">
        <v>25</v>
      </c>
      <c r="E17" s="2">
        <v>11</v>
      </c>
      <c r="F17" s="2" t="s">
        <v>83</v>
      </c>
      <c r="G17" s="2">
        <v>19</v>
      </c>
      <c r="H17" s="2">
        <v>49</v>
      </c>
      <c r="I17" s="2" t="s">
        <v>106</v>
      </c>
      <c r="J17" s="2">
        <v>17</v>
      </c>
      <c r="K17" s="2">
        <v>56</v>
      </c>
      <c r="L17" s="2" t="s">
        <v>134</v>
      </c>
      <c r="M17" s="2">
        <v>2</v>
      </c>
      <c r="N17" s="2">
        <v>139</v>
      </c>
      <c r="O17" s="2">
        <v>15.75</v>
      </c>
    </row>
    <row r="18" spans="1:15" x14ac:dyDescent="0.25">
      <c r="A18" s="1" t="s">
        <v>30</v>
      </c>
      <c r="B18" s="2">
        <v>15</v>
      </c>
      <c r="C18" s="2" t="s">
        <v>58</v>
      </c>
      <c r="D18" s="2">
        <v>14</v>
      </c>
      <c r="E18" s="2">
        <v>12</v>
      </c>
      <c r="F18" s="2" t="s">
        <v>61</v>
      </c>
      <c r="G18" s="2">
        <v>5</v>
      </c>
      <c r="H18" s="2">
        <v>31</v>
      </c>
      <c r="I18" s="2" t="s">
        <v>107</v>
      </c>
      <c r="J18" s="2">
        <v>19</v>
      </c>
      <c r="K18" s="2">
        <v>17</v>
      </c>
      <c r="L18" s="2" t="s">
        <v>135</v>
      </c>
      <c r="M18" s="2">
        <v>25</v>
      </c>
      <c r="N18" s="2">
        <v>90</v>
      </c>
      <c r="O18" s="2">
        <v>15.75</v>
      </c>
    </row>
    <row r="19" spans="1:15" x14ac:dyDescent="0.25">
      <c r="A19" s="1" t="s">
        <v>31</v>
      </c>
      <c r="B19" s="2">
        <v>31</v>
      </c>
      <c r="C19" s="2" t="s">
        <v>59</v>
      </c>
      <c r="D19" s="2">
        <v>18</v>
      </c>
      <c r="E19" s="2">
        <v>20</v>
      </c>
      <c r="F19" s="2" t="s">
        <v>84</v>
      </c>
      <c r="G19" s="2">
        <v>13</v>
      </c>
      <c r="H19" s="2">
        <v>72</v>
      </c>
      <c r="I19" s="2" t="s">
        <v>108</v>
      </c>
      <c r="J19" s="2">
        <v>22</v>
      </c>
      <c r="K19" s="2">
        <v>62</v>
      </c>
      <c r="L19" s="2" t="s">
        <v>136</v>
      </c>
      <c r="M19" s="2">
        <v>16</v>
      </c>
      <c r="N19" s="2">
        <v>217</v>
      </c>
      <c r="O19" s="2">
        <v>17.25</v>
      </c>
    </row>
    <row r="20" spans="1:15" x14ac:dyDescent="0.25">
      <c r="A20" s="1" t="s">
        <v>32</v>
      </c>
      <c r="B20" s="2">
        <v>17</v>
      </c>
      <c r="C20" s="2" t="s">
        <v>60</v>
      </c>
      <c r="D20" s="2">
        <v>19</v>
      </c>
      <c r="E20" s="2">
        <v>6</v>
      </c>
      <c r="F20" s="2" t="s">
        <v>85</v>
      </c>
      <c r="G20" s="2">
        <v>24</v>
      </c>
      <c r="H20" s="2">
        <v>48</v>
      </c>
      <c r="I20" s="2" t="s">
        <v>109</v>
      </c>
      <c r="J20" s="2">
        <v>11</v>
      </c>
      <c r="K20" s="2">
        <v>33</v>
      </c>
      <c r="L20" s="2" t="s">
        <v>137</v>
      </c>
      <c r="M20" s="2">
        <v>17</v>
      </c>
      <c r="N20" s="2">
        <v>121</v>
      </c>
      <c r="O20" s="2">
        <v>17.75</v>
      </c>
    </row>
    <row r="21" spans="1:15" x14ac:dyDescent="0.25">
      <c r="A21" s="1" t="s">
        <v>33</v>
      </c>
      <c r="B21" s="2">
        <v>10</v>
      </c>
      <c r="C21" s="2" t="s">
        <v>61</v>
      </c>
      <c r="D21" s="2">
        <v>20</v>
      </c>
      <c r="E21" s="2">
        <v>6</v>
      </c>
      <c r="F21" s="2" t="s">
        <v>86</v>
      </c>
      <c r="G21" s="2">
        <v>18</v>
      </c>
      <c r="H21" s="2">
        <v>32</v>
      </c>
      <c r="I21" s="2" t="s">
        <v>110</v>
      </c>
      <c r="J21" s="2">
        <v>7</v>
      </c>
      <c r="K21" s="2">
        <v>11</v>
      </c>
      <c r="L21" s="2" t="s">
        <v>138</v>
      </c>
      <c r="M21" s="2">
        <v>27</v>
      </c>
      <c r="N21" s="2">
        <v>75</v>
      </c>
      <c r="O21" s="2">
        <v>18</v>
      </c>
    </row>
    <row r="22" spans="1:15" x14ac:dyDescent="0.25">
      <c r="A22" s="1" t="s">
        <v>34</v>
      </c>
      <c r="B22" s="2">
        <v>6</v>
      </c>
      <c r="C22" s="2" t="s">
        <v>49</v>
      </c>
      <c r="D22" s="2">
        <v>9</v>
      </c>
      <c r="E22" s="2">
        <v>2</v>
      </c>
      <c r="F22" s="2" t="s">
        <v>75</v>
      </c>
      <c r="G22" s="2">
        <v>23</v>
      </c>
      <c r="H22" s="2">
        <v>10</v>
      </c>
      <c r="I22" s="2" t="s">
        <v>111</v>
      </c>
      <c r="J22" s="2">
        <v>26</v>
      </c>
      <c r="K22" s="2">
        <v>9</v>
      </c>
      <c r="L22" s="2" t="s">
        <v>137</v>
      </c>
      <c r="M22" s="2">
        <v>18</v>
      </c>
      <c r="N22" s="2">
        <v>33</v>
      </c>
      <c r="O22" s="2">
        <v>19</v>
      </c>
    </row>
    <row r="23" spans="1:15" x14ac:dyDescent="0.25">
      <c r="A23" s="1" t="s">
        <v>35</v>
      </c>
      <c r="B23" s="2">
        <v>39</v>
      </c>
      <c r="C23" s="2" t="s">
        <v>62</v>
      </c>
      <c r="D23" s="2">
        <v>24</v>
      </c>
      <c r="E23" s="2">
        <v>26</v>
      </c>
      <c r="F23" s="2" t="s">
        <v>87</v>
      </c>
      <c r="G23" s="2">
        <v>17</v>
      </c>
      <c r="H23" s="2">
        <v>107</v>
      </c>
      <c r="I23" s="2" t="s">
        <v>112</v>
      </c>
      <c r="J23" s="2">
        <v>21</v>
      </c>
      <c r="K23" s="2">
        <v>84</v>
      </c>
      <c r="L23" s="2" t="s">
        <v>139</v>
      </c>
      <c r="M23" s="2">
        <v>20</v>
      </c>
      <c r="N23" s="2">
        <v>322</v>
      </c>
      <c r="O23" s="2">
        <v>20.5</v>
      </c>
    </row>
    <row r="24" spans="1:15" x14ac:dyDescent="0.25">
      <c r="A24" s="1" t="s">
        <v>36</v>
      </c>
      <c r="B24" s="2">
        <v>6</v>
      </c>
      <c r="C24" s="2" t="s">
        <v>63</v>
      </c>
      <c r="D24" s="2">
        <v>26</v>
      </c>
      <c r="E24" s="2">
        <v>2</v>
      </c>
      <c r="F24" s="2" t="s">
        <v>88</v>
      </c>
      <c r="G24" s="2">
        <v>25</v>
      </c>
      <c r="H24" s="2">
        <v>19</v>
      </c>
      <c r="I24" s="2" t="s">
        <v>113</v>
      </c>
      <c r="J24" s="2">
        <v>18</v>
      </c>
      <c r="K24" s="2">
        <v>16</v>
      </c>
      <c r="L24" s="2" t="s">
        <v>140</v>
      </c>
      <c r="M24" s="2">
        <v>15</v>
      </c>
      <c r="N24" s="2">
        <v>55</v>
      </c>
      <c r="O24" s="2">
        <v>21</v>
      </c>
    </row>
    <row r="25" spans="1:15" x14ac:dyDescent="0.25">
      <c r="A25" s="1" t="s">
        <v>37</v>
      </c>
      <c r="B25" s="2">
        <v>42</v>
      </c>
      <c r="C25" s="2" t="s">
        <v>64</v>
      </c>
      <c r="D25" s="2">
        <v>21</v>
      </c>
      <c r="E25" s="2">
        <v>24</v>
      </c>
      <c r="F25" s="2" t="s">
        <v>89</v>
      </c>
      <c r="G25" s="2">
        <v>21</v>
      </c>
      <c r="H25" s="2">
        <v>107</v>
      </c>
      <c r="I25" s="2" t="s">
        <v>114</v>
      </c>
      <c r="J25" s="2">
        <v>20</v>
      </c>
      <c r="K25" s="2">
        <v>75</v>
      </c>
      <c r="L25" s="2" t="s">
        <v>141</v>
      </c>
      <c r="M25" s="2">
        <v>22</v>
      </c>
      <c r="N25" s="2">
        <v>317</v>
      </c>
      <c r="O25" s="2">
        <v>21</v>
      </c>
    </row>
    <row r="26" spans="1:15" x14ac:dyDescent="0.25">
      <c r="A26" s="1" t="s">
        <v>38</v>
      </c>
      <c r="B26" s="2">
        <v>17</v>
      </c>
      <c r="C26" s="2" t="s">
        <v>65</v>
      </c>
      <c r="D26" s="2">
        <v>27</v>
      </c>
      <c r="E26" s="2">
        <v>17</v>
      </c>
      <c r="F26" s="2" t="s">
        <v>65</v>
      </c>
      <c r="G26" s="2">
        <v>11</v>
      </c>
      <c r="H26" s="2">
        <v>52</v>
      </c>
      <c r="I26" s="2" t="s">
        <v>115</v>
      </c>
      <c r="J26" s="2">
        <v>23</v>
      </c>
      <c r="K26" s="2">
        <v>31</v>
      </c>
      <c r="L26" s="2" t="s">
        <v>142</v>
      </c>
      <c r="M26" s="2">
        <v>24</v>
      </c>
      <c r="N26" s="2">
        <v>162</v>
      </c>
      <c r="O26" s="2">
        <v>21.25</v>
      </c>
    </row>
    <row r="27" spans="1:15" x14ac:dyDescent="0.25">
      <c r="A27" s="1" t="s">
        <v>39</v>
      </c>
      <c r="B27" s="2">
        <v>15</v>
      </c>
      <c r="C27" s="2" t="s">
        <v>59</v>
      </c>
      <c r="D27" s="2">
        <v>17</v>
      </c>
      <c r="E27" s="2">
        <v>3</v>
      </c>
      <c r="F27" s="2" t="s">
        <v>90</v>
      </c>
      <c r="G27" s="2">
        <v>27</v>
      </c>
      <c r="H27" s="2">
        <v>32</v>
      </c>
      <c r="I27" s="2" t="s">
        <v>116</v>
      </c>
      <c r="J27" s="2">
        <v>24</v>
      </c>
      <c r="K27" s="2">
        <v>16</v>
      </c>
      <c r="L27" s="2" t="s">
        <v>143</v>
      </c>
      <c r="M27" s="2">
        <v>26</v>
      </c>
      <c r="N27" s="2">
        <v>105</v>
      </c>
      <c r="O27" s="2">
        <v>23.5</v>
      </c>
    </row>
    <row r="28" spans="1:15" x14ac:dyDescent="0.25">
      <c r="A28" s="1" t="s">
        <v>40</v>
      </c>
      <c r="B28" s="2">
        <v>5</v>
      </c>
      <c r="C28" s="2" t="s">
        <v>66</v>
      </c>
      <c r="D28" s="2">
        <v>28</v>
      </c>
      <c r="E28" s="2">
        <v>1</v>
      </c>
      <c r="F28" s="2" t="s">
        <v>91</v>
      </c>
      <c r="G28" s="2">
        <v>28</v>
      </c>
      <c r="H28" s="2">
        <v>18</v>
      </c>
      <c r="I28" s="2" t="s">
        <v>117</v>
      </c>
      <c r="J28" s="2">
        <v>16</v>
      </c>
      <c r="K28" s="2">
        <v>10</v>
      </c>
      <c r="L28" s="2" t="s">
        <v>48</v>
      </c>
      <c r="M28" s="2">
        <v>23</v>
      </c>
      <c r="N28" s="2">
        <v>49</v>
      </c>
      <c r="O28" s="2">
        <v>23.75</v>
      </c>
    </row>
    <row r="29" spans="1:15" x14ac:dyDescent="0.25">
      <c r="A29" s="1" t="s">
        <v>41</v>
      </c>
      <c r="B29" s="2">
        <v>9</v>
      </c>
      <c r="C29" s="2" t="s">
        <v>67</v>
      </c>
      <c r="D29" s="2">
        <v>15</v>
      </c>
      <c r="E29" s="2">
        <v>2</v>
      </c>
      <c r="F29" s="2" t="s">
        <v>92</v>
      </c>
      <c r="G29" s="2">
        <v>26</v>
      </c>
      <c r="H29" s="2">
        <v>16</v>
      </c>
      <c r="I29" s="2" t="s">
        <v>118</v>
      </c>
      <c r="J29" s="2">
        <v>27</v>
      </c>
      <c r="K29" s="2">
        <v>6</v>
      </c>
      <c r="L29" s="2" t="s">
        <v>144</v>
      </c>
      <c r="M29" s="2">
        <v>28</v>
      </c>
      <c r="N29" s="2">
        <v>62</v>
      </c>
      <c r="O29" s="2">
        <v>24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tabSelected="1" workbookViewId="0">
      <selection activeCell="G21" sqref="G21"/>
    </sheetView>
  </sheetViews>
  <sheetFormatPr baseColWidth="10" defaultColWidth="8.83203125" defaultRowHeight="18" x14ac:dyDescent="0.2"/>
  <cols>
    <col min="1" max="1" width="10.83203125" style="6" bestFit="1" customWidth="1"/>
    <col min="2" max="2" width="15.1640625" style="6" bestFit="1" customWidth="1"/>
    <col min="3" max="3" width="14.6640625" style="6" bestFit="1" customWidth="1"/>
    <col min="4" max="4" width="22.33203125" style="6" bestFit="1" customWidth="1"/>
    <col min="5" max="5" width="15.1640625" style="6" bestFit="1" customWidth="1"/>
    <col min="6" max="6" width="14.6640625" style="6" bestFit="1" customWidth="1"/>
    <col min="7" max="7" width="21.83203125" style="6" bestFit="1" customWidth="1"/>
    <col min="8" max="8" width="14.83203125" style="6" bestFit="1" customWidth="1"/>
    <col min="9" max="9" width="14.33203125" style="6" bestFit="1" customWidth="1"/>
    <col min="10" max="10" width="21.5" style="6" bestFit="1" customWidth="1"/>
    <col min="11" max="11" width="14.83203125" style="6" bestFit="1" customWidth="1"/>
    <col min="12" max="12" width="14.33203125" style="6" bestFit="1" customWidth="1"/>
    <col min="13" max="13" width="21.5" style="6" bestFit="1" customWidth="1"/>
    <col min="14" max="14" width="6.33203125" style="6" bestFit="1" customWidth="1"/>
    <col min="15" max="15" width="15.33203125" style="6" bestFit="1" customWidth="1"/>
    <col min="16" max="17" width="8.83203125" style="6"/>
    <col min="18" max="18" width="10.5" style="6" bestFit="1" customWidth="1"/>
    <col min="19" max="16384" width="8.83203125" style="6"/>
  </cols>
  <sheetData>
    <row r="1" spans="1:21" x14ac:dyDescent="0.2">
      <c r="A1" s="4" t="s">
        <v>150</v>
      </c>
      <c r="B1" s="4" t="s">
        <v>151</v>
      </c>
      <c r="C1" s="4" t="s">
        <v>152</v>
      </c>
      <c r="D1" s="5" t="s">
        <v>153</v>
      </c>
      <c r="E1" s="4" t="s">
        <v>154</v>
      </c>
      <c r="F1" s="4" t="s">
        <v>155</v>
      </c>
      <c r="G1" s="6" t="s">
        <v>156</v>
      </c>
      <c r="H1" s="4" t="s">
        <v>157</v>
      </c>
      <c r="I1" s="4" t="s">
        <v>158</v>
      </c>
      <c r="J1" s="6" t="s">
        <v>159</v>
      </c>
      <c r="K1" s="4" t="s">
        <v>160</v>
      </c>
      <c r="L1" s="4" t="s">
        <v>161</v>
      </c>
      <c r="M1" s="6" t="s">
        <v>162</v>
      </c>
      <c r="N1" s="4" t="s">
        <v>4</v>
      </c>
      <c r="O1" s="5" t="s">
        <v>163</v>
      </c>
    </row>
    <row r="2" spans="1:21" x14ac:dyDescent="0.2">
      <c r="A2" s="4" t="s">
        <v>39</v>
      </c>
      <c r="B2" s="7">
        <v>2</v>
      </c>
      <c r="C2" s="8">
        <v>89</v>
      </c>
      <c r="D2" s="8">
        <f t="shared" ref="D2:D29" si="0">C2/O2</f>
        <v>0.47089947089947087</v>
      </c>
      <c r="E2" s="8">
        <v>1</v>
      </c>
      <c r="F2" s="8">
        <v>84</v>
      </c>
      <c r="G2" s="8">
        <f t="shared" ref="G2:G29" si="1">F2/O2</f>
        <v>0.44444444444444442</v>
      </c>
      <c r="H2" s="7">
        <v>60</v>
      </c>
      <c r="I2" s="8">
        <v>127</v>
      </c>
      <c r="J2" s="8">
        <f t="shared" ref="J2:J29" si="2">I2/O2</f>
        <v>0.67195767195767198</v>
      </c>
      <c r="K2" s="8">
        <v>53</v>
      </c>
      <c r="L2" s="8">
        <v>126</v>
      </c>
      <c r="M2" s="8">
        <f t="shared" ref="M2:M29" si="3">L2/O2</f>
        <v>0.66666666666666663</v>
      </c>
      <c r="N2" s="8">
        <v>105</v>
      </c>
      <c r="O2" s="8">
        <v>189</v>
      </c>
      <c r="P2" s="6" t="b">
        <f>B2&lt;10</f>
        <v>1</v>
      </c>
      <c r="Q2" s="6" t="b">
        <f>E2&lt;10</f>
        <v>1</v>
      </c>
      <c r="R2" s="6">
        <f>AVERAGE(G2,D2)</f>
        <v>0.45767195767195767</v>
      </c>
      <c r="S2" s="6" t="b">
        <f>H2&lt;10</f>
        <v>0</v>
      </c>
      <c r="T2" s="6" t="b">
        <f>K2&lt;10</f>
        <v>0</v>
      </c>
      <c r="U2" s="6">
        <f>AVERAGE(J2,M2)</f>
        <v>0.6693121693121693</v>
      </c>
    </row>
    <row r="3" spans="1:21" x14ac:dyDescent="0.2">
      <c r="A3" s="4" t="s">
        <v>14</v>
      </c>
      <c r="B3" s="7">
        <v>6</v>
      </c>
      <c r="C3" s="8">
        <v>553</v>
      </c>
      <c r="D3" s="8">
        <f t="shared" si="0"/>
        <v>0.56834532374100721</v>
      </c>
      <c r="E3" s="8">
        <v>5</v>
      </c>
      <c r="F3" s="8">
        <v>552</v>
      </c>
      <c r="G3" s="8">
        <f t="shared" si="1"/>
        <v>0.56731757451181908</v>
      </c>
      <c r="H3" s="7">
        <v>51</v>
      </c>
      <c r="I3" s="8">
        <v>577</v>
      </c>
      <c r="J3" s="8">
        <f t="shared" si="2"/>
        <v>0.59301130524152101</v>
      </c>
      <c r="K3" s="8">
        <v>53</v>
      </c>
      <c r="L3" s="8">
        <v>576</v>
      </c>
      <c r="M3" s="8">
        <f t="shared" si="3"/>
        <v>0.59198355601233299</v>
      </c>
      <c r="N3" s="8">
        <v>129</v>
      </c>
      <c r="O3" s="8">
        <v>973</v>
      </c>
      <c r="P3" s="6" t="b">
        <f t="shared" ref="P3:P29" si="4">B3&lt;10</f>
        <v>1</v>
      </c>
      <c r="Q3" s="6" t="b">
        <f t="shared" ref="Q3:Q29" si="5">E3&lt;10</f>
        <v>1</v>
      </c>
      <c r="R3" s="6">
        <f t="shared" ref="R3:R29" si="6">AVERAGE(G3,D3)</f>
        <v>0.56783144912641315</v>
      </c>
      <c r="S3" s="6" t="b">
        <f t="shared" ref="S3:S29" si="7">H3&lt;10</f>
        <v>0</v>
      </c>
      <c r="T3" s="6" t="b">
        <f t="shared" ref="T3:T29" si="8">K3&lt;10</f>
        <v>0</v>
      </c>
      <c r="U3" s="6">
        <f t="shared" ref="U3:U29" si="9">AVERAGE(J3,M3)</f>
        <v>0.59249743062692706</v>
      </c>
    </row>
    <row r="4" spans="1:21" x14ac:dyDescent="0.2">
      <c r="A4" s="4" t="s">
        <v>31</v>
      </c>
      <c r="B4" s="7">
        <v>3</v>
      </c>
      <c r="C4" s="8">
        <v>343</v>
      </c>
      <c r="D4" s="8">
        <f t="shared" si="0"/>
        <v>0.550561797752809</v>
      </c>
      <c r="E4" s="8">
        <v>6</v>
      </c>
      <c r="F4" s="8">
        <v>331</v>
      </c>
      <c r="G4" s="8">
        <f t="shared" si="1"/>
        <v>0.5313001605136437</v>
      </c>
      <c r="H4" s="7">
        <v>10</v>
      </c>
      <c r="I4" s="8">
        <v>379</v>
      </c>
      <c r="J4" s="8">
        <f t="shared" si="2"/>
        <v>0.608346709470305</v>
      </c>
      <c r="K4" s="8">
        <v>9</v>
      </c>
      <c r="L4" s="8">
        <v>378</v>
      </c>
      <c r="M4" s="8">
        <f t="shared" si="3"/>
        <v>0.6067415730337079</v>
      </c>
      <c r="N4" s="8">
        <v>217</v>
      </c>
      <c r="O4" s="8">
        <v>623</v>
      </c>
      <c r="P4" s="6" t="b">
        <f t="shared" si="4"/>
        <v>1</v>
      </c>
      <c r="Q4" s="6" t="b">
        <f t="shared" si="5"/>
        <v>1</v>
      </c>
      <c r="R4" s="6">
        <f t="shared" si="6"/>
        <v>0.54093097913322641</v>
      </c>
      <c r="S4" s="6" t="b">
        <f t="shared" si="7"/>
        <v>0</v>
      </c>
      <c r="T4" s="6" t="b">
        <f t="shared" si="8"/>
        <v>1</v>
      </c>
      <c r="U4" s="6">
        <f t="shared" si="9"/>
        <v>0.6075441412520064</v>
      </c>
    </row>
    <row r="5" spans="1:21" x14ac:dyDescent="0.2">
      <c r="A5" s="4" t="s">
        <v>41</v>
      </c>
      <c r="B5" s="7">
        <v>1</v>
      </c>
      <c r="C5" s="8">
        <v>38</v>
      </c>
      <c r="D5" s="8">
        <f t="shared" si="0"/>
        <v>0.54285714285714282</v>
      </c>
      <c r="E5" s="8">
        <v>2</v>
      </c>
      <c r="F5" s="8">
        <v>38</v>
      </c>
      <c r="G5" s="8">
        <f t="shared" si="1"/>
        <v>0.54285714285714282</v>
      </c>
      <c r="H5" s="7">
        <v>1</v>
      </c>
      <c r="I5" s="8">
        <v>43</v>
      </c>
      <c r="J5" s="8">
        <f t="shared" si="2"/>
        <v>0.61428571428571432</v>
      </c>
      <c r="K5" s="8">
        <v>13</v>
      </c>
      <c r="L5" s="8">
        <v>42</v>
      </c>
      <c r="M5" s="8">
        <f t="shared" si="3"/>
        <v>0.6</v>
      </c>
      <c r="N5" s="8">
        <v>62</v>
      </c>
      <c r="O5" s="8">
        <v>70</v>
      </c>
      <c r="P5" s="6" t="b">
        <f t="shared" si="4"/>
        <v>1</v>
      </c>
      <c r="Q5" s="6" t="b">
        <f t="shared" si="5"/>
        <v>1</v>
      </c>
      <c r="R5" s="6">
        <f t="shared" si="6"/>
        <v>0.54285714285714282</v>
      </c>
      <c r="S5" s="6" t="b">
        <f t="shared" si="7"/>
        <v>1</v>
      </c>
      <c r="T5" s="6" t="b">
        <f t="shared" si="8"/>
        <v>0</v>
      </c>
      <c r="U5" s="6">
        <f t="shared" si="9"/>
        <v>0.60714285714285721</v>
      </c>
    </row>
    <row r="6" spans="1:21" x14ac:dyDescent="0.2">
      <c r="A6" s="4" t="s">
        <v>33</v>
      </c>
      <c r="B6" s="7">
        <v>55</v>
      </c>
      <c r="C6" s="8">
        <v>112</v>
      </c>
      <c r="D6" s="8">
        <f t="shared" si="0"/>
        <v>0.65116279069767447</v>
      </c>
      <c r="E6" s="8">
        <v>52</v>
      </c>
      <c r="F6" s="8">
        <v>111</v>
      </c>
      <c r="G6" s="8">
        <f t="shared" si="1"/>
        <v>0.64534883720930236</v>
      </c>
      <c r="H6" s="7">
        <v>4</v>
      </c>
      <c r="I6" s="8">
        <v>115</v>
      </c>
      <c r="J6" s="8">
        <f t="shared" si="2"/>
        <v>0.66860465116279066</v>
      </c>
      <c r="K6" s="8">
        <v>2</v>
      </c>
      <c r="L6" s="8">
        <v>113</v>
      </c>
      <c r="M6" s="8">
        <f t="shared" si="3"/>
        <v>0.65697674418604646</v>
      </c>
      <c r="N6" s="8">
        <v>75</v>
      </c>
      <c r="O6" s="8">
        <v>172</v>
      </c>
      <c r="P6" s="6" t="b">
        <f t="shared" si="4"/>
        <v>0</v>
      </c>
      <c r="Q6" s="6" t="b">
        <f t="shared" si="5"/>
        <v>0</v>
      </c>
      <c r="R6" s="6">
        <f t="shared" si="6"/>
        <v>0.64825581395348841</v>
      </c>
      <c r="S6" s="6" t="b">
        <f t="shared" si="7"/>
        <v>1</v>
      </c>
      <c r="T6" s="6" t="b">
        <f t="shared" si="8"/>
        <v>1</v>
      </c>
      <c r="U6" s="6">
        <f t="shared" si="9"/>
        <v>0.66279069767441856</v>
      </c>
    </row>
    <row r="7" spans="1:21" x14ac:dyDescent="0.2">
      <c r="A7" s="4" t="s">
        <v>19</v>
      </c>
      <c r="B7" s="7">
        <v>60</v>
      </c>
      <c r="C7" s="8">
        <v>473</v>
      </c>
      <c r="D7" s="8">
        <f t="shared" si="0"/>
        <v>0.59273182957393489</v>
      </c>
      <c r="E7" s="8">
        <v>39</v>
      </c>
      <c r="F7" s="8">
        <v>471</v>
      </c>
      <c r="G7" s="8">
        <f t="shared" si="1"/>
        <v>0.59022556390977443</v>
      </c>
      <c r="H7" s="7">
        <v>60</v>
      </c>
      <c r="I7" s="8">
        <v>509</v>
      </c>
      <c r="J7" s="8">
        <f t="shared" si="2"/>
        <v>0.6378446115288221</v>
      </c>
      <c r="K7" s="8">
        <v>58</v>
      </c>
      <c r="L7" s="8">
        <v>496</v>
      </c>
      <c r="M7" s="8">
        <f t="shared" si="3"/>
        <v>0.62155388471177941</v>
      </c>
      <c r="N7" s="8">
        <v>191</v>
      </c>
      <c r="O7" s="8">
        <v>798</v>
      </c>
      <c r="P7" s="6" t="b">
        <f t="shared" si="4"/>
        <v>0</v>
      </c>
      <c r="Q7" s="6" t="b">
        <f t="shared" si="5"/>
        <v>0</v>
      </c>
      <c r="R7" s="6">
        <f t="shared" si="6"/>
        <v>0.5914786967418546</v>
      </c>
      <c r="S7" s="6" t="b">
        <f t="shared" si="7"/>
        <v>0</v>
      </c>
      <c r="T7" s="6" t="b">
        <f t="shared" si="8"/>
        <v>0</v>
      </c>
      <c r="U7" s="6">
        <f t="shared" si="9"/>
        <v>0.62969924812030076</v>
      </c>
    </row>
    <row r="8" spans="1:21" x14ac:dyDescent="0.2">
      <c r="A8" s="4" t="s">
        <v>27</v>
      </c>
      <c r="B8" s="7">
        <v>13</v>
      </c>
      <c r="C8" s="8">
        <v>216</v>
      </c>
      <c r="D8" s="8">
        <f t="shared" si="0"/>
        <v>0.5983379501385041</v>
      </c>
      <c r="E8" s="8">
        <v>10</v>
      </c>
      <c r="F8" s="8">
        <v>215</v>
      </c>
      <c r="G8" s="8">
        <f t="shared" si="1"/>
        <v>0.59556786703601106</v>
      </c>
      <c r="H8" s="7">
        <v>52</v>
      </c>
      <c r="I8" s="8">
        <v>242</v>
      </c>
      <c r="J8" s="8">
        <f t="shared" si="2"/>
        <v>0.67036011080332414</v>
      </c>
      <c r="K8" s="8">
        <v>49</v>
      </c>
      <c r="L8" s="8">
        <v>241</v>
      </c>
      <c r="M8" s="8">
        <f t="shared" si="3"/>
        <v>0.66759002770083098</v>
      </c>
      <c r="N8" s="8">
        <v>90</v>
      </c>
      <c r="O8" s="8">
        <v>361</v>
      </c>
      <c r="P8" s="6" t="b">
        <f t="shared" si="4"/>
        <v>0</v>
      </c>
      <c r="Q8" s="6" t="b">
        <f t="shared" si="5"/>
        <v>0</v>
      </c>
      <c r="R8" s="6">
        <f t="shared" si="6"/>
        <v>0.59695290858725758</v>
      </c>
      <c r="S8" s="6" t="b">
        <f t="shared" si="7"/>
        <v>0</v>
      </c>
      <c r="T8" s="6" t="b">
        <f t="shared" si="8"/>
        <v>0</v>
      </c>
      <c r="U8" s="6">
        <f t="shared" si="9"/>
        <v>0.6689750692520775</v>
      </c>
    </row>
    <row r="9" spans="1:21" x14ac:dyDescent="0.2">
      <c r="A9" s="4" t="s">
        <v>34</v>
      </c>
      <c r="B9" s="7">
        <v>24</v>
      </c>
      <c r="C9" s="8">
        <v>47</v>
      </c>
      <c r="D9" s="8">
        <f t="shared" si="0"/>
        <v>0.5662650602409639</v>
      </c>
      <c r="E9" s="8">
        <v>25</v>
      </c>
      <c r="F9" s="8">
        <v>46</v>
      </c>
      <c r="G9" s="8">
        <f t="shared" si="1"/>
        <v>0.55421686746987953</v>
      </c>
      <c r="H9" s="7">
        <v>45</v>
      </c>
      <c r="I9" s="8">
        <v>52</v>
      </c>
      <c r="J9" s="8">
        <f t="shared" si="2"/>
        <v>0.62650602409638556</v>
      </c>
      <c r="K9" s="8">
        <v>47</v>
      </c>
      <c r="L9" s="8">
        <v>52</v>
      </c>
      <c r="M9" s="8">
        <f t="shared" si="3"/>
        <v>0.62650602409638556</v>
      </c>
      <c r="N9" s="8">
        <v>33</v>
      </c>
      <c r="O9" s="8">
        <v>83</v>
      </c>
      <c r="P9" s="6" t="b">
        <f t="shared" si="4"/>
        <v>0</v>
      </c>
      <c r="Q9" s="6" t="b">
        <f t="shared" si="5"/>
        <v>0</v>
      </c>
      <c r="R9" s="6">
        <f t="shared" si="6"/>
        <v>0.56024096385542177</v>
      </c>
      <c r="S9" s="6" t="b">
        <f t="shared" si="7"/>
        <v>0</v>
      </c>
      <c r="T9" s="6" t="b">
        <f t="shared" si="8"/>
        <v>0</v>
      </c>
      <c r="U9" s="6">
        <f t="shared" si="9"/>
        <v>0.62650602409638556</v>
      </c>
    </row>
    <row r="10" spans="1:21" x14ac:dyDescent="0.2">
      <c r="A10" s="4" t="s">
        <v>30</v>
      </c>
      <c r="B10" s="7">
        <v>1</v>
      </c>
      <c r="C10" s="8">
        <v>153</v>
      </c>
      <c r="D10" s="8">
        <f t="shared" si="0"/>
        <v>0.59765625</v>
      </c>
      <c r="E10" s="8">
        <v>3</v>
      </c>
      <c r="F10" s="8">
        <v>141</v>
      </c>
      <c r="G10" s="8">
        <f t="shared" si="1"/>
        <v>0.55078125</v>
      </c>
      <c r="H10" s="7">
        <v>2</v>
      </c>
      <c r="I10" s="8">
        <v>163</v>
      </c>
      <c r="J10" s="8">
        <f t="shared" si="2"/>
        <v>0.63671875</v>
      </c>
      <c r="K10" s="8">
        <v>4</v>
      </c>
      <c r="L10" s="8">
        <v>146</v>
      </c>
      <c r="M10" s="8">
        <f t="shared" si="3"/>
        <v>0.5703125</v>
      </c>
      <c r="N10" s="8">
        <v>90</v>
      </c>
      <c r="O10" s="8">
        <v>256</v>
      </c>
      <c r="P10" s="6" t="b">
        <f t="shared" si="4"/>
        <v>1</v>
      </c>
      <c r="Q10" s="6" t="b">
        <f t="shared" si="5"/>
        <v>1</v>
      </c>
      <c r="R10" s="6">
        <f t="shared" si="6"/>
        <v>0.57421875</v>
      </c>
      <c r="S10" s="6" t="b">
        <f t="shared" si="7"/>
        <v>1</v>
      </c>
      <c r="T10" s="6" t="b">
        <f t="shared" si="8"/>
        <v>1</v>
      </c>
      <c r="U10" s="6">
        <f t="shared" si="9"/>
        <v>0.603515625</v>
      </c>
    </row>
    <row r="11" spans="1:21" x14ac:dyDescent="0.2">
      <c r="A11" s="4" t="s">
        <v>25</v>
      </c>
      <c r="B11" s="7">
        <v>53</v>
      </c>
      <c r="C11" s="8">
        <v>388</v>
      </c>
      <c r="D11" s="8">
        <f t="shared" si="0"/>
        <v>0.57311669128508125</v>
      </c>
      <c r="E11" s="8">
        <v>60</v>
      </c>
      <c r="F11" s="8">
        <v>387</v>
      </c>
      <c r="G11" s="8">
        <f t="shared" si="1"/>
        <v>0.57163958641063517</v>
      </c>
      <c r="H11" s="7">
        <v>50</v>
      </c>
      <c r="I11" s="8">
        <v>438</v>
      </c>
      <c r="J11" s="8">
        <f t="shared" si="2"/>
        <v>0.64697193500738548</v>
      </c>
      <c r="K11" s="8">
        <v>55</v>
      </c>
      <c r="L11" s="8">
        <v>438</v>
      </c>
      <c r="M11" s="8">
        <f t="shared" si="3"/>
        <v>0.64697193500738548</v>
      </c>
      <c r="N11" s="8">
        <v>195</v>
      </c>
      <c r="O11" s="8">
        <v>677</v>
      </c>
      <c r="P11" s="6" t="b">
        <f t="shared" si="4"/>
        <v>0</v>
      </c>
      <c r="Q11" s="6" t="b">
        <f t="shared" si="5"/>
        <v>0</v>
      </c>
      <c r="R11" s="6">
        <f t="shared" si="6"/>
        <v>0.57237813884785815</v>
      </c>
      <c r="S11" s="6" t="b">
        <f t="shared" si="7"/>
        <v>0</v>
      </c>
      <c r="T11" s="6" t="b">
        <f t="shared" si="8"/>
        <v>0</v>
      </c>
      <c r="U11" s="6">
        <f t="shared" si="9"/>
        <v>0.64697193500738548</v>
      </c>
    </row>
    <row r="12" spans="1:21" x14ac:dyDescent="0.2">
      <c r="A12" s="4" t="s">
        <v>26</v>
      </c>
      <c r="B12" s="7">
        <v>45</v>
      </c>
      <c r="C12" s="8">
        <v>103</v>
      </c>
      <c r="D12" s="8">
        <f t="shared" si="0"/>
        <v>0.79844961240310075</v>
      </c>
      <c r="E12" s="8">
        <v>25</v>
      </c>
      <c r="F12" s="8">
        <v>102</v>
      </c>
      <c r="G12" s="8">
        <f t="shared" si="1"/>
        <v>0.79069767441860461</v>
      </c>
      <c r="H12" s="7">
        <v>25</v>
      </c>
      <c r="I12" s="8">
        <v>96</v>
      </c>
      <c r="J12" s="8">
        <f t="shared" si="2"/>
        <v>0.7441860465116279</v>
      </c>
      <c r="K12" s="8">
        <v>27</v>
      </c>
      <c r="L12" s="8">
        <v>95</v>
      </c>
      <c r="M12" s="8">
        <f t="shared" si="3"/>
        <v>0.73643410852713176</v>
      </c>
      <c r="N12" s="8">
        <v>25</v>
      </c>
      <c r="O12" s="8">
        <v>129</v>
      </c>
      <c r="P12" s="6" t="b">
        <f t="shared" si="4"/>
        <v>0</v>
      </c>
      <c r="Q12" s="6" t="b">
        <f t="shared" si="5"/>
        <v>0</v>
      </c>
      <c r="R12" s="6">
        <f t="shared" si="6"/>
        <v>0.79457364341085268</v>
      </c>
      <c r="S12" s="6" t="b">
        <f t="shared" si="7"/>
        <v>0</v>
      </c>
      <c r="T12" s="6" t="b">
        <f t="shared" si="8"/>
        <v>0</v>
      </c>
      <c r="U12" s="6">
        <f t="shared" si="9"/>
        <v>0.74031007751937983</v>
      </c>
    </row>
    <row r="13" spans="1:21" x14ac:dyDescent="0.2">
      <c r="A13" s="4" t="s">
        <v>16</v>
      </c>
      <c r="B13" s="7">
        <v>7</v>
      </c>
      <c r="C13" s="8">
        <v>164</v>
      </c>
      <c r="D13" s="8">
        <f t="shared" si="0"/>
        <v>0.55593220338983051</v>
      </c>
      <c r="E13" s="8">
        <v>12</v>
      </c>
      <c r="F13" s="8">
        <v>159</v>
      </c>
      <c r="G13" s="8">
        <f t="shared" si="1"/>
        <v>0.53898305084745768</v>
      </c>
      <c r="H13" s="7">
        <v>11</v>
      </c>
      <c r="I13" s="8">
        <v>196</v>
      </c>
      <c r="J13" s="8">
        <f t="shared" si="2"/>
        <v>0.66440677966101691</v>
      </c>
      <c r="K13" s="8">
        <v>10</v>
      </c>
      <c r="L13" s="8">
        <v>194</v>
      </c>
      <c r="M13" s="8">
        <f t="shared" si="3"/>
        <v>0.65762711864406775</v>
      </c>
      <c r="N13" s="8">
        <v>63</v>
      </c>
      <c r="O13" s="8">
        <v>295</v>
      </c>
      <c r="P13" s="6" t="b">
        <f t="shared" si="4"/>
        <v>1</v>
      </c>
      <c r="Q13" s="6" t="b">
        <f t="shared" si="5"/>
        <v>0</v>
      </c>
      <c r="R13" s="6">
        <f t="shared" si="6"/>
        <v>0.5474576271186441</v>
      </c>
      <c r="S13" s="6" t="b">
        <f t="shared" si="7"/>
        <v>0</v>
      </c>
      <c r="T13" s="6" t="b">
        <f t="shared" si="8"/>
        <v>0</v>
      </c>
      <c r="U13" s="6">
        <f t="shared" si="9"/>
        <v>0.66101694915254239</v>
      </c>
    </row>
    <row r="14" spans="1:21" x14ac:dyDescent="0.2">
      <c r="A14" s="4" t="s">
        <v>35</v>
      </c>
      <c r="B14" s="7">
        <v>37</v>
      </c>
      <c r="C14" s="8">
        <v>468</v>
      </c>
      <c r="D14" s="8">
        <f t="shared" si="0"/>
        <v>0.57706535141800241</v>
      </c>
      <c r="E14" s="8">
        <v>36</v>
      </c>
      <c r="F14" s="8">
        <v>462</v>
      </c>
      <c r="G14" s="8">
        <f t="shared" si="1"/>
        <v>0.56966707768187419</v>
      </c>
      <c r="H14" s="7">
        <v>54</v>
      </c>
      <c r="I14" s="8">
        <v>460</v>
      </c>
      <c r="J14" s="8">
        <f t="shared" si="2"/>
        <v>0.56720098643649819</v>
      </c>
      <c r="K14" s="8">
        <v>3</v>
      </c>
      <c r="L14" s="8">
        <v>459</v>
      </c>
      <c r="M14" s="8">
        <f t="shared" si="3"/>
        <v>0.56596794081381008</v>
      </c>
      <c r="N14" s="8">
        <v>322</v>
      </c>
      <c r="O14" s="8">
        <v>811</v>
      </c>
      <c r="P14" s="6" t="b">
        <f t="shared" si="4"/>
        <v>0</v>
      </c>
      <c r="Q14" s="6" t="b">
        <f t="shared" si="5"/>
        <v>0</v>
      </c>
      <c r="R14" s="6">
        <f t="shared" si="6"/>
        <v>0.5733662145499383</v>
      </c>
      <c r="S14" s="6" t="b">
        <f t="shared" si="7"/>
        <v>0</v>
      </c>
      <c r="T14" s="6" t="b">
        <f t="shared" si="8"/>
        <v>1</v>
      </c>
      <c r="U14" s="6">
        <f t="shared" si="9"/>
        <v>0.56658446362515413</v>
      </c>
    </row>
    <row r="15" spans="1:21" x14ac:dyDescent="0.2">
      <c r="A15" s="4" t="s">
        <v>28</v>
      </c>
      <c r="B15" s="7">
        <v>1</v>
      </c>
      <c r="C15" s="8">
        <v>240</v>
      </c>
      <c r="D15" s="8">
        <f t="shared" si="0"/>
        <v>0.56872037914691942</v>
      </c>
      <c r="E15" s="8">
        <v>6</v>
      </c>
      <c r="F15" s="8">
        <v>232</v>
      </c>
      <c r="G15" s="8">
        <f t="shared" si="1"/>
        <v>0.54976303317535546</v>
      </c>
      <c r="H15" s="7">
        <v>53</v>
      </c>
      <c r="I15" s="8">
        <v>276</v>
      </c>
      <c r="J15" s="8">
        <f t="shared" si="2"/>
        <v>0.65402843601895733</v>
      </c>
      <c r="K15" s="8">
        <v>58</v>
      </c>
      <c r="L15" s="8">
        <v>273</v>
      </c>
      <c r="M15" s="8">
        <f t="shared" si="3"/>
        <v>0.64691943127962082</v>
      </c>
      <c r="N15" s="8">
        <v>146</v>
      </c>
      <c r="O15" s="8">
        <v>422</v>
      </c>
      <c r="P15" s="6" t="b">
        <f t="shared" si="4"/>
        <v>1</v>
      </c>
      <c r="Q15" s="6" t="b">
        <f t="shared" si="5"/>
        <v>1</v>
      </c>
      <c r="R15" s="6">
        <f t="shared" si="6"/>
        <v>0.55924170616113744</v>
      </c>
      <c r="S15" s="6" t="b">
        <f t="shared" si="7"/>
        <v>0</v>
      </c>
      <c r="T15" s="6" t="b">
        <f t="shared" si="8"/>
        <v>0</v>
      </c>
      <c r="U15" s="6">
        <f t="shared" si="9"/>
        <v>0.65047393364928907</v>
      </c>
    </row>
    <row r="16" spans="1:21" x14ac:dyDescent="0.2">
      <c r="A16" s="4" t="s">
        <v>18</v>
      </c>
      <c r="B16" s="7">
        <v>30</v>
      </c>
      <c r="C16" s="8">
        <v>276</v>
      </c>
      <c r="D16" s="8">
        <f t="shared" si="0"/>
        <v>0.62022471910112364</v>
      </c>
      <c r="E16" s="8">
        <v>8</v>
      </c>
      <c r="F16" s="8">
        <v>272</v>
      </c>
      <c r="G16" s="8">
        <f t="shared" si="1"/>
        <v>0.61123595505617978</v>
      </c>
      <c r="H16" s="7">
        <v>13</v>
      </c>
      <c r="I16" s="8">
        <v>274</v>
      </c>
      <c r="J16" s="8">
        <f t="shared" si="2"/>
        <v>0.61573033707865166</v>
      </c>
      <c r="K16" s="8">
        <v>17</v>
      </c>
      <c r="L16" s="8">
        <v>273</v>
      </c>
      <c r="M16" s="8">
        <f t="shared" si="3"/>
        <v>0.61348314606741572</v>
      </c>
      <c r="N16" s="8">
        <v>95</v>
      </c>
      <c r="O16" s="8">
        <v>445</v>
      </c>
      <c r="P16" s="6" t="b">
        <f t="shared" si="4"/>
        <v>0</v>
      </c>
      <c r="Q16" s="6" t="b">
        <f t="shared" si="5"/>
        <v>1</v>
      </c>
      <c r="R16" s="6">
        <f t="shared" si="6"/>
        <v>0.61573033707865177</v>
      </c>
      <c r="S16" s="6" t="b">
        <f t="shared" si="7"/>
        <v>0</v>
      </c>
      <c r="T16" s="6" t="b">
        <f t="shared" si="8"/>
        <v>0</v>
      </c>
      <c r="U16" s="6">
        <f t="shared" si="9"/>
        <v>0.61460674157303363</v>
      </c>
    </row>
    <row r="17" spans="1:21" x14ac:dyDescent="0.2">
      <c r="A17" s="4" t="s">
        <v>20</v>
      </c>
      <c r="B17" s="7">
        <v>18</v>
      </c>
      <c r="C17" s="8">
        <v>184</v>
      </c>
      <c r="D17" s="8">
        <f t="shared" si="0"/>
        <v>0.63013698630136983</v>
      </c>
      <c r="E17" s="8">
        <v>7</v>
      </c>
      <c r="F17" s="8">
        <v>180</v>
      </c>
      <c r="G17" s="8">
        <f t="shared" si="1"/>
        <v>0.61643835616438358</v>
      </c>
      <c r="H17" s="7">
        <v>56</v>
      </c>
      <c r="I17" s="8">
        <v>195</v>
      </c>
      <c r="J17" s="8">
        <f t="shared" si="2"/>
        <v>0.6678082191780822</v>
      </c>
      <c r="K17" s="8">
        <v>57</v>
      </c>
      <c r="L17" s="8">
        <v>192</v>
      </c>
      <c r="M17" s="8">
        <f t="shared" si="3"/>
        <v>0.65753424657534243</v>
      </c>
      <c r="N17" s="8">
        <v>98</v>
      </c>
      <c r="O17" s="8">
        <v>292</v>
      </c>
      <c r="P17" s="6" t="b">
        <f t="shared" si="4"/>
        <v>0</v>
      </c>
      <c r="Q17" s="6" t="b">
        <f t="shared" si="5"/>
        <v>1</v>
      </c>
      <c r="R17" s="6">
        <f t="shared" si="6"/>
        <v>0.62328767123287676</v>
      </c>
      <c r="S17" s="6" t="b">
        <f t="shared" si="7"/>
        <v>0</v>
      </c>
      <c r="T17" s="6" t="b">
        <f t="shared" si="8"/>
        <v>0</v>
      </c>
      <c r="U17" s="6">
        <f t="shared" si="9"/>
        <v>0.66267123287671237</v>
      </c>
    </row>
    <row r="18" spans="1:21" x14ac:dyDescent="0.2">
      <c r="A18" s="4" t="s">
        <v>21</v>
      </c>
      <c r="B18" s="7">
        <v>40</v>
      </c>
      <c r="C18" s="8">
        <v>97</v>
      </c>
      <c r="D18" s="8">
        <f t="shared" si="0"/>
        <v>0.62179487179487181</v>
      </c>
      <c r="E18" s="8">
        <v>9</v>
      </c>
      <c r="F18" s="8">
        <v>96</v>
      </c>
      <c r="G18" s="8">
        <f t="shared" si="1"/>
        <v>0.61538461538461542</v>
      </c>
      <c r="H18" s="7">
        <v>24</v>
      </c>
      <c r="I18" s="8">
        <v>104</v>
      </c>
      <c r="J18" s="8">
        <f t="shared" si="2"/>
        <v>0.66666666666666663</v>
      </c>
      <c r="K18" s="8">
        <v>27</v>
      </c>
      <c r="L18" s="8">
        <v>100</v>
      </c>
      <c r="M18" s="8">
        <f t="shared" si="3"/>
        <v>0.64102564102564108</v>
      </c>
      <c r="N18" s="8">
        <v>33</v>
      </c>
      <c r="O18" s="8">
        <v>156</v>
      </c>
      <c r="P18" s="6" t="b">
        <f t="shared" si="4"/>
        <v>0</v>
      </c>
      <c r="Q18" s="6" t="b">
        <f t="shared" si="5"/>
        <v>1</v>
      </c>
      <c r="R18" s="6">
        <f t="shared" si="6"/>
        <v>0.61858974358974361</v>
      </c>
      <c r="S18" s="6" t="b">
        <f t="shared" si="7"/>
        <v>0</v>
      </c>
      <c r="T18" s="6" t="b">
        <f t="shared" si="8"/>
        <v>0</v>
      </c>
      <c r="U18" s="6">
        <f t="shared" si="9"/>
        <v>0.65384615384615385</v>
      </c>
    </row>
    <row r="19" spans="1:21" x14ac:dyDescent="0.2">
      <c r="A19" s="4" t="s">
        <v>38</v>
      </c>
      <c r="B19" s="7">
        <v>1</v>
      </c>
      <c r="C19" s="8">
        <v>176</v>
      </c>
      <c r="D19" s="8">
        <f t="shared" si="0"/>
        <v>0.50720461095100866</v>
      </c>
      <c r="E19" s="8">
        <v>2</v>
      </c>
      <c r="F19" s="8">
        <v>171</v>
      </c>
      <c r="G19" s="8">
        <f t="shared" si="1"/>
        <v>0.49279538904899134</v>
      </c>
      <c r="H19" s="7">
        <v>59</v>
      </c>
      <c r="I19" s="8">
        <v>196</v>
      </c>
      <c r="J19" s="8">
        <f t="shared" si="2"/>
        <v>0.56484149855907784</v>
      </c>
      <c r="K19" s="8">
        <v>28</v>
      </c>
      <c r="L19" s="8">
        <v>193</v>
      </c>
      <c r="M19" s="8">
        <f t="shared" si="3"/>
        <v>0.55619596541786742</v>
      </c>
      <c r="N19" s="8">
        <v>162</v>
      </c>
      <c r="O19" s="8">
        <v>347</v>
      </c>
      <c r="P19" s="6" t="b">
        <f t="shared" si="4"/>
        <v>1</v>
      </c>
      <c r="Q19" s="6" t="b">
        <f t="shared" si="5"/>
        <v>1</v>
      </c>
      <c r="R19" s="6">
        <f t="shared" si="6"/>
        <v>0.5</v>
      </c>
      <c r="S19" s="6" t="b">
        <f t="shared" si="7"/>
        <v>0</v>
      </c>
      <c r="T19" s="6" t="b">
        <f t="shared" si="8"/>
        <v>0</v>
      </c>
      <c r="U19" s="6">
        <f t="shared" si="9"/>
        <v>0.56051873198847257</v>
      </c>
    </row>
    <row r="20" spans="1:21" x14ac:dyDescent="0.2">
      <c r="A20" s="4" t="s">
        <v>15</v>
      </c>
      <c r="B20" s="7">
        <v>47</v>
      </c>
      <c r="C20" s="8">
        <v>269</v>
      </c>
      <c r="D20" s="8">
        <f t="shared" si="0"/>
        <v>0.57849462365591398</v>
      </c>
      <c r="E20" s="8">
        <v>3</v>
      </c>
      <c r="F20" s="8">
        <v>262</v>
      </c>
      <c r="G20" s="8">
        <f t="shared" si="1"/>
        <v>0.5634408602150538</v>
      </c>
      <c r="H20" s="7">
        <v>35</v>
      </c>
      <c r="I20" s="8">
        <v>318</v>
      </c>
      <c r="J20" s="8">
        <f t="shared" si="2"/>
        <v>0.68387096774193545</v>
      </c>
      <c r="K20" s="8">
        <v>31</v>
      </c>
      <c r="L20" s="8">
        <v>317</v>
      </c>
      <c r="M20" s="8">
        <f t="shared" si="3"/>
        <v>0.68172043010752692</v>
      </c>
      <c r="N20" s="8">
        <v>92</v>
      </c>
      <c r="O20" s="8">
        <v>465</v>
      </c>
      <c r="P20" s="6" t="b">
        <f t="shared" si="4"/>
        <v>0</v>
      </c>
      <c r="Q20" s="6" t="b">
        <f t="shared" si="5"/>
        <v>1</v>
      </c>
      <c r="R20" s="6">
        <f t="shared" si="6"/>
        <v>0.57096774193548394</v>
      </c>
      <c r="S20" s="6" t="b">
        <f t="shared" si="7"/>
        <v>0</v>
      </c>
      <c r="T20" s="6" t="b">
        <f t="shared" si="8"/>
        <v>0</v>
      </c>
      <c r="U20" s="6">
        <f>AVERAGE(J20,M20)</f>
        <v>0.68279569892473124</v>
      </c>
    </row>
    <row r="21" spans="1:21" x14ac:dyDescent="0.2">
      <c r="A21" s="4" t="s">
        <v>32</v>
      </c>
      <c r="B21" s="7">
        <v>14</v>
      </c>
      <c r="C21" s="8">
        <v>191</v>
      </c>
      <c r="D21" s="8">
        <f t="shared" si="0"/>
        <v>0.58950617283950613</v>
      </c>
      <c r="E21" s="8">
        <v>5</v>
      </c>
      <c r="F21" s="8">
        <v>187</v>
      </c>
      <c r="G21" s="8">
        <f t="shared" si="1"/>
        <v>0.5771604938271605</v>
      </c>
      <c r="H21" s="7">
        <v>54</v>
      </c>
      <c r="I21" s="8">
        <v>197</v>
      </c>
      <c r="J21" s="8">
        <f t="shared" si="2"/>
        <v>0.60802469135802473</v>
      </c>
      <c r="K21" s="8">
        <v>53</v>
      </c>
      <c r="L21" s="8">
        <v>193</v>
      </c>
      <c r="M21" s="8">
        <f t="shared" si="3"/>
        <v>0.59567901234567899</v>
      </c>
      <c r="N21" s="8">
        <v>121</v>
      </c>
      <c r="O21" s="8">
        <v>324</v>
      </c>
      <c r="P21" s="6" t="b">
        <f t="shared" si="4"/>
        <v>0</v>
      </c>
      <c r="Q21" s="6" t="b">
        <f t="shared" si="5"/>
        <v>1</v>
      </c>
      <c r="R21" s="6">
        <f t="shared" si="6"/>
        <v>0.58333333333333326</v>
      </c>
      <c r="S21" s="6" t="b">
        <f t="shared" si="7"/>
        <v>0</v>
      </c>
      <c r="T21" s="6" t="b">
        <f t="shared" si="8"/>
        <v>0</v>
      </c>
      <c r="U21" s="6">
        <f t="shared" si="9"/>
        <v>0.60185185185185186</v>
      </c>
    </row>
    <row r="22" spans="1:21" x14ac:dyDescent="0.2">
      <c r="A22" s="4" t="s">
        <v>37</v>
      </c>
      <c r="B22" s="7">
        <v>4</v>
      </c>
      <c r="C22" s="8">
        <v>508</v>
      </c>
      <c r="D22" s="8">
        <f t="shared" si="0"/>
        <v>0.57078651685393256</v>
      </c>
      <c r="E22" s="8">
        <v>3</v>
      </c>
      <c r="F22" s="8">
        <v>497</v>
      </c>
      <c r="G22" s="8">
        <f t="shared" si="1"/>
        <v>0.55842696629213484</v>
      </c>
      <c r="H22" s="7">
        <v>4</v>
      </c>
      <c r="I22" s="8">
        <v>550</v>
      </c>
      <c r="J22" s="8">
        <f t="shared" si="2"/>
        <v>0.6179775280898876</v>
      </c>
      <c r="K22" s="8">
        <v>3</v>
      </c>
      <c r="L22" s="8">
        <v>537</v>
      </c>
      <c r="M22" s="8">
        <f t="shared" si="3"/>
        <v>0.60337078651685394</v>
      </c>
      <c r="N22" s="8">
        <v>317</v>
      </c>
      <c r="O22" s="8">
        <v>890</v>
      </c>
      <c r="P22" s="6" t="b">
        <f t="shared" si="4"/>
        <v>1</v>
      </c>
      <c r="Q22" s="6" t="b">
        <f t="shared" si="5"/>
        <v>1</v>
      </c>
      <c r="R22" s="6">
        <f t="shared" si="6"/>
        <v>0.5646067415730337</v>
      </c>
      <c r="S22" s="6" t="b">
        <f t="shared" si="7"/>
        <v>1</v>
      </c>
      <c r="T22" s="6" t="b">
        <f t="shared" si="8"/>
        <v>1</v>
      </c>
      <c r="U22" s="6">
        <f t="shared" si="9"/>
        <v>0.61067415730337071</v>
      </c>
    </row>
    <row r="23" spans="1:21" x14ac:dyDescent="0.2">
      <c r="A23" s="4" t="s">
        <v>24</v>
      </c>
      <c r="B23" s="7">
        <v>46</v>
      </c>
      <c r="C23" s="8">
        <v>633</v>
      </c>
      <c r="D23" s="8">
        <f t="shared" si="0"/>
        <v>0.59214218896164639</v>
      </c>
      <c r="E23" s="8">
        <v>42</v>
      </c>
      <c r="F23" s="8">
        <v>630</v>
      </c>
      <c r="G23" s="8">
        <f t="shared" si="1"/>
        <v>0.58933582787652006</v>
      </c>
      <c r="H23" s="7">
        <v>3</v>
      </c>
      <c r="I23" s="8">
        <v>636</v>
      </c>
      <c r="J23" s="8">
        <f t="shared" si="2"/>
        <v>0.59494855004677272</v>
      </c>
      <c r="K23" s="8">
        <v>5</v>
      </c>
      <c r="L23" s="8">
        <v>633</v>
      </c>
      <c r="M23" s="8">
        <f t="shared" si="3"/>
        <v>0.59214218896164639</v>
      </c>
      <c r="N23" s="8">
        <v>275</v>
      </c>
      <c r="O23" s="8">
        <v>1069</v>
      </c>
      <c r="P23" s="6" t="b">
        <f t="shared" si="4"/>
        <v>0</v>
      </c>
      <c r="Q23" s="6" t="b">
        <f t="shared" si="5"/>
        <v>0</v>
      </c>
      <c r="R23" s="6">
        <f t="shared" si="6"/>
        <v>0.59073900841908322</v>
      </c>
      <c r="S23" s="6" t="b">
        <f t="shared" si="7"/>
        <v>1</v>
      </c>
      <c r="T23" s="6" t="b">
        <f t="shared" si="8"/>
        <v>1</v>
      </c>
      <c r="U23" s="6">
        <f t="shared" si="9"/>
        <v>0.59354536950420955</v>
      </c>
    </row>
    <row r="24" spans="1:21" x14ac:dyDescent="0.2">
      <c r="A24" s="4" t="s">
        <v>23</v>
      </c>
      <c r="B24" s="7">
        <v>2</v>
      </c>
      <c r="C24" s="8">
        <v>259</v>
      </c>
      <c r="D24" s="8">
        <f t="shared" si="0"/>
        <v>0.59403669724770647</v>
      </c>
      <c r="E24" s="8">
        <v>1</v>
      </c>
      <c r="F24" s="8">
        <v>256</v>
      </c>
      <c r="G24" s="8">
        <f t="shared" si="1"/>
        <v>0.58715596330275233</v>
      </c>
      <c r="H24" s="7">
        <v>24</v>
      </c>
      <c r="I24" s="8">
        <v>282</v>
      </c>
      <c r="J24" s="8">
        <f t="shared" si="2"/>
        <v>0.64678899082568808</v>
      </c>
      <c r="K24" s="8">
        <v>8</v>
      </c>
      <c r="L24" s="8">
        <v>276</v>
      </c>
      <c r="M24" s="8">
        <f t="shared" si="3"/>
        <v>0.6330275229357798</v>
      </c>
      <c r="N24" s="8">
        <v>118</v>
      </c>
      <c r="O24" s="8">
        <v>436</v>
      </c>
      <c r="P24" s="6" t="b">
        <f t="shared" si="4"/>
        <v>1</v>
      </c>
      <c r="Q24" s="6" t="b">
        <f t="shared" si="5"/>
        <v>1</v>
      </c>
      <c r="R24" s="6">
        <f t="shared" si="6"/>
        <v>0.5905963302752294</v>
      </c>
      <c r="S24" s="6" t="b">
        <f t="shared" si="7"/>
        <v>0</v>
      </c>
      <c r="T24" s="6" t="b">
        <f t="shared" si="8"/>
        <v>1</v>
      </c>
      <c r="U24" s="6">
        <f t="shared" si="9"/>
        <v>0.63990825688073394</v>
      </c>
    </row>
    <row r="25" spans="1:21" x14ac:dyDescent="0.2">
      <c r="A25" s="4" t="s">
        <v>40</v>
      </c>
      <c r="B25" s="7">
        <v>34</v>
      </c>
      <c r="C25" s="8">
        <v>51</v>
      </c>
      <c r="D25" s="8">
        <f t="shared" si="0"/>
        <v>0.63749999999999996</v>
      </c>
      <c r="E25" s="8">
        <v>40</v>
      </c>
      <c r="F25" s="8">
        <v>51</v>
      </c>
      <c r="G25" s="8">
        <f t="shared" si="1"/>
        <v>0.63749999999999996</v>
      </c>
      <c r="H25" s="7">
        <v>56</v>
      </c>
      <c r="I25" s="8">
        <v>54</v>
      </c>
      <c r="J25" s="8">
        <f t="shared" si="2"/>
        <v>0.67500000000000004</v>
      </c>
      <c r="K25" s="8">
        <v>24</v>
      </c>
      <c r="L25" s="8">
        <v>53</v>
      </c>
      <c r="M25" s="8">
        <f t="shared" si="3"/>
        <v>0.66249999999999998</v>
      </c>
      <c r="N25" s="8">
        <v>49</v>
      </c>
      <c r="O25" s="8">
        <v>80</v>
      </c>
      <c r="P25" s="6" t="b">
        <f t="shared" si="4"/>
        <v>0</v>
      </c>
      <c r="Q25" s="6" t="b">
        <f t="shared" si="5"/>
        <v>0</v>
      </c>
      <c r="R25" s="6">
        <f t="shared" si="6"/>
        <v>0.63749999999999996</v>
      </c>
      <c r="S25" s="6" t="b">
        <f t="shared" si="7"/>
        <v>0</v>
      </c>
      <c r="T25" s="6" t="b">
        <f t="shared" si="8"/>
        <v>0</v>
      </c>
      <c r="U25" s="6">
        <f t="shared" si="9"/>
        <v>0.66874999999999996</v>
      </c>
    </row>
    <row r="26" spans="1:21" x14ac:dyDescent="0.2">
      <c r="A26" s="4" t="s">
        <v>29</v>
      </c>
      <c r="B26" s="7">
        <v>1</v>
      </c>
      <c r="C26" s="8">
        <v>222</v>
      </c>
      <c r="D26" s="8">
        <f t="shared" si="0"/>
        <v>0.5508684863523573</v>
      </c>
      <c r="E26" s="8">
        <v>2</v>
      </c>
      <c r="F26" s="8">
        <v>214</v>
      </c>
      <c r="G26" s="8">
        <f t="shared" si="1"/>
        <v>0.53101736972704716</v>
      </c>
      <c r="H26" s="7">
        <v>18</v>
      </c>
      <c r="I26" s="8">
        <v>259</v>
      </c>
      <c r="J26" s="8">
        <f t="shared" si="2"/>
        <v>0.64267990074441683</v>
      </c>
      <c r="K26" s="8">
        <v>20</v>
      </c>
      <c r="L26" s="8">
        <v>257</v>
      </c>
      <c r="M26" s="8">
        <f t="shared" si="3"/>
        <v>0.63771712158808935</v>
      </c>
      <c r="N26" s="8">
        <v>139</v>
      </c>
      <c r="O26" s="8">
        <v>403</v>
      </c>
      <c r="P26" s="6" t="b">
        <f t="shared" si="4"/>
        <v>1</v>
      </c>
      <c r="Q26" s="6" t="b">
        <f t="shared" si="5"/>
        <v>1</v>
      </c>
      <c r="R26" s="6">
        <f t="shared" si="6"/>
        <v>0.54094292803970223</v>
      </c>
      <c r="S26" s="6" t="b">
        <f t="shared" si="7"/>
        <v>0</v>
      </c>
      <c r="T26" s="6" t="b">
        <f t="shared" si="8"/>
        <v>0</v>
      </c>
      <c r="U26" s="6">
        <f t="shared" si="9"/>
        <v>0.64019851116625315</v>
      </c>
    </row>
    <row r="27" spans="1:21" x14ac:dyDescent="0.2">
      <c r="A27" s="4" t="s">
        <v>36</v>
      </c>
      <c r="B27" s="7">
        <v>3</v>
      </c>
      <c r="C27" s="8">
        <v>66</v>
      </c>
      <c r="D27" s="8">
        <f t="shared" si="0"/>
        <v>0.532258064516129</v>
      </c>
      <c r="E27" s="8">
        <v>38</v>
      </c>
      <c r="F27" s="8">
        <v>62</v>
      </c>
      <c r="G27" s="8">
        <f t="shared" si="1"/>
        <v>0.5</v>
      </c>
      <c r="H27" s="7">
        <v>51</v>
      </c>
      <c r="I27" s="8">
        <v>87</v>
      </c>
      <c r="J27" s="8">
        <f t="shared" si="2"/>
        <v>0.70161290322580649</v>
      </c>
      <c r="K27" s="8">
        <v>53</v>
      </c>
      <c r="L27" s="8">
        <v>87</v>
      </c>
      <c r="M27" s="8">
        <f t="shared" si="3"/>
        <v>0.70161290322580649</v>
      </c>
      <c r="N27" s="8">
        <v>55</v>
      </c>
      <c r="O27" s="8">
        <v>124</v>
      </c>
      <c r="P27" s="6" t="b">
        <f t="shared" si="4"/>
        <v>1</v>
      </c>
      <c r="Q27" s="6" t="b">
        <f t="shared" si="5"/>
        <v>0</v>
      </c>
      <c r="R27" s="6">
        <f t="shared" si="6"/>
        <v>0.5161290322580645</v>
      </c>
      <c r="S27" s="6" t="b">
        <f t="shared" si="7"/>
        <v>0</v>
      </c>
      <c r="T27" s="6" t="b">
        <f t="shared" si="8"/>
        <v>0</v>
      </c>
      <c r="U27" s="6">
        <f t="shared" si="9"/>
        <v>0.70161290322580649</v>
      </c>
    </row>
    <row r="28" spans="1:21" x14ac:dyDescent="0.2">
      <c r="A28" s="4" t="s">
        <v>22</v>
      </c>
      <c r="B28" s="7">
        <v>3</v>
      </c>
      <c r="C28" s="8">
        <v>285</v>
      </c>
      <c r="D28" s="8">
        <f t="shared" si="0"/>
        <v>0.59375</v>
      </c>
      <c r="E28" s="8">
        <v>55</v>
      </c>
      <c r="F28" s="8">
        <v>272</v>
      </c>
      <c r="G28" s="8">
        <f t="shared" si="1"/>
        <v>0.56666666666666665</v>
      </c>
      <c r="H28" s="7">
        <v>3</v>
      </c>
      <c r="I28" s="8">
        <v>296</v>
      </c>
      <c r="J28" s="8">
        <f t="shared" si="2"/>
        <v>0.6166666666666667</v>
      </c>
      <c r="K28" s="8">
        <v>4</v>
      </c>
      <c r="L28" s="8">
        <v>294</v>
      </c>
      <c r="M28" s="8">
        <f t="shared" si="3"/>
        <v>0.61250000000000004</v>
      </c>
      <c r="N28" s="8">
        <v>122</v>
      </c>
      <c r="O28" s="8">
        <v>480</v>
      </c>
      <c r="P28" s="6" t="b">
        <f t="shared" si="4"/>
        <v>1</v>
      </c>
      <c r="Q28" s="6" t="b">
        <f t="shared" si="5"/>
        <v>0</v>
      </c>
      <c r="R28" s="6">
        <f t="shared" si="6"/>
        <v>0.58020833333333333</v>
      </c>
      <c r="S28" s="6" t="b">
        <f t="shared" si="7"/>
        <v>1</v>
      </c>
      <c r="T28" s="6" t="b">
        <f t="shared" si="8"/>
        <v>1</v>
      </c>
      <c r="U28" s="6">
        <f t="shared" si="9"/>
        <v>0.61458333333333337</v>
      </c>
    </row>
    <row r="29" spans="1:21" x14ac:dyDescent="0.2">
      <c r="A29" s="4" t="s">
        <v>17</v>
      </c>
      <c r="B29" s="7">
        <v>2</v>
      </c>
      <c r="C29" s="8">
        <v>173</v>
      </c>
      <c r="D29" s="8">
        <f t="shared" si="0"/>
        <v>0.64312267657992561</v>
      </c>
      <c r="E29" s="8">
        <v>60</v>
      </c>
      <c r="F29" s="8">
        <v>173</v>
      </c>
      <c r="G29" s="8">
        <f t="shared" si="1"/>
        <v>0.64312267657992561</v>
      </c>
      <c r="H29" s="7">
        <v>12</v>
      </c>
      <c r="I29" s="8">
        <v>170</v>
      </c>
      <c r="J29" s="8">
        <f t="shared" si="2"/>
        <v>0.63197026022304836</v>
      </c>
      <c r="K29" s="8">
        <v>15</v>
      </c>
      <c r="L29" s="8">
        <v>169</v>
      </c>
      <c r="M29" s="8">
        <f t="shared" si="3"/>
        <v>0.62825278810408924</v>
      </c>
      <c r="N29" s="8">
        <v>53</v>
      </c>
      <c r="O29" s="8">
        <v>269</v>
      </c>
      <c r="P29" s="6" t="b">
        <f t="shared" si="4"/>
        <v>1</v>
      </c>
      <c r="Q29" s="6" t="b">
        <f t="shared" si="5"/>
        <v>0</v>
      </c>
      <c r="R29" s="6">
        <f t="shared" si="6"/>
        <v>0.64312267657992561</v>
      </c>
      <c r="S29" s="6" t="b">
        <f t="shared" si="7"/>
        <v>0</v>
      </c>
      <c r="T29" s="6" t="b">
        <f t="shared" si="8"/>
        <v>0</v>
      </c>
      <c r="U29" s="6">
        <f t="shared" si="9"/>
        <v>0.63011152416356886</v>
      </c>
    </row>
    <row r="31" spans="1:21" x14ac:dyDescent="0.2">
      <c r="R31" s="6">
        <f>AVERAGE(R2:R5,R10,R15,R19,R22,R24,R26)</f>
        <v>0.54388979848378427</v>
      </c>
      <c r="U31" s="6">
        <f>AVERAGE(U6,U10,U22,U23,U28)</f>
        <v>0.61702183656306642</v>
      </c>
    </row>
    <row r="33" spans="13:13" x14ac:dyDescent="0.2">
      <c r="M33" s="6">
        <f>AVERAGE(D2:D29)</f>
        <v>0.58835458816785469</v>
      </c>
    </row>
    <row r="34" spans="13:13" x14ac:dyDescent="0.2">
      <c r="M34" s="6">
        <f>AVERAGE(J2:J29)</f>
        <v>0.64067917544952668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用户</cp:lastModifiedBy>
  <dcterms:created xsi:type="dcterms:W3CDTF">2018-01-17T10:31:19Z</dcterms:created>
  <dcterms:modified xsi:type="dcterms:W3CDTF">2018-01-19T08:42:07Z</dcterms:modified>
</cp:coreProperties>
</file>