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0_ncr:8100000_{4DD72C37-CC0D-42D4-B80B-12BAA9C0046C}" xr6:coauthVersionLast="33" xr6:coauthVersionMax="33" xr10:uidLastSave="{00000000-0000-0000-0000-000000000000}"/>
  <bookViews>
    <workbookView xWindow="0" yWindow="0" windowWidth="19200" windowHeight="6648" xr2:uid="{00000000-000D-0000-FFFF-FFFF00000000}"/>
  </bookViews>
  <sheets>
    <sheet name="Weeks 24-25" sheetId="3" r:id="rId1"/>
  </sheets>
  <calcPr calcId="162913"/>
</workbook>
</file>

<file path=xl/calcChain.xml><?xml version="1.0" encoding="utf-8"?>
<calcChain xmlns="http://schemas.openxmlformats.org/spreadsheetml/2006/main">
  <c r="G95" i="3" l="1"/>
  <c r="G93" i="3"/>
  <c r="G89" i="3"/>
  <c r="E89" i="3"/>
  <c r="G88" i="3"/>
  <c r="G91" i="3" l="1"/>
  <c r="G92" i="3"/>
  <c r="E25" i="3"/>
  <c r="E75" i="3"/>
  <c r="E87" i="3"/>
  <c r="E49" i="3"/>
  <c r="E33" i="3"/>
  <c r="E16" i="3"/>
  <c r="E13" i="3"/>
  <c r="E91" i="3" s="1"/>
  <c r="G3" i="3"/>
  <c r="G4" i="3"/>
  <c r="G5" i="3"/>
  <c r="G6" i="3"/>
  <c r="G7" i="3"/>
  <c r="G8" i="3"/>
  <c r="G9" i="3"/>
  <c r="G10" i="3"/>
  <c r="G11" i="3"/>
  <c r="G12" i="3"/>
  <c r="G14" i="3"/>
  <c r="G16" i="3" s="1"/>
  <c r="G15" i="3"/>
  <c r="G17" i="3"/>
  <c r="G18" i="3"/>
  <c r="G25" i="3" s="1"/>
  <c r="G19" i="3"/>
  <c r="G20" i="3"/>
  <c r="G21" i="3"/>
  <c r="G22" i="3"/>
  <c r="G23" i="3"/>
  <c r="G24" i="3"/>
  <c r="G26" i="3"/>
  <c r="G27" i="3"/>
  <c r="G33" i="3" s="1"/>
  <c r="G28" i="3"/>
  <c r="G29" i="3"/>
  <c r="G30" i="3"/>
  <c r="G31" i="3"/>
  <c r="G32" i="3"/>
  <c r="G34" i="3"/>
  <c r="G49" i="3" s="1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0" i="3"/>
  <c r="G75" i="3" s="1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6" i="3"/>
  <c r="G87" i="3" s="1"/>
  <c r="G77" i="3"/>
  <c r="G78" i="3"/>
  <c r="G79" i="3"/>
  <c r="G80" i="3"/>
  <c r="G81" i="3"/>
  <c r="G82" i="3"/>
  <c r="G83" i="3"/>
  <c r="G84" i="3"/>
  <c r="G85" i="3"/>
  <c r="G86" i="3"/>
  <c r="G2" i="3"/>
  <c r="G13" i="3" l="1"/>
</calcChain>
</file>

<file path=xl/sharedStrings.xml><?xml version="1.0" encoding="utf-8"?>
<sst xmlns="http://schemas.openxmlformats.org/spreadsheetml/2006/main" count="258" uniqueCount="107">
  <si>
    <t>Date</t>
  </si>
  <si>
    <t>Task</t>
  </si>
  <si>
    <t>User</t>
  </si>
  <si>
    <t>Time</t>
  </si>
  <si>
    <t>Notes</t>
  </si>
  <si>
    <t>Amount</t>
  </si>
  <si>
    <t>HourlyRate</t>
  </si>
  <si>
    <t>Review</t>
  </si>
  <si>
    <t>Peter Conrad</t>
  </si>
  <si>
    <t>Ryan R. Fox</t>
  </si>
  <si>
    <t>Programming</t>
  </si>
  <si>
    <t>Tamami Sugimoto</t>
  </si>
  <si>
    <t>Support</t>
  </si>
  <si>
    <t>Development</t>
  </si>
  <si>
    <t>Mr Taconator</t>
  </si>
  <si>
    <t>Abit More</t>
  </si>
  <si>
    <t>Alfredo Garcia</t>
  </si>
  <si>
    <t>Analysis</t>
  </si>
  <si>
    <t>John M. Jones</t>
  </si>
  <si>
    <t>Core #836</t>
  </si>
  <si>
    <t>Deployment</t>
  </si>
  <si>
    <t>Assemble Core Team invoice, submit to BBF.</t>
  </si>
  <si>
    <t>Core #1039 #1036 #1042 #1038</t>
  </si>
  <si>
    <t>More work on PR 1036, Review of PR 1039, 1042, 1043</t>
  </si>
  <si>
    <t>#1042</t>
  </si>
  <si>
    <t>2.0.180612 Release: review release notes, builds, communicate with community.</t>
  </si>
  <si>
    <t>Core #1036 #1038 #1039
Release-Notes</t>
  </si>
  <si>
    <t>Prepare for new release: test windows build</t>
  </si>
  <si>
    <t>macOS build 2.0.180612</t>
  </si>
  <si>
    <t>Release 2.0.180612</t>
  </si>
  <si>
    <t>Core #1032</t>
  </si>
  <si>
    <t>Create a draft structure</t>
  </si>
  <si>
    <t>Reviewed PR#1064, tweaked PR#1019, added PR#1071</t>
  </si>
  <si>
    <t>Create new contents structure and contents.</t>
  </si>
  <si>
    <t>Review timesheets. Review documentation site. Review, update, organize Issues, PRs, Project Boards. Review draft Stealth BSIPs. Review, discuss Bounty WP. Review, discuss UX WP.</t>
  </si>
  <si>
    <t>Interledger BSIP</t>
  </si>
  <si>
    <t>Code reviews for 201807 feature release</t>
  </si>
  <si>
    <t>Add notes about 2.0.180425 in release notes of 2.0.180612</t>
  </si>
  <si>
    <t>Creating new contents and the repo structure map.</t>
  </si>
  <si>
    <t>InterLedger BSIP</t>
  </si>
  <si>
    <t>Research Issues and draft.</t>
  </si>
  <si>
    <t>Remit payments.</t>
  </si>
  <si>
    <t>InterLedger and Kava</t>
  </si>
  <si>
    <t>Review of PR#703 locking, assisting with user issues on #835</t>
  </si>
  <si>
    <t>Issue reviews &amp; PR reviews (esp. #1055), Completed PR#1019 (Issue #960)</t>
  </si>
  <si>
    <t>#1012</t>
  </si>
  <si>
    <t>#1055 #1056 #1062</t>
  </si>
  <si>
    <t>research for the issue</t>
  </si>
  <si>
    <t>Work with Tamami on deve.bitshares.works site, contribution flow</t>
  </si>
  <si>
    <t>#1019</t>
  </si>
  <si>
    <t>Escrow and InterLedger BSIPs</t>
  </si>
  <si>
    <t>construct the contents and update</t>
  </si>
  <si>
    <t>Core #463, #626, #1066, #1032</t>
  </si>
  <si>
    <t>Update the repository contents and structure. add new contents</t>
  </si>
  <si>
    <t>Core #626 #1053 #1079 #1019 #1032</t>
  </si>
  <si>
    <t>Core #1047</t>
  </si>
  <si>
    <t>InterLedger and sidechain</t>
  </si>
  <si>
    <t>BSIP #80</t>
  </si>
  <si>
    <t>Core #1019 #1032 #1079 #394</t>
  </si>
  <si>
    <t>Arrange bookings for Core Team travel for BitFest Conference, hotel, flights.</t>
  </si>
  <si>
    <t>#803 improve maintenance performance</t>
  </si>
  <si>
    <t>about installation purposes and who.</t>
  </si>
  <si>
    <t>PR#887, small fix to PR#1019</t>
  </si>
  <si>
    <t>create and update dev.bitshares.works repo.</t>
  </si>
  <si>
    <t>#803 #1083 #1084 #1085</t>
  </si>
  <si>
    <t>BA: Escrow and InterLedger BSIPs</t>
  </si>
  <si>
    <t>Core #1087 #1032</t>
  </si>
  <si>
    <t>#803 #1083 replay performance issues</t>
  </si>
  <si>
    <t>Core #1032 #887 #1019 #1085</t>
  </si>
  <si>
    <t>Test Installation windows and update the document</t>
  </si>
  <si>
    <t>Core #1085</t>
  </si>
  <si>
    <t>research and Create new content - after installation</t>
  </si>
  <si>
    <t>Protocol Update Release and Feature Release</t>
  </si>
  <si>
    <t>Feature Release</t>
  </si>
  <si>
    <t>Reimbursement</t>
  </si>
  <si>
    <t>Hotel Team Member 1 (WED - SUN)</t>
  </si>
  <si>
    <t>Hotel for Team Members 3-5 (WED - MON)</t>
  </si>
  <si>
    <t>Hotel Team Member 2 (WED - SUN)</t>
  </si>
  <si>
    <t>Flight Team Member 4</t>
  </si>
  <si>
    <t>Flight Team Member 3</t>
  </si>
  <si>
    <t>Flight Team Member 1</t>
  </si>
  <si>
    <t>Flight Team Member 5</t>
  </si>
  <si>
    <t>Conference Tickets (Team Members 1-5)</t>
  </si>
  <si>
    <t>Shanghai Expenses</t>
  </si>
  <si>
    <t>Flight to AMS</t>
  </si>
  <si>
    <t>Review articles: Inter-Blockchain Communication, Merkel-tree Proofs, Irreversability impacts, HTLC, EOS contract construction</t>
  </si>
  <si>
    <t>Review new Issues, PRs: organize, comment. Release prep.</t>
  </si>
  <si>
    <t>Build out, populate next Protocol Release. Add all open PRs. Begin discussion, (re)organize Project Boards</t>
  </si>
  <si>
    <t>Review Stealth BSIPs, Research commit/reveal voting. Interledger/Escrow BSIP</t>
  </si>
  <si>
    <t>Review, organize, comment on new/open Issues. Update labels, project boards.</t>
  </si>
  <si>
    <t>Work with Community Claims developers. Seek estimations for specific Issues. Organize project boards and issues.</t>
  </si>
  <si>
    <t>Research</t>
  </si>
  <si>
    <t>Update project boards, issues, estimates, priorites</t>
  </si>
  <si>
    <t>Grand Total</t>
  </si>
  <si>
    <t>Abit More Total</t>
  </si>
  <si>
    <t>Alfredo Garcia Total</t>
  </si>
  <si>
    <t>John M. Jones Total</t>
  </si>
  <si>
    <t>Mr Taconator Total</t>
  </si>
  <si>
    <t>Peter Conrad Total</t>
  </si>
  <si>
    <t>Ryan R. Fox Total</t>
  </si>
  <si>
    <t>Tamami Sugimoto Total</t>
  </si>
  <si>
    <t>Conference Reimbursements</t>
  </si>
  <si>
    <t>Team Member Contributions</t>
  </si>
  <si>
    <t>Community Contributions</t>
  </si>
  <si>
    <t>xiangxn</t>
  </si>
  <si>
    <t>Issue 845 [cosmetics] `get_impacted_account_visitor` defined in impacted.cpp and db_notify.cpp PR1073</t>
  </si>
  <si>
    <t>xiangxn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</si>
</sst>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30">
    <xf numFmtId="0" fontId="0" fillId="0" borderId="0" xfId="0" applyNumberFormat="1" applyFill="1" applyAlignment="1" applyProtection="1"/>
    <xf numFmtId="0" fontId="3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/>
    <xf numFmtId="14" fontId="2" fillId="0" borderId="2" xfId="0" applyNumberFormat="1" applyFont="1" applyBorder="1" applyAlignment="1"/>
    <xf numFmtId="0" fontId="2" fillId="0" borderId="2" xfId="0" applyFont="1" applyBorder="1"/>
    <xf numFmtId="0" fontId="2" fillId="0" borderId="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44" fontId="2" fillId="0" borderId="1" xfId="1" applyFont="1" applyBorder="1"/>
    <xf numFmtId="44" fontId="0" fillId="0" borderId="0" xfId="1" applyFont="1" applyFill="1" applyBorder="1"/>
    <xf numFmtId="44" fontId="2" fillId="0" borderId="0" xfId="1" applyFont="1" applyBorder="1"/>
    <xf numFmtId="44" fontId="4" fillId="0" borderId="0" xfId="1" applyFont="1" applyFill="1" applyBorder="1"/>
    <xf numFmtId="44" fontId="2" fillId="0" borderId="2" xfId="1" applyFont="1" applyBorder="1"/>
    <xf numFmtId="2" fontId="3" fillId="2" borderId="1" xfId="0" applyNumberFormat="1" applyFont="1" applyFill="1" applyBorder="1"/>
    <xf numFmtId="2" fontId="2" fillId="0" borderId="1" xfId="0" applyNumberFormat="1" applyFont="1" applyBorder="1"/>
    <xf numFmtId="2" fontId="2" fillId="0" borderId="2" xfId="0" applyNumberFormat="1" applyFont="1" applyBorder="1"/>
    <xf numFmtId="14" fontId="2" fillId="0" borderId="0" xfId="0" applyNumberFormat="1" applyFont="1" applyBorder="1" applyAlignment="1"/>
    <xf numFmtId="0" fontId="5" fillId="0" borderId="1" xfId="0" applyFont="1" applyBorder="1"/>
    <xf numFmtId="0" fontId="5" fillId="0" borderId="0" xfId="0" applyFont="1" applyBorder="1"/>
    <xf numFmtId="2" fontId="5" fillId="0" borderId="1" xfId="0" applyNumberFormat="1" applyFont="1" applyBorder="1"/>
    <xf numFmtId="44" fontId="5" fillId="0" borderId="1" xfId="1" applyFont="1" applyBorder="1"/>
    <xf numFmtId="44" fontId="6" fillId="0" borderId="0" xfId="1" applyFont="1" applyFill="1" applyBorder="1"/>
    <xf numFmtId="44" fontId="5" fillId="0" borderId="1" xfId="0" applyNumberFormat="1" applyFont="1" applyBorder="1"/>
    <xf numFmtId="2" fontId="5" fillId="0" borderId="0" xfId="0" applyNumberFormat="1" applyFont="1" applyBorder="1"/>
    <xf numFmtId="44" fontId="5" fillId="0" borderId="0" xfId="1" applyFont="1" applyBorder="1"/>
    <xf numFmtId="0" fontId="6" fillId="0" borderId="0" xfId="0" applyNumberFormat="1" applyFont="1" applyFill="1" applyAlignment="1" applyProtection="1"/>
    <xf numFmtId="44" fontId="0" fillId="0" borderId="0" xfId="0" applyNumberFormat="1" applyFill="1" applyAlignment="1" applyProtection="1"/>
    <xf numFmtId="44" fontId="6" fillId="0" borderId="0" xfId="0" applyNumberFormat="1" applyFont="1" applyFill="1" applyAlignment="1" applyProtection="1"/>
    <xf numFmtId="2" fontId="2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1021-705E-4C34-BFE3-44BF12A42A58}">
  <dimension ref="A1:I95"/>
  <sheetViews>
    <sheetView tabSelected="1" workbookViewId="0"/>
  </sheetViews>
  <sheetFormatPr defaultRowHeight="14.4" outlineLevelRow="2" x14ac:dyDescent="0.55000000000000004"/>
  <cols>
    <col min="1" max="1" width="15.1015625" bestFit="1" customWidth="1"/>
    <col min="2" max="2" width="9.15625" bestFit="1" customWidth="1"/>
    <col min="3" max="3" width="55.15625" customWidth="1"/>
    <col min="4" max="4" width="13.26171875" bestFit="1" customWidth="1"/>
    <col min="5" max="7" width="10.89453125" customWidth="1"/>
  </cols>
  <sheetData>
    <row r="1" spans="1:7" x14ac:dyDescent="0.55000000000000004">
      <c r="A1" s="1" t="s">
        <v>2</v>
      </c>
      <c r="B1" s="1" t="s">
        <v>0</v>
      </c>
      <c r="C1" s="1" t="s">
        <v>4</v>
      </c>
      <c r="D1" s="1" t="s">
        <v>1</v>
      </c>
      <c r="E1" s="14" t="s">
        <v>3</v>
      </c>
      <c r="F1" s="1" t="s">
        <v>6</v>
      </c>
      <c r="G1" s="1" t="s">
        <v>5</v>
      </c>
    </row>
    <row r="2" spans="1:7" outlineLevel="2" x14ac:dyDescent="0.55000000000000004">
      <c r="A2" s="2" t="s">
        <v>15</v>
      </c>
      <c r="B2" s="3">
        <v>43262</v>
      </c>
      <c r="C2" s="2" t="s">
        <v>24</v>
      </c>
      <c r="D2" s="2" t="s">
        <v>13</v>
      </c>
      <c r="E2" s="15">
        <v>1</v>
      </c>
      <c r="F2" s="9">
        <v>150</v>
      </c>
      <c r="G2" s="9">
        <f>F2*E2</f>
        <v>150</v>
      </c>
    </row>
    <row r="3" spans="1:7" outlineLevel="2" x14ac:dyDescent="0.55000000000000004">
      <c r="A3" s="2" t="s">
        <v>15</v>
      </c>
      <c r="B3" s="3">
        <v>43263</v>
      </c>
      <c r="C3" s="2" t="s">
        <v>27</v>
      </c>
      <c r="D3" s="2" t="s">
        <v>13</v>
      </c>
      <c r="E3" s="15">
        <v>2</v>
      </c>
      <c r="F3" s="9">
        <v>150</v>
      </c>
      <c r="G3" s="9">
        <f t="shared" ref="G3:G71" si="0">F3*E3</f>
        <v>300</v>
      </c>
    </row>
    <row r="4" spans="1:7" outlineLevel="2" x14ac:dyDescent="0.55000000000000004">
      <c r="A4" s="2" t="s">
        <v>15</v>
      </c>
      <c r="B4" s="3">
        <v>43263</v>
      </c>
      <c r="C4" s="2" t="s">
        <v>29</v>
      </c>
      <c r="D4" s="2" t="s">
        <v>13</v>
      </c>
      <c r="E4" s="15">
        <v>6</v>
      </c>
      <c r="F4" s="9">
        <v>150</v>
      </c>
      <c r="G4" s="9">
        <f t="shared" si="0"/>
        <v>900</v>
      </c>
    </row>
    <row r="5" spans="1:7" outlineLevel="2" x14ac:dyDescent="0.55000000000000004">
      <c r="A5" s="2" t="s">
        <v>15</v>
      </c>
      <c r="B5" s="3">
        <v>43264</v>
      </c>
      <c r="C5" s="2" t="s">
        <v>37</v>
      </c>
      <c r="D5" s="2" t="s">
        <v>13</v>
      </c>
      <c r="E5" s="15">
        <v>1</v>
      </c>
      <c r="F5" s="9">
        <v>150</v>
      </c>
      <c r="G5" s="9">
        <f t="shared" si="0"/>
        <v>150</v>
      </c>
    </row>
    <row r="6" spans="1:7" outlineLevel="2" x14ac:dyDescent="0.55000000000000004">
      <c r="A6" s="2" t="s">
        <v>15</v>
      </c>
      <c r="B6" s="3">
        <v>43266</v>
      </c>
      <c r="C6" s="2" t="s">
        <v>46</v>
      </c>
      <c r="D6" s="2" t="s">
        <v>13</v>
      </c>
      <c r="E6" s="15">
        <v>1</v>
      </c>
      <c r="F6" s="9">
        <v>150</v>
      </c>
      <c r="G6" s="9">
        <f t="shared" si="0"/>
        <v>150</v>
      </c>
    </row>
    <row r="7" spans="1:7" outlineLevel="2" x14ac:dyDescent="0.55000000000000004">
      <c r="A7" s="2" t="s">
        <v>15</v>
      </c>
      <c r="B7" s="3">
        <v>43267</v>
      </c>
      <c r="C7" s="2" t="s">
        <v>49</v>
      </c>
      <c r="D7" s="2" t="s">
        <v>13</v>
      </c>
      <c r="E7" s="15">
        <v>1</v>
      </c>
      <c r="F7" s="9">
        <v>150</v>
      </c>
      <c r="G7" s="9">
        <f t="shared" si="0"/>
        <v>150</v>
      </c>
    </row>
    <row r="8" spans="1:7" outlineLevel="2" x14ac:dyDescent="0.55000000000000004">
      <c r="A8" s="2" t="s">
        <v>15</v>
      </c>
      <c r="B8" s="3">
        <v>43271</v>
      </c>
      <c r="C8" s="2" t="s">
        <v>45</v>
      </c>
      <c r="D8" s="2" t="s">
        <v>13</v>
      </c>
      <c r="E8" s="15">
        <v>1</v>
      </c>
      <c r="F8" s="9">
        <v>150</v>
      </c>
      <c r="G8" s="9">
        <f t="shared" si="0"/>
        <v>150</v>
      </c>
    </row>
    <row r="9" spans="1:7" outlineLevel="2" x14ac:dyDescent="0.55000000000000004">
      <c r="A9" s="2" t="s">
        <v>15</v>
      </c>
      <c r="B9" s="3">
        <v>43273</v>
      </c>
      <c r="C9" s="2" t="s">
        <v>60</v>
      </c>
      <c r="D9" s="2" t="s">
        <v>13</v>
      </c>
      <c r="E9" s="15">
        <v>4</v>
      </c>
      <c r="F9" s="9">
        <v>150</v>
      </c>
      <c r="G9" s="9">
        <f t="shared" si="0"/>
        <v>600</v>
      </c>
    </row>
    <row r="10" spans="1:7" outlineLevel="2" x14ac:dyDescent="0.55000000000000004">
      <c r="A10" s="2" t="s">
        <v>15</v>
      </c>
      <c r="B10" s="3">
        <v>43273</v>
      </c>
      <c r="C10" s="2" t="s">
        <v>60</v>
      </c>
      <c r="D10" s="2" t="s">
        <v>13</v>
      </c>
      <c r="E10" s="15">
        <v>4</v>
      </c>
      <c r="F10" s="9">
        <v>150</v>
      </c>
      <c r="G10" s="9">
        <f t="shared" si="0"/>
        <v>600</v>
      </c>
    </row>
    <row r="11" spans="1:7" outlineLevel="2" x14ac:dyDescent="0.55000000000000004">
      <c r="A11" s="2" t="s">
        <v>15</v>
      </c>
      <c r="B11" s="3">
        <v>43274</v>
      </c>
      <c r="C11" s="2" t="s">
        <v>64</v>
      </c>
      <c r="D11" s="2" t="s">
        <v>13</v>
      </c>
      <c r="E11" s="15">
        <v>3</v>
      </c>
      <c r="F11" s="9">
        <v>150</v>
      </c>
      <c r="G11" s="9">
        <f t="shared" si="0"/>
        <v>450</v>
      </c>
    </row>
    <row r="12" spans="1:7" outlineLevel="2" x14ac:dyDescent="0.55000000000000004">
      <c r="A12" s="2" t="s">
        <v>15</v>
      </c>
      <c r="B12" s="3">
        <v>43275</v>
      </c>
      <c r="C12" s="2" t="s">
        <v>67</v>
      </c>
      <c r="D12" s="2" t="s">
        <v>13</v>
      </c>
      <c r="E12" s="15">
        <v>4</v>
      </c>
      <c r="F12" s="9">
        <v>150</v>
      </c>
      <c r="G12" s="9">
        <f t="shared" si="0"/>
        <v>600</v>
      </c>
    </row>
    <row r="13" spans="1:7" outlineLevel="1" x14ac:dyDescent="0.55000000000000004">
      <c r="A13" s="23" t="s">
        <v>94</v>
      </c>
      <c r="B13" s="3"/>
      <c r="C13" s="2"/>
      <c r="D13" s="2"/>
      <c r="E13" s="20">
        <f>SUBTOTAL(9,E2:E12)</f>
        <v>28</v>
      </c>
      <c r="F13" s="21"/>
      <c r="G13" s="21">
        <f>SUBTOTAL(9,G2:G12)</f>
        <v>4200</v>
      </c>
    </row>
    <row r="14" spans="1:7" outlineLevel="2" x14ac:dyDescent="0.55000000000000004">
      <c r="A14" s="2" t="s">
        <v>16</v>
      </c>
      <c r="B14" s="3">
        <v>43268</v>
      </c>
      <c r="C14" s="2" t="s">
        <v>72</v>
      </c>
      <c r="D14" s="2" t="s">
        <v>13</v>
      </c>
      <c r="E14" s="15">
        <v>3</v>
      </c>
      <c r="F14" s="9">
        <v>150</v>
      </c>
      <c r="G14" s="9">
        <f t="shared" si="0"/>
        <v>450</v>
      </c>
    </row>
    <row r="15" spans="1:7" outlineLevel="2" x14ac:dyDescent="0.55000000000000004">
      <c r="A15" s="2" t="s">
        <v>16</v>
      </c>
      <c r="B15" s="3">
        <v>43275</v>
      </c>
      <c r="C15" s="2" t="s">
        <v>73</v>
      </c>
      <c r="D15" s="2" t="s">
        <v>13</v>
      </c>
      <c r="E15" s="15">
        <v>2</v>
      </c>
      <c r="F15" s="9">
        <v>150</v>
      </c>
      <c r="G15" s="9">
        <f t="shared" si="0"/>
        <v>300</v>
      </c>
    </row>
    <row r="16" spans="1:7" outlineLevel="1" x14ac:dyDescent="0.55000000000000004">
      <c r="A16" s="18" t="s">
        <v>95</v>
      </c>
      <c r="B16" s="3"/>
      <c r="C16" s="2"/>
      <c r="D16" s="2"/>
      <c r="E16" s="20">
        <f>SUBTOTAL(9,E14:E15)</f>
        <v>5</v>
      </c>
      <c r="F16" s="21"/>
      <c r="G16" s="21">
        <f>SUBTOTAL(9,G14:G15)</f>
        <v>750</v>
      </c>
    </row>
    <row r="17" spans="1:7" outlineLevel="2" x14ac:dyDescent="0.55000000000000004">
      <c r="A17" s="2" t="s">
        <v>18</v>
      </c>
      <c r="B17" s="3">
        <v>43262</v>
      </c>
      <c r="C17" s="2" t="s">
        <v>23</v>
      </c>
      <c r="D17" s="2" t="s">
        <v>10</v>
      </c>
      <c r="E17" s="15">
        <v>8</v>
      </c>
      <c r="F17" s="9">
        <v>125</v>
      </c>
      <c r="G17" s="9">
        <f t="shared" si="0"/>
        <v>1000</v>
      </c>
    </row>
    <row r="18" spans="1:7" outlineLevel="2" x14ac:dyDescent="0.55000000000000004">
      <c r="A18" s="2" t="s">
        <v>18</v>
      </c>
      <c r="B18" s="3">
        <v>43263</v>
      </c>
      <c r="C18" s="2" t="s">
        <v>28</v>
      </c>
      <c r="D18" s="2" t="s">
        <v>20</v>
      </c>
      <c r="E18" s="15">
        <v>1</v>
      </c>
      <c r="F18" s="9">
        <v>125</v>
      </c>
      <c r="G18" s="9">
        <f t="shared" si="0"/>
        <v>125</v>
      </c>
    </row>
    <row r="19" spans="1:7" outlineLevel="2" x14ac:dyDescent="0.55000000000000004">
      <c r="A19" s="2" t="s">
        <v>18</v>
      </c>
      <c r="B19" s="3">
        <v>43264</v>
      </c>
      <c r="C19" s="2" t="s">
        <v>36</v>
      </c>
      <c r="D19" s="2" t="s">
        <v>10</v>
      </c>
      <c r="E19" s="15">
        <v>2.5</v>
      </c>
      <c r="F19" s="9">
        <v>125</v>
      </c>
      <c r="G19" s="9">
        <f t="shared" si="0"/>
        <v>312.5</v>
      </c>
    </row>
    <row r="20" spans="1:7" outlineLevel="2" x14ac:dyDescent="0.55000000000000004">
      <c r="A20" s="2" t="s">
        <v>18</v>
      </c>
      <c r="B20" s="3">
        <v>43266</v>
      </c>
      <c r="C20" s="2" t="s">
        <v>44</v>
      </c>
      <c r="D20" s="2" t="s">
        <v>10</v>
      </c>
      <c r="E20" s="15">
        <v>8.5</v>
      </c>
      <c r="F20" s="9">
        <v>125</v>
      </c>
      <c r="G20" s="9">
        <f t="shared" si="0"/>
        <v>1062.5</v>
      </c>
    </row>
    <row r="21" spans="1:7" outlineLevel="2" x14ac:dyDescent="0.55000000000000004">
      <c r="A21" s="2" t="s">
        <v>18</v>
      </c>
      <c r="B21" s="3">
        <v>43269</v>
      </c>
      <c r="C21" s="2" t="s">
        <v>32</v>
      </c>
      <c r="D21" s="2" t="s">
        <v>10</v>
      </c>
      <c r="E21" s="15">
        <v>8</v>
      </c>
      <c r="F21" s="9">
        <v>125</v>
      </c>
      <c r="G21" s="9">
        <f t="shared" si="0"/>
        <v>1000</v>
      </c>
    </row>
    <row r="22" spans="1:7" outlineLevel="2" x14ac:dyDescent="0.55000000000000004">
      <c r="A22" s="2" t="s">
        <v>18</v>
      </c>
      <c r="B22" s="3">
        <v>43271</v>
      </c>
      <c r="C22" s="2" t="s">
        <v>43</v>
      </c>
      <c r="D22" s="2" t="s">
        <v>10</v>
      </c>
      <c r="E22" s="15">
        <v>4</v>
      </c>
      <c r="F22" s="9">
        <v>125</v>
      </c>
      <c r="G22" s="9">
        <f t="shared" si="0"/>
        <v>500</v>
      </c>
    </row>
    <row r="23" spans="1:7" outlineLevel="2" x14ac:dyDescent="0.55000000000000004">
      <c r="A23" s="2" t="s">
        <v>18</v>
      </c>
      <c r="B23" s="3">
        <v>43273</v>
      </c>
      <c r="C23" s="2" t="s">
        <v>62</v>
      </c>
      <c r="D23" s="2" t="s">
        <v>10</v>
      </c>
      <c r="E23" s="15">
        <v>8</v>
      </c>
      <c r="F23" s="9">
        <v>125</v>
      </c>
      <c r="G23" s="9">
        <f t="shared" si="0"/>
        <v>1000</v>
      </c>
    </row>
    <row r="24" spans="1:7" outlineLevel="2" x14ac:dyDescent="0.55000000000000004">
      <c r="A24" s="2" t="s">
        <v>18</v>
      </c>
      <c r="B24" s="3">
        <v>43266</v>
      </c>
      <c r="C24" s="2" t="s">
        <v>84</v>
      </c>
      <c r="D24" s="2" t="s">
        <v>74</v>
      </c>
      <c r="E24" s="15">
        <v>1</v>
      </c>
      <c r="F24" s="10">
        <v>1424.61</v>
      </c>
      <c r="G24" s="9">
        <f t="shared" si="0"/>
        <v>1424.61</v>
      </c>
    </row>
    <row r="25" spans="1:7" outlineLevel="1" x14ac:dyDescent="0.55000000000000004">
      <c r="A25" s="18" t="s">
        <v>96</v>
      </c>
      <c r="B25" s="3"/>
      <c r="C25" s="2"/>
      <c r="D25" s="2"/>
      <c r="E25" s="20">
        <f>SUBTOTAL(9,E17:E23)</f>
        <v>40</v>
      </c>
      <c r="F25" s="22"/>
      <c r="G25" s="21">
        <f>SUBTOTAL(9,G17:G24)</f>
        <v>6424.61</v>
      </c>
    </row>
    <row r="26" spans="1:7" outlineLevel="2" x14ac:dyDescent="0.55000000000000004">
      <c r="A26" s="2" t="s">
        <v>14</v>
      </c>
      <c r="B26" s="3">
        <v>43264</v>
      </c>
      <c r="C26" s="2" t="s">
        <v>39</v>
      </c>
      <c r="D26" s="2" t="s">
        <v>17</v>
      </c>
      <c r="E26" s="15">
        <v>0.5</v>
      </c>
      <c r="F26" s="9">
        <v>125</v>
      </c>
      <c r="G26" s="9">
        <f t="shared" si="0"/>
        <v>62.5</v>
      </c>
    </row>
    <row r="27" spans="1:7" outlineLevel="2" x14ac:dyDescent="0.55000000000000004">
      <c r="A27" s="2" t="s">
        <v>14</v>
      </c>
      <c r="B27" s="3">
        <v>43265</v>
      </c>
      <c r="C27" s="2" t="s">
        <v>42</v>
      </c>
      <c r="D27" s="2" t="s">
        <v>17</v>
      </c>
      <c r="E27" s="15">
        <v>3.5</v>
      </c>
      <c r="F27" s="9">
        <v>125</v>
      </c>
      <c r="G27" s="9">
        <f t="shared" si="0"/>
        <v>437.5</v>
      </c>
    </row>
    <row r="28" spans="1:7" outlineLevel="2" x14ac:dyDescent="0.55000000000000004">
      <c r="A28" s="2" t="s">
        <v>14</v>
      </c>
      <c r="B28" s="3">
        <v>43267</v>
      </c>
      <c r="C28" s="2" t="s">
        <v>39</v>
      </c>
      <c r="D28" s="2" t="s">
        <v>17</v>
      </c>
      <c r="E28" s="15">
        <v>1.5</v>
      </c>
      <c r="F28" s="9">
        <v>125</v>
      </c>
      <c r="G28" s="9">
        <f t="shared" si="0"/>
        <v>187.5</v>
      </c>
    </row>
    <row r="29" spans="1:7" outlineLevel="2" x14ac:dyDescent="0.55000000000000004">
      <c r="A29" s="2" t="s">
        <v>14</v>
      </c>
      <c r="B29" s="3">
        <v>43268</v>
      </c>
      <c r="C29" s="2" t="s">
        <v>56</v>
      </c>
      <c r="D29" s="2" t="s">
        <v>17</v>
      </c>
      <c r="E29" s="15">
        <v>1</v>
      </c>
      <c r="F29" s="9">
        <v>125</v>
      </c>
      <c r="G29" s="9">
        <f t="shared" si="0"/>
        <v>125</v>
      </c>
    </row>
    <row r="30" spans="1:7" outlineLevel="2" x14ac:dyDescent="0.55000000000000004">
      <c r="A30" s="2" t="s">
        <v>14</v>
      </c>
      <c r="B30" s="3">
        <v>43269</v>
      </c>
      <c r="C30" s="2" t="s">
        <v>35</v>
      </c>
      <c r="D30" s="2" t="s">
        <v>17</v>
      </c>
      <c r="E30" s="15">
        <v>2</v>
      </c>
      <c r="F30" s="9">
        <v>125</v>
      </c>
      <c r="G30" s="9">
        <f t="shared" si="0"/>
        <v>250</v>
      </c>
    </row>
    <row r="31" spans="1:7" outlineLevel="2" x14ac:dyDescent="0.55000000000000004">
      <c r="A31" s="2" t="s">
        <v>14</v>
      </c>
      <c r="B31" s="3">
        <v>43271</v>
      </c>
      <c r="C31" s="2" t="s">
        <v>50</v>
      </c>
      <c r="D31" s="2" t="s">
        <v>17</v>
      </c>
      <c r="E31" s="15">
        <v>1.5</v>
      </c>
      <c r="F31" s="9">
        <v>125</v>
      </c>
      <c r="G31" s="9">
        <f t="shared" si="0"/>
        <v>187.5</v>
      </c>
    </row>
    <row r="32" spans="1:7" outlineLevel="2" x14ac:dyDescent="0.55000000000000004">
      <c r="A32" s="2" t="s">
        <v>14</v>
      </c>
      <c r="B32" s="3">
        <v>43274</v>
      </c>
      <c r="C32" s="2" t="s">
        <v>65</v>
      </c>
      <c r="D32" s="2" t="s">
        <v>17</v>
      </c>
      <c r="E32" s="15">
        <v>4</v>
      </c>
      <c r="F32" s="9">
        <v>125</v>
      </c>
      <c r="G32" s="9">
        <f t="shared" si="0"/>
        <v>500</v>
      </c>
    </row>
    <row r="33" spans="1:7" outlineLevel="1" x14ac:dyDescent="0.55000000000000004">
      <c r="A33" s="18" t="s">
        <v>97</v>
      </c>
      <c r="B33" s="3"/>
      <c r="C33" s="2"/>
      <c r="D33" s="2"/>
      <c r="E33" s="20">
        <f>SUBTOTAL(9,E26:E32)</f>
        <v>14</v>
      </c>
      <c r="F33" s="21"/>
      <c r="G33" s="21">
        <f>SUBTOTAL(9,G26:G32)</f>
        <v>1750</v>
      </c>
    </row>
    <row r="34" spans="1:7" outlineLevel="2" x14ac:dyDescent="0.55000000000000004">
      <c r="A34" s="2" t="s">
        <v>8</v>
      </c>
      <c r="B34" s="3">
        <v>43262</v>
      </c>
      <c r="C34" s="2" t="s">
        <v>22</v>
      </c>
      <c r="D34" s="2" t="s">
        <v>7</v>
      </c>
      <c r="E34" s="15">
        <v>0.58333333333333304</v>
      </c>
      <c r="F34" s="9">
        <v>150</v>
      </c>
      <c r="G34" s="9">
        <f t="shared" si="0"/>
        <v>87.499999999999957</v>
      </c>
    </row>
    <row r="35" spans="1:7" outlineLevel="2" x14ac:dyDescent="0.55000000000000004">
      <c r="A35" s="2" t="s">
        <v>8</v>
      </c>
      <c r="B35" s="3">
        <v>43263</v>
      </c>
      <c r="C35" s="2" t="s">
        <v>26</v>
      </c>
      <c r="D35" s="2" t="s">
        <v>7</v>
      </c>
      <c r="E35" s="15">
        <v>1.2666666666666699</v>
      </c>
      <c r="F35" s="9">
        <v>150</v>
      </c>
      <c r="G35" s="9">
        <f t="shared" si="0"/>
        <v>190.00000000000048</v>
      </c>
    </row>
    <row r="36" spans="1:7" outlineLevel="2" x14ac:dyDescent="0.55000000000000004">
      <c r="A36" s="2" t="s">
        <v>8</v>
      </c>
      <c r="B36" s="3">
        <v>43268</v>
      </c>
      <c r="C36" s="2" t="s">
        <v>52</v>
      </c>
      <c r="D36" s="2" t="s">
        <v>7</v>
      </c>
      <c r="E36" s="15">
        <v>1.6666666666666701</v>
      </c>
      <c r="F36" s="9">
        <v>150</v>
      </c>
      <c r="G36" s="9">
        <f t="shared" si="0"/>
        <v>250.00000000000051</v>
      </c>
    </row>
    <row r="37" spans="1:7" outlineLevel="2" x14ac:dyDescent="0.55000000000000004">
      <c r="A37" s="2" t="s">
        <v>8</v>
      </c>
      <c r="B37" s="3">
        <v>43268</v>
      </c>
      <c r="C37" s="2" t="s">
        <v>55</v>
      </c>
      <c r="D37" s="2" t="s">
        <v>10</v>
      </c>
      <c r="E37" s="15">
        <v>0.81666666666666698</v>
      </c>
      <c r="F37" s="9">
        <v>150</v>
      </c>
      <c r="G37" s="9">
        <f t="shared" si="0"/>
        <v>122.50000000000004</v>
      </c>
    </row>
    <row r="38" spans="1:7" outlineLevel="2" x14ac:dyDescent="0.55000000000000004">
      <c r="A38" s="2" t="s">
        <v>8</v>
      </c>
      <c r="B38" s="3">
        <v>43269</v>
      </c>
      <c r="C38" s="2" t="s">
        <v>30</v>
      </c>
      <c r="D38" s="2" t="s">
        <v>7</v>
      </c>
      <c r="E38" s="15">
        <v>0.75</v>
      </c>
      <c r="F38" s="9">
        <v>150</v>
      </c>
      <c r="G38" s="9">
        <f t="shared" si="0"/>
        <v>112.5</v>
      </c>
    </row>
    <row r="39" spans="1:7" outlineLevel="2" x14ac:dyDescent="0.55000000000000004">
      <c r="A39" s="2" t="s">
        <v>8</v>
      </c>
      <c r="B39" s="3">
        <v>43272</v>
      </c>
      <c r="C39" s="2" t="s">
        <v>54</v>
      </c>
      <c r="D39" s="2" t="s">
        <v>7</v>
      </c>
      <c r="E39" s="15">
        <v>1.25</v>
      </c>
      <c r="F39" s="9">
        <v>150</v>
      </c>
      <c r="G39" s="9">
        <f t="shared" si="0"/>
        <v>187.5</v>
      </c>
    </row>
    <row r="40" spans="1:7" outlineLevel="2" x14ac:dyDescent="0.55000000000000004">
      <c r="A40" s="2" t="s">
        <v>8</v>
      </c>
      <c r="B40" s="3">
        <v>43272</v>
      </c>
      <c r="C40" s="2" t="s">
        <v>57</v>
      </c>
      <c r="D40" s="2" t="s">
        <v>7</v>
      </c>
      <c r="E40" s="15">
        <v>0.16666666666666699</v>
      </c>
      <c r="F40" s="9">
        <v>150</v>
      </c>
      <c r="G40" s="9">
        <f t="shared" si="0"/>
        <v>25.00000000000005</v>
      </c>
    </row>
    <row r="41" spans="1:7" outlineLevel="2" x14ac:dyDescent="0.55000000000000004">
      <c r="A41" s="2" t="s">
        <v>8</v>
      </c>
      <c r="B41" s="3">
        <v>43273</v>
      </c>
      <c r="C41" s="2" t="s">
        <v>58</v>
      </c>
      <c r="D41" s="2" t="s">
        <v>7</v>
      </c>
      <c r="E41" s="15">
        <v>1.35</v>
      </c>
      <c r="F41" s="9">
        <v>150</v>
      </c>
      <c r="G41" s="9">
        <f t="shared" si="0"/>
        <v>202.5</v>
      </c>
    </row>
    <row r="42" spans="1:7" outlineLevel="2" x14ac:dyDescent="0.55000000000000004">
      <c r="A42" s="2" t="s">
        <v>8</v>
      </c>
      <c r="B42" s="3">
        <v>43273</v>
      </c>
      <c r="C42" s="2" t="s">
        <v>19</v>
      </c>
      <c r="D42" s="2" t="s">
        <v>10</v>
      </c>
      <c r="E42" s="15">
        <v>3.56666666666667</v>
      </c>
      <c r="F42" s="9">
        <v>150</v>
      </c>
      <c r="G42" s="9">
        <f t="shared" si="0"/>
        <v>535.00000000000045</v>
      </c>
    </row>
    <row r="43" spans="1:7" outlineLevel="2" x14ac:dyDescent="0.55000000000000004">
      <c r="A43" s="2" t="s">
        <v>8</v>
      </c>
      <c r="B43" s="3">
        <v>43273</v>
      </c>
      <c r="C43" s="2" t="s">
        <v>19</v>
      </c>
      <c r="D43" s="2" t="s">
        <v>10</v>
      </c>
      <c r="E43" s="15">
        <v>1.9833333333333301</v>
      </c>
      <c r="F43" s="9">
        <v>150</v>
      </c>
      <c r="G43" s="9">
        <f t="shared" si="0"/>
        <v>297.49999999999949</v>
      </c>
    </row>
    <row r="44" spans="1:7" outlineLevel="2" x14ac:dyDescent="0.55000000000000004">
      <c r="A44" s="2" t="s">
        <v>8</v>
      </c>
      <c r="B44" s="3">
        <v>43274</v>
      </c>
      <c r="C44" s="2" t="s">
        <v>19</v>
      </c>
      <c r="D44" s="2" t="s">
        <v>10</v>
      </c>
      <c r="E44" s="15">
        <v>0.86666666666666703</v>
      </c>
      <c r="F44" s="9">
        <v>150</v>
      </c>
      <c r="G44" s="9">
        <f t="shared" si="0"/>
        <v>130.00000000000006</v>
      </c>
    </row>
    <row r="45" spans="1:7" outlineLevel="2" x14ac:dyDescent="0.55000000000000004">
      <c r="A45" s="2" t="s">
        <v>8</v>
      </c>
      <c r="B45" s="3">
        <v>43274</v>
      </c>
      <c r="C45" s="2" t="s">
        <v>19</v>
      </c>
      <c r="D45" s="2" t="s">
        <v>10</v>
      </c>
      <c r="E45" s="15">
        <v>0.41666666666666702</v>
      </c>
      <c r="F45" s="9">
        <v>150</v>
      </c>
      <c r="G45" s="9">
        <f t="shared" si="0"/>
        <v>62.50000000000005</v>
      </c>
    </row>
    <row r="46" spans="1:7" outlineLevel="2" x14ac:dyDescent="0.55000000000000004">
      <c r="A46" s="2" t="s">
        <v>8</v>
      </c>
      <c r="B46" s="3">
        <v>43275</v>
      </c>
      <c r="C46" s="2" t="s">
        <v>66</v>
      </c>
      <c r="D46" s="2" t="s">
        <v>7</v>
      </c>
      <c r="E46" s="15">
        <v>0.28333333333333299</v>
      </c>
      <c r="F46" s="9">
        <v>150</v>
      </c>
      <c r="G46" s="9">
        <f t="shared" si="0"/>
        <v>42.49999999999995</v>
      </c>
    </row>
    <row r="47" spans="1:7" outlineLevel="2" x14ac:dyDescent="0.55000000000000004">
      <c r="A47" s="2" t="s">
        <v>8</v>
      </c>
      <c r="B47" s="3">
        <v>43275</v>
      </c>
      <c r="C47" s="2" t="s">
        <v>68</v>
      </c>
      <c r="D47" s="2" t="s">
        <v>7</v>
      </c>
      <c r="E47" s="15">
        <v>0.6</v>
      </c>
      <c r="F47" s="9">
        <v>150</v>
      </c>
      <c r="G47" s="9">
        <f t="shared" si="0"/>
        <v>90</v>
      </c>
    </row>
    <row r="48" spans="1:7" outlineLevel="2" x14ac:dyDescent="0.55000000000000004">
      <c r="A48" s="2" t="s">
        <v>8</v>
      </c>
      <c r="B48" s="3">
        <v>43275</v>
      </c>
      <c r="C48" s="2" t="s">
        <v>70</v>
      </c>
      <c r="D48" s="2" t="s">
        <v>7</v>
      </c>
      <c r="E48" s="15">
        <v>0.5</v>
      </c>
      <c r="F48" s="9">
        <v>150</v>
      </c>
      <c r="G48" s="9">
        <f t="shared" si="0"/>
        <v>75</v>
      </c>
    </row>
    <row r="49" spans="1:7" outlineLevel="1" x14ac:dyDescent="0.55000000000000004">
      <c r="A49" s="18" t="s">
        <v>98</v>
      </c>
      <c r="B49" s="3"/>
      <c r="C49" s="2"/>
      <c r="D49" s="2"/>
      <c r="E49" s="20">
        <f>SUBTOTAL(9,E34:E48)</f>
        <v>16.066666666666677</v>
      </c>
      <c r="F49" s="21"/>
      <c r="G49" s="21">
        <f>SUBTOTAL(9,G34:G48)</f>
        <v>2410.0000000000009</v>
      </c>
    </row>
    <row r="50" spans="1:7" outlineLevel="2" x14ac:dyDescent="0.55000000000000004">
      <c r="A50" s="2" t="s">
        <v>9</v>
      </c>
      <c r="B50" s="3">
        <v>43262</v>
      </c>
      <c r="C50" s="2" t="s">
        <v>86</v>
      </c>
      <c r="D50" s="2" t="s">
        <v>12</v>
      </c>
      <c r="E50" s="15">
        <v>3.25</v>
      </c>
      <c r="F50" s="9">
        <v>150</v>
      </c>
      <c r="G50" s="9">
        <f t="shared" si="0"/>
        <v>487.5</v>
      </c>
    </row>
    <row r="51" spans="1:7" outlineLevel="2" x14ac:dyDescent="0.55000000000000004">
      <c r="A51" s="2" t="s">
        <v>9</v>
      </c>
      <c r="B51" s="3">
        <v>43262</v>
      </c>
      <c r="C51" s="2" t="s">
        <v>21</v>
      </c>
      <c r="D51" s="2" t="s">
        <v>12</v>
      </c>
      <c r="E51" s="15">
        <v>0.75</v>
      </c>
      <c r="F51" s="9">
        <v>150</v>
      </c>
      <c r="G51" s="9">
        <f t="shared" si="0"/>
        <v>112.5</v>
      </c>
    </row>
    <row r="52" spans="1:7" outlineLevel="2" x14ac:dyDescent="0.55000000000000004">
      <c r="A52" s="2" t="s">
        <v>9</v>
      </c>
      <c r="B52" s="3">
        <v>43263</v>
      </c>
      <c r="C52" s="2" t="s">
        <v>25</v>
      </c>
      <c r="D52" s="2" t="s">
        <v>12</v>
      </c>
      <c r="E52" s="15">
        <v>1.5</v>
      </c>
      <c r="F52" s="9">
        <v>150</v>
      </c>
      <c r="G52" s="9">
        <f t="shared" si="0"/>
        <v>225</v>
      </c>
    </row>
    <row r="53" spans="1:7" outlineLevel="2" x14ac:dyDescent="0.55000000000000004">
      <c r="A53" s="2" t="s">
        <v>9</v>
      </c>
      <c r="B53" s="3">
        <v>43264</v>
      </c>
      <c r="C53" s="2" t="s">
        <v>87</v>
      </c>
      <c r="D53" s="2" t="s">
        <v>12</v>
      </c>
      <c r="E53" s="15">
        <v>2.5</v>
      </c>
      <c r="F53" s="9">
        <v>150</v>
      </c>
      <c r="G53" s="9">
        <f t="shared" si="0"/>
        <v>375</v>
      </c>
    </row>
    <row r="54" spans="1:7" outlineLevel="2" x14ac:dyDescent="0.55000000000000004">
      <c r="A54" s="2" t="s">
        <v>9</v>
      </c>
      <c r="B54" s="3">
        <v>43265</v>
      </c>
      <c r="C54" s="2" t="s">
        <v>88</v>
      </c>
      <c r="D54" s="2" t="s">
        <v>17</v>
      </c>
      <c r="E54" s="15">
        <v>2.5</v>
      </c>
      <c r="F54" s="9">
        <v>125</v>
      </c>
      <c r="G54" s="9">
        <f t="shared" si="0"/>
        <v>312.5</v>
      </c>
    </row>
    <row r="55" spans="1:7" outlineLevel="2" x14ac:dyDescent="0.55000000000000004">
      <c r="A55" s="2" t="s">
        <v>9</v>
      </c>
      <c r="B55" s="3">
        <v>43265</v>
      </c>
      <c r="C55" s="2" t="s">
        <v>89</v>
      </c>
      <c r="D55" s="2" t="s">
        <v>12</v>
      </c>
      <c r="E55" s="15">
        <v>2</v>
      </c>
      <c r="F55" s="9">
        <v>150</v>
      </c>
      <c r="G55" s="9">
        <f t="shared" si="0"/>
        <v>300</v>
      </c>
    </row>
    <row r="56" spans="1:7" outlineLevel="2" x14ac:dyDescent="0.55000000000000004">
      <c r="A56" s="2" t="s">
        <v>9</v>
      </c>
      <c r="B56" s="3">
        <v>43266</v>
      </c>
      <c r="C56" s="2" t="s">
        <v>90</v>
      </c>
      <c r="D56" s="2" t="s">
        <v>12</v>
      </c>
      <c r="E56" s="15">
        <v>3</v>
      </c>
      <c r="F56" s="9">
        <v>150</v>
      </c>
      <c r="G56" s="9">
        <f t="shared" si="0"/>
        <v>450</v>
      </c>
    </row>
    <row r="57" spans="1:7" outlineLevel="2" x14ac:dyDescent="0.55000000000000004">
      <c r="A57" s="2" t="s">
        <v>9</v>
      </c>
      <c r="B57" s="3">
        <v>43267</v>
      </c>
      <c r="C57" s="2" t="s">
        <v>91</v>
      </c>
      <c r="D57" s="2" t="s">
        <v>17</v>
      </c>
      <c r="E57" s="15">
        <v>1</v>
      </c>
      <c r="F57" s="9">
        <v>125</v>
      </c>
      <c r="G57" s="9">
        <f t="shared" si="0"/>
        <v>125</v>
      </c>
    </row>
    <row r="58" spans="1:7" outlineLevel="2" x14ac:dyDescent="0.55000000000000004">
      <c r="A58" s="2" t="s">
        <v>9</v>
      </c>
      <c r="B58" s="3">
        <v>43269</v>
      </c>
      <c r="C58" s="2" t="s">
        <v>34</v>
      </c>
      <c r="D58" s="2" t="s">
        <v>12</v>
      </c>
      <c r="E58" s="15">
        <v>4.5</v>
      </c>
      <c r="F58" s="9">
        <v>150</v>
      </c>
      <c r="G58" s="9">
        <f t="shared" si="0"/>
        <v>675</v>
      </c>
    </row>
    <row r="59" spans="1:7" outlineLevel="2" x14ac:dyDescent="0.55000000000000004">
      <c r="A59" s="2" t="s">
        <v>9</v>
      </c>
      <c r="B59" s="3">
        <v>43270</v>
      </c>
      <c r="C59" s="2" t="s">
        <v>41</v>
      </c>
      <c r="D59" s="2" t="s">
        <v>12</v>
      </c>
      <c r="E59" s="15">
        <v>0.5</v>
      </c>
      <c r="F59" s="9">
        <v>150</v>
      </c>
      <c r="G59" s="9">
        <f t="shared" si="0"/>
        <v>75</v>
      </c>
    </row>
    <row r="60" spans="1:7" outlineLevel="2" x14ac:dyDescent="0.55000000000000004">
      <c r="A60" s="2" t="s">
        <v>9</v>
      </c>
      <c r="B60" s="3">
        <v>43270</v>
      </c>
      <c r="C60" s="2" t="s">
        <v>92</v>
      </c>
      <c r="D60" s="2" t="s">
        <v>12</v>
      </c>
      <c r="E60" s="15">
        <v>3</v>
      </c>
      <c r="F60" s="9">
        <v>150</v>
      </c>
      <c r="G60" s="9">
        <f t="shared" si="0"/>
        <v>450</v>
      </c>
    </row>
    <row r="61" spans="1:7" outlineLevel="2" x14ac:dyDescent="0.55000000000000004">
      <c r="A61" s="2" t="s">
        <v>9</v>
      </c>
      <c r="B61" s="3">
        <v>43271</v>
      </c>
      <c r="C61" s="2" t="s">
        <v>48</v>
      </c>
      <c r="D61" s="2" t="s">
        <v>17</v>
      </c>
      <c r="E61" s="15">
        <v>1</v>
      </c>
      <c r="F61" s="9">
        <v>125</v>
      </c>
      <c r="G61" s="9">
        <f t="shared" si="0"/>
        <v>125</v>
      </c>
    </row>
    <row r="62" spans="1:7" outlineLevel="2" x14ac:dyDescent="0.55000000000000004">
      <c r="A62" s="2" t="s">
        <v>9</v>
      </c>
      <c r="B62" s="3">
        <v>43271</v>
      </c>
      <c r="C62" s="2"/>
      <c r="D62" s="2" t="s">
        <v>12</v>
      </c>
      <c r="E62" s="15">
        <v>2</v>
      </c>
      <c r="F62" s="9">
        <v>150</v>
      </c>
      <c r="G62" s="9">
        <f t="shared" si="0"/>
        <v>300</v>
      </c>
    </row>
    <row r="63" spans="1:7" outlineLevel="2" x14ac:dyDescent="0.55000000000000004">
      <c r="A63" s="2" t="s">
        <v>9</v>
      </c>
      <c r="B63" s="3">
        <v>43272</v>
      </c>
      <c r="C63" s="2" t="s">
        <v>92</v>
      </c>
      <c r="D63" s="2" t="s">
        <v>12</v>
      </c>
      <c r="E63" s="15">
        <v>3</v>
      </c>
      <c r="F63" s="9">
        <v>150</v>
      </c>
      <c r="G63" s="9">
        <f t="shared" si="0"/>
        <v>450</v>
      </c>
    </row>
    <row r="64" spans="1:7" outlineLevel="2" x14ac:dyDescent="0.55000000000000004">
      <c r="A64" s="2" t="s">
        <v>9</v>
      </c>
      <c r="B64" s="3">
        <v>43273</v>
      </c>
      <c r="C64" s="2" t="s">
        <v>59</v>
      </c>
      <c r="D64" s="2" t="s">
        <v>12</v>
      </c>
      <c r="E64" s="15">
        <v>4</v>
      </c>
      <c r="F64" s="9">
        <v>150</v>
      </c>
      <c r="G64" s="9">
        <f t="shared" si="0"/>
        <v>600</v>
      </c>
    </row>
    <row r="65" spans="1:7" outlineLevel="2" x14ac:dyDescent="0.55000000000000004">
      <c r="A65" s="2" t="s">
        <v>9</v>
      </c>
      <c r="B65" s="3">
        <v>43275</v>
      </c>
      <c r="C65" s="6" t="s">
        <v>85</v>
      </c>
      <c r="D65" s="2" t="s">
        <v>17</v>
      </c>
      <c r="E65" s="15">
        <v>2.5</v>
      </c>
      <c r="F65" s="11">
        <v>125</v>
      </c>
      <c r="G65" s="9">
        <f t="shared" si="0"/>
        <v>312.5</v>
      </c>
    </row>
    <row r="66" spans="1:7" outlineLevel="2" x14ac:dyDescent="0.55000000000000004">
      <c r="A66" s="2" t="s">
        <v>9</v>
      </c>
      <c r="B66" s="3">
        <v>43273</v>
      </c>
      <c r="C66" s="7" t="s">
        <v>75</v>
      </c>
      <c r="D66" s="2" t="s">
        <v>74</v>
      </c>
      <c r="E66" s="15">
        <v>1</v>
      </c>
      <c r="F66" s="10">
        <v>517.32000000000005</v>
      </c>
      <c r="G66" s="9">
        <f t="shared" si="0"/>
        <v>517.32000000000005</v>
      </c>
    </row>
    <row r="67" spans="1:7" outlineLevel="2" x14ac:dyDescent="0.55000000000000004">
      <c r="A67" s="2" t="s">
        <v>9</v>
      </c>
      <c r="B67" s="3">
        <v>43273</v>
      </c>
      <c r="C67" s="7" t="s">
        <v>76</v>
      </c>
      <c r="D67" s="2" t="s">
        <v>74</v>
      </c>
      <c r="E67" s="15">
        <v>1</v>
      </c>
      <c r="F67" s="10">
        <v>2808.34</v>
      </c>
      <c r="G67" s="9">
        <f t="shared" si="0"/>
        <v>2808.34</v>
      </c>
    </row>
    <row r="68" spans="1:7" outlineLevel="2" x14ac:dyDescent="0.55000000000000004">
      <c r="A68" s="2" t="s">
        <v>9</v>
      </c>
      <c r="B68" s="3">
        <v>43273</v>
      </c>
      <c r="C68" s="7" t="s">
        <v>77</v>
      </c>
      <c r="D68" s="2" t="s">
        <v>74</v>
      </c>
      <c r="E68" s="15">
        <v>1</v>
      </c>
      <c r="F68" s="10">
        <v>1256.3499999999999</v>
      </c>
      <c r="G68" s="9">
        <f t="shared" si="0"/>
        <v>1256.3499999999999</v>
      </c>
    </row>
    <row r="69" spans="1:7" outlineLevel="2" x14ac:dyDescent="0.55000000000000004">
      <c r="A69" s="2" t="s">
        <v>9</v>
      </c>
      <c r="B69" s="3">
        <v>43273</v>
      </c>
      <c r="C69" s="7" t="s">
        <v>78</v>
      </c>
      <c r="D69" s="2" t="s">
        <v>74</v>
      </c>
      <c r="E69" s="15">
        <v>1</v>
      </c>
      <c r="F69" s="10">
        <v>900.31</v>
      </c>
      <c r="G69" s="9">
        <f t="shared" si="0"/>
        <v>900.31</v>
      </c>
    </row>
    <row r="70" spans="1:7" outlineLevel="2" x14ac:dyDescent="0.55000000000000004">
      <c r="A70" s="2" t="s">
        <v>9</v>
      </c>
      <c r="B70" s="3">
        <v>43273</v>
      </c>
      <c r="C70" s="7" t="s">
        <v>79</v>
      </c>
      <c r="D70" s="2" t="s">
        <v>74</v>
      </c>
      <c r="E70" s="15">
        <v>1</v>
      </c>
      <c r="F70" s="10">
        <v>1817.12</v>
      </c>
      <c r="G70" s="9">
        <f t="shared" si="0"/>
        <v>1817.12</v>
      </c>
    </row>
    <row r="71" spans="1:7" outlineLevel="2" x14ac:dyDescent="0.55000000000000004">
      <c r="A71" s="2" t="s">
        <v>9</v>
      </c>
      <c r="B71" s="3">
        <v>43273</v>
      </c>
      <c r="C71" s="7" t="s">
        <v>80</v>
      </c>
      <c r="D71" s="2" t="s">
        <v>74</v>
      </c>
      <c r="E71" s="15">
        <v>1</v>
      </c>
      <c r="F71" s="10">
        <v>325.22000000000003</v>
      </c>
      <c r="G71" s="9">
        <f t="shared" si="0"/>
        <v>325.22000000000003</v>
      </c>
    </row>
    <row r="72" spans="1:7" outlineLevel="2" x14ac:dyDescent="0.55000000000000004">
      <c r="A72" s="2" t="s">
        <v>9</v>
      </c>
      <c r="B72" s="3">
        <v>43273</v>
      </c>
      <c r="C72" s="7" t="s">
        <v>81</v>
      </c>
      <c r="D72" s="2" t="s">
        <v>74</v>
      </c>
      <c r="E72" s="15">
        <v>1</v>
      </c>
      <c r="F72" s="10">
        <v>917.91</v>
      </c>
      <c r="G72" s="9">
        <f t="shared" ref="G72:G88" si="1">F72*E72</f>
        <v>917.91</v>
      </c>
    </row>
    <row r="73" spans="1:7" outlineLevel="2" x14ac:dyDescent="0.55000000000000004">
      <c r="A73" s="2" t="s">
        <v>9</v>
      </c>
      <c r="B73" s="3">
        <v>43273</v>
      </c>
      <c r="C73" s="7" t="s">
        <v>82</v>
      </c>
      <c r="D73" s="2" t="s">
        <v>74</v>
      </c>
      <c r="E73" s="15">
        <v>1</v>
      </c>
      <c r="F73" s="12">
        <v>1533.95</v>
      </c>
      <c r="G73" s="9">
        <f t="shared" si="1"/>
        <v>1533.95</v>
      </c>
    </row>
    <row r="74" spans="1:7" outlineLevel="2" x14ac:dyDescent="0.55000000000000004">
      <c r="A74" s="2" t="s">
        <v>9</v>
      </c>
      <c r="B74" s="3">
        <v>43273</v>
      </c>
      <c r="C74" s="8" t="s">
        <v>83</v>
      </c>
      <c r="D74" s="2" t="s">
        <v>74</v>
      </c>
      <c r="E74" s="15">
        <v>1</v>
      </c>
      <c r="F74" s="10">
        <v>571.32000000000005</v>
      </c>
      <c r="G74" s="9">
        <f t="shared" si="1"/>
        <v>571.32000000000005</v>
      </c>
    </row>
    <row r="75" spans="1:7" outlineLevel="1" x14ac:dyDescent="0.55000000000000004">
      <c r="A75" s="18" t="s">
        <v>99</v>
      </c>
      <c r="B75" s="3"/>
      <c r="C75" s="8"/>
      <c r="D75" s="2"/>
      <c r="E75" s="20">
        <f>SUBTOTAL(9,E50:E65)</f>
        <v>37</v>
      </c>
      <c r="F75" s="22"/>
      <c r="G75" s="21">
        <f>SUBTOTAL(9,G50:G74)</f>
        <v>16022.839999999998</v>
      </c>
    </row>
    <row r="76" spans="1:7" outlineLevel="2" x14ac:dyDescent="0.55000000000000004">
      <c r="A76" s="2" t="s">
        <v>11</v>
      </c>
      <c r="B76" s="3">
        <v>43263</v>
      </c>
      <c r="C76" s="2" t="s">
        <v>31</v>
      </c>
      <c r="D76" s="2" t="s">
        <v>13</v>
      </c>
      <c r="E76" s="15">
        <v>1.5</v>
      </c>
      <c r="F76" s="9">
        <v>90</v>
      </c>
      <c r="G76" s="9">
        <f t="shared" si="1"/>
        <v>135</v>
      </c>
    </row>
    <row r="77" spans="1:7" outlineLevel="2" x14ac:dyDescent="0.55000000000000004">
      <c r="A77" s="2" t="s">
        <v>11</v>
      </c>
      <c r="B77" s="3">
        <v>43264</v>
      </c>
      <c r="C77" s="2" t="s">
        <v>40</v>
      </c>
      <c r="D77" s="2" t="s">
        <v>17</v>
      </c>
      <c r="E77" s="15">
        <v>3</v>
      </c>
      <c r="F77" s="9">
        <v>90</v>
      </c>
      <c r="G77" s="9">
        <f t="shared" si="1"/>
        <v>270</v>
      </c>
    </row>
    <row r="78" spans="1:7" outlineLevel="2" x14ac:dyDescent="0.55000000000000004">
      <c r="A78" s="2" t="s">
        <v>11</v>
      </c>
      <c r="B78" s="3">
        <v>43266</v>
      </c>
      <c r="C78" s="2" t="s">
        <v>47</v>
      </c>
      <c r="D78" s="2" t="s">
        <v>17</v>
      </c>
      <c r="E78" s="15">
        <v>3</v>
      </c>
      <c r="F78" s="9">
        <v>90</v>
      </c>
      <c r="G78" s="9">
        <f t="shared" si="1"/>
        <v>270</v>
      </c>
    </row>
    <row r="79" spans="1:7" outlineLevel="2" x14ac:dyDescent="0.55000000000000004">
      <c r="A79" s="2" t="s">
        <v>11</v>
      </c>
      <c r="B79" s="3">
        <v>43267</v>
      </c>
      <c r="C79" s="2" t="s">
        <v>51</v>
      </c>
      <c r="D79" s="2" t="s">
        <v>13</v>
      </c>
      <c r="E79" s="15">
        <v>4</v>
      </c>
      <c r="F79" s="9">
        <v>90</v>
      </c>
      <c r="G79" s="9">
        <f t="shared" si="1"/>
        <v>360</v>
      </c>
    </row>
    <row r="80" spans="1:7" outlineLevel="2" x14ac:dyDescent="0.55000000000000004">
      <c r="A80" s="2" t="s">
        <v>11</v>
      </c>
      <c r="B80" s="3">
        <v>43268</v>
      </c>
      <c r="C80" s="2" t="s">
        <v>53</v>
      </c>
      <c r="D80" s="2" t="s">
        <v>13</v>
      </c>
      <c r="E80" s="15">
        <v>4.5</v>
      </c>
      <c r="F80" s="9">
        <v>90</v>
      </c>
      <c r="G80" s="9">
        <f t="shared" si="1"/>
        <v>405</v>
      </c>
    </row>
    <row r="81" spans="1:9" outlineLevel="2" x14ac:dyDescent="0.55000000000000004">
      <c r="A81" s="2" t="s">
        <v>11</v>
      </c>
      <c r="B81" s="3">
        <v>43269</v>
      </c>
      <c r="C81" s="2" t="s">
        <v>33</v>
      </c>
      <c r="D81" s="2" t="s">
        <v>13</v>
      </c>
      <c r="E81" s="15">
        <v>3</v>
      </c>
      <c r="F81" s="9">
        <v>90</v>
      </c>
      <c r="G81" s="9">
        <f t="shared" si="1"/>
        <v>270</v>
      </c>
    </row>
    <row r="82" spans="1:9" outlineLevel="2" x14ac:dyDescent="0.55000000000000004">
      <c r="A82" s="2" t="s">
        <v>11</v>
      </c>
      <c r="B82" s="3">
        <v>43270</v>
      </c>
      <c r="C82" s="2" t="s">
        <v>38</v>
      </c>
      <c r="D82" s="2" t="s">
        <v>13</v>
      </c>
      <c r="E82" s="15">
        <v>3.3333333333333299</v>
      </c>
      <c r="F82" s="9">
        <v>90</v>
      </c>
      <c r="G82" s="9">
        <f t="shared" si="1"/>
        <v>299.99999999999972</v>
      </c>
    </row>
    <row r="83" spans="1:9" outlineLevel="2" x14ac:dyDescent="0.55000000000000004">
      <c r="A83" s="2" t="s">
        <v>11</v>
      </c>
      <c r="B83" s="3">
        <v>43272</v>
      </c>
      <c r="C83" s="2" t="s">
        <v>61</v>
      </c>
      <c r="D83" s="2" t="s">
        <v>17</v>
      </c>
      <c r="E83" s="15">
        <v>3</v>
      </c>
      <c r="F83" s="9">
        <v>90</v>
      </c>
      <c r="G83" s="9">
        <f t="shared" si="1"/>
        <v>270</v>
      </c>
    </row>
    <row r="84" spans="1:9" outlineLevel="2" x14ac:dyDescent="0.55000000000000004">
      <c r="A84" s="2" t="s">
        <v>11</v>
      </c>
      <c r="B84" s="3">
        <v>43273</v>
      </c>
      <c r="C84" s="2" t="s">
        <v>63</v>
      </c>
      <c r="D84" s="2" t="s">
        <v>13</v>
      </c>
      <c r="E84" s="15">
        <v>3.5</v>
      </c>
      <c r="F84" s="9">
        <v>90</v>
      </c>
      <c r="G84" s="9">
        <f t="shared" si="1"/>
        <v>315</v>
      </c>
    </row>
    <row r="85" spans="1:9" outlineLevel="2" x14ac:dyDescent="0.55000000000000004">
      <c r="A85" s="2" t="s">
        <v>11</v>
      </c>
      <c r="B85" s="3">
        <v>43274</v>
      </c>
      <c r="C85" s="2" t="s">
        <v>69</v>
      </c>
      <c r="D85" s="2" t="s">
        <v>13</v>
      </c>
      <c r="E85" s="15">
        <v>6</v>
      </c>
      <c r="F85" s="9">
        <v>90</v>
      </c>
      <c r="G85" s="9">
        <f t="shared" si="1"/>
        <v>540</v>
      </c>
    </row>
    <row r="86" spans="1:9" outlineLevel="2" x14ac:dyDescent="0.55000000000000004">
      <c r="A86" s="5" t="s">
        <v>11</v>
      </c>
      <c r="B86" s="4">
        <v>43275</v>
      </c>
      <c r="C86" s="5" t="s">
        <v>71</v>
      </c>
      <c r="D86" s="5" t="s">
        <v>17</v>
      </c>
      <c r="E86" s="16">
        <v>5</v>
      </c>
      <c r="F86" s="13">
        <v>90</v>
      </c>
      <c r="G86" s="9">
        <f t="shared" si="1"/>
        <v>450</v>
      </c>
    </row>
    <row r="87" spans="1:9" outlineLevel="1" x14ac:dyDescent="0.55000000000000004">
      <c r="A87" s="19" t="s">
        <v>100</v>
      </c>
      <c r="B87" s="17"/>
      <c r="C87" s="6"/>
      <c r="D87" s="6"/>
      <c r="E87" s="24">
        <f>SUBTOTAL(9,E76:E86)</f>
        <v>39.833333333333329</v>
      </c>
      <c r="F87" s="25"/>
      <c r="G87" s="25">
        <f>SUBTOTAL(9,G76:G86)</f>
        <v>3585</v>
      </c>
    </row>
    <row r="88" spans="1:9" outlineLevel="1" x14ac:dyDescent="0.55000000000000004">
      <c r="A88" s="6" t="s">
        <v>104</v>
      </c>
      <c r="B88" s="17">
        <v>43272</v>
      </c>
      <c r="C88" s="6" t="s">
        <v>105</v>
      </c>
      <c r="D88" s="6" t="s">
        <v>13</v>
      </c>
      <c r="E88" s="29">
        <v>16</v>
      </c>
      <c r="F88" s="11">
        <v>125</v>
      </c>
      <c r="G88" s="9">
        <f t="shared" si="1"/>
        <v>2000</v>
      </c>
    </row>
    <row r="89" spans="1:9" outlineLevel="1" x14ac:dyDescent="0.55000000000000004">
      <c r="A89" s="19" t="s">
        <v>106</v>
      </c>
      <c r="B89" s="17"/>
      <c r="C89" s="6"/>
      <c r="D89" s="6"/>
      <c r="E89" s="24">
        <f>E88</f>
        <v>16</v>
      </c>
      <c r="F89" s="25"/>
      <c r="G89" s="25">
        <f>G88</f>
        <v>2000</v>
      </c>
    </row>
    <row r="90" spans="1:9" outlineLevel="1" x14ac:dyDescent="0.55000000000000004">
      <c r="A90" s="19"/>
      <c r="B90" s="17"/>
      <c r="C90" s="6"/>
      <c r="D90" s="6"/>
      <c r="E90" s="24"/>
      <c r="F90" s="25"/>
      <c r="G90" s="25"/>
    </row>
    <row r="91" spans="1:9" outlineLevel="1" x14ac:dyDescent="0.55000000000000004">
      <c r="A91" s="19" t="s">
        <v>102</v>
      </c>
      <c r="B91" s="17"/>
      <c r="C91" s="6"/>
      <c r="D91" s="6"/>
      <c r="E91" s="24">
        <f>SUBTOTAL(9,E2:E86)</f>
        <v>189.9</v>
      </c>
      <c r="F91" s="25"/>
      <c r="G91" s="25">
        <f>G95-G92</f>
        <v>25069.999999999996</v>
      </c>
      <c r="I91" s="27"/>
    </row>
    <row r="92" spans="1:9" x14ac:dyDescent="0.55000000000000004">
      <c r="A92" s="26" t="s">
        <v>101</v>
      </c>
      <c r="G92" s="28">
        <f>SUM(G66:G74)+G24</f>
        <v>12072.45</v>
      </c>
    </row>
    <row r="93" spans="1:9" x14ac:dyDescent="0.55000000000000004">
      <c r="A93" s="26" t="s">
        <v>103</v>
      </c>
      <c r="G93" s="28">
        <f>G89</f>
        <v>2000</v>
      </c>
    </row>
    <row r="94" spans="1:9" outlineLevel="1" x14ac:dyDescent="0.55000000000000004">
      <c r="A94" s="19"/>
      <c r="B94" s="17"/>
      <c r="C94" s="6"/>
      <c r="D94" s="6"/>
      <c r="E94" s="24"/>
      <c r="F94" s="25"/>
      <c r="G94" s="25"/>
    </row>
    <row r="95" spans="1:9" x14ac:dyDescent="0.55000000000000004">
      <c r="A95" s="19" t="s">
        <v>93</v>
      </c>
      <c r="B95" s="17"/>
      <c r="C95" s="6"/>
      <c r="D95" s="6"/>
      <c r="F95" s="25"/>
      <c r="G95" s="25">
        <f>SUBTOTAL(9,G2:G86)+G93</f>
        <v>37142.449999999997</v>
      </c>
    </row>
  </sheetData>
  <sortState ref="A2:F86">
    <sortCondition ref="A2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 24-25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2018-06-25T14:28:16Z</dcterms:created>
  <dcterms:modified xsi:type="dcterms:W3CDTF">2018-06-26T17:11:15Z</dcterms:modified>
</cp:coreProperties>
</file>