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yn\OneDrive\Desktop\"/>
    </mc:Choice>
  </mc:AlternateContent>
  <xr:revisionPtr revIDLastSave="0" documentId="13_ncr:1_{2CC84C9A-8BC1-495A-8ED1-D08B236DC2D4}" xr6:coauthVersionLast="47" xr6:coauthVersionMax="47" xr10:uidLastSave="{00000000-0000-0000-0000-000000000000}"/>
  <bookViews>
    <workbookView xWindow="-108" yWindow="-108" windowWidth="23256" windowHeight="12456" tabRatio="500" firstSheet="1" activeTab="4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  <sheet name="Sprint 06 Backlog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7" l="1"/>
  <c r="C13" i="7"/>
  <c r="C12" i="7"/>
  <c r="C11" i="7"/>
  <c r="C10" i="7"/>
  <c r="C9" i="7"/>
  <c r="C8" i="7"/>
  <c r="B7" i="7"/>
  <c r="B8" i="7" s="1"/>
  <c r="B9" i="7" s="1"/>
  <c r="B10" i="7" s="1"/>
  <c r="B11" i="7" s="1"/>
  <c r="B12" i="7" s="1"/>
  <c r="B13" i="7" s="1"/>
  <c r="B14" i="7" s="1"/>
  <c r="B3" i="7"/>
  <c r="C14" i="6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3" i="5"/>
  <c r="B2" i="6" s="1"/>
  <c r="B3" i="6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2" i="3"/>
  <c r="B3" i="3" s="1"/>
  <c r="B2" i="4" s="1"/>
  <c r="B3" i="4" s="1"/>
  <c r="B1" i="3"/>
  <c r="B1" i="4" s="1"/>
  <c r="B1" i="5" s="1"/>
  <c r="B1" i="6" s="1"/>
  <c r="C14" i="2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C18" i="1"/>
  <c r="C17" i="1"/>
  <c r="C16" i="1"/>
  <c r="C15" i="1"/>
  <c r="C14" i="1"/>
  <c r="C13" i="1"/>
  <c r="B12" i="1"/>
  <c r="B8" i="5" l="1"/>
  <c r="B9" i="5" s="1"/>
  <c r="B10" i="5" s="1"/>
  <c r="B11" i="5" s="1"/>
  <c r="B12" i="5" s="1"/>
  <c r="B13" i="5" s="1"/>
  <c r="B14" i="5" s="1"/>
  <c r="B12" i="3"/>
  <c r="B13" i="3" s="1"/>
  <c r="B14" i="3" s="1"/>
  <c r="B13" i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<sst xmlns="http://schemas.openxmlformats.org/spreadsheetml/2006/main" count="546" uniqueCount="244">
  <si>
    <t>Product Name:</t>
  </si>
  <si>
    <t>MICE Manager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</si>
  <si>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</si>
  <si>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</si>
  <si>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</si>
  <si>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</si>
  <si>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</si>
  <si>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</si>
  <si>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</si>
  <si>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</si>
  <si>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</si>
  <si>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</si>
  <si>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</si>
  <si>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</si>
  <si>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</si>
  <si>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</si>
  <si>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</si>
  <si>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</si>
  <si>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</si>
  <si>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</si>
  <si>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</si>
  <si>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</si>
  <si>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 Points</t>
  </si>
  <si>
    <t>Est</t>
  </si>
  <si>
    <t>Planned</t>
  </si>
  <si>
    <t>Status</t>
  </si>
  <si>
    <t>As a...</t>
  </si>
  <si>
    <t>I want to...</t>
  </si>
  <si>
    <t>So that I can…</t>
  </si>
  <si>
    <t>Notes</t>
  </si>
  <si>
    <t>CF</t>
  </si>
  <si>
    <t>Manager</t>
  </si>
  <si>
    <t>Create a new ice cream flavor</t>
  </si>
  <si>
    <t>Stock and sell dairy products</t>
  </si>
  <si>
    <t>Base this off of an Item superclass (see design)</t>
  </si>
  <si>
    <t>MXF</t>
  </si>
  <si>
    <t>Create a new “mix in” flavor</t>
  </si>
  <si>
    <t>Let Customers to add flavors to their ice cream</t>
  </si>
  <si>
    <t>MX</t>
  </si>
  <si>
    <t>Create a “mix in” request including amount to mix in</t>
  </si>
  <si>
    <t>Let Customers vary how much mix ins are, uh, mixed in to the ice cream scoop</t>
  </si>
  <si>
    <t>Include light, normal, extra, and drenched amounts of a mix in (via an enum); cost and price are presumed constant</t>
  </si>
  <si>
    <t>SCP</t>
  </si>
  <si>
    <t>Specify a scoop of ice cream</t>
  </si>
  <si>
    <t>Mix a flavor of ice cream with mix ins</t>
  </si>
  <si>
    <t>Include as many mix ins (with amounts of each) as desired; need regression or interactive tests at this point (hence high estimate)</t>
  </si>
  <si>
    <t>GUI</t>
  </si>
  <si>
    <t>Use a GUI instead of a terminal</t>
  </si>
  <si>
    <t>Reduce training costs</t>
  </si>
  <si>
    <t>This is the main window, with menu bar, text data area, and optionally status bar; list orders in data area</t>
  </si>
  <si>
    <t>IGUI</t>
  </si>
  <si>
    <t>Use dialogs to create items</t>
  </si>
  <si>
    <t>One dialog should server for all items with minor variations</t>
  </si>
  <si>
    <t>LOGO</t>
  </si>
  <si>
    <t>Customer</t>
  </si>
  <si>
    <t>Slowly draw stylized logo with vectors in the About dialog</t>
  </si>
  <si>
    <t>Have a more attractive program launch</t>
  </si>
  <si>
    <t>May use provided vector file or create your own (this gives practice with drawing on a canvas before the exam)</t>
  </si>
  <si>
    <t>TOOLB</t>
  </si>
  <si>
    <t>Add a toolbar to the user interface</t>
  </si>
  <si>
    <t>Baseline from Nim is suggested</t>
  </si>
  <si>
    <t>SAVD</t>
  </si>
  <si>
    <t>Save all data to a default file</t>
  </si>
  <si>
    <t>Ensure our data isn’t lost</t>
  </si>
  <si>
    <t>LALL</t>
  </si>
  <si>
    <t>Owner</t>
  </si>
  <si>
    <t>Load data from a specified file</t>
  </si>
  <si>
    <t>Franchise my company</t>
  </si>
  <si>
    <t>SALL</t>
  </si>
  <si>
    <t>Save all data to a specified file</t>
  </si>
  <si>
    <t>CC</t>
  </si>
  <si>
    <t>Create a new container</t>
  </si>
  <si>
    <t>Containers have varying maximum number of scoops permitted; cost and price are assumed to be zero</t>
  </si>
  <si>
    <t>CS</t>
  </si>
  <si>
    <t>Server</t>
  </si>
  <si>
    <t>Create a serving of 1 or more ice cream scoops with mix ins in a container with toppings</t>
  </si>
  <si>
    <t>Create dairy products to sell</t>
  </si>
  <si>
    <t>Pick a container, 1-N scoop flavors, and 0-N toppings via one or more dialogs, instance a serving object, and add to array list</t>
  </si>
  <si>
    <t>CO</t>
  </si>
  <si>
    <t>Create an order of many servings of ice cream</t>
  </si>
  <si>
    <t>Serve everyone in a customer party</t>
  </si>
  <si>
    <t>CTM</t>
  </si>
  <si>
    <t>Create a new server</t>
  </si>
  <si>
    <t>Staff the emporium</t>
  </si>
  <si>
    <t>CB</t>
  </si>
  <si>
    <t>Create a new beloved customer</t>
  </si>
  <si>
    <t>Keep track of our customers</t>
  </si>
  <si>
    <t>SCO</t>
  </si>
  <si>
    <t>Associate a customer and server with each order</t>
  </si>
  <si>
    <t>Ensure the customer is served promptly</t>
  </si>
  <si>
    <t>RCPT</t>
  </si>
  <si>
    <t>Show the price for each Order in a receipt format</t>
  </si>
  <si>
    <t>Verify I got what I ordered and what it costs</t>
  </si>
  <si>
    <t>Add the price, cost methods as needed across package product</t>
  </si>
  <si>
    <t>RO</t>
  </si>
  <si>
    <t>Can select a previous serving when placing a new order</t>
  </si>
  <si>
    <t>Needn’t repeatedly create the same serving</t>
  </si>
  <si>
    <t>Use a HashMap&lt;Customer, Serving&gt; object in Emporium for this</t>
  </si>
  <si>
    <t>CE</t>
  </si>
  <si>
    <t>Create an emporium that stocks items and maintains a cash register</t>
  </si>
  <si>
    <t>Manage the emporium</t>
  </si>
  <si>
    <t>This includes item stocks, server and customer lists, and the cash register with a running account of gross and net income</t>
  </si>
  <si>
    <t>MST</t>
  </si>
  <si>
    <t>Manage the state of each order (unfilled -&gt; filled -&gt; paid, or unfilled -&gt; canceled)</t>
  </si>
  <si>
    <t>Ensure each order is filled and payment collected</t>
  </si>
  <si>
    <t>POS</t>
  </si>
  <si>
    <t>Show the servings in an order for the servers (what to prepare)</t>
  </si>
  <si>
    <t>Know what to put into each serving in an order</t>
  </si>
  <si>
    <t>This can simply be text in a MessageDialog, or something snazzier; probably similar to PS</t>
  </si>
  <si>
    <t>POC</t>
  </si>
  <si>
    <t>Show the servings in an order for the customer (what was ordered / how much it costs)</t>
  </si>
  <si>
    <t>Verify that my order was taken correctly and see the price</t>
  </si>
  <si>
    <t>PIX</t>
  </si>
  <si>
    <t>Add and display pictures for each item (container, ice cream flavor, and topping)</t>
  </si>
  <si>
    <t>Better understand the menu</t>
  </si>
  <si>
    <t>Store path and filename of image for each ice cream and mix in flavor, and display when ordering</t>
  </si>
  <si>
    <t>CENEW</t>
  </si>
  <si>
    <t>Create a new franchise</t>
  </si>
  <si>
    <t>CM</t>
  </si>
  <si>
    <t>Create a new manager</t>
  </si>
  <si>
    <t>Delegate management tasks to a pro</t>
  </si>
  <si>
    <t>P&amp;L</t>
  </si>
  <si>
    <t>Add a Profit &amp; Loss statement, showing all income, expenses, and total profit</t>
  </si>
  <si>
    <t>Ensure that we’re making a profit and thus avoid bankruptcy</t>
  </si>
  <si>
    <t>Here’s where cost for each Order comes in</t>
  </si>
  <si>
    <t>RI</t>
  </si>
  <si>
    <t>Display an Inventory Report, listing every item and the quantity in stock</t>
  </si>
  <si>
    <t>Ensure we don’t run out of any product and thus disappoint our customers</t>
  </si>
  <si>
    <t>RTM</t>
  </si>
  <si>
    <t>Display a Server Report, listing all info about each server including # of orders served</t>
  </si>
  <si>
    <t>Better manage our team and reward productive team members</t>
  </si>
  <si>
    <t>ETMS</t>
  </si>
  <si>
    <t>Change a server salary</t>
  </si>
  <si>
    <t>Offer promotions and pay bumps to motivate our team members</t>
  </si>
  <si>
    <t>AI</t>
  </si>
  <si>
    <t>Restock items (ice cream flavor, container, and topping)</t>
  </si>
  <si>
    <t>Ensure we can fill every order</t>
  </si>
  <si>
    <t>PS</t>
  </si>
  <si>
    <t>Show the components of a serving (container, scoops, and toppings) for verification</t>
  </si>
  <si>
    <t>Ensure my order was taken correctly</t>
  </si>
  <si>
    <t>Select serving in dialog (or data area if clever), then use toString method in a dialog to display details</t>
  </si>
  <si>
    <t>Create an Order Report, showing all pending orders (unfilled and filled but unpaid)</t>
  </si>
  <si>
    <t>Better manage our production process</t>
  </si>
  <si>
    <t>RB</t>
  </si>
  <si>
    <t>Display a Customer Report, listing all info about each customer</t>
  </si>
  <si>
    <t>Better attract repeat customers and handle complaints</t>
  </si>
  <si>
    <t>EF</t>
  </si>
  <si>
    <t>Edit an ice cream flavor</t>
  </si>
  <si>
    <t>Improve our data and keep it synced to reality</t>
  </si>
  <si>
    <t>EC</t>
  </si>
  <si>
    <t>Edit a container</t>
  </si>
  <si>
    <t>ET</t>
  </si>
  <si>
    <t>Edit a new topping</t>
  </si>
  <si>
    <t>ROA</t>
  </si>
  <si>
    <t>Add Order Report option to show completed as well as pending orders</t>
  </si>
  <si>
    <t>Review our order history seeking patterns to understand how to improve efficiency and profit</t>
  </si>
  <si>
    <t>XI</t>
  </si>
  <si>
    <t>Retire an item (no longer enable its selection for a new order, but keep in reports)</t>
  </si>
  <si>
    <t>Remove items no longer offered from the menu</t>
  </si>
  <si>
    <t>XT</t>
  </si>
  <si>
    <t>Suspend a server (no longer allow their selection for an order or restock, but keep in reports)</t>
  </si>
  <si>
    <t>Remove team members who aren’t currently active from our drop-down lists (except reports)</t>
  </si>
  <si>
    <t>XXT</t>
  </si>
  <si>
    <t>Restore a server</t>
  </si>
  <si>
    <t>Add a former team member tack into service</t>
  </si>
  <si>
    <t>CSB</t>
  </si>
  <si>
    <t>Create a serving of ice cream in a container with toppings</t>
  </si>
  <si>
    <t>Self-order and not have to deal with people</t>
  </si>
  <si>
    <t>This just enables the Customer role to do what the Server can do in defining a serving…</t>
  </si>
  <si>
    <t>COB</t>
  </si>
  <si>
    <t>...and order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</si>
  <si>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</si>
  <si>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</si>
  <si>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</si>
  <si>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</si>
  <si>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</si>
  <si>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</si>
  <si>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</si>
  <si>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</si>
  <si>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</si>
  <si>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</si>
  <si>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</si>
  <si>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</si>
  <si>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</si>
  <si>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</si>
  <si>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</si>
  <si>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</si>
  <si>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</si>
  <si>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--&gt; Add tasks to complete each feature for this sprint</t>
  </si>
  <si>
    <t>BONUS</t>
  </si>
  <si>
    <t>IMPORTANT: This is an optional sprint for students seeking additional points</t>
  </si>
  <si>
    <t>Finished in Sprint 1</t>
  </si>
  <si>
    <t>Finished in Sprint 2</t>
  </si>
  <si>
    <t>Finished in Sprint 3</t>
  </si>
  <si>
    <t>EN</t>
  </si>
  <si>
    <t>Create Item.java class</t>
  </si>
  <si>
    <t>Completed Day 3</t>
  </si>
  <si>
    <t>Create IceCreamFlavor.java class</t>
  </si>
  <si>
    <t>Create MixInFlavor.java class</t>
  </si>
  <si>
    <t>Create MixInAmount.java enum</t>
  </si>
  <si>
    <t>Create MixIn.java class</t>
  </si>
  <si>
    <t>Create Scoop.java class</t>
  </si>
  <si>
    <t>Implement toString() method in Scoop.java</t>
  </si>
  <si>
    <t>Create TestScoop.java class with regression testing</t>
  </si>
  <si>
    <t>Create TestScoop.java class with interactive ice cream builder</t>
  </si>
  <si>
    <t>Completed Day 4</t>
  </si>
  <si>
    <t>Sundae Fundae</t>
  </si>
  <si>
    <t>Ethyn  Nguyen</t>
  </si>
  <si>
    <t>Create MICE.java class that instances gui.MainWin</t>
  </si>
  <si>
    <t>Create Emporium.java class with emporium package</t>
  </si>
  <si>
    <t>Move java files and create product package</t>
  </si>
  <si>
    <t>Move TestScoop.java into test package</t>
  </si>
  <si>
    <t>Create gui package with class MainWin.java</t>
  </si>
  <si>
    <t>Create MainWin.java constructor</t>
  </si>
  <si>
    <t>Completed Day 5</t>
  </si>
  <si>
    <t>Create method OnQuitClick() in MainWin.java</t>
  </si>
  <si>
    <t>Create method onCreateIceCreamFlavorClick() in MainWin.java</t>
  </si>
  <si>
    <t>Create method onCreateMixInFlavorClick() in MainWin.java</t>
  </si>
  <si>
    <t>Create method onCreateScoopClick() in MainWin.java</t>
  </si>
  <si>
    <t>Create method view() in MainWin.java</t>
  </si>
  <si>
    <t>Create method onAboutClick() in MainWin.java</t>
  </si>
  <si>
    <t>Add toolbar to MainWin.java</t>
  </si>
  <si>
    <t>Add save method for all Data classes and subclasses</t>
  </si>
  <si>
    <t>Add load constructors for all Data classes and subclasses</t>
  </si>
  <si>
    <t>Add save method for Emporium.java</t>
  </si>
  <si>
    <t>Add load constructor for Emporium.java</t>
  </si>
  <si>
    <t>Implement onSaveClick() in MainWin.java</t>
  </si>
  <si>
    <t>Implement onSaveAsClick() in MainWin.java</t>
  </si>
  <si>
    <t>Implement onOpenClick() in MainWin.java</t>
  </si>
  <si>
    <t>Create Canvas.java class that adds a canvas to MainWin.java</t>
  </si>
  <si>
    <t>Update image references in About window</t>
  </si>
  <si>
    <t>Finished in Sprint 4</t>
  </si>
  <si>
    <t>Create Container.java class</t>
  </si>
  <si>
    <t>Create Serving.java class</t>
  </si>
  <si>
    <t>Create Order.java class</t>
  </si>
  <si>
    <t>Create menu items and toolbar buttons for orders and containers</t>
  </si>
  <si>
    <t>Need both create and view</t>
  </si>
  <si>
    <t>Write method onCreateContainerClick() in MainWin.java</t>
  </si>
  <si>
    <t>Modify onCreateScoopClick() to return a scoop</t>
  </si>
  <si>
    <t>Create onCreateServingClick() in MainWin.java</t>
  </si>
  <si>
    <t>Update View enum by adding orders and containers</t>
  </si>
  <si>
    <t>Remove Scoops</t>
  </si>
  <si>
    <t>Create onCreateOrderClick() in MainWin.java</t>
  </si>
  <si>
    <t>Update View method in MainWin.java to allow viewing of containers and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</si>
</sst>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mmm\ dd"/>
    <numFmt numFmtId="166" formatCode="mm/dd/yy\ hh:mm\ AM/PM"/>
  </numFmts>
  <fonts count="14">
    <font>
      <sz val="10"/>
      <name val="Arial"/>
      <family val="2"/>
    </font>
    <font>
      <u/>
      <sz val="10"/>
      <name val="FreeSans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0"/>
      <color rgb="FF800080"/>
      <name val="Arial"/>
      <family val="2"/>
    </font>
    <font>
      <sz val="10"/>
      <name val="Arial"/>
      <charset val="1"/>
    </font>
    <font>
      <b/>
      <sz val="10"/>
      <name val="Arial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98FB98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43">
    <xf numFmtId="0" fontId="0" fillId="0" borderId="0" xfId="0"/>
    <xf numFmtId="0" fontId="6" fillId="0" borderId="0" xfId="0" applyFont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7" fillId="3" borderId="0" xfId="0" applyFont="1" applyFill="1"/>
    <xf numFmtId="0" fontId="0" fillId="2" borderId="0" xfId="0" applyFill="1"/>
    <xf numFmtId="0" fontId="8" fillId="2" borderId="0" xfId="0" applyFont="1" applyFill="1"/>
    <xf numFmtId="0" fontId="0" fillId="2" borderId="0" xfId="0" applyFill="1" applyAlignment="1">
      <alignment horizontal="center"/>
    </xf>
    <xf numFmtId="0" fontId="11" fillId="0" borderId="0" xfId="0" applyFont="1"/>
    <xf numFmtId="0" fontId="11" fillId="4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3" fillId="2" borderId="0" xfId="0" applyFont="1" applyFill="1"/>
    <xf numFmtId="0" fontId="2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top"/>
    </xf>
    <xf numFmtId="0" fontId="11" fillId="4" borderId="0" xfId="0" applyFont="1" applyFill="1" applyAlignment="1">
      <alignment vertical="center"/>
    </xf>
    <xf numFmtId="0" fontId="11" fillId="4" borderId="0" xfId="0" applyFont="1" applyFill="1" applyAlignment="1">
      <alignment horizontal="center" vertical="top"/>
    </xf>
    <xf numFmtId="0" fontId="11" fillId="4" borderId="0" xfId="0" applyFont="1" applyFill="1" applyAlignment="1">
      <alignment horizontal="center" vertical="center"/>
    </xf>
    <xf numFmtId="0" fontId="0" fillId="2" borderId="0" xfId="0" applyFont="1" applyFill="1"/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19167812070504E-2"/>
          <c:y val="0.161914332370305"/>
          <c:w val="0.88441834312132905"/>
          <c:h val="0.63572415525687698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43</c:v>
                </c:pt>
                <c:pt idx="1">
                  <c:v>39</c:v>
                </c:pt>
                <c:pt idx="2">
                  <c:v>37</c:v>
                </c:pt>
                <c:pt idx="3">
                  <c:v>32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9-443E-BA34-B4712BEB4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6782"/>
        <c:axId val="43858116"/>
      </c:scatterChart>
      <c:valAx>
        <c:axId val="41476782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3858116"/>
        <c:crosses val="autoZero"/>
        <c:crossBetween val="midCat"/>
      </c:valAx>
      <c:valAx>
        <c:axId val="43858116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7678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0-41CB-AE63-4C0477212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821616"/>
        <c:axId val="54055251"/>
      </c:lineChart>
      <c:catAx>
        <c:axId val="178216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055251"/>
        <c:crosses val="autoZero"/>
        <c:auto val="1"/>
        <c:lblAlgn val="ctr"/>
        <c:lblOffset val="100"/>
        <c:noMultiLvlLbl val="0"/>
      </c:catAx>
      <c:valAx>
        <c:axId val="5405525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782161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D-4372-83D7-43C22D4CE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48404"/>
        <c:axId val="70183045"/>
      </c:lineChart>
      <c:catAx>
        <c:axId val="90484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0183045"/>
        <c:crosses val="autoZero"/>
        <c:auto val="1"/>
        <c:lblAlgn val="ctr"/>
        <c:lblOffset val="100"/>
        <c:noMultiLvlLbl val="0"/>
      </c:catAx>
      <c:valAx>
        <c:axId val="701830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04840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F-4625-80A5-7D8897A4C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069154"/>
        <c:axId val="16510219"/>
      </c:lineChart>
      <c:catAx>
        <c:axId val="590691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6510219"/>
        <c:crosses val="autoZero"/>
        <c:auto val="1"/>
        <c:lblAlgn val="ctr"/>
        <c:lblOffset val="100"/>
        <c:noMultiLvlLbl val="0"/>
      </c:catAx>
      <c:valAx>
        <c:axId val="1651021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90691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D-4A88-9A38-9C48501AF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300505"/>
        <c:axId val="61910408"/>
      </c:lineChart>
      <c:catAx>
        <c:axId val="963005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1910408"/>
        <c:crosses val="autoZero"/>
        <c:auto val="1"/>
        <c:lblAlgn val="ctr"/>
        <c:lblOffset val="100"/>
        <c:noMultiLvlLbl val="0"/>
      </c:catAx>
      <c:valAx>
        <c:axId val="619104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30050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5-4EDF-BB7E-9DC837C45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258694"/>
        <c:axId val="58511850"/>
      </c:lineChart>
      <c:catAx>
        <c:axId val="662586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8511850"/>
        <c:crosses val="autoZero"/>
        <c:auto val="1"/>
        <c:lblAlgn val="ctr"/>
        <c:lblOffset val="100"/>
        <c:noMultiLvlLbl val="0"/>
      </c:catAx>
      <c:valAx>
        <c:axId val="585118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62586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F-4A80-82CD-CA306B7EF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2155356"/>
        <c:axId val="74768422"/>
      </c:lineChart>
      <c:catAx>
        <c:axId val="821553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4768422"/>
        <c:crosses val="autoZero"/>
        <c:auto val="1"/>
        <c:lblAlgn val="ctr"/>
        <c:lblOffset val="100"/>
        <c:noMultiLvlLbl val="0"/>
      </c:catAx>
      <c:valAx>
        <c:axId val="747684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21553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198720</xdr:colOff>
      <xdr:row>1</xdr:row>
      <xdr:rowOff>46440</xdr:rowOff>
    </xdr:from>
    <xdr:to>
      <xdr:col>10</xdr:col>
      <xdr:colOff>3202200</xdr:colOff>
      <xdr:row>18</xdr:row>
      <xdr:rowOff>120600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3</xdr:col>
      <xdr:colOff>5291727</xdr:colOff>
      <xdr:row>13</xdr:row>
      <xdr:rowOff>129960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J102"/>
  <sheetViews>
    <sheetView topLeftCell="A27" zoomScale="99" zoomScaleNormal="99" workbookViewId="0">
      <selection activeCell="F35" sqref="F35"/>
    </sheetView>
  </sheetViews>
  <sheetFormatPr defaultColWidth="11.5546875" defaultRowHeight="13.2"/>
  <cols>
    <col min="1" max="1" width="13.6640625" style="3" customWidth="1"/>
    <col min="2" max="2" width="11" style="3" customWidth="1"/>
    <col min="3" max="3" width="8.5546875" style="3" customWidth="1"/>
    <col min="4" max="4" width="7.44140625" style="3" customWidth="1"/>
    <col min="5" max="5" width="4.44140625" style="3" customWidth="1"/>
    <col min="6" max="6" width="8.44140625" style="3" customWidth="1"/>
    <col min="7" max="7" width="17.6640625" style="3" customWidth="1"/>
    <col min="8" max="8" width="9.5546875" style="3" customWidth="1"/>
    <col min="9" max="9" width="45.5546875" style="3" customWidth="1"/>
    <col min="10" max="10" width="39.109375" style="3" customWidth="1"/>
    <col min="11" max="11" width="53.6640625" style="3" customWidth="1"/>
    <col min="12" max="1024" width="11.5546875" style="3"/>
  </cols>
  <sheetData>
    <row r="1" spans="1:10" s="6" customFormat="1" ht="17.399999999999999">
      <c r="A1" s="3" t="s">
        <v>0</v>
      </c>
      <c r="B1" s="35" t="s">
        <v>1</v>
      </c>
      <c r="C1" s="35"/>
      <c r="D1" s="35"/>
      <c r="E1" s="35"/>
      <c r="F1" s="35"/>
      <c r="G1" s="35"/>
      <c r="H1" s="4"/>
      <c r="I1" s="5" t="s">
        <v>2</v>
      </c>
      <c r="J1"/>
    </row>
    <row r="2" spans="1:10" s="6" customFormat="1" ht="15.6">
      <c r="A2" s="3" t="s">
        <v>3</v>
      </c>
      <c r="B2" s="36" t="s">
        <v>206</v>
      </c>
      <c r="C2" s="36"/>
      <c r="D2" s="36"/>
      <c r="E2" s="36"/>
      <c r="F2" s="36"/>
      <c r="G2" s="36"/>
      <c r="H2" s="4"/>
      <c r="I2" s="4"/>
      <c r="J2" s="4"/>
    </row>
    <row r="3" spans="1:10" s="6" customFormat="1">
      <c r="A3" s="3"/>
      <c r="B3" s="3"/>
      <c r="C3" s="4"/>
      <c r="D3" s="4"/>
      <c r="E3" s="4"/>
      <c r="F3" s="4"/>
      <c r="G3" s="4"/>
      <c r="H3" s="4"/>
      <c r="I3" s="4"/>
      <c r="J3" s="4"/>
    </row>
    <row r="4" spans="1:10" s="6" customFormat="1">
      <c r="A4" s="3"/>
      <c r="B4" s="4" t="s">
        <v>4</v>
      </c>
      <c r="C4" s="4"/>
      <c r="D4" s="4"/>
      <c r="E4" s="4"/>
      <c r="F4" s="4"/>
      <c r="G4" s="4"/>
      <c r="H4" s="4" t="s">
        <v>5</v>
      </c>
      <c r="I4" s="4" t="s">
        <v>6</v>
      </c>
      <c r="J4" s="4"/>
    </row>
    <row r="5" spans="1:10" s="6" customFormat="1">
      <c r="A5" s="3" t="s">
        <v>7</v>
      </c>
      <c r="B5" s="37" t="s">
        <v>207</v>
      </c>
      <c r="C5" s="37"/>
      <c r="D5" s="37"/>
      <c r="E5" s="37"/>
      <c r="F5" s="37"/>
      <c r="G5" s="37"/>
      <c r="H5" s="2" t="s">
        <v>194</v>
      </c>
      <c r="I5" s="2">
        <v>1001930354</v>
      </c>
      <c r="J5" s="4"/>
    </row>
    <row r="6" spans="1:10" s="6" customFormat="1">
      <c r="A6"/>
      <c r="B6"/>
      <c r="C6"/>
      <c r="D6"/>
      <c r="E6"/>
      <c r="F6"/>
      <c r="G6"/>
      <c r="H6"/>
      <c r="I6"/>
      <c r="J6" s="4"/>
    </row>
    <row r="7" spans="1:10" s="6" customFormat="1">
      <c r="A7"/>
      <c r="B7"/>
      <c r="C7"/>
      <c r="D7"/>
      <c r="E7"/>
      <c r="F7"/>
      <c r="G7"/>
      <c r="H7"/>
      <c r="I7"/>
      <c r="J7" s="4"/>
    </row>
    <row r="8" spans="1:10" s="6" customFormat="1">
      <c r="A8"/>
      <c r="B8"/>
      <c r="C8"/>
      <c r="D8"/>
      <c r="E8"/>
      <c r="F8"/>
      <c r="G8"/>
      <c r="H8"/>
      <c r="I8"/>
      <c r="J8" s="4"/>
    </row>
    <row r="9" spans="1:10" s="6" customFormat="1">
      <c r="A9"/>
      <c r="B9"/>
      <c r="C9"/>
      <c r="D9"/>
      <c r="E9"/>
      <c r="F9"/>
      <c r="G9"/>
      <c r="H9"/>
      <c r="I9"/>
      <c r="J9" s="4"/>
    </row>
    <row r="10" spans="1:10" s="6" customFormat="1">
      <c r="A10"/>
      <c r="B10"/>
      <c r="C10"/>
      <c r="D10"/>
      <c r="E10"/>
      <c r="F10"/>
      <c r="G10"/>
      <c r="H10"/>
      <c r="I10"/>
      <c r="J10" s="4"/>
    </row>
    <row r="11" spans="1:10" s="6" customFormat="1">
      <c r="A11" s="1" t="s">
        <v>8</v>
      </c>
      <c r="B11" s="7" t="s">
        <v>9</v>
      </c>
      <c r="C11" s="8" t="s">
        <v>10</v>
      </c>
      <c r="D11" s="8"/>
      <c r="E11" s="4"/>
      <c r="F11" s="4"/>
      <c r="G11" s="4" t="s">
        <v>11</v>
      </c>
      <c r="H11" s="4"/>
      <c r="I11" s="4"/>
      <c r="J11" s="4"/>
    </row>
    <row r="12" spans="1:10" s="6" customFormat="1">
      <c r="A12" s="9">
        <v>0</v>
      </c>
      <c r="B12" s="4">
        <f>COUNT(B24:B134)</f>
        <v>43</v>
      </c>
      <c r="C12" s="8"/>
      <c r="D12" s="8"/>
      <c r="E12" s="4"/>
      <c r="F12" s="10" t="s">
        <v>12</v>
      </c>
      <c r="G12" s="4" t="s">
        <v>13</v>
      </c>
      <c r="H12" s="4"/>
      <c r="I12" s="4"/>
      <c r="J12" s="4"/>
    </row>
    <row r="13" spans="1:10" s="6" customFormat="1">
      <c r="A13" s="9">
        <v>1</v>
      </c>
      <c r="B13" s="4">
        <f t="shared" ref="B13:B18" si="0">B12-C13</f>
        <v>39</v>
      </c>
      <c r="C13" s="8">
        <f>COUNTIF(G$24:G$108,"Finished in Sprint 1")</f>
        <v>4</v>
      </c>
      <c r="D13" s="8"/>
      <c r="E13" s="4"/>
      <c r="F13" s="10">
        <v>1</v>
      </c>
      <c r="G13" s="4" t="s">
        <v>14</v>
      </c>
      <c r="H13" s="4"/>
      <c r="I13" s="4"/>
      <c r="J13" s="4"/>
    </row>
    <row r="14" spans="1:10" s="6" customFormat="1">
      <c r="A14" s="9">
        <v>2</v>
      </c>
      <c r="B14" s="4">
        <f t="shared" si="0"/>
        <v>37</v>
      </c>
      <c r="C14" s="8">
        <f>COUNTIF(G$24:G$108,"Finished in Sprint 2")</f>
        <v>2</v>
      </c>
      <c r="D14" s="8"/>
      <c r="E14" s="4"/>
      <c r="F14" s="10">
        <v>2</v>
      </c>
      <c r="G14" s="4" t="s">
        <v>15</v>
      </c>
      <c r="H14" s="4"/>
      <c r="I14" s="4"/>
      <c r="J14" s="4"/>
    </row>
    <row r="15" spans="1:10" s="6" customFormat="1">
      <c r="A15" s="9">
        <v>3</v>
      </c>
      <c r="B15" s="4">
        <f t="shared" si="0"/>
        <v>32</v>
      </c>
      <c r="C15" s="8">
        <f>COUNTIF(G$24:G$108,"Finished in Sprint 3")</f>
        <v>5</v>
      </c>
      <c r="D15" s="8"/>
      <c r="E15" s="4"/>
      <c r="F15" s="10">
        <v>3</v>
      </c>
      <c r="G15" s="4" t="s">
        <v>16</v>
      </c>
      <c r="H15" s="4"/>
      <c r="I15" s="4"/>
      <c r="J15" s="4"/>
    </row>
    <row r="16" spans="1:10" s="6" customFormat="1">
      <c r="A16" s="9">
        <v>4</v>
      </c>
      <c r="B16" s="4">
        <f t="shared" si="0"/>
        <v>29</v>
      </c>
      <c r="C16" s="8">
        <f>COUNTIF(G$24:G$108,"Finished in Sprint 4")</f>
        <v>3</v>
      </c>
      <c r="D16" s="8"/>
      <c r="E16" s="4"/>
      <c r="F16" s="10"/>
      <c r="G16" s="4"/>
      <c r="H16" s="4"/>
      <c r="I16" s="4"/>
      <c r="J16" s="4"/>
    </row>
    <row r="17" spans="1:11" s="6" customFormat="1">
      <c r="A17" s="9">
        <v>5</v>
      </c>
      <c r="B17" s="4">
        <f t="shared" si="0"/>
        <v>29</v>
      </c>
      <c r="C17" s="8">
        <f>COUNTIF(G$24:G$108,"Finished in Sprint 5")</f>
        <v>0</v>
      </c>
      <c r="D17" s="8"/>
      <c r="E17" s="4"/>
      <c r="F17" s="10"/>
      <c r="G17" s="4"/>
      <c r="H17" s="4"/>
      <c r="I17" s="4"/>
      <c r="J17" s="4"/>
    </row>
    <row r="18" spans="1:11" s="6" customFormat="1">
      <c r="A18" s="9">
        <v>6</v>
      </c>
      <c r="B18" s="4">
        <f t="shared" si="0"/>
        <v>29</v>
      </c>
      <c r="C18" s="8">
        <f>COUNTIF(G$24:G$108,"Finished in Sprint 6")</f>
        <v>0</v>
      </c>
      <c r="D18" s="8"/>
      <c r="E18" s="4"/>
      <c r="F18" s="10"/>
      <c r="G18" s="4"/>
      <c r="H18" s="4"/>
      <c r="I18" s="4"/>
      <c r="J18" s="4"/>
    </row>
    <row r="19" spans="1:11" s="6" customFormat="1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1" s="6" customFormat="1">
      <c r="A20" s="3"/>
      <c r="B20" s="4"/>
      <c r="C20" s="4"/>
      <c r="D20" s="4"/>
      <c r="E20" s="4"/>
      <c r="F20" s="4"/>
      <c r="G20" s="4"/>
      <c r="H20" s="11" t="s">
        <v>17</v>
      </c>
      <c r="I20" s="4"/>
      <c r="J20" s="4"/>
    </row>
    <row r="21" spans="1:11" s="6" customFormat="1">
      <c r="A21" s="4"/>
      <c r="B21" s="4"/>
      <c r="C21" s="4"/>
      <c r="D21" s="4"/>
      <c r="E21" s="4"/>
      <c r="F21" s="4"/>
      <c r="G21" s="4"/>
      <c r="H21" s="4" t="s">
        <v>18</v>
      </c>
      <c r="I21" s="4"/>
      <c r="J21" s="4"/>
    </row>
    <row r="22" spans="1:11" s="3" customFormat="1">
      <c r="A22" s="12"/>
      <c r="B22" s="12"/>
      <c r="C22" s="12"/>
      <c r="D22" s="12"/>
      <c r="E22" s="12"/>
      <c r="F22" s="38" t="s">
        <v>19</v>
      </c>
      <c r="G22" s="38"/>
      <c r="H22" s="12"/>
      <c r="I22" s="12"/>
      <c r="J22" s="12"/>
    </row>
    <row r="23" spans="1:11">
      <c r="A23" s="13" t="s">
        <v>20</v>
      </c>
      <c r="B23" s="13" t="s">
        <v>21</v>
      </c>
      <c r="C23" s="13" t="s">
        <v>7</v>
      </c>
      <c r="D23" s="13" t="s">
        <v>22</v>
      </c>
      <c r="E23" s="13" t="s">
        <v>23</v>
      </c>
      <c r="F23" s="13" t="s">
        <v>24</v>
      </c>
      <c r="G23" s="13" t="s">
        <v>25</v>
      </c>
      <c r="H23" s="13" t="s">
        <v>26</v>
      </c>
      <c r="I23" s="13" t="s">
        <v>27</v>
      </c>
      <c r="J23" s="13" t="s">
        <v>28</v>
      </c>
      <c r="K23" s="13" t="s">
        <v>29</v>
      </c>
    </row>
    <row r="24" spans="1:11">
      <c r="A24" s="3" t="s">
        <v>30</v>
      </c>
      <c r="B24" s="9">
        <v>1</v>
      </c>
      <c r="C24" s="9">
        <v>1</v>
      </c>
      <c r="D24" s="9"/>
      <c r="E24" s="9">
        <v>5</v>
      </c>
      <c r="F24" s="14">
        <v>1</v>
      </c>
      <c r="G24" s="14" t="s">
        <v>191</v>
      </c>
      <c r="H24" s="12" t="s">
        <v>31</v>
      </c>
      <c r="I24" s="15" t="s">
        <v>32</v>
      </c>
      <c r="J24" s="15" t="s">
        <v>33</v>
      </c>
      <c r="K24" s="15" t="s">
        <v>34</v>
      </c>
    </row>
    <row r="25" spans="1:11" ht="26.4">
      <c r="A25" s="3" t="s">
        <v>35</v>
      </c>
      <c r="B25" s="9">
        <v>2</v>
      </c>
      <c r="C25" s="9">
        <v>1</v>
      </c>
      <c r="D25" s="9"/>
      <c r="E25" s="9">
        <v>1</v>
      </c>
      <c r="F25" s="14">
        <v>1</v>
      </c>
      <c r="G25" s="14" t="s">
        <v>191</v>
      </c>
      <c r="H25" s="12" t="s">
        <v>31</v>
      </c>
      <c r="I25" s="15" t="s">
        <v>36</v>
      </c>
      <c r="J25" s="15" t="s">
        <v>37</v>
      </c>
      <c r="K25" s="15" t="s">
        <v>34</v>
      </c>
    </row>
    <row r="26" spans="1:11" ht="26.4">
      <c r="A26" s="3" t="s">
        <v>38</v>
      </c>
      <c r="B26" s="9">
        <v>3</v>
      </c>
      <c r="C26" s="9">
        <v>1</v>
      </c>
      <c r="D26" s="9"/>
      <c r="E26" s="9">
        <v>2</v>
      </c>
      <c r="F26" s="14">
        <v>1</v>
      </c>
      <c r="G26" s="14" t="s">
        <v>191</v>
      </c>
      <c r="H26" s="12" t="s">
        <v>31</v>
      </c>
      <c r="I26" s="15" t="s">
        <v>39</v>
      </c>
      <c r="J26" s="15" t="s">
        <v>40</v>
      </c>
      <c r="K26" s="15" t="s">
        <v>41</v>
      </c>
    </row>
    <row r="27" spans="1:11" ht="39.6">
      <c r="A27" s="3" t="s">
        <v>42</v>
      </c>
      <c r="B27" s="9">
        <v>4</v>
      </c>
      <c r="C27" s="9">
        <v>1</v>
      </c>
      <c r="D27" s="9"/>
      <c r="E27" s="9">
        <v>13</v>
      </c>
      <c r="F27" s="14">
        <v>1</v>
      </c>
      <c r="G27" s="14" t="s">
        <v>191</v>
      </c>
      <c r="H27" s="12" t="s">
        <v>31</v>
      </c>
      <c r="I27" s="15" t="s">
        <v>43</v>
      </c>
      <c r="J27" s="15" t="s">
        <v>44</v>
      </c>
      <c r="K27" s="15" t="s">
        <v>45</v>
      </c>
    </row>
    <row r="28" spans="1:11" ht="26.4">
      <c r="A28" s="3" t="s">
        <v>46</v>
      </c>
      <c r="B28" s="9">
        <v>5</v>
      </c>
      <c r="C28" s="9">
        <v>2</v>
      </c>
      <c r="D28" s="9"/>
      <c r="E28" s="9">
        <v>13</v>
      </c>
      <c r="F28" s="14">
        <v>2</v>
      </c>
      <c r="G28" s="14" t="s">
        <v>192</v>
      </c>
      <c r="H28" s="12" t="s">
        <v>31</v>
      </c>
      <c r="I28" s="15" t="s">
        <v>47</v>
      </c>
      <c r="J28" s="15" t="s">
        <v>48</v>
      </c>
      <c r="K28" s="15" t="s">
        <v>49</v>
      </c>
    </row>
    <row r="29" spans="1:11">
      <c r="A29" s="3" t="s">
        <v>50</v>
      </c>
      <c r="B29" s="9">
        <v>6</v>
      </c>
      <c r="C29" s="9">
        <v>2</v>
      </c>
      <c r="D29" s="9"/>
      <c r="E29" s="9">
        <v>13</v>
      </c>
      <c r="F29" s="14">
        <v>2</v>
      </c>
      <c r="G29" s="14" t="s">
        <v>192</v>
      </c>
      <c r="H29" s="12" t="s">
        <v>31</v>
      </c>
      <c r="I29" s="15" t="s">
        <v>51</v>
      </c>
      <c r="J29" s="15" t="s">
        <v>48</v>
      </c>
      <c r="K29" s="15" t="s">
        <v>52</v>
      </c>
    </row>
    <row r="30" spans="1:11" ht="26.4">
      <c r="A30" s="3" t="s">
        <v>53</v>
      </c>
      <c r="B30" s="9">
        <v>7</v>
      </c>
      <c r="C30" s="9">
        <v>3</v>
      </c>
      <c r="D30" s="9"/>
      <c r="E30" s="9">
        <v>5</v>
      </c>
      <c r="F30" s="14">
        <v>3</v>
      </c>
      <c r="G30" s="14" t="s">
        <v>193</v>
      </c>
      <c r="H30" s="12" t="s">
        <v>54</v>
      </c>
      <c r="I30" s="15" t="s">
        <v>55</v>
      </c>
      <c r="J30" s="15" t="s">
        <v>56</v>
      </c>
      <c r="K30" s="15" t="s">
        <v>57</v>
      </c>
    </row>
    <row r="31" spans="1:11">
      <c r="A31" s="3" t="s">
        <v>58</v>
      </c>
      <c r="B31" s="9">
        <v>8</v>
      </c>
      <c r="C31" s="9">
        <v>3</v>
      </c>
      <c r="D31" s="9"/>
      <c r="E31" s="9">
        <v>3</v>
      </c>
      <c r="F31" s="14">
        <v>3</v>
      </c>
      <c r="G31" s="14" t="s">
        <v>193</v>
      </c>
      <c r="H31" s="12" t="s">
        <v>31</v>
      </c>
      <c r="I31" s="15" t="s">
        <v>59</v>
      </c>
      <c r="J31" s="15" t="s">
        <v>48</v>
      </c>
      <c r="K31" s="15" t="s">
        <v>60</v>
      </c>
    </row>
    <row r="32" spans="1:11" s="16" customFormat="1">
      <c r="A32" s="3" t="s">
        <v>61</v>
      </c>
      <c r="B32" s="9">
        <v>9</v>
      </c>
      <c r="C32" s="9">
        <v>3</v>
      </c>
      <c r="D32" s="9"/>
      <c r="E32" s="9">
        <v>13</v>
      </c>
      <c r="F32" s="14">
        <v>3</v>
      </c>
      <c r="G32" s="14" t="s">
        <v>193</v>
      </c>
      <c r="H32" s="12" t="s">
        <v>31</v>
      </c>
      <c r="I32" s="15" t="s">
        <v>62</v>
      </c>
      <c r="J32" s="15" t="s">
        <v>63</v>
      </c>
      <c r="K32" s="15"/>
    </row>
    <row r="33" spans="1:11">
      <c r="A33" s="3" t="s">
        <v>64</v>
      </c>
      <c r="B33" s="9">
        <v>10</v>
      </c>
      <c r="C33" s="9">
        <v>3</v>
      </c>
      <c r="D33" s="9"/>
      <c r="E33" s="9">
        <v>13</v>
      </c>
      <c r="F33" s="14">
        <v>3</v>
      </c>
      <c r="G33" s="14" t="s">
        <v>193</v>
      </c>
      <c r="H33" s="12" t="s">
        <v>65</v>
      </c>
      <c r="I33" s="15" t="s">
        <v>66</v>
      </c>
      <c r="J33" s="15" t="s">
        <v>67</v>
      </c>
      <c r="K33" s="15"/>
    </row>
    <row r="34" spans="1:11">
      <c r="A34" s="3" t="s">
        <v>68</v>
      </c>
      <c r="B34" s="9">
        <v>11</v>
      </c>
      <c r="C34" s="9">
        <v>3</v>
      </c>
      <c r="D34" s="9"/>
      <c r="E34" s="9">
        <v>5</v>
      </c>
      <c r="F34" s="14">
        <v>3</v>
      </c>
      <c r="G34" s="14" t="s">
        <v>193</v>
      </c>
      <c r="H34" s="12" t="s">
        <v>65</v>
      </c>
      <c r="I34" s="15" t="s">
        <v>69</v>
      </c>
      <c r="J34" s="15" t="s">
        <v>67</v>
      </c>
      <c r="K34" s="15"/>
    </row>
    <row r="35" spans="1:11" ht="26.4">
      <c r="A35" s="29" t="s">
        <v>70</v>
      </c>
      <c r="B35" s="33">
        <v>12</v>
      </c>
      <c r="C35" s="33">
        <v>4</v>
      </c>
      <c r="D35" s="33"/>
      <c r="E35" s="33">
        <v>5</v>
      </c>
      <c r="F35" s="40">
        <v>4</v>
      </c>
      <c r="G35" s="14" t="s">
        <v>231</v>
      </c>
      <c r="H35" s="31" t="s">
        <v>31</v>
      </c>
      <c r="I35" s="32" t="s">
        <v>71</v>
      </c>
      <c r="J35" s="32" t="s">
        <v>33</v>
      </c>
      <c r="K35" s="32" t="s">
        <v>72</v>
      </c>
    </row>
    <row r="36" spans="1:11" ht="26.4">
      <c r="A36" s="29" t="s">
        <v>73</v>
      </c>
      <c r="B36" s="33">
        <v>13</v>
      </c>
      <c r="C36" s="33">
        <v>4</v>
      </c>
      <c r="D36" s="33"/>
      <c r="E36" s="33">
        <v>8</v>
      </c>
      <c r="F36" s="41">
        <v>4</v>
      </c>
      <c r="G36" s="14" t="s">
        <v>231</v>
      </c>
      <c r="H36" s="31" t="s">
        <v>74</v>
      </c>
      <c r="I36" s="32" t="s">
        <v>75</v>
      </c>
      <c r="J36" s="32" t="s">
        <v>76</v>
      </c>
      <c r="K36" s="32" t="s">
        <v>77</v>
      </c>
    </row>
    <row r="37" spans="1:11" s="16" customFormat="1">
      <c r="A37" s="29" t="s">
        <v>78</v>
      </c>
      <c r="B37" s="33">
        <v>14</v>
      </c>
      <c r="C37" s="33">
        <v>4</v>
      </c>
      <c r="D37" s="33"/>
      <c r="E37" s="33">
        <v>8</v>
      </c>
      <c r="F37" s="41">
        <v>4</v>
      </c>
      <c r="G37" s="14" t="s">
        <v>231</v>
      </c>
      <c r="H37" s="31" t="s">
        <v>74</v>
      </c>
      <c r="I37" s="32" t="s">
        <v>79</v>
      </c>
      <c r="J37" s="32" t="s">
        <v>80</v>
      </c>
      <c r="K37" s="32"/>
    </row>
    <row r="38" spans="1:11" s="16" customFormat="1">
      <c r="A38" s="29" t="s">
        <v>81</v>
      </c>
      <c r="B38" s="33">
        <v>15</v>
      </c>
      <c r="C38" s="33">
        <v>5</v>
      </c>
      <c r="D38" s="33"/>
      <c r="E38" s="33">
        <v>3</v>
      </c>
      <c r="F38" s="41"/>
      <c r="G38" s="41"/>
      <c r="H38" s="31" t="s">
        <v>31</v>
      </c>
      <c r="I38" s="32" t="s">
        <v>82</v>
      </c>
      <c r="J38" s="32" t="s">
        <v>83</v>
      </c>
      <c r="K38" s="32"/>
    </row>
    <row r="39" spans="1:11" s="16" customFormat="1">
      <c r="A39" s="29" t="s">
        <v>84</v>
      </c>
      <c r="B39" s="33">
        <v>16</v>
      </c>
      <c r="C39" s="33">
        <v>5</v>
      </c>
      <c r="D39" s="33"/>
      <c r="E39" s="33">
        <v>2</v>
      </c>
      <c r="F39" s="41"/>
      <c r="G39" s="41"/>
      <c r="H39" s="31" t="s">
        <v>74</v>
      </c>
      <c r="I39" s="32" t="s">
        <v>85</v>
      </c>
      <c r="J39" s="32" t="s">
        <v>86</v>
      </c>
      <c r="K39" s="32"/>
    </row>
    <row r="40" spans="1:11" s="16" customFormat="1">
      <c r="A40" s="29" t="s">
        <v>87</v>
      </c>
      <c r="B40" s="33">
        <v>17</v>
      </c>
      <c r="C40" s="33">
        <v>5</v>
      </c>
      <c r="D40" s="33"/>
      <c r="E40" s="33">
        <v>8</v>
      </c>
      <c r="F40" s="41"/>
      <c r="G40" s="41"/>
      <c r="H40" s="31" t="s">
        <v>31</v>
      </c>
      <c r="I40" s="32" t="s">
        <v>88</v>
      </c>
      <c r="J40" s="32" t="s">
        <v>89</v>
      </c>
      <c r="K40" s="32"/>
    </row>
    <row r="41" spans="1:11" s="16" customFormat="1" ht="26.4">
      <c r="A41" s="29" t="s">
        <v>90</v>
      </c>
      <c r="B41" s="33">
        <v>20</v>
      </c>
      <c r="C41" s="33">
        <v>5</v>
      </c>
      <c r="D41" s="33"/>
      <c r="E41" s="33">
        <v>5</v>
      </c>
      <c r="F41" s="41"/>
      <c r="G41" s="41"/>
      <c r="H41" s="31" t="s">
        <v>54</v>
      </c>
      <c r="I41" s="32" t="s">
        <v>91</v>
      </c>
      <c r="J41" s="32" t="s">
        <v>92</v>
      </c>
      <c r="K41" s="32" t="s">
        <v>93</v>
      </c>
    </row>
    <row r="42" spans="1:11" s="16" customFormat="1" ht="26.4">
      <c r="A42" s="29" t="s">
        <v>94</v>
      </c>
      <c r="B42" s="33">
        <v>18</v>
      </c>
      <c r="C42" s="33">
        <v>5</v>
      </c>
      <c r="D42" s="33"/>
      <c r="E42" s="33">
        <v>13</v>
      </c>
      <c r="F42" s="41"/>
      <c r="G42" s="41"/>
      <c r="H42" s="31" t="s">
        <v>54</v>
      </c>
      <c r="I42" s="32" t="s">
        <v>95</v>
      </c>
      <c r="J42" s="32" t="s">
        <v>96</v>
      </c>
      <c r="K42" s="32" t="s">
        <v>97</v>
      </c>
    </row>
    <row r="43" spans="1:11" s="16" customFormat="1" ht="26.4">
      <c r="A43" s="29" t="s">
        <v>98</v>
      </c>
      <c r="B43" s="33">
        <v>19</v>
      </c>
      <c r="C43" s="33">
        <v>5</v>
      </c>
      <c r="D43" s="33"/>
      <c r="E43" s="33">
        <v>8</v>
      </c>
      <c r="F43" s="41"/>
      <c r="G43" s="41"/>
      <c r="H43" s="31" t="s">
        <v>31</v>
      </c>
      <c r="I43" s="32" t="s">
        <v>99</v>
      </c>
      <c r="J43" s="32" t="s">
        <v>100</v>
      </c>
      <c r="K43" s="32" t="s">
        <v>101</v>
      </c>
    </row>
    <row r="44" spans="1:11" s="16" customFormat="1" ht="26.4">
      <c r="A44" s="29" t="s">
        <v>102</v>
      </c>
      <c r="B44" s="33">
        <v>21</v>
      </c>
      <c r="C44" s="33"/>
      <c r="D44" s="33"/>
      <c r="E44" s="33">
        <v>8</v>
      </c>
      <c r="F44" s="41"/>
      <c r="G44" s="41"/>
      <c r="H44" s="31" t="s">
        <v>31</v>
      </c>
      <c r="I44" s="32" t="s">
        <v>103</v>
      </c>
      <c r="J44" s="32" t="s">
        <v>104</v>
      </c>
      <c r="K44" s="32"/>
    </row>
    <row r="45" spans="1:11" s="16" customFormat="1" ht="26.4">
      <c r="A45" s="29" t="s">
        <v>105</v>
      </c>
      <c r="B45" s="33">
        <v>22</v>
      </c>
      <c r="C45" s="33"/>
      <c r="D45" s="33"/>
      <c r="E45" s="33">
        <v>5</v>
      </c>
      <c r="F45" s="41"/>
      <c r="G45" s="41"/>
      <c r="H45" s="31" t="s">
        <v>74</v>
      </c>
      <c r="I45" s="32" t="s">
        <v>106</v>
      </c>
      <c r="J45" s="32" t="s">
        <v>107</v>
      </c>
      <c r="K45" s="32" t="s">
        <v>108</v>
      </c>
    </row>
    <row r="46" spans="1:11" ht="26.4">
      <c r="A46" s="29" t="s">
        <v>109</v>
      </c>
      <c r="B46" s="33">
        <v>23</v>
      </c>
      <c r="C46" s="33"/>
      <c r="D46" s="33"/>
      <c r="E46" s="33">
        <v>8</v>
      </c>
      <c r="F46" s="41"/>
      <c r="G46" s="41"/>
      <c r="H46" s="31" t="s">
        <v>54</v>
      </c>
      <c r="I46" s="32" t="s">
        <v>110</v>
      </c>
      <c r="J46" s="32" t="s">
        <v>111</v>
      </c>
      <c r="K46" s="32" t="s">
        <v>108</v>
      </c>
    </row>
    <row r="47" spans="1:11" ht="26.4">
      <c r="A47" s="29" t="s">
        <v>112</v>
      </c>
      <c r="B47" s="33">
        <v>24</v>
      </c>
      <c r="C47" s="33"/>
      <c r="D47" s="33"/>
      <c r="E47" s="33">
        <v>13</v>
      </c>
      <c r="F47" s="39"/>
      <c r="G47" s="39"/>
      <c r="H47" s="31" t="s">
        <v>54</v>
      </c>
      <c r="I47" s="32" t="s">
        <v>113</v>
      </c>
      <c r="J47" s="32" t="s">
        <v>114</v>
      </c>
      <c r="K47" s="32" t="s">
        <v>115</v>
      </c>
    </row>
    <row r="48" spans="1:11" s="16" customFormat="1">
      <c r="A48" s="29" t="s">
        <v>116</v>
      </c>
      <c r="B48" s="33">
        <v>25</v>
      </c>
      <c r="C48" s="33"/>
      <c r="D48" s="33"/>
      <c r="E48" s="33">
        <v>13</v>
      </c>
      <c r="F48" s="39"/>
      <c r="G48" s="39"/>
      <c r="H48" s="31" t="s">
        <v>65</v>
      </c>
      <c r="I48" s="32" t="s">
        <v>117</v>
      </c>
      <c r="J48" s="32" t="s">
        <v>67</v>
      </c>
      <c r="K48" s="32"/>
    </row>
    <row r="49" spans="1:11" s="17" customFormat="1">
      <c r="A49" s="29" t="s">
        <v>118</v>
      </c>
      <c r="B49" s="33">
        <v>26</v>
      </c>
      <c r="C49" s="33"/>
      <c r="D49" s="33"/>
      <c r="E49" s="33">
        <v>3</v>
      </c>
      <c r="F49" s="39"/>
      <c r="G49" s="39"/>
      <c r="H49" s="31" t="s">
        <v>65</v>
      </c>
      <c r="I49" s="32" t="s">
        <v>119</v>
      </c>
      <c r="J49" s="32" t="s">
        <v>120</v>
      </c>
      <c r="K49" s="32"/>
    </row>
    <row r="50" spans="1:11" ht="26.4">
      <c r="A50" s="29" t="s">
        <v>121</v>
      </c>
      <c r="B50" s="33">
        <v>27</v>
      </c>
      <c r="C50" s="33"/>
      <c r="D50" s="33"/>
      <c r="E50" s="33">
        <v>8</v>
      </c>
      <c r="F50" s="30"/>
      <c r="G50" s="30"/>
      <c r="H50" s="31" t="s">
        <v>31</v>
      </c>
      <c r="I50" s="32" t="s">
        <v>122</v>
      </c>
      <c r="J50" s="32" t="s">
        <v>123</v>
      </c>
      <c r="K50" s="32" t="s">
        <v>124</v>
      </c>
    </row>
    <row r="51" spans="1:11" ht="26.4">
      <c r="A51" s="29" t="s">
        <v>125</v>
      </c>
      <c r="B51" s="33">
        <v>28</v>
      </c>
      <c r="C51" s="33"/>
      <c r="D51" s="33"/>
      <c r="E51" s="33">
        <v>5</v>
      </c>
      <c r="F51" s="30"/>
      <c r="G51" s="30"/>
      <c r="H51" s="31" t="s">
        <v>31</v>
      </c>
      <c r="I51" s="32" t="s">
        <v>126</v>
      </c>
      <c r="J51" s="32" t="s">
        <v>127</v>
      </c>
      <c r="K51" s="32"/>
    </row>
    <row r="52" spans="1:11" ht="26.4">
      <c r="A52" s="29" t="s">
        <v>128</v>
      </c>
      <c r="B52" s="33">
        <v>29</v>
      </c>
      <c r="C52" s="33"/>
      <c r="D52" s="33"/>
      <c r="E52" s="33">
        <v>8</v>
      </c>
      <c r="F52" s="30"/>
      <c r="G52" s="30"/>
      <c r="H52" s="31" t="s">
        <v>31</v>
      </c>
      <c r="I52" s="32" t="s">
        <v>129</v>
      </c>
      <c r="J52" s="32" t="s">
        <v>130</v>
      </c>
      <c r="K52" s="32"/>
    </row>
    <row r="53" spans="1:11" ht="26.4">
      <c r="A53" s="29" t="s">
        <v>131</v>
      </c>
      <c r="B53" s="33">
        <v>30</v>
      </c>
      <c r="C53" s="33"/>
      <c r="D53" s="33"/>
      <c r="E53" s="33">
        <v>8</v>
      </c>
      <c r="F53" s="30"/>
      <c r="G53" s="30"/>
      <c r="H53" s="31" t="s">
        <v>31</v>
      </c>
      <c r="I53" s="32" t="s">
        <v>132</v>
      </c>
      <c r="J53" s="32" t="s">
        <v>133</v>
      </c>
      <c r="K53" s="32"/>
    </row>
    <row r="54" spans="1:11" ht="26.4">
      <c r="A54" s="29" t="s">
        <v>134</v>
      </c>
      <c r="B54" s="33">
        <v>31</v>
      </c>
      <c r="C54" s="33"/>
      <c r="D54" s="33"/>
      <c r="E54" s="33">
        <v>8</v>
      </c>
      <c r="F54" s="30"/>
      <c r="G54" s="30"/>
      <c r="H54" s="31" t="s">
        <v>74</v>
      </c>
      <c r="I54" s="32" t="s">
        <v>135</v>
      </c>
      <c r="J54" s="32" t="s">
        <v>136</v>
      </c>
      <c r="K54" s="32"/>
    </row>
    <row r="55" spans="1:11" ht="26.4">
      <c r="A55" s="29" t="s">
        <v>137</v>
      </c>
      <c r="B55" s="33">
        <v>32</v>
      </c>
      <c r="C55" s="33"/>
      <c r="D55" s="33"/>
      <c r="E55" s="33">
        <v>5</v>
      </c>
      <c r="F55" s="30"/>
      <c r="G55" s="30"/>
      <c r="H55" s="31" t="s">
        <v>54</v>
      </c>
      <c r="I55" s="32" t="s">
        <v>138</v>
      </c>
      <c r="J55" s="32" t="s">
        <v>139</v>
      </c>
      <c r="K55" s="32" t="s">
        <v>140</v>
      </c>
    </row>
    <row r="56" spans="1:11" ht="26.4">
      <c r="A56" s="29" t="s">
        <v>94</v>
      </c>
      <c r="B56" s="33">
        <v>33</v>
      </c>
      <c r="C56" s="33"/>
      <c r="D56" s="33"/>
      <c r="E56" s="33">
        <v>8</v>
      </c>
      <c r="F56" s="30"/>
      <c r="G56" s="30"/>
      <c r="H56" s="31" t="s">
        <v>31</v>
      </c>
      <c r="I56" s="32" t="s">
        <v>141</v>
      </c>
      <c r="J56" s="32" t="s">
        <v>142</v>
      </c>
      <c r="K56" s="32"/>
    </row>
    <row r="57" spans="1:11" ht="26.4">
      <c r="A57" s="29" t="s">
        <v>143</v>
      </c>
      <c r="B57" s="33">
        <v>34</v>
      </c>
      <c r="C57" s="33"/>
      <c r="D57" s="33"/>
      <c r="E57" s="33">
        <v>5</v>
      </c>
      <c r="F57" s="30"/>
      <c r="G57" s="30"/>
      <c r="H57" s="31" t="s">
        <v>31</v>
      </c>
      <c r="I57" s="32" t="s">
        <v>144</v>
      </c>
      <c r="J57" s="32" t="s">
        <v>145</v>
      </c>
      <c r="K57" s="32"/>
    </row>
    <row r="58" spans="1:11">
      <c r="A58" s="29" t="s">
        <v>146</v>
      </c>
      <c r="B58" s="33">
        <v>35</v>
      </c>
      <c r="C58" s="33"/>
      <c r="D58" s="33"/>
      <c r="E58" s="33">
        <v>8</v>
      </c>
      <c r="F58" s="30"/>
      <c r="G58" s="30"/>
      <c r="H58" s="31" t="s">
        <v>31</v>
      </c>
      <c r="I58" s="32" t="s">
        <v>147</v>
      </c>
      <c r="J58" s="32" t="s">
        <v>148</v>
      </c>
      <c r="K58" s="32"/>
    </row>
    <row r="59" spans="1:11">
      <c r="A59" s="29" t="s">
        <v>149</v>
      </c>
      <c r="B59" s="33">
        <v>36</v>
      </c>
      <c r="C59" s="33"/>
      <c r="D59" s="33"/>
      <c r="E59" s="33">
        <v>8</v>
      </c>
      <c r="F59" s="30"/>
      <c r="G59" s="30"/>
      <c r="H59" s="31" t="s">
        <v>31</v>
      </c>
      <c r="I59" s="32" t="s">
        <v>150</v>
      </c>
      <c r="J59" s="32" t="s">
        <v>148</v>
      </c>
      <c r="K59" s="32"/>
    </row>
    <row r="60" spans="1:11">
      <c r="A60" s="29" t="s">
        <v>151</v>
      </c>
      <c r="B60" s="33">
        <v>37</v>
      </c>
      <c r="C60" s="33"/>
      <c r="D60" s="33"/>
      <c r="E60" s="33">
        <v>8</v>
      </c>
      <c r="F60" s="30"/>
      <c r="G60" s="30"/>
      <c r="H60" s="31" t="s">
        <v>31</v>
      </c>
      <c r="I60" s="32" t="s">
        <v>152</v>
      </c>
      <c r="J60" s="32" t="s">
        <v>148</v>
      </c>
      <c r="K60" s="32"/>
    </row>
    <row r="61" spans="1:11" ht="39.6">
      <c r="A61" s="29" t="s">
        <v>153</v>
      </c>
      <c r="B61" s="33">
        <v>38</v>
      </c>
      <c r="C61" s="33"/>
      <c r="D61" s="33"/>
      <c r="E61" s="33">
        <v>3</v>
      </c>
      <c r="F61" s="30"/>
      <c r="G61" s="30"/>
      <c r="H61" s="31" t="s">
        <v>31</v>
      </c>
      <c r="I61" s="32" t="s">
        <v>154</v>
      </c>
      <c r="J61" s="32" t="s">
        <v>155</v>
      </c>
      <c r="K61" s="32"/>
    </row>
    <row r="62" spans="1:11" ht="26.4">
      <c r="A62" s="29" t="s">
        <v>156</v>
      </c>
      <c r="B62" s="33">
        <v>39</v>
      </c>
      <c r="C62" s="33"/>
      <c r="D62" s="33"/>
      <c r="E62" s="33">
        <v>21</v>
      </c>
      <c r="F62" s="30"/>
      <c r="G62" s="30"/>
      <c r="H62" s="31" t="s">
        <v>31</v>
      </c>
      <c r="I62" s="32" t="s">
        <v>157</v>
      </c>
      <c r="J62" s="32" t="s">
        <v>158</v>
      </c>
      <c r="K62" s="32"/>
    </row>
    <row r="63" spans="1:11" ht="39.6">
      <c r="A63" s="29" t="s">
        <v>159</v>
      </c>
      <c r="B63" s="33">
        <v>40</v>
      </c>
      <c r="C63" s="33"/>
      <c r="D63" s="33"/>
      <c r="E63" s="33">
        <v>13</v>
      </c>
      <c r="F63" s="30"/>
      <c r="G63" s="30"/>
      <c r="H63" s="31" t="s">
        <v>31</v>
      </c>
      <c r="I63" s="32" t="s">
        <v>160</v>
      </c>
      <c r="J63" s="32" t="s">
        <v>161</v>
      </c>
      <c r="K63" s="32"/>
    </row>
    <row r="64" spans="1:11">
      <c r="A64" s="29" t="s">
        <v>162</v>
      </c>
      <c r="B64" s="33">
        <v>41</v>
      </c>
      <c r="C64" s="33"/>
      <c r="D64" s="33"/>
      <c r="E64" s="33">
        <v>5</v>
      </c>
      <c r="F64" s="30"/>
      <c r="G64" s="30"/>
      <c r="H64" s="31" t="s">
        <v>31</v>
      </c>
      <c r="I64" s="32" t="s">
        <v>163</v>
      </c>
      <c r="J64" s="32" t="s">
        <v>164</v>
      </c>
      <c r="K64" s="32"/>
    </row>
    <row r="65" spans="1:11" ht="26.4">
      <c r="A65" s="29" t="s">
        <v>165</v>
      </c>
      <c r="B65" s="33">
        <v>42</v>
      </c>
      <c r="C65" s="33"/>
      <c r="D65" s="33"/>
      <c r="E65" s="33">
        <v>1</v>
      </c>
      <c r="F65" s="30"/>
      <c r="G65" s="30"/>
      <c r="H65" s="31" t="s">
        <v>54</v>
      </c>
      <c r="I65" s="32" t="s">
        <v>166</v>
      </c>
      <c r="J65" s="32" t="s">
        <v>167</v>
      </c>
      <c r="K65" s="32" t="s">
        <v>168</v>
      </c>
    </row>
    <row r="66" spans="1:11">
      <c r="A66" s="29" t="s">
        <v>169</v>
      </c>
      <c r="B66" s="33">
        <v>43</v>
      </c>
      <c r="C66" s="33"/>
      <c r="D66" s="33"/>
      <c r="E66" s="33">
        <v>1</v>
      </c>
      <c r="F66" s="30"/>
      <c r="G66" s="30"/>
      <c r="H66" s="31" t="s">
        <v>54</v>
      </c>
      <c r="I66" s="32" t="s">
        <v>79</v>
      </c>
      <c r="J66" s="32" t="s">
        <v>167</v>
      </c>
      <c r="K66" s="32" t="s">
        <v>170</v>
      </c>
    </row>
    <row r="67" spans="1:11">
      <c r="B67" s="9"/>
      <c r="C67" s="9"/>
      <c r="D67" s="9"/>
      <c r="E67" s="9"/>
      <c r="F67" s="14"/>
      <c r="G67" s="14"/>
      <c r="H67" s="12"/>
      <c r="J67" s="15"/>
      <c r="K67" s="15"/>
    </row>
    <row r="68" spans="1:11">
      <c r="B68" s="9"/>
      <c r="C68" s="9"/>
      <c r="D68" s="9"/>
      <c r="E68" s="9"/>
      <c r="F68" s="14"/>
      <c r="G68" s="14"/>
      <c r="H68" s="12"/>
      <c r="J68" s="15"/>
      <c r="K68" s="15"/>
    </row>
    <row r="69" spans="1:11">
      <c r="B69" s="9"/>
      <c r="C69" s="9"/>
      <c r="D69" s="9"/>
      <c r="E69" s="9"/>
      <c r="F69" s="14"/>
      <c r="G69" s="14"/>
      <c r="H69" s="12"/>
      <c r="J69" s="15"/>
      <c r="K69" s="15"/>
    </row>
    <row r="70" spans="1:11">
      <c r="B70" s="9"/>
      <c r="C70" s="9"/>
      <c r="D70" s="9"/>
      <c r="E70" s="9"/>
      <c r="F70" s="14"/>
      <c r="G70" s="14"/>
      <c r="H70" s="12"/>
      <c r="J70" s="15"/>
      <c r="K70" s="15"/>
    </row>
    <row r="71" spans="1:11">
      <c r="B71" s="9"/>
      <c r="C71" s="9"/>
      <c r="D71" s="9"/>
      <c r="E71" s="9"/>
      <c r="F71" s="14"/>
      <c r="G71" s="14"/>
      <c r="H71" s="12"/>
      <c r="J71" s="15"/>
      <c r="K71" s="15"/>
    </row>
    <row r="72" spans="1:11">
      <c r="B72" s="9"/>
      <c r="C72" s="9"/>
      <c r="D72" s="9"/>
      <c r="E72" s="9"/>
      <c r="F72" s="14"/>
      <c r="G72" s="14"/>
      <c r="H72" s="12"/>
      <c r="J72" s="15"/>
      <c r="K72" s="15"/>
    </row>
    <row r="73" spans="1:11">
      <c r="B73" s="9"/>
      <c r="C73" s="9"/>
      <c r="D73" s="9"/>
      <c r="E73" s="9"/>
      <c r="F73" s="14"/>
      <c r="G73" s="14"/>
      <c r="H73" s="12"/>
      <c r="J73" s="15"/>
      <c r="K73" s="15"/>
    </row>
    <row r="74" spans="1:11">
      <c r="B74" s="9"/>
      <c r="C74" s="9"/>
      <c r="D74" s="9"/>
      <c r="E74" s="9"/>
      <c r="F74" s="14"/>
      <c r="G74" s="14"/>
      <c r="H74" s="12"/>
      <c r="J74" s="15"/>
      <c r="K74" s="15"/>
    </row>
    <row r="75" spans="1:11">
      <c r="B75" s="9"/>
      <c r="C75" s="9"/>
      <c r="D75" s="9"/>
      <c r="E75" s="9"/>
      <c r="F75" s="14"/>
      <c r="G75" s="14"/>
      <c r="H75" s="12"/>
      <c r="J75" s="15"/>
      <c r="K75" s="15"/>
    </row>
    <row r="76" spans="1:11">
      <c r="B76" s="9"/>
      <c r="C76" s="9"/>
      <c r="D76" s="9"/>
      <c r="E76" s="9"/>
      <c r="F76" s="14"/>
      <c r="G76" s="14"/>
      <c r="H76" s="12"/>
      <c r="J76" s="15"/>
      <c r="K76" s="15"/>
    </row>
    <row r="77" spans="1:11">
      <c r="B77" s="9"/>
      <c r="C77" s="9"/>
      <c r="D77" s="9"/>
      <c r="E77" s="9"/>
      <c r="F77" s="14"/>
      <c r="G77" s="14"/>
      <c r="H77" s="12"/>
      <c r="J77" s="15"/>
      <c r="K77" s="15"/>
    </row>
    <row r="78" spans="1:11">
      <c r="B78" s="9"/>
      <c r="C78" s="9"/>
      <c r="D78" s="9"/>
      <c r="E78" s="9"/>
      <c r="F78" s="14"/>
      <c r="G78" s="14"/>
      <c r="H78" s="12"/>
      <c r="J78" s="15"/>
      <c r="K78" s="15"/>
    </row>
    <row r="79" spans="1:11">
      <c r="B79" s="9"/>
      <c r="C79" s="9"/>
      <c r="D79" s="9"/>
      <c r="E79" s="9"/>
      <c r="F79" s="14"/>
      <c r="G79" s="14"/>
      <c r="H79" s="12"/>
      <c r="J79" s="15"/>
      <c r="K79" s="15"/>
    </row>
    <row r="80" spans="1:11">
      <c r="B80" s="9"/>
      <c r="C80" s="9"/>
      <c r="D80" s="9"/>
      <c r="E80" s="9"/>
      <c r="F80" s="14"/>
      <c r="G80" s="14"/>
      <c r="H80" s="12"/>
      <c r="J80" s="15"/>
      <c r="K80" s="15"/>
    </row>
    <row r="81" spans="2:11">
      <c r="B81" s="9"/>
      <c r="C81" s="9"/>
      <c r="D81" s="9"/>
      <c r="E81" s="9"/>
      <c r="F81" s="14"/>
      <c r="G81" s="14"/>
      <c r="H81" s="12"/>
      <c r="J81" s="15"/>
      <c r="K81" s="15"/>
    </row>
    <row r="82" spans="2:11">
      <c r="B82" s="9"/>
      <c r="C82" s="9"/>
      <c r="D82" s="9"/>
      <c r="E82" s="9"/>
      <c r="F82" s="14"/>
      <c r="G82" s="14"/>
      <c r="H82" s="12"/>
      <c r="J82" s="15"/>
      <c r="K82" s="15"/>
    </row>
    <row r="83" spans="2:11">
      <c r="B83" s="9"/>
      <c r="C83" s="9"/>
      <c r="D83" s="9"/>
      <c r="E83" s="9"/>
      <c r="F83" s="14"/>
      <c r="G83" s="14"/>
      <c r="H83" s="12"/>
      <c r="J83" s="15"/>
      <c r="K83" s="15"/>
    </row>
    <row r="84" spans="2:11">
      <c r="B84" s="9"/>
      <c r="C84" s="9"/>
      <c r="D84" s="9"/>
      <c r="E84" s="9"/>
      <c r="F84" s="14"/>
      <c r="G84" s="14"/>
      <c r="H84" s="12"/>
      <c r="J84" s="15"/>
      <c r="K84" s="15"/>
    </row>
    <row r="85" spans="2:11">
      <c r="B85" s="9"/>
      <c r="C85" s="9"/>
      <c r="D85" s="9"/>
      <c r="E85" s="9"/>
      <c r="F85" s="14"/>
      <c r="G85" s="14"/>
      <c r="H85" s="12"/>
      <c r="J85" s="15"/>
      <c r="K85" s="15"/>
    </row>
    <row r="86" spans="2:11">
      <c r="B86" s="9"/>
      <c r="C86" s="9"/>
      <c r="D86" s="9"/>
      <c r="E86" s="9"/>
      <c r="F86" s="14"/>
      <c r="G86" s="14"/>
      <c r="H86" s="12"/>
      <c r="J86" s="15"/>
      <c r="K86" s="15"/>
    </row>
    <row r="87" spans="2:11">
      <c r="B87" s="9"/>
      <c r="C87" s="9"/>
      <c r="D87" s="9"/>
      <c r="E87" s="9"/>
      <c r="F87" s="14"/>
      <c r="G87" s="14"/>
      <c r="H87" s="12"/>
      <c r="J87" s="15"/>
      <c r="K87" s="15"/>
    </row>
    <row r="88" spans="2:11">
      <c r="B88" s="9"/>
      <c r="C88" s="9"/>
      <c r="D88" s="9"/>
      <c r="E88" s="9"/>
      <c r="F88" s="14"/>
      <c r="G88" s="14"/>
      <c r="H88" s="12"/>
      <c r="J88" s="15"/>
      <c r="K88" s="15"/>
    </row>
    <row r="89" spans="2:11">
      <c r="B89" s="9"/>
      <c r="C89" s="9"/>
      <c r="D89" s="9"/>
      <c r="E89" s="9"/>
      <c r="F89" s="14"/>
      <c r="G89" s="14"/>
      <c r="H89" s="12"/>
      <c r="J89" s="15"/>
      <c r="K89" s="15"/>
    </row>
    <row r="90" spans="2:11">
      <c r="B90" s="9"/>
      <c r="C90" s="9"/>
      <c r="D90" s="9"/>
      <c r="E90" s="9"/>
      <c r="F90" s="14"/>
      <c r="G90" s="14"/>
      <c r="H90" s="12"/>
      <c r="J90" s="15"/>
      <c r="K90" s="15"/>
    </row>
    <row r="91" spans="2:11">
      <c r="B91" s="9"/>
      <c r="C91" s="9"/>
      <c r="D91" s="9"/>
      <c r="E91" s="9"/>
      <c r="F91" s="14"/>
      <c r="G91" s="14"/>
      <c r="H91" s="12"/>
      <c r="J91" s="15"/>
      <c r="K91" s="15"/>
    </row>
    <row r="92" spans="2:11">
      <c r="B92" s="9"/>
      <c r="C92" s="9"/>
      <c r="D92" s="9"/>
      <c r="E92" s="9"/>
      <c r="F92" s="14"/>
      <c r="G92" s="14"/>
      <c r="H92" s="12"/>
      <c r="J92" s="15"/>
      <c r="K92" s="15"/>
    </row>
    <row r="93" spans="2:11">
      <c r="B93" s="9"/>
      <c r="C93" s="9"/>
      <c r="D93" s="9"/>
      <c r="E93" s="9"/>
      <c r="F93" s="14"/>
      <c r="G93" s="14"/>
      <c r="H93" s="12"/>
      <c r="J93" s="15"/>
      <c r="K93" s="15"/>
    </row>
    <row r="94" spans="2:11">
      <c r="B94" s="9"/>
      <c r="C94" s="9"/>
      <c r="D94" s="9"/>
      <c r="E94" s="9"/>
      <c r="F94" s="14"/>
      <c r="G94" s="14"/>
      <c r="H94" s="12"/>
      <c r="J94" s="15"/>
      <c r="K94" s="15"/>
    </row>
    <row r="95" spans="2:11">
      <c r="B95" s="9"/>
      <c r="C95" s="9"/>
      <c r="D95" s="9"/>
      <c r="E95" s="9"/>
      <c r="F95" s="14"/>
      <c r="G95" s="14"/>
      <c r="H95" s="12"/>
      <c r="J95" s="15"/>
      <c r="K95" s="15"/>
    </row>
    <row r="96" spans="2:11">
      <c r="B96" s="9"/>
      <c r="C96" s="9"/>
      <c r="D96" s="9"/>
      <c r="E96" s="9"/>
      <c r="F96" s="14"/>
      <c r="G96" s="14"/>
      <c r="H96" s="12"/>
      <c r="J96" s="15"/>
      <c r="K96" s="15"/>
    </row>
    <row r="97" spans="2:11">
      <c r="B97" s="9"/>
      <c r="C97" s="9"/>
      <c r="D97" s="9"/>
      <c r="E97" s="9"/>
      <c r="F97" s="14"/>
      <c r="G97" s="14"/>
      <c r="H97" s="12"/>
      <c r="J97" s="15"/>
      <c r="K97" s="15"/>
    </row>
    <row r="98" spans="2:11">
      <c r="B98" s="9"/>
      <c r="C98" s="9"/>
      <c r="D98" s="9"/>
      <c r="E98" s="9"/>
      <c r="F98" s="14"/>
      <c r="G98" s="14"/>
      <c r="H98" s="12"/>
      <c r="J98" s="15"/>
      <c r="K98" s="15"/>
    </row>
    <row r="99" spans="2:11">
      <c r="B99" s="9"/>
      <c r="C99" s="9"/>
      <c r="D99" s="9"/>
      <c r="E99" s="9"/>
      <c r="F99" s="14"/>
      <c r="G99" s="14"/>
      <c r="H99" s="12"/>
      <c r="J99" s="15"/>
      <c r="K99" s="15"/>
    </row>
    <row r="100" spans="2:11">
      <c r="B100" s="9"/>
      <c r="C100" s="9"/>
      <c r="D100" s="9"/>
      <c r="E100" s="9"/>
      <c r="F100" s="14"/>
      <c r="G100" s="14"/>
      <c r="H100" s="12"/>
      <c r="J100" s="15"/>
      <c r="K100" s="15"/>
    </row>
    <row r="101" spans="2:11">
      <c r="B101" s="9"/>
      <c r="C101" s="9"/>
      <c r="D101" s="9"/>
      <c r="E101" s="9"/>
      <c r="F101" s="14"/>
      <c r="G101" s="14"/>
      <c r="H101" s="12"/>
      <c r="J101" s="15"/>
      <c r="K101" s="15"/>
    </row>
    <row r="102" spans="2:11">
      <c r="B102" s="9"/>
      <c r="C102" s="9"/>
      <c r="D102" s="9"/>
      <c r="E102" s="9"/>
      <c r="F102" s="14"/>
      <c r="G102" s="14"/>
      <c r="H102" s="12"/>
      <c r="J102" s="15"/>
      <c r="K102" s="15"/>
    </row>
  </sheetData>
  <mergeCells count="4">
    <mergeCell ref="B1:G1"/>
    <mergeCell ref="B2:G2"/>
    <mergeCell ref="B5:G5"/>
    <mergeCell ref="F22:G22"/>
  </mergeCells>
  <dataValidations count="10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34 B67:B102" xr:uid="{00000000-0002-0000-0000-000005000000}">
      <formula1>0</formula1>
      <formula2>0</formula2>
    </dataValidation>
    <dataValidation operator="equal" allowBlank="1" showInputMessage="1" showErrorMessage="1" promptTitle="Required Sprint" prompt="This is the sprint during which the grader will grade your implementation of this feature._x000a__x000a_By the END of this sprint, you must have implemented this feature._x000a__x000a_If this field is blank, then this is a bonus feature. If implemented, it will be graded after t" sqref="C24:D34 C67:D102" xr:uid="{00000000-0002-0000-0000-000006000000}">
      <formula1>0</formula1>
      <formula2>0</formula2>
    </dataValidation>
    <dataValidation type="list" operator="equal" allowBlank="1" showInputMessage="1" showErrorMessage="1" promptTitle="Estimate" prompt="This is the professor's estimate as to the relative difficulty of this feature in &quot;points&quot;. _x000a__x000a_Points are unitless, and only have meaning relative to other estimates (a 2 point feature is expected to take about twice as long as a 1 point feature)._x000a__x000a_In a re" sqref="E24:E34 E67:E102" xr:uid="{00000000-0002-0000-0000-000007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prompt="Select the sprint number (1, 2, etc.) in which you plan to implement this feature.  This is just for planning purposes, it won't affect your grade._x000a__x000a_In Scrum, you only plan the current sprint, not future sprints, so you don't need to fill this in for any " sqref="F67:F102 F24:F34" xr:uid="{00000000-0002-0000-0000-000008000000}">
      <formula1>"1,2,3,4,5,6"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initially (hint: Use the Delete key)_x000a_Select &quot;In Work&quot; when you begin designing and coding this feature._x000a_Select &quot;In Test&quot; when this feature is fully coded and you are testing it._x000a_Select  Finished ONLY when the feature works well and is READY TO" sqref="G67:G102 G24:G37" xr:uid="{00000000-0002-0000-0000-000009000000}">
      <formula1>"In Work,In Test,Finished in Sprint 1,Finished in Sprint 2,Finished in Sprint 3,Finished in Sprint 4,Finished in Sprint 5,Finished in Sprint 6"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zoomScale="92" zoomScaleNormal="92" workbookViewId="0">
      <selection activeCell="D28" sqref="D28"/>
    </sheetView>
  </sheetViews>
  <sheetFormatPr defaultColWidth="11.5546875" defaultRowHeight="13.2"/>
  <cols>
    <col min="1" max="1" width="10.33203125" customWidth="1"/>
    <col min="3" max="3" width="12.33203125" customWidth="1"/>
    <col min="4" max="4" width="51.88671875" customWidth="1"/>
    <col min="5" max="5" width="17.6640625" customWidth="1"/>
    <col min="6" max="6" width="51.88671875" customWidth="1"/>
  </cols>
  <sheetData>
    <row r="1" spans="1:1024" s="20" customFormat="1" ht="17.399999999999999">
      <c r="A1" s="18" t="s">
        <v>8</v>
      </c>
      <c r="B1" s="18">
        <v>1</v>
      </c>
      <c r="C1" s="18"/>
      <c r="D1" s="19" t="s">
        <v>2</v>
      </c>
      <c r="E1"/>
      <c r="F1" s="18"/>
      <c r="AMI1"/>
      <c r="AMJ1"/>
    </row>
    <row r="2" spans="1:1024" s="20" customFormat="1">
      <c r="A2" s="18" t="s">
        <v>171</v>
      </c>
      <c r="B2" s="21">
        <v>44831</v>
      </c>
      <c r="C2" s="18"/>
      <c r="D2" s="22" t="s">
        <v>172</v>
      </c>
      <c r="E2" s="18"/>
      <c r="F2" s="18"/>
      <c r="AMI2"/>
      <c r="AMJ2"/>
    </row>
    <row r="3" spans="1:1024" s="20" customFormat="1">
      <c r="A3" s="18" t="s">
        <v>173</v>
      </c>
      <c r="B3" s="21">
        <v>44838</v>
      </c>
      <c r="C3" s="18"/>
      <c r="D3" s="18"/>
      <c r="E3" s="18"/>
      <c r="F3" s="18"/>
      <c r="AMI3"/>
      <c r="AMJ3"/>
    </row>
    <row r="4" spans="1:1024" s="20" customFormat="1">
      <c r="A4" s="18" t="s">
        <v>174</v>
      </c>
      <c r="B4" s="23" t="s">
        <v>175</v>
      </c>
      <c r="C4" s="18"/>
      <c r="D4" s="18"/>
      <c r="E4" s="18"/>
      <c r="F4" s="18"/>
      <c r="AMI4"/>
      <c r="AMJ4"/>
    </row>
    <row r="5" spans="1:1024" s="20" customFormat="1">
      <c r="A5" s="18"/>
      <c r="B5" s="23"/>
      <c r="C5" s="18"/>
      <c r="D5" s="18"/>
      <c r="E5" s="18"/>
      <c r="F5" s="18"/>
      <c r="AMI5"/>
      <c r="AMJ5"/>
    </row>
    <row r="6" spans="1:1024" s="20" customFormat="1">
      <c r="A6" s="18"/>
      <c r="B6" s="24" t="s">
        <v>9</v>
      </c>
      <c r="C6" s="18" t="s">
        <v>176</v>
      </c>
      <c r="D6" s="18"/>
      <c r="E6" s="18"/>
      <c r="F6" s="18"/>
      <c r="AMI6"/>
      <c r="AMJ6"/>
    </row>
    <row r="7" spans="1:1024" s="20" customFormat="1">
      <c r="A7" s="18" t="s">
        <v>177</v>
      </c>
      <c r="B7" s="18">
        <f>COUNTA(D17:D995)</f>
        <v>9</v>
      </c>
      <c r="C7" s="18"/>
      <c r="D7" s="18"/>
      <c r="E7" s="18"/>
      <c r="F7" s="18"/>
      <c r="AMI7"/>
      <c r="AMJ7"/>
    </row>
    <row r="8" spans="1:1024" s="20" customFormat="1">
      <c r="A8" s="18" t="s">
        <v>178</v>
      </c>
      <c r="B8" s="18">
        <f t="shared" ref="B8:B14" si="0">B7-C8</f>
        <v>9</v>
      </c>
      <c r="C8" s="18">
        <f>COUNTIF(E$17:E$995, "Completed Day 1")</f>
        <v>0</v>
      </c>
      <c r="D8" s="18"/>
      <c r="E8" s="18"/>
      <c r="F8" s="18"/>
      <c r="AMI8"/>
      <c r="AMJ8"/>
    </row>
    <row r="9" spans="1:1024" s="20" customFormat="1">
      <c r="A9" s="18" t="s">
        <v>179</v>
      </c>
      <c r="B9" s="18">
        <f t="shared" si="0"/>
        <v>9</v>
      </c>
      <c r="C9" s="18">
        <f>COUNTIF(E$17:E$995, "Completed Day 2")</f>
        <v>0</v>
      </c>
      <c r="D9" s="18"/>
      <c r="E9" s="18"/>
      <c r="F9" s="18"/>
      <c r="AMI9"/>
      <c r="AMJ9"/>
    </row>
    <row r="10" spans="1:1024" s="20" customFormat="1">
      <c r="A10" s="18" t="s">
        <v>180</v>
      </c>
      <c r="B10" s="18">
        <f t="shared" si="0"/>
        <v>1</v>
      </c>
      <c r="C10" s="18">
        <f>COUNTIF(E$17:E$995, "Completed Day 3")</f>
        <v>8</v>
      </c>
      <c r="D10" s="18"/>
      <c r="E10" s="18"/>
      <c r="F10" s="18"/>
      <c r="AMI10"/>
      <c r="AMJ10"/>
    </row>
    <row r="11" spans="1:1024" s="20" customFormat="1">
      <c r="A11" s="18" t="s">
        <v>181</v>
      </c>
      <c r="B11" s="18">
        <f t="shared" si="0"/>
        <v>0</v>
      </c>
      <c r="C11" s="18">
        <f>COUNTIF(E$17:E$995, "Completed Day 4")</f>
        <v>1</v>
      </c>
      <c r="D11" s="18"/>
      <c r="E11" s="18"/>
      <c r="F11" s="18"/>
      <c r="AMI11"/>
      <c r="AMJ11"/>
    </row>
    <row r="12" spans="1:1024" s="20" customFormat="1">
      <c r="A12" s="18" t="s">
        <v>182</v>
      </c>
      <c r="B12" s="18">
        <f t="shared" si="0"/>
        <v>0</v>
      </c>
      <c r="C12" s="18">
        <f>COUNTIF(E$17:E$995, "Completed Day 5")</f>
        <v>0</v>
      </c>
      <c r="D12" s="18"/>
      <c r="E12" s="18"/>
      <c r="F12" s="18"/>
      <c r="AMI12"/>
      <c r="AMJ12"/>
    </row>
    <row r="13" spans="1:1024" s="20" customFormat="1">
      <c r="A13" s="18" t="s">
        <v>183</v>
      </c>
      <c r="B13" s="18">
        <f t="shared" si="0"/>
        <v>0</v>
      </c>
      <c r="C13" s="18">
        <f>COUNTIF(E$17:E$995, "Completed Day 6")</f>
        <v>0</v>
      </c>
      <c r="D13" s="18"/>
      <c r="E13" s="18"/>
      <c r="F13" s="18"/>
      <c r="AMI13"/>
      <c r="AMJ13"/>
    </row>
    <row r="14" spans="1:1024" s="20" customFormat="1">
      <c r="A14" s="18" t="s">
        <v>184</v>
      </c>
      <c r="B14" s="18">
        <f t="shared" si="0"/>
        <v>0</v>
      </c>
      <c r="C14" s="18">
        <f>COUNTIF(E$17:E$995, "Completed Day 7")</f>
        <v>0</v>
      </c>
      <c r="D14" s="18"/>
      <c r="E14" s="18"/>
      <c r="F14" s="18"/>
      <c r="AMI14"/>
      <c r="AMJ14"/>
    </row>
    <row r="15" spans="1:1024" s="20" customFormat="1">
      <c r="A15" s="18"/>
      <c r="B15" s="18"/>
      <c r="C15" s="18"/>
      <c r="D15" s="18"/>
      <c r="E15" s="18"/>
      <c r="F15" s="18"/>
      <c r="AMI15"/>
      <c r="AMJ15"/>
    </row>
    <row r="16" spans="1:1024">
      <c r="A16" s="25" t="s">
        <v>185</v>
      </c>
      <c r="B16" s="25" t="s">
        <v>20</v>
      </c>
      <c r="C16" s="25" t="s">
        <v>186</v>
      </c>
      <c r="D16" s="25" t="s">
        <v>187</v>
      </c>
      <c r="E16" s="25" t="s">
        <v>25</v>
      </c>
      <c r="F16" s="25" t="s">
        <v>29</v>
      </c>
    </row>
    <row r="17" spans="1:5">
      <c r="A17">
        <v>1</v>
      </c>
      <c r="B17" s="26" t="s">
        <v>30</v>
      </c>
      <c r="C17" t="s">
        <v>194</v>
      </c>
      <c r="D17" s="34" t="s">
        <v>195</v>
      </c>
      <c r="E17" s="28" t="s">
        <v>196</v>
      </c>
    </row>
    <row r="18" spans="1:5">
      <c r="A18">
        <v>2</v>
      </c>
      <c r="B18" s="26" t="s">
        <v>30</v>
      </c>
      <c r="C18" t="s">
        <v>194</v>
      </c>
      <c r="D18" s="26" t="s">
        <v>197</v>
      </c>
      <c r="E18" s="28" t="s">
        <v>196</v>
      </c>
    </row>
    <row r="19" spans="1:5">
      <c r="A19">
        <v>3</v>
      </c>
      <c r="B19" s="26" t="s">
        <v>35</v>
      </c>
      <c r="C19" t="s">
        <v>194</v>
      </c>
      <c r="D19" s="26" t="s">
        <v>198</v>
      </c>
      <c r="E19" s="28" t="s">
        <v>196</v>
      </c>
    </row>
    <row r="20" spans="1:5">
      <c r="A20">
        <v>4</v>
      </c>
      <c r="B20" s="26" t="s">
        <v>38</v>
      </c>
      <c r="C20" t="s">
        <v>194</v>
      </c>
      <c r="D20" s="26" t="s">
        <v>199</v>
      </c>
      <c r="E20" s="28" t="s">
        <v>196</v>
      </c>
    </row>
    <row r="21" spans="1:5">
      <c r="A21">
        <v>5</v>
      </c>
      <c r="B21" s="26" t="s">
        <v>38</v>
      </c>
      <c r="C21" t="s">
        <v>194</v>
      </c>
      <c r="D21" s="26" t="s">
        <v>200</v>
      </c>
      <c r="E21" s="28" t="s">
        <v>196</v>
      </c>
    </row>
    <row r="22" spans="1:5">
      <c r="A22">
        <v>6</v>
      </c>
      <c r="B22" s="26" t="s">
        <v>42</v>
      </c>
      <c r="C22" t="s">
        <v>194</v>
      </c>
      <c r="D22" s="26" t="s">
        <v>201</v>
      </c>
      <c r="E22" s="28" t="s">
        <v>196</v>
      </c>
    </row>
    <row r="23" spans="1:5">
      <c r="A23">
        <v>7</v>
      </c>
      <c r="B23" s="26" t="s">
        <v>42</v>
      </c>
      <c r="C23" t="s">
        <v>194</v>
      </c>
      <c r="D23" s="26" t="s">
        <v>202</v>
      </c>
      <c r="E23" s="28" t="s">
        <v>196</v>
      </c>
    </row>
    <row r="24" spans="1:5">
      <c r="A24">
        <v>8</v>
      </c>
      <c r="B24" s="26" t="s">
        <v>42</v>
      </c>
      <c r="C24" t="s">
        <v>194</v>
      </c>
      <c r="D24" s="26" t="s">
        <v>203</v>
      </c>
      <c r="E24" s="28" t="s">
        <v>196</v>
      </c>
    </row>
    <row r="25" spans="1:5">
      <c r="A25">
        <v>9</v>
      </c>
      <c r="B25" s="26" t="s">
        <v>42</v>
      </c>
      <c r="C25" t="s">
        <v>194</v>
      </c>
      <c r="D25" s="26" t="s">
        <v>204</v>
      </c>
      <c r="E25" s="28" t="s">
        <v>205</v>
      </c>
    </row>
    <row r="26" spans="1:5">
      <c r="A26">
        <v>10</v>
      </c>
      <c r="B26" s="26"/>
      <c r="D26" s="26"/>
      <c r="E26" s="28"/>
    </row>
    <row r="27" spans="1:5">
      <c r="A27">
        <v>11</v>
      </c>
      <c r="B27" s="26"/>
      <c r="D27" s="26"/>
      <c r="E27" s="28"/>
    </row>
    <row r="28" spans="1:5">
      <c r="A28">
        <v>12</v>
      </c>
      <c r="B28" s="26"/>
      <c r="D28" s="26"/>
      <c r="E28" s="28"/>
    </row>
    <row r="29" spans="1:5">
      <c r="A29">
        <v>13</v>
      </c>
      <c r="B29" s="26"/>
      <c r="D29" s="26"/>
      <c r="E29" s="28"/>
    </row>
    <row r="30" spans="1:5">
      <c r="A30">
        <v>14</v>
      </c>
      <c r="B30" s="26"/>
      <c r="D30" s="26"/>
      <c r="E30" s="28"/>
    </row>
    <row r="31" spans="1:5">
      <c r="A31">
        <v>15</v>
      </c>
      <c r="B31" s="26"/>
      <c r="D31" s="26"/>
      <c r="E31" s="28"/>
    </row>
    <row r="32" spans="1:5">
      <c r="A32">
        <v>16</v>
      </c>
      <c r="B32" s="26"/>
      <c r="D32" s="26"/>
      <c r="E32" s="28"/>
    </row>
    <row r="33" spans="1:5">
      <c r="A33">
        <v>17</v>
      </c>
      <c r="B33" s="26"/>
      <c r="D33" s="26"/>
      <c r="E33" s="28"/>
    </row>
    <row r="34" spans="1:5">
      <c r="A34">
        <v>18</v>
      </c>
      <c r="B34" s="26"/>
      <c r="D34" s="26"/>
      <c r="E34" s="28"/>
    </row>
    <row r="35" spans="1:5">
      <c r="A35">
        <v>19</v>
      </c>
      <c r="B35" s="26"/>
      <c r="D35" s="26"/>
      <c r="E35" s="28"/>
    </row>
    <row r="36" spans="1:5">
      <c r="A36">
        <v>20</v>
      </c>
      <c r="B36" s="26"/>
      <c r="D36" s="26"/>
      <c r="E36" s="28"/>
    </row>
    <row r="37" spans="1:5">
      <c r="A37">
        <v>21</v>
      </c>
      <c r="B37" s="26"/>
      <c r="D37" s="26"/>
      <c r="E37" s="28"/>
    </row>
    <row r="38" spans="1:5">
      <c r="A38">
        <v>22</v>
      </c>
      <c r="B38" s="26"/>
      <c r="D38" s="26"/>
      <c r="E38" s="28"/>
    </row>
    <row r="39" spans="1:5">
      <c r="A39">
        <v>23</v>
      </c>
      <c r="B39" s="26"/>
      <c r="D39" s="26"/>
      <c r="E39" s="28"/>
    </row>
    <row r="40" spans="1:5">
      <c r="A40">
        <v>24</v>
      </c>
      <c r="B40" s="26"/>
      <c r="D40" s="26"/>
      <c r="E40" s="28"/>
    </row>
    <row r="41" spans="1:5">
      <c r="A41">
        <v>25</v>
      </c>
      <c r="B41" s="26"/>
      <c r="D41" s="26"/>
      <c r="E41" s="28"/>
    </row>
    <row r="42" spans="1:5">
      <c r="A42">
        <v>26</v>
      </c>
      <c r="B42" s="26"/>
      <c r="D42" s="26"/>
      <c r="E42" s="28"/>
    </row>
    <row r="43" spans="1:5">
      <c r="A43">
        <v>27</v>
      </c>
      <c r="B43" s="26"/>
      <c r="D43" s="26"/>
      <c r="E43" s="28"/>
    </row>
    <row r="44" spans="1:5">
      <c r="A44">
        <v>28</v>
      </c>
      <c r="B44" s="26"/>
      <c r="D44" s="26"/>
      <c r="E44" s="28"/>
    </row>
    <row r="45" spans="1:5">
      <c r="A45">
        <v>29</v>
      </c>
      <c r="B45" s="26"/>
      <c r="D45" s="26"/>
      <c r="E45" s="28"/>
    </row>
    <row r="46" spans="1:5">
      <c r="A46">
        <v>30</v>
      </c>
      <c r="B46" s="26"/>
      <c r="D46" s="26"/>
      <c r="E46" s="28"/>
    </row>
    <row r="47" spans="1:5">
      <c r="A47">
        <v>31</v>
      </c>
      <c r="B47" s="26"/>
      <c r="D47" s="26"/>
      <c r="E47" s="28"/>
    </row>
    <row r="48" spans="1:5">
      <c r="A48">
        <v>32</v>
      </c>
      <c r="B48" s="26"/>
      <c r="D48" s="26"/>
      <c r="E48" s="28"/>
    </row>
    <row r="49" spans="1:5">
      <c r="A49">
        <v>33</v>
      </c>
      <c r="B49" s="26"/>
      <c r="D49" s="26"/>
      <c r="E49" s="28"/>
    </row>
    <row r="50" spans="1:5">
      <c r="A50">
        <v>34</v>
      </c>
      <c r="B50" s="26"/>
      <c r="D50" s="26"/>
      <c r="E50" s="28"/>
    </row>
    <row r="51" spans="1:5">
      <c r="A51">
        <v>35</v>
      </c>
      <c r="B51" s="26"/>
      <c r="D51" s="26"/>
      <c r="E51" s="28"/>
    </row>
    <row r="52" spans="1:5">
      <c r="A52">
        <v>36</v>
      </c>
      <c r="B52" s="26"/>
      <c r="D52" s="26"/>
      <c r="E52" s="28"/>
    </row>
    <row r="53" spans="1:5">
      <c r="A53">
        <v>37</v>
      </c>
      <c r="B53" s="26"/>
      <c r="D53" s="26"/>
      <c r="E53" s="28"/>
    </row>
    <row r="54" spans="1:5">
      <c r="A54">
        <v>38</v>
      </c>
      <c r="B54" s="26"/>
      <c r="D54" s="26"/>
      <c r="E54" s="28"/>
    </row>
    <row r="55" spans="1:5">
      <c r="A55">
        <v>39</v>
      </c>
      <c r="B55" s="26"/>
      <c r="D55" s="26"/>
      <c r="E55" s="28"/>
    </row>
    <row r="56" spans="1:5">
      <c r="A56">
        <v>40</v>
      </c>
      <c r="B56" s="26"/>
      <c r="D56" s="26"/>
      <c r="E56" s="28"/>
    </row>
    <row r="57" spans="1:5">
      <c r="A57">
        <v>41</v>
      </c>
      <c r="B57" s="26"/>
      <c r="D57" s="26"/>
      <c r="E57" s="28"/>
    </row>
    <row r="58" spans="1:5">
      <c r="A58">
        <v>42</v>
      </c>
      <c r="B58" s="26"/>
      <c r="D58" s="26"/>
      <c r="E58" s="28"/>
    </row>
    <row r="59" spans="1:5">
      <c r="A59">
        <v>43</v>
      </c>
      <c r="B59" s="26"/>
      <c r="D59" s="26"/>
      <c r="E59" s="28"/>
    </row>
    <row r="60" spans="1:5">
      <c r="A60">
        <v>44</v>
      </c>
      <c r="B60" s="26"/>
      <c r="D60" s="26"/>
      <c r="E60" s="28"/>
    </row>
    <row r="61" spans="1:5">
      <c r="A61">
        <v>45</v>
      </c>
      <c r="B61" s="26"/>
      <c r="D61" s="26"/>
      <c r="E61" s="28"/>
    </row>
    <row r="62" spans="1:5">
      <c r="A62">
        <v>46</v>
      </c>
      <c r="B62" s="26"/>
      <c r="D62" s="26"/>
      <c r="E62" s="28"/>
    </row>
    <row r="63" spans="1:5">
      <c r="A63">
        <v>47</v>
      </c>
      <c r="B63" s="26"/>
      <c r="D63" s="26"/>
      <c r="E63" s="28"/>
    </row>
    <row r="64" spans="1:5">
      <c r="A64">
        <v>48</v>
      </c>
      <c r="B64" s="26"/>
      <c r="D64" s="26"/>
      <c r="E64" s="28"/>
    </row>
    <row r="65" spans="1:5">
      <c r="A65">
        <v>49</v>
      </c>
      <c r="B65" s="26"/>
      <c r="D65" s="26"/>
      <c r="E65" s="28"/>
    </row>
    <row r="66" spans="1:5">
      <c r="A66">
        <v>50</v>
      </c>
      <c r="B66" s="26"/>
      <c r="D66" s="26"/>
      <c r="E66" s="28"/>
    </row>
    <row r="67" spans="1:5">
      <c r="A67">
        <v>51</v>
      </c>
      <c r="B67" s="26"/>
      <c r="D67" s="26"/>
      <c r="E67" s="28"/>
    </row>
    <row r="68" spans="1:5">
      <c r="A68">
        <v>52</v>
      </c>
      <c r="B68" s="26"/>
      <c r="D68" s="26"/>
      <c r="E68" s="28"/>
    </row>
    <row r="69" spans="1:5">
      <c r="A69">
        <v>53</v>
      </c>
      <c r="B69" s="26"/>
      <c r="D69" s="26"/>
      <c r="E69" s="28"/>
    </row>
    <row r="70" spans="1:5">
      <c r="A70">
        <v>54</v>
      </c>
      <c r="B70" s="26"/>
      <c r="D70" s="26"/>
      <c r="E70" s="28"/>
    </row>
    <row r="71" spans="1:5">
      <c r="A71">
        <v>55</v>
      </c>
      <c r="B71" s="26"/>
      <c r="D71" s="26"/>
      <c r="E71" s="28"/>
    </row>
    <row r="72" spans="1:5">
      <c r="A72">
        <v>56</v>
      </c>
      <c r="B72" s="26"/>
      <c r="D72" s="26"/>
      <c r="E72" s="28"/>
    </row>
    <row r="73" spans="1:5">
      <c r="A73">
        <v>57</v>
      </c>
      <c r="B73" s="26"/>
      <c r="D73" s="26"/>
      <c r="E73" s="28"/>
    </row>
    <row r="74" spans="1:5">
      <c r="A74">
        <v>58</v>
      </c>
      <c r="B74" s="26"/>
      <c r="D74" s="26"/>
      <c r="E74" s="28"/>
    </row>
    <row r="75" spans="1:5">
      <c r="A75">
        <v>59</v>
      </c>
      <c r="B75" s="26"/>
      <c r="D75" s="26"/>
      <c r="E75" s="28"/>
    </row>
    <row r="76" spans="1:5">
      <c r="A76">
        <v>60</v>
      </c>
      <c r="B76" s="26"/>
      <c r="D76" s="26"/>
      <c r="E76" s="28"/>
    </row>
    <row r="77" spans="1:5">
      <c r="A77">
        <v>61</v>
      </c>
      <c r="B77" s="26"/>
      <c r="D77" s="26"/>
      <c r="E77" s="28"/>
    </row>
    <row r="78" spans="1:5">
      <c r="A78">
        <v>62</v>
      </c>
      <c r="B78" s="26"/>
      <c r="D78" s="26"/>
      <c r="E78" s="28"/>
    </row>
    <row r="79" spans="1:5">
      <c r="A79">
        <v>63</v>
      </c>
      <c r="B79" s="26"/>
      <c r="D79" s="26"/>
      <c r="E79" s="28"/>
    </row>
    <row r="80" spans="1:5">
      <c r="A80">
        <v>64</v>
      </c>
      <c r="B80" s="26"/>
      <c r="D80" s="26"/>
      <c r="E80" s="28"/>
    </row>
    <row r="81" spans="1:5">
      <c r="A81">
        <v>65</v>
      </c>
      <c r="B81" s="26"/>
      <c r="D81" s="26"/>
      <c r="E81" s="28"/>
    </row>
    <row r="82" spans="1:5">
      <c r="A82">
        <v>66</v>
      </c>
      <c r="B82" s="26"/>
      <c r="D82" s="26"/>
      <c r="E82" s="28"/>
    </row>
    <row r="83" spans="1:5">
      <c r="A83">
        <v>67</v>
      </c>
      <c r="B83" s="26"/>
      <c r="D83" s="26"/>
      <c r="E83" s="28"/>
    </row>
    <row r="84" spans="1:5">
      <c r="A84">
        <v>68</v>
      </c>
      <c r="B84" s="26"/>
      <c r="D84" s="26"/>
      <c r="E84" s="28"/>
    </row>
    <row r="85" spans="1:5">
      <c r="A85">
        <v>69</v>
      </c>
      <c r="B85" s="26"/>
      <c r="D85" s="26"/>
      <c r="E85" s="28"/>
    </row>
    <row r="86" spans="1:5">
      <c r="A86">
        <v>70</v>
      </c>
      <c r="B86" s="26"/>
      <c r="D86" s="26"/>
      <c r="E86" s="28"/>
    </row>
    <row r="87" spans="1:5">
      <c r="A87">
        <v>71</v>
      </c>
      <c r="B87" s="26"/>
      <c r="D87" s="26"/>
      <c r="E87" s="28"/>
    </row>
    <row r="88" spans="1:5">
      <c r="A88">
        <v>72</v>
      </c>
      <c r="B88" s="26"/>
      <c r="D88" s="26"/>
      <c r="E88" s="28"/>
    </row>
    <row r="89" spans="1:5">
      <c r="A89">
        <v>73</v>
      </c>
      <c r="B89" s="26"/>
      <c r="D89" s="26"/>
      <c r="E89" s="28"/>
    </row>
    <row r="90" spans="1:5">
      <c r="A90">
        <v>74</v>
      </c>
      <c r="B90" s="26"/>
      <c r="D90" s="26"/>
      <c r="E90" s="28"/>
    </row>
    <row r="91" spans="1:5">
      <c r="A91">
        <v>75</v>
      </c>
      <c r="B91" s="26"/>
      <c r="D91" s="26"/>
      <c r="E91" s="28"/>
    </row>
    <row r="92" spans="1:5">
      <c r="A92">
        <v>76</v>
      </c>
      <c r="B92" s="26"/>
      <c r="D92" s="26"/>
      <c r="E92" s="28"/>
    </row>
    <row r="93" spans="1:5">
      <c r="A93">
        <v>77</v>
      </c>
      <c r="B93" s="26"/>
      <c r="D93" s="26"/>
      <c r="E93" s="28"/>
    </row>
    <row r="94" spans="1:5">
      <c r="A94">
        <v>78</v>
      </c>
      <c r="B94" s="26"/>
      <c r="D94" s="26"/>
      <c r="E94" s="28"/>
    </row>
    <row r="95" spans="1:5">
      <c r="A95">
        <v>79</v>
      </c>
      <c r="B95" s="26"/>
      <c r="D95" s="26"/>
      <c r="E95" s="28"/>
    </row>
    <row r="96" spans="1:5">
      <c r="A96">
        <v>80</v>
      </c>
      <c r="B96" s="26"/>
      <c r="D96" s="26"/>
      <c r="E96" s="28"/>
    </row>
    <row r="97" spans="1:5">
      <c r="A97">
        <v>81</v>
      </c>
      <c r="B97" s="26"/>
      <c r="D97" s="26"/>
      <c r="E97" s="28"/>
    </row>
    <row r="98" spans="1:5">
      <c r="A98">
        <v>82</v>
      </c>
      <c r="B98" s="26"/>
      <c r="D98" s="26"/>
      <c r="E98" s="28"/>
    </row>
    <row r="99" spans="1:5">
      <c r="A99">
        <v>83</v>
      </c>
      <c r="B99" s="26"/>
      <c r="D99" s="26"/>
      <c r="E99" s="28"/>
    </row>
    <row r="100" spans="1:5">
      <c r="A100">
        <v>84</v>
      </c>
      <c r="B100" s="26"/>
      <c r="D100" s="26"/>
      <c r="E100" s="2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100-000002000000}">
          <x14:formula1>
            <xm:f>'Product Backlog'!$H$5:$H$8</xm:f>
          </x14:formula1>
          <x14:formula2>
            <xm:f>0</xm:f>
          </x14:formula2>
          <xm:sqref>C26:C100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100-000001000000}">
          <x14:formula1>
            <xm:f>'Product Backlog'!$A$24:$A$108</xm:f>
          </x14:formula1>
          <x14:formula2>
            <xm:f>0</xm:f>
          </x14:formula2>
          <xm:sqref>B26:B100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3" zoomScale="95" zoomScaleNormal="95" workbookViewId="0">
      <selection activeCell="B17" sqref="B17:E28"/>
    </sheetView>
  </sheetViews>
  <sheetFormatPr defaultColWidth="11.5546875" defaultRowHeight="13.2"/>
  <cols>
    <col min="1" max="1" width="10.33203125" customWidth="1"/>
    <col min="3" max="3" width="12.33203125" customWidth="1"/>
    <col min="4" max="4" width="51.88671875" customWidth="1"/>
    <col min="5" max="5" width="17.6640625" customWidth="1"/>
    <col min="6" max="6" width="51.88671875" customWidth="1"/>
  </cols>
  <sheetData>
    <row r="1" spans="1:1024" s="20" customFormat="1" ht="17.399999999999999">
      <c r="A1" s="18" t="s">
        <v>8</v>
      </c>
      <c r="B1" s="18">
        <f>'Sprint 01 Backlog'!B1+1</f>
        <v>2</v>
      </c>
      <c r="C1" s="18"/>
      <c r="D1" s="19" t="s">
        <v>2</v>
      </c>
      <c r="E1"/>
      <c r="F1" s="18"/>
      <c r="AMI1"/>
      <c r="AMJ1"/>
    </row>
    <row r="2" spans="1:1024" s="20" customFormat="1">
      <c r="A2" s="18" t="s">
        <v>171</v>
      </c>
      <c r="B2" s="21">
        <f>'Sprint 01 Backlog'!B3</f>
        <v>44838</v>
      </c>
      <c r="C2" s="18"/>
      <c r="D2" s="22" t="s">
        <v>172</v>
      </c>
      <c r="E2" s="18"/>
      <c r="F2" s="18"/>
      <c r="AMI2"/>
      <c r="AMJ2"/>
    </row>
    <row r="3" spans="1:1024" s="20" customFormat="1">
      <c r="A3" s="18" t="s">
        <v>173</v>
      </c>
      <c r="B3" s="21">
        <f>B2+7</f>
        <v>44845</v>
      </c>
      <c r="C3" s="18"/>
      <c r="D3" s="18"/>
      <c r="E3" s="18"/>
      <c r="F3" s="18"/>
      <c r="AMI3"/>
      <c r="AMJ3"/>
    </row>
    <row r="4" spans="1:1024" s="20" customFormat="1">
      <c r="A4" s="18" t="s">
        <v>174</v>
      </c>
      <c r="B4" s="23" t="s">
        <v>175</v>
      </c>
      <c r="C4" s="18"/>
      <c r="D4" s="18"/>
      <c r="E4" s="18"/>
      <c r="F4" s="18"/>
      <c r="AMI4"/>
      <c r="AMJ4"/>
    </row>
    <row r="5" spans="1:1024" s="20" customFormat="1">
      <c r="A5" s="18"/>
      <c r="B5" s="23"/>
      <c r="C5" s="18"/>
      <c r="D5" s="18"/>
      <c r="E5" s="18"/>
      <c r="F5" s="18"/>
      <c r="AMI5"/>
      <c r="AMJ5"/>
    </row>
    <row r="6" spans="1:1024" s="20" customFormat="1">
      <c r="A6" s="18"/>
      <c r="B6" s="24" t="s">
        <v>9</v>
      </c>
      <c r="C6" s="18" t="s">
        <v>176</v>
      </c>
      <c r="D6" s="18"/>
      <c r="E6" s="18"/>
      <c r="F6" s="18"/>
      <c r="AMI6"/>
      <c r="AMJ6"/>
    </row>
    <row r="7" spans="1:1024" s="20" customFormat="1">
      <c r="A7" s="18" t="s">
        <v>177</v>
      </c>
      <c r="B7" s="18">
        <f>COUNTA(D17:D995)</f>
        <v>12</v>
      </c>
      <c r="C7" s="18"/>
      <c r="D7" s="18"/>
      <c r="E7" s="18"/>
      <c r="F7" s="18"/>
      <c r="AMI7"/>
      <c r="AMJ7"/>
    </row>
    <row r="8" spans="1:1024" s="20" customFormat="1">
      <c r="A8" s="18" t="s">
        <v>178</v>
      </c>
      <c r="B8" s="18">
        <f t="shared" ref="B8:B14" si="0">B7-C8</f>
        <v>12</v>
      </c>
      <c r="C8" s="18">
        <f>COUNTIF(E$17:E$995, "Completed Day 1")</f>
        <v>0</v>
      </c>
      <c r="D8" s="18"/>
      <c r="E8" s="18"/>
      <c r="F8" s="18"/>
      <c r="AMI8"/>
      <c r="AMJ8"/>
    </row>
    <row r="9" spans="1:1024" s="20" customFormat="1">
      <c r="A9" s="18" t="s">
        <v>179</v>
      </c>
      <c r="B9" s="18">
        <f t="shared" si="0"/>
        <v>12</v>
      </c>
      <c r="C9" s="18">
        <f>COUNTIF(E$17:E$995, "Completed Day 2")</f>
        <v>0</v>
      </c>
      <c r="D9" s="18"/>
      <c r="E9" s="18"/>
      <c r="F9" s="18"/>
      <c r="AMI9"/>
      <c r="AMJ9"/>
    </row>
    <row r="10" spans="1:1024" s="20" customFormat="1">
      <c r="A10" s="18" t="s">
        <v>180</v>
      </c>
      <c r="B10" s="18">
        <f t="shared" si="0"/>
        <v>12</v>
      </c>
      <c r="C10" s="18">
        <f>COUNTIF(E$17:E$995, "Completed Day 3")</f>
        <v>0</v>
      </c>
      <c r="D10" s="18"/>
      <c r="E10" s="18"/>
      <c r="F10" s="18"/>
      <c r="AMI10"/>
      <c r="AMJ10"/>
    </row>
    <row r="11" spans="1:1024" s="20" customFormat="1">
      <c r="A11" s="18" t="s">
        <v>181</v>
      </c>
      <c r="B11" s="18">
        <f t="shared" si="0"/>
        <v>5</v>
      </c>
      <c r="C11" s="18">
        <f>COUNTIF(E$17:E$995, "Completed Day 4")</f>
        <v>7</v>
      </c>
      <c r="D11" s="18"/>
      <c r="E11" s="18"/>
      <c r="F11" s="18"/>
      <c r="AMI11"/>
      <c r="AMJ11"/>
    </row>
    <row r="12" spans="1:1024" s="20" customFormat="1">
      <c r="A12" s="18" t="s">
        <v>182</v>
      </c>
      <c r="B12" s="18">
        <f t="shared" si="0"/>
        <v>0</v>
      </c>
      <c r="C12" s="18">
        <f>COUNTIF(E$17:E$995, "Completed Day 5")</f>
        <v>5</v>
      </c>
      <c r="D12" s="18"/>
      <c r="E12" s="18"/>
      <c r="F12" s="18"/>
      <c r="AMI12"/>
      <c r="AMJ12"/>
    </row>
    <row r="13" spans="1:1024" s="20" customFormat="1">
      <c r="A13" s="18" t="s">
        <v>183</v>
      </c>
      <c r="B13" s="18">
        <f t="shared" si="0"/>
        <v>0</v>
      </c>
      <c r="C13" s="18">
        <f>COUNTIF(E$17:E$995, "Completed Day 6")</f>
        <v>0</v>
      </c>
      <c r="D13" s="18"/>
      <c r="E13" s="18"/>
      <c r="F13" s="18"/>
      <c r="AMI13"/>
      <c r="AMJ13"/>
    </row>
    <row r="14" spans="1:1024" s="20" customFormat="1">
      <c r="A14" s="18" t="s">
        <v>184</v>
      </c>
      <c r="B14" s="18">
        <f t="shared" si="0"/>
        <v>0</v>
      </c>
      <c r="C14" s="18">
        <f>COUNTIF(E$17:E$995, "Completed Day 7")</f>
        <v>0</v>
      </c>
      <c r="D14" s="18"/>
      <c r="E14" s="18"/>
      <c r="F14" s="18"/>
      <c r="AMI14"/>
      <c r="AMJ14"/>
    </row>
    <row r="15" spans="1:1024" s="20" customFormat="1">
      <c r="A15" s="18"/>
      <c r="B15" s="18"/>
      <c r="C15" s="18"/>
      <c r="D15" s="18"/>
      <c r="E15" s="18"/>
      <c r="F15" s="18"/>
      <c r="AMI15"/>
      <c r="AMJ15"/>
    </row>
    <row r="16" spans="1:1024">
      <c r="A16" s="25" t="s">
        <v>185</v>
      </c>
      <c r="B16" s="25" t="s">
        <v>20</v>
      </c>
      <c r="C16" s="25" t="s">
        <v>186</v>
      </c>
      <c r="D16" s="25" t="s">
        <v>187</v>
      </c>
      <c r="E16" s="25" t="s">
        <v>25</v>
      </c>
      <c r="F16" s="25" t="s">
        <v>29</v>
      </c>
    </row>
    <row r="17" spans="1:5">
      <c r="A17">
        <v>1</v>
      </c>
      <c r="B17" s="26" t="s">
        <v>46</v>
      </c>
      <c r="C17" t="s">
        <v>194</v>
      </c>
      <c r="D17" s="26" t="s">
        <v>208</v>
      </c>
      <c r="E17" s="28" t="s">
        <v>205</v>
      </c>
    </row>
    <row r="18" spans="1:5">
      <c r="A18">
        <v>2</v>
      </c>
      <c r="B18" s="26" t="s">
        <v>46</v>
      </c>
      <c r="C18" t="s">
        <v>194</v>
      </c>
      <c r="D18" s="26" t="s">
        <v>209</v>
      </c>
      <c r="E18" s="28" t="s">
        <v>205</v>
      </c>
    </row>
    <row r="19" spans="1:5">
      <c r="A19">
        <v>3</v>
      </c>
      <c r="B19" s="26" t="s">
        <v>46</v>
      </c>
      <c r="C19" t="s">
        <v>194</v>
      </c>
      <c r="D19" s="26" t="s">
        <v>210</v>
      </c>
      <c r="E19" s="28" t="s">
        <v>205</v>
      </c>
    </row>
    <row r="20" spans="1:5">
      <c r="A20">
        <v>4</v>
      </c>
      <c r="B20" s="26" t="s">
        <v>46</v>
      </c>
      <c r="C20" t="s">
        <v>194</v>
      </c>
      <c r="D20" s="26" t="s">
        <v>211</v>
      </c>
      <c r="E20" s="28" t="s">
        <v>205</v>
      </c>
    </row>
    <row r="21" spans="1:5">
      <c r="A21">
        <v>5</v>
      </c>
      <c r="B21" s="26" t="s">
        <v>46</v>
      </c>
      <c r="C21" t="s">
        <v>194</v>
      </c>
      <c r="D21" s="26" t="s">
        <v>212</v>
      </c>
      <c r="E21" s="28" t="s">
        <v>205</v>
      </c>
    </row>
    <row r="22" spans="1:5">
      <c r="A22">
        <v>6</v>
      </c>
      <c r="B22" s="26" t="s">
        <v>46</v>
      </c>
      <c r="C22" t="s">
        <v>194</v>
      </c>
      <c r="D22" s="26" t="s">
        <v>213</v>
      </c>
      <c r="E22" s="28" t="s">
        <v>214</v>
      </c>
    </row>
    <row r="23" spans="1:5">
      <c r="A23">
        <v>7</v>
      </c>
      <c r="B23" s="26" t="s">
        <v>46</v>
      </c>
      <c r="C23" t="s">
        <v>194</v>
      </c>
      <c r="D23" s="26" t="s">
        <v>215</v>
      </c>
      <c r="E23" s="28" t="s">
        <v>205</v>
      </c>
    </row>
    <row r="24" spans="1:5">
      <c r="A24">
        <v>8</v>
      </c>
      <c r="B24" s="26" t="s">
        <v>50</v>
      </c>
      <c r="C24" t="s">
        <v>194</v>
      </c>
      <c r="D24" s="26" t="s">
        <v>216</v>
      </c>
      <c r="E24" s="28" t="s">
        <v>214</v>
      </c>
    </row>
    <row r="25" spans="1:5">
      <c r="A25">
        <v>9</v>
      </c>
      <c r="B25" s="26" t="s">
        <v>50</v>
      </c>
      <c r="C25" t="s">
        <v>194</v>
      </c>
      <c r="D25" s="26" t="s">
        <v>217</v>
      </c>
      <c r="E25" s="28" t="s">
        <v>214</v>
      </c>
    </row>
    <row r="26" spans="1:5">
      <c r="A26">
        <v>10</v>
      </c>
      <c r="B26" s="26" t="s">
        <v>50</v>
      </c>
      <c r="C26" t="s">
        <v>194</v>
      </c>
      <c r="D26" s="26" t="s">
        <v>218</v>
      </c>
      <c r="E26" s="28" t="s">
        <v>214</v>
      </c>
    </row>
    <row r="27" spans="1:5">
      <c r="A27">
        <v>11</v>
      </c>
      <c r="B27" s="26" t="s">
        <v>46</v>
      </c>
      <c r="C27" t="s">
        <v>194</v>
      </c>
      <c r="D27" s="26" t="s">
        <v>219</v>
      </c>
      <c r="E27" s="28" t="s">
        <v>205</v>
      </c>
    </row>
    <row r="28" spans="1:5">
      <c r="A28">
        <v>12</v>
      </c>
      <c r="B28" s="26" t="s">
        <v>46</v>
      </c>
      <c r="C28" t="s">
        <v>194</v>
      </c>
      <c r="D28" s="26" t="s">
        <v>220</v>
      </c>
      <c r="E28" s="28" t="s">
        <v>214</v>
      </c>
    </row>
    <row r="29" spans="1:5">
      <c r="A29">
        <v>13</v>
      </c>
      <c r="B29" s="26"/>
      <c r="D29" s="26"/>
      <c r="E29" s="28"/>
    </row>
    <row r="30" spans="1:5">
      <c r="A30">
        <v>14</v>
      </c>
      <c r="B30" s="26"/>
      <c r="D30" s="26"/>
      <c r="E30" s="28"/>
    </row>
    <row r="31" spans="1:5">
      <c r="A31">
        <v>15</v>
      </c>
      <c r="B31" s="26"/>
      <c r="D31" s="26"/>
      <c r="E31" s="28"/>
    </row>
    <row r="32" spans="1:5">
      <c r="A32">
        <v>16</v>
      </c>
      <c r="B32" s="26"/>
      <c r="D32" s="26"/>
      <c r="E32" s="28"/>
    </row>
    <row r="33" spans="1:5">
      <c r="A33">
        <v>17</v>
      </c>
      <c r="B33" s="26"/>
      <c r="D33" s="26"/>
      <c r="E33" s="28"/>
    </row>
    <row r="34" spans="1:5">
      <c r="A34">
        <v>18</v>
      </c>
      <c r="B34" s="26"/>
      <c r="D34" s="26"/>
      <c r="E34" s="28"/>
    </row>
    <row r="35" spans="1:5">
      <c r="A35">
        <v>19</v>
      </c>
      <c r="B35" s="26"/>
      <c r="D35" s="26"/>
      <c r="E35" s="28"/>
    </row>
    <row r="36" spans="1:5">
      <c r="A36">
        <v>20</v>
      </c>
      <c r="B36" s="26"/>
      <c r="D36" s="26"/>
      <c r="E36" s="28"/>
    </row>
    <row r="37" spans="1:5">
      <c r="A37">
        <v>21</v>
      </c>
      <c r="B37" s="26"/>
      <c r="D37" s="26"/>
      <c r="E37" s="28"/>
    </row>
    <row r="38" spans="1:5">
      <c r="A38">
        <v>22</v>
      </c>
      <c r="B38" s="26"/>
      <c r="D38" s="26"/>
      <c r="E38" s="28"/>
    </row>
    <row r="39" spans="1:5">
      <c r="A39">
        <v>23</v>
      </c>
      <c r="B39" s="26"/>
      <c r="D39" s="26"/>
      <c r="E39" s="28"/>
    </row>
    <row r="40" spans="1:5">
      <c r="A40">
        <v>24</v>
      </c>
      <c r="B40" s="26"/>
      <c r="D40" s="26"/>
      <c r="E40" s="28"/>
    </row>
    <row r="41" spans="1:5">
      <c r="A41">
        <v>25</v>
      </c>
      <c r="B41" s="26"/>
      <c r="D41" s="26"/>
      <c r="E41" s="28"/>
    </row>
    <row r="42" spans="1:5">
      <c r="A42">
        <v>26</v>
      </c>
      <c r="B42" s="26"/>
      <c r="D42" s="26"/>
      <c r="E42" s="28"/>
    </row>
    <row r="43" spans="1:5">
      <c r="A43">
        <v>27</v>
      </c>
      <c r="B43" s="26"/>
      <c r="D43" s="26"/>
      <c r="E43" s="28"/>
    </row>
    <row r="44" spans="1:5">
      <c r="A44">
        <v>28</v>
      </c>
      <c r="B44" s="26"/>
      <c r="D44" s="26"/>
      <c r="E44" s="28"/>
    </row>
    <row r="45" spans="1:5">
      <c r="A45">
        <v>29</v>
      </c>
      <c r="B45" s="26"/>
      <c r="D45" s="26"/>
      <c r="E45" s="28"/>
    </row>
    <row r="46" spans="1:5">
      <c r="A46">
        <v>30</v>
      </c>
      <c r="B46" s="26"/>
      <c r="D46" s="26"/>
      <c r="E46" s="28"/>
    </row>
    <row r="47" spans="1:5">
      <c r="A47">
        <v>31</v>
      </c>
      <c r="B47" s="26"/>
      <c r="D47" s="26"/>
      <c r="E47" s="28"/>
    </row>
    <row r="48" spans="1:5">
      <c r="A48">
        <v>32</v>
      </c>
      <c r="B48" s="26"/>
      <c r="D48" s="26"/>
      <c r="E48" s="28"/>
    </row>
    <row r="49" spans="1:5">
      <c r="A49">
        <v>33</v>
      </c>
      <c r="B49" s="26"/>
      <c r="D49" s="26"/>
      <c r="E49" s="28"/>
    </row>
    <row r="50" spans="1:5">
      <c r="A50">
        <v>34</v>
      </c>
      <c r="B50" s="26"/>
      <c r="D50" s="26"/>
      <c r="E50" s="28"/>
    </row>
    <row r="51" spans="1:5">
      <c r="A51">
        <v>35</v>
      </c>
      <c r="B51" s="26"/>
      <c r="D51" s="26"/>
      <c r="E51" s="28"/>
    </row>
    <row r="52" spans="1:5">
      <c r="A52">
        <v>36</v>
      </c>
      <c r="B52" s="26"/>
      <c r="D52" s="26"/>
      <c r="E52" s="28"/>
    </row>
    <row r="53" spans="1:5">
      <c r="A53">
        <v>37</v>
      </c>
      <c r="B53" s="26"/>
      <c r="D53" s="26"/>
      <c r="E53" s="28"/>
    </row>
    <row r="54" spans="1:5">
      <c r="A54">
        <v>38</v>
      </c>
      <c r="B54" s="26"/>
      <c r="D54" s="26"/>
      <c r="E54" s="28"/>
    </row>
    <row r="55" spans="1:5">
      <c r="A55">
        <v>39</v>
      </c>
      <c r="B55" s="26"/>
      <c r="D55" s="26"/>
      <c r="E55" s="28"/>
    </row>
    <row r="56" spans="1:5">
      <c r="A56">
        <v>40</v>
      </c>
      <c r="B56" s="26"/>
      <c r="D56" s="26"/>
      <c r="E56" s="28"/>
    </row>
    <row r="57" spans="1:5">
      <c r="A57">
        <v>41</v>
      </c>
      <c r="B57" s="26"/>
      <c r="D57" s="26"/>
      <c r="E57" s="28"/>
    </row>
    <row r="58" spans="1:5">
      <c r="A58">
        <v>42</v>
      </c>
      <c r="B58" s="26"/>
      <c r="D58" s="26"/>
      <c r="E58" s="28"/>
    </row>
    <row r="59" spans="1:5">
      <c r="A59">
        <v>43</v>
      </c>
      <c r="B59" s="26"/>
      <c r="D59" s="26"/>
      <c r="E59" s="28"/>
    </row>
    <row r="60" spans="1:5">
      <c r="A60">
        <v>44</v>
      </c>
      <c r="B60" s="26"/>
      <c r="D60" s="26"/>
      <c r="E60" s="28"/>
    </row>
    <row r="61" spans="1:5">
      <c r="A61">
        <v>45</v>
      </c>
      <c r="B61" s="26"/>
      <c r="D61" s="26"/>
      <c r="E61" s="28"/>
    </row>
    <row r="62" spans="1:5">
      <c r="A62">
        <v>46</v>
      </c>
      <c r="B62" s="26"/>
      <c r="D62" s="26"/>
      <c r="E62" s="28"/>
    </row>
    <row r="63" spans="1:5">
      <c r="A63">
        <v>47</v>
      </c>
      <c r="B63" s="26"/>
      <c r="D63" s="26"/>
      <c r="E63" s="28"/>
    </row>
    <row r="64" spans="1:5">
      <c r="A64">
        <v>48</v>
      </c>
      <c r="B64" s="26"/>
      <c r="D64" s="26"/>
      <c r="E64" s="28"/>
    </row>
    <row r="65" spans="1:5">
      <c r="A65">
        <v>49</v>
      </c>
      <c r="B65" s="26"/>
      <c r="D65" s="26"/>
      <c r="E65" s="28"/>
    </row>
    <row r="66" spans="1:5">
      <c r="A66">
        <v>50</v>
      </c>
      <c r="B66" s="26"/>
      <c r="D66" s="26"/>
      <c r="E66" s="28"/>
    </row>
    <row r="67" spans="1:5">
      <c r="A67">
        <v>51</v>
      </c>
      <c r="B67" s="26"/>
      <c r="D67" s="26"/>
      <c r="E67" s="28"/>
    </row>
    <row r="68" spans="1:5">
      <c r="A68">
        <v>52</v>
      </c>
      <c r="B68" s="26"/>
      <c r="D68" s="26"/>
      <c r="E68" s="28"/>
    </row>
    <row r="69" spans="1:5">
      <c r="A69">
        <v>53</v>
      </c>
      <c r="B69" s="26"/>
      <c r="D69" s="26"/>
      <c r="E69" s="28"/>
    </row>
    <row r="70" spans="1:5">
      <c r="A70">
        <v>54</v>
      </c>
      <c r="B70" s="26"/>
      <c r="D70" s="26"/>
      <c r="E70" s="28"/>
    </row>
    <row r="71" spans="1:5">
      <c r="A71">
        <v>55</v>
      </c>
      <c r="B71" s="26"/>
      <c r="D71" s="26"/>
      <c r="E71" s="28"/>
    </row>
    <row r="72" spans="1:5">
      <c r="A72">
        <v>56</v>
      </c>
      <c r="B72" s="26"/>
      <c r="D72" s="26"/>
      <c r="E72" s="28"/>
    </row>
    <row r="73" spans="1:5">
      <c r="A73">
        <v>57</v>
      </c>
      <c r="B73" s="26"/>
      <c r="D73" s="26"/>
      <c r="E73" s="28"/>
    </row>
    <row r="74" spans="1:5">
      <c r="A74">
        <v>58</v>
      </c>
      <c r="B74" s="26"/>
      <c r="D74" s="26"/>
      <c r="E74" s="28"/>
    </row>
    <row r="75" spans="1:5">
      <c r="A75">
        <v>59</v>
      </c>
      <c r="B75" s="26"/>
      <c r="D75" s="26"/>
      <c r="E75" s="28"/>
    </row>
    <row r="76" spans="1:5">
      <c r="A76">
        <v>60</v>
      </c>
      <c r="B76" s="26"/>
      <c r="D76" s="26"/>
      <c r="E76" s="28"/>
    </row>
    <row r="77" spans="1:5">
      <c r="A77">
        <v>61</v>
      </c>
      <c r="B77" s="26"/>
      <c r="D77" s="26"/>
      <c r="E77" s="28"/>
    </row>
    <row r="78" spans="1:5">
      <c r="A78">
        <v>62</v>
      </c>
      <c r="B78" s="26"/>
      <c r="D78" s="26"/>
      <c r="E78" s="28"/>
    </row>
    <row r="79" spans="1:5">
      <c r="A79">
        <v>63</v>
      </c>
      <c r="B79" s="26"/>
      <c r="D79" s="26"/>
      <c r="E79" s="28"/>
    </row>
    <row r="80" spans="1:5">
      <c r="A80">
        <v>64</v>
      </c>
      <c r="B80" s="26"/>
      <c r="D80" s="26"/>
      <c r="E80" s="28"/>
    </row>
    <row r="81" spans="1:5">
      <c r="A81">
        <v>65</v>
      </c>
      <c r="B81" s="26"/>
      <c r="D81" s="26"/>
      <c r="E81" s="28"/>
    </row>
    <row r="82" spans="1:5">
      <c r="A82">
        <v>66</v>
      </c>
      <c r="B82" s="26"/>
      <c r="D82" s="26"/>
      <c r="E82" s="28"/>
    </row>
    <row r="83" spans="1:5">
      <c r="A83">
        <v>67</v>
      </c>
      <c r="B83" s="26"/>
      <c r="D83" s="26"/>
      <c r="E83" s="28"/>
    </row>
    <row r="84" spans="1:5">
      <c r="A84">
        <v>68</v>
      </c>
      <c r="B84" s="26"/>
      <c r="D84" s="26"/>
      <c r="E84" s="28"/>
    </row>
    <row r="85" spans="1:5">
      <c r="A85">
        <v>69</v>
      </c>
      <c r="B85" s="26"/>
      <c r="D85" s="26"/>
      <c r="E85" s="28"/>
    </row>
    <row r="86" spans="1:5">
      <c r="A86">
        <v>70</v>
      </c>
      <c r="B86" s="26"/>
      <c r="D86" s="26"/>
      <c r="E86" s="28"/>
    </row>
    <row r="87" spans="1:5">
      <c r="A87">
        <v>71</v>
      </c>
      <c r="B87" s="26"/>
      <c r="D87" s="26"/>
      <c r="E87" s="28"/>
    </row>
    <row r="88" spans="1:5">
      <c r="A88">
        <v>72</v>
      </c>
      <c r="B88" s="26"/>
      <c r="D88" s="26"/>
      <c r="E88" s="28"/>
    </row>
    <row r="89" spans="1:5">
      <c r="A89">
        <v>73</v>
      </c>
      <c r="B89" s="26"/>
      <c r="D89" s="26"/>
      <c r="E89" s="28"/>
    </row>
    <row r="90" spans="1:5">
      <c r="A90">
        <v>74</v>
      </c>
      <c r="B90" s="26"/>
      <c r="D90" s="26"/>
      <c r="E90" s="28"/>
    </row>
    <row r="91" spans="1:5">
      <c r="A91">
        <v>75</v>
      </c>
      <c r="B91" s="26"/>
      <c r="D91" s="26"/>
      <c r="E91" s="28"/>
    </row>
    <row r="92" spans="1:5">
      <c r="A92">
        <v>76</v>
      </c>
      <c r="B92" s="26"/>
      <c r="D92" s="26"/>
      <c r="E92" s="28"/>
    </row>
    <row r="93" spans="1:5">
      <c r="A93">
        <v>77</v>
      </c>
      <c r="B93" s="26"/>
      <c r="D93" s="26"/>
      <c r="E93" s="28"/>
    </row>
    <row r="94" spans="1:5">
      <c r="A94">
        <v>78</v>
      </c>
      <c r="B94" s="26"/>
      <c r="D94" s="26"/>
      <c r="E94" s="28"/>
    </row>
    <row r="95" spans="1:5">
      <c r="A95">
        <v>79</v>
      </c>
      <c r="B95" s="26"/>
      <c r="D95" s="26"/>
      <c r="E95" s="28"/>
    </row>
    <row r="96" spans="1:5">
      <c r="A96">
        <v>80</v>
      </c>
      <c r="B96" s="26"/>
      <c r="D96" s="26"/>
      <c r="E96" s="28"/>
    </row>
    <row r="97" spans="1:5">
      <c r="A97">
        <v>81</v>
      </c>
      <c r="B97" s="26"/>
      <c r="D97" s="26"/>
      <c r="E97" s="28"/>
    </row>
    <row r="98" spans="1:5">
      <c r="A98">
        <v>82</v>
      </c>
      <c r="B98" s="26"/>
      <c r="D98" s="26"/>
      <c r="E98" s="28"/>
    </row>
    <row r="99" spans="1:5">
      <c r="A99">
        <v>83</v>
      </c>
      <c r="B99" s="26"/>
      <c r="D99" s="26"/>
      <c r="E99" s="28"/>
    </row>
    <row r="100" spans="1:5">
      <c r="A100">
        <v>84</v>
      </c>
      <c r="B100" s="26"/>
      <c r="D100" s="26"/>
      <c r="E100" s="2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2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200-000002000000}">
          <x14:formula1>
            <xm:f>'Product Backlog'!$H$5:$H$8</xm:f>
          </x14:formula1>
          <x14:formula2>
            <xm:f>0</xm:f>
          </x14:formula2>
          <xm:sqref>C29:C100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200-000001000000}">
          <x14:formula1>
            <xm:f>'Product Backlog'!$A$24:$A$108</xm:f>
          </x14:formula1>
          <x14:formula2>
            <xm:f>0</xm:f>
          </x14:formula2>
          <xm:sqref>B29:B100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opLeftCell="A7" zoomScale="102" zoomScaleNormal="102" workbookViewId="0">
      <selection activeCell="F25" sqref="F25"/>
    </sheetView>
  </sheetViews>
  <sheetFormatPr defaultColWidth="11.5546875" defaultRowHeight="13.2"/>
  <cols>
    <col min="1" max="1" width="10.33203125" customWidth="1"/>
    <col min="3" max="3" width="12.33203125" customWidth="1"/>
    <col min="4" max="4" width="51.88671875" customWidth="1"/>
    <col min="5" max="5" width="17.6640625" customWidth="1"/>
    <col min="6" max="6" width="51.88671875" customWidth="1"/>
  </cols>
  <sheetData>
    <row r="1" spans="1:1024" s="20" customFormat="1" ht="17.399999999999999">
      <c r="A1" s="18" t="s">
        <v>8</v>
      </c>
      <c r="B1" s="18">
        <f>'Sprint 02 Backlog'!B1+1</f>
        <v>3</v>
      </c>
      <c r="C1" s="18"/>
      <c r="D1" s="19" t="s">
        <v>2</v>
      </c>
      <c r="E1"/>
      <c r="F1" s="18"/>
      <c r="AMI1"/>
      <c r="AMJ1"/>
    </row>
    <row r="2" spans="1:1024" s="20" customFormat="1">
      <c r="A2" s="18" t="s">
        <v>171</v>
      </c>
      <c r="B2" s="21">
        <f>'Sprint 02 Backlog'!B3</f>
        <v>44845</v>
      </c>
      <c r="C2" s="18"/>
      <c r="D2" s="22" t="s">
        <v>172</v>
      </c>
      <c r="E2" s="18"/>
      <c r="F2" s="18"/>
      <c r="AMI2"/>
      <c r="AMJ2"/>
    </row>
    <row r="3" spans="1:1024" s="20" customFormat="1">
      <c r="A3" s="18" t="s">
        <v>173</v>
      </c>
      <c r="B3" s="21">
        <f>B2+7</f>
        <v>44852</v>
      </c>
      <c r="C3" s="18"/>
      <c r="D3" s="18"/>
      <c r="E3" s="18"/>
      <c r="F3" s="18"/>
      <c r="AMI3"/>
      <c r="AMJ3"/>
    </row>
    <row r="4" spans="1:1024" s="20" customFormat="1">
      <c r="A4" s="18" t="s">
        <v>174</v>
      </c>
      <c r="B4" s="23" t="s">
        <v>175</v>
      </c>
      <c r="C4" s="18"/>
      <c r="D4" s="18"/>
      <c r="E4" s="18"/>
      <c r="F4" s="18"/>
      <c r="AMI4"/>
      <c r="AMJ4"/>
    </row>
    <row r="5" spans="1:1024" s="20" customFormat="1">
      <c r="A5" s="18"/>
      <c r="B5" s="23"/>
      <c r="C5" s="18"/>
      <c r="D5" s="18"/>
      <c r="E5" s="18"/>
      <c r="F5" s="18"/>
      <c r="AMI5"/>
      <c r="AMJ5"/>
    </row>
    <row r="6" spans="1:1024" s="20" customFormat="1">
      <c r="A6" s="18"/>
      <c r="B6" s="24" t="s">
        <v>9</v>
      </c>
      <c r="C6" s="18" t="s">
        <v>176</v>
      </c>
      <c r="D6" s="18"/>
      <c r="E6" s="18"/>
      <c r="F6" s="18"/>
      <c r="AMI6"/>
      <c r="AMJ6"/>
    </row>
    <row r="7" spans="1:1024" s="20" customFormat="1">
      <c r="A7" s="18" t="s">
        <v>177</v>
      </c>
      <c r="B7" s="18">
        <f>COUNTA(D17:D995)</f>
        <v>10</v>
      </c>
      <c r="C7" s="18"/>
      <c r="D7" s="18"/>
      <c r="E7" s="18"/>
      <c r="F7" s="18"/>
      <c r="AMI7"/>
      <c r="AMJ7"/>
    </row>
    <row r="8" spans="1:1024" s="20" customFormat="1">
      <c r="A8" s="18" t="s">
        <v>178</v>
      </c>
      <c r="B8" s="18">
        <f t="shared" ref="B8:B14" si="0">B7-C8</f>
        <v>10</v>
      </c>
      <c r="C8" s="18">
        <f>COUNTIF(E$17:E$995, "Completed Day 1")</f>
        <v>0</v>
      </c>
      <c r="D8" s="18"/>
      <c r="E8" s="18"/>
      <c r="F8" s="18"/>
      <c r="AMI8"/>
      <c r="AMJ8"/>
    </row>
    <row r="9" spans="1:1024" s="20" customFormat="1">
      <c r="A9" s="18" t="s">
        <v>179</v>
      </c>
      <c r="B9" s="18">
        <f t="shared" si="0"/>
        <v>10</v>
      </c>
      <c r="C9" s="18">
        <f>COUNTIF(E$17:E$995, "Completed Day 2")</f>
        <v>0</v>
      </c>
      <c r="D9" s="18"/>
      <c r="E9" s="18"/>
      <c r="F9" s="18"/>
      <c r="AMI9"/>
      <c r="AMJ9"/>
    </row>
    <row r="10" spans="1:1024" s="20" customFormat="1">
      <c r="A10" s="18" t="s">
        <v>180</v>
      </c>
      <c r="B10" s="18">
        <f t="shared" si="0"/>
        <v>10</v>
      </c>
      <c r="C10" s="18">
        <f>COUNTIF(E$17:E$995, "Completed Day 3")</f>
        <v>0</v>
      </c>
      <c r="D10" s="18"/>
      <c r="E10" s="18"/>
      <c r="F10" s="18"/>
      <c r="AMI10"/>
      <c r="AMJ10"/>
    </row>
    <row r="11" spans="1:1024" s="20" customFormat="1">
      <c r="A11" s="18" t="s">
        <v>181</v>
      </c>
      <c r="B11" s="18">
        <f t="shared" si="0"/>
        <v>2</v>
      </c>
      <c r="C11" s="18">
        <f>COUNTIF(E$17:E$995, "Completed Day 4")</f>
        <v>8</v>
      </c>
      <c r="D11" s="18"/>
      <c r="E11" s="18"/>
      <c r="F11" s="18"/>
      <c r="AMI11"/>
      <c r="AMJ11"/>
    </row>
    <row r="12" spans="1:1024" s="20" customFormat="1">
      <c r="A12" s="18" t="s">
        <v>182</v>
      </c>
      <c r="B12" s="18">
        <f t="shared" si="0"/>
        <v>0</v>
      </c>
      <c r="C12" s="18">
        <f>COUNTIF(E$17:E$995, "Completed Day 5")</f>
        <v>2</v>
      </c>
      <c r="D12" s="18"/>
      <c r="E12" s="18"/>
      <c r="F12" s="18"/>
      <c r="AMI12"/>
      <c r="AMJ12"/>
    </row>
    <row r="13" spans="1:1024" s="20" customFormat="1">
      <c r="A13" s="18" t="s">
        <v>183</v>
      </c>
      <c r="B13" s="18">
        <f t="shared" si="0"/>
        <v>0</v>
      </c>
      <c r="C13" s="18">
        <f>COUNTIF(E$17:E$995, "Completed Day 6")</f>
        <v>0</v>
      </c>
      <c r="D13" s="18"/>
      <c r="E13" s="18"/>
      <c r="F13" s="18"/>
      <c r="AMI13"/>
      <c r="AMJ13"/>
    </row>
    <row r="14" spans="1:1024" s="20" customFormat="1">
      <c r="A14" s="18" t="s">
        <v>184</v>
      </c>
      <c r="B14" s="18">
        <f t="shared" si="0"/>
        <v>0</v>
      </c>
      <c r="C14" s="18">
        <f>COUNTIF(E$17:E$995, "Completed Day 7")</f>
        <v>0</v>
      </c>
      <c r="D14" s="18"/>
      <c r="E14" s="18"/>
      <c r="F14" s="18"/>
      <c r="AMI14"/>
      <c r="AMJ14"/>
    </row>
    <row r="15" spans="1:1024" s="20" customFormat="1">
      <c r="A15" s="18"/>
      <c r="B15" s="18"/>
      <c r="C15" s="18"/>
      <c r="D15" s="18"/>
      <c r="E15" s="18"/>
      <c r="F15" s="18"/>
      <c r="AMI15"/>
      <c r="AMJ15"/>
    </row>
    <row r="16" spans="1:1024">
      <c r="A16" s="25" t="s">
        <v>185</v>
      </c>
      <c r="B16" s="25" t="s">
        <v>20</v>
      </c>
      <c r="C16" s="25" t="s">
        <v>186</v>
      </c>
      <c r="D16" s="25" t="s">
        <v>187</v>
      </c>
      <c r="E16" s="25" t="s">
        <v>25</v>
      </c>
      <c r="F16" s="25" t="s">
        <v>29</v>
      </c>
    </row>
    <row r="17" spans="1:5">
      <c r="A17">
        <v>1</v>
      </c>
      <c r="B17" s="26" t="s">
        <v>58</v>
      </c>
      <c r="C17" t="s">
        <v>194</v>
      </c>
      <c r="D17" s="26" t="s">
        <v>221</v>
      </c>
      <c r="E17" s="28" t="s">
        <v>205</v>
      </c>
    </row>
    <row r="18" spans="1:5">
      <c r="A18">
        <v>2</v>
      </c>
      <c r="B18" s="26" t="s">
        <v>61</v>
      </c>
      <c r="C18" t="s">
        <v>194</v>
      </c>
      <c r="D18" s="26" t="s">
        <v>222</v>
      </c>
      <c r="E18" s="28" t="s">
        <v>205</v>
      </c>
    </row>
    <row r="19" spans="1:5">
      <c r="A19">
        <v>3</v>
      </c>
      <c r="B19" s="26" t="s">
        <v>64</v>
      </c>
      <c r="C19" t="s">
        <v>194</v>
      </c>
      <c r="D19" s="26" t="s">
        <v>223</v>
      </c>
      <c r="E19" s="28" t="s">
        <v>205</v>
      </c>
    </row>
    <row r="20" spans="1:5">
      <c r="A20">
        <v>4</v>
      </c>
      <c r="B20" s="26" t="s">
        <v>61</v>
      </c>
      <c r="C20" t="s">
        <v>194</v>
      </c>
      <c r="D20" s="26" t="s">
        <v>224</v>
      </c>
      <c r="E20" s="28" t="s">
        <v>205</v>
      </c>
    </row>
    <row r="21" spans="1:5">
      <c r="A21">
        <v>5</v>
      </c>
      <c r="B21" s="26" t="s">
        <v>64</v>
      </c>
      <c r="C21" t="s">
        <v>194</v>
      </c>
      <c r="D21" s="26" t="s">
        <v>225</v>
      </c>
      <c r="E21" s="28" t="s">
        <v>205</v>
      </c>
    </row>
    <row r="22" spans="1:5">
      <c r="A22">
        <v>6</v>
      </c>
      <c r="B22" s="26" t="s">
        <v>61</v>
      </c>
      <c r="C22" t="s">
        <v>194</v>
      </c>
      <c r="D22" s="26" t="s">
        <v>226</v>
      </c>
      <c r="E22" s="28" t="s">
        <v>205</v>
      </c>
    </row>
    <row r="23" spans="1:5">
      <c r="A23">
        <v>7</v>
      </c>
      <c r="B23" s="26" t="s">
        <v>68</v>
      </c>
      <c r="C23" t="s">
        <v>194</v>
      </c>
      <c r="D23" s="26" t="s">
        <v>227</v>
      </c>
      <c r="E23" s="28" t="s">
        <v>205</v>
      </c>
    </row>
    <row r="24" spans="1:5">
      <c r="A24">
        <v>8</v>
      </c>
      <c r="B24" s="26" t="s">
        <v>64</v>
      </c>
      <c r="C24" t="s">
        <v>194</v>
      </c>
      <c r="D24" s="26" t="s">
        <v>228</v>
      </c>
      <c r="E24" s="28" t="s">
        <v>205</v>
      </c>
    </row>
    <row r="25" spans="1:5">
      <c r="A25">
        <v>9</v>
      </c>
      <c r="B25" s="26" t="s">
        <v>53</v>
      </c>
      <c r="C25" t="s">
        <v>194</v>
      </c>
      <c r="D25" s="26" t="s">
        <v>229</v>
      </c>
      <c r="E25" s="28" t="s">
        <v>214</v>
      </c>
    </row>
    <row r="26" spans="1:5">
      <c r="A26">
        <v>10</v>
      </c>
      <c r="B26" s="26" t="s">
        <v>58</v>
      </c>
      <c r="C26" t="s">
        <v>194</v>
      </c>
      <c r="D26" s="26" t="s">
        <v>230</v>
      </c>
      <c r="E26" s="28" t="s">
        <v>214</v>
      </c>
    </row>
    <row r="27" spans="1:5">
      <c r="A27">
        <v>11</v>
      </c>
      <c r="B27" s="26"/>
      <c r="D27" s="26"/>
      <c r="E27" s="28"/>
    </row>
    <row r="28" spans="1:5">
      <c r="A28">
        <v>12</v>
      </c>
      <c r="B28" s="26"/>
      <c r="D28" s="26"/>
      <c r="E28" s="28"/>
    </row>
    <row r="29" spans="1:5">
      <c r="A29">
        <v>13</v>
      </c>
      <c r="B29" s="26"/>
      <c r="D29" s="26"/>
      <c r="E29" s="28"/>
    </row>
    <row r="30" spans="1:5">
      <c r="A30">
        <v>14</v>
      </c>
      <c r="B30" s="26"/>
      <c r="D30" s="26"/>
      <c r="E30" s="28"/>
    </row>
    <row r="31" spans="1:5">
      <c r="A31">
        <v>15</v>
      </c>
      <c r="B31" s="26"/>
      <c r="D31" s="26"/>
      <c r="E31" s="28"/>
    </row>
    <row r="32" spans="1:5">
      <c r="A32">
        <v>16</v>
      </c>
      <c r="B32" s="26"/>
      <c r="D32" s="26"/>
      <c r="E32" s="28"/>
    </row>
    <row r="33" spans="1:5">
      <c r="A33">
        <v>17</v>
      </c>
      <c r="B33" s="26"/>
      <c r="D33" s="26"/>
      <c r="E33" s="28"/>
    </row>
    <row r="34" spans="1:5">
      <c r="A34">
        <v>18</v>
      </c>
      <c r="B34" s="26"/>
      <c r="D34" s="26"/>
      <c r="E34" s="28"/>
    </row>
    <row r="35" spans="1:5">
      <c r="A35">
        <v>19</v>
      </c>
      <c r="B35" s="26"/>
      <c r="D35" s="26"/>
      <c r="E35" s="28"/>
    </row>
    <row r="36" spans="1:5">
      <c r="A36">
        <v>20</v>
      </c>
      <c r="B36" s="26"/>
      <c r="D36" s="26"/>
      <c r="E36" s="28"/>
    </row>
    <row r="37" spans="1:5">
      <c r="A37">
        <v>21</v>
      </c>
      <c r="B37" s="26"/>
      <c r="D37" s="26"/>
      <c r="E37" s="28"/>
    </row>
    <row r="38" spans="1:5">
      <c r="A38">
        <v>22</v>
      </c>
      <c r="B38" s="26"/>
      <c r="D38" s="26"/>
      <c r="E38" s="28"/>
    </row>
    <row r="39" spans="1:5">
      <c r="A39">
        <v>23</v>
      </c>
      <c r="B39" s="26"/>
      <c r="D39" s="26"/>
      <c r="E39" s="28"/>
    </row>
    <row r="40" spans="1:5">
      <c r="A40">
        <v>24</v>
      </c>
      <c r="B40" s="26"/>
      <c r="D40" s="26"/>
      <c r="E40" s="28"/>
    </row>
    <row r="41" spans="1:5">
      <c r="A41">
        <v>25</v>
      </c>
      <c r="B41" s="26"/>
      <c r="D41" s="26"/>
      <c r="E41" s="28"/>
    </row>
    <row r="42" spans="1:5">
      <c r="A42">
        <v>26</v>
      </c>
      <c r="B42" s="26"/>
      <c r="D42" s="26"/>
      <c r="E42" s="28"/>
    </row>
    <row r="43" spans="1:5">
      <c r="A43">
        <v>27</v>
      </c>
      <c r="B43" s="26"/>
      <c r="D43" s="26"/>
      <c r="E43" s="28"/>
    </row>
    <row r="44" spans="1:5">
      <c r="A44">
        <v>28</v>
      </c>
      <c r="B44" s="26"/>
      <c r="D44" s="26"/>
      <c r="E44" s="28"/>
    </row>
    <row r="45" spans="1:5">
      <c r="A45">
        <v>29</v>
      </c>
      <c r="B45" s="26"/>
      <c r="D45" s="26"/>
      <c r="E45" s="28"/>
    </row>
    <row r="46" spans="1:5">
      <c r="A46">
        <v>30</v>
      </c>
      <c r="B46" s="26"/>
      <c r="D46" s="26"/>
      <c r="E46" s="28"/>
    </row>
    <row r="47" spans="1:5">
      <c r="A47">
        <v>31</v>
      </c>
      <c r="B47" s="26"/>
      <c r="D47" s="26"/>
      <c r="E47" s="28"/>
    </row>
    <row r="48" spans="1:5">
      <c r="A48">
        <v>32</v>
      </c>
      <c r="B48" s="26"/>
      <c r="D48" s="26"/>
      <c r="E48" s="28"/>
    </row>
    <row r="49" spans="1:5">
      <c r="A49">
        <v>33</v>
      </c>
      <c r="B49" s="26"/>
      <c r="D49" s="26"/>
      <c r="E49" s="28"/>
    </row>
    <row r="50" spans="1:5">
      <c r="A50">
        <v>34</v>
      </c>
      <c r="B50" s="26"/>
      <c r="D50" s="26"/>
      <c r="E50" s="28"/>
    </row>
    <row r="51" spans="1:5">
      <c r="A51">
        <v>35</v>
      </c>
      <c r="B51" s="26"/>
      <c r="D51" s="26"/>
      <c r="E51" s="28"/>
    </row>
    <row r="52" spans="1:5">
      <c r="A52">
        <v>36</v>
      </c>
      <c r="B52" s="26"/>
      <c r="D52" s="26"/>
      <c r="E52" s="28"/>
    </row>
    <row r="53" spans="1:5">
      <c r="A53">
        <v>37</v>
      </c>
      <c r="B53" s="26"/>
      <c r="D53" s="26"/>
      <c r="E53" s="28"/>
    </row>
    <row r="54" spans="1:5">
      <c r="A54">
        <v>38</v>
      </c>
      <c r="B54" s="26"/>
      <c r="D54" s="26"/>
      <c r="E54" s="28"/>
    </row>
    <row r="55" spans="1:5">
      <c r="A55">
        <v>39</v>
      </c>
      <c r="B55" s="26"/>
      <c r="D55" s="26"/>
      <c r="E55" s="28"/>
    </row>
    <row r="56" spans="1:5">
      <c r="A56">
        <v>40</v>
      </c>
      <c r="B56" s="26"/>
      <c r="D56" s="26"/>
      <c r="E56" s="28"/>
    </row>
    <row r="57" spans="1:5">
      <c r="A57">
        <v>41</v>
      </c>
      <c r="B57" s="26"/>
      <c r="D57" s="26"/>
      <c r="E57" s="28"/>
    </row>
    <row r="58" spans="1:5">
      <c r="A58">
        <v>42</v>
      </c>
      <c r="B58" s="26"/>
      <c r="D58" s="26"/>
      <c r="E58" s="28"/>
    </row>
    <row r="59" spans="1:5">
      <c r="A59">
        <v>43</v>
      </c>
      <c r="B59" s="26"/>
      <c r="D59" s="26"/>
      <c r="E59" s="28"/>
    </row>
    <row r="60" spans="1:5">
      <c r="A60">
        <v>44</v>
      </c>
      <c r="B60" s="26"/>
      <c r="D60" s="26"/>
      <c r="E60" s="28"/>
    </row>
    <row r="61" spans="1:5">
      <c r="A61">
        <v>45</v>
      </c>
      <c r="B61" s="26"/>
      <c r="D61" s="26"/>
      <c r="E61" s="28"/>
    </row>
    <row r="62" spans="1:5">
      <c r="A62">
        <v>46</v>
      </c>
      <c r="B62" s="26"/>
      <c r="D62" s="26"/>
      <c r="E62" s="28"/>
    </row>
    <row r="63" spans="1:5">
      <c r="A63">
        <v>47</v>
      </c>
      <c r="B63" s="26"/>
      <c r="D63" s="26"/>
      <c r="E63" s="28"/>
    </row>
    <row r="64" spans="1:5">
      <c r="A64">
        <v>48</v>
      </c>
      <c r="B64" s="26"/>
      <c r="D64" s="26"/>
      <c r="E64" s="28"/>
    </row>
    <row r="65" spans="1:5">
      <c r="A65">
        <v>49</v>
      </c>
      <c r="B65" s="26"/>
      <c r="D65" s="26"/>
      <c r="E65" s="28"/>
    </row>
    <row r="66" spans="1:5">
      <c r="A66">
        <v>50</v>
      </c>
      <c r="B66" s="26"/>
      <c r="D66" s="26"/>
      <c r="E66" s="28"/>
    </row>
    <row r="67" spans="1:5">
      <c r="A67">
        <v>51</v>
      </c>
      <c r="B67" s="26"/>
      <c r="D67" s="26"/>
      <c r="E67" s="28"/>
    </row>
    <row r="68" spans="1:5">
      <c r="A68">
        <v>52</v>
      </c>
      <c r="B68" s="26"/>
      <c r="D68" s="26"/>
      <c r="E68" s="28"/>
    </row>
    <row r="69" spans="1:5">
      <c r="A69">
        <v>53</v>
      </c>
      <c r="B69" s="26"/>
      <c r="D69" s="26"/>
      <c r="E69" s="28"/>
    </row>
    <row r="70" spans="1:5">
      <c r="A70">
        <v>54</v>
      </c>
      <c r="B70" s="26"/>
      <c r="D70" s="26"/>
      <c r="E70" s="28"/>
    </row>
    <row r="71" spans="1:5">
      <c r="A71">
        <v>55</v>
      </c>
      <c r="B71" s="26"/>
      <c r="D71" s="26"/>
      <c r="E71" s="28"/>
    </row>
    <row r="72" spans="1:5">
      <c r="A72">
        <v>56</v>
      </c>
      <c r="B72" s="26"/>
      <c r="D72" s="26"/>
      <c r="E72" s="28"/>
    </row>
    <row r="73" spans="1:5">
      <c r="A73">
        <v>57</v>
      </c>
      <c r="B73" s="26"/>
      <c r="D73" s="26"/>
      <c r="E73" s="28"/>
    </row>
    <row r="74" spans="1:5">
      <c r="A74">
        <v>58</v>
      </c>
      <c r="B74" s="26"/>
      <c r="D74" s="26"/>
      <c r="E74" s="28"/>
    </row>
    <row r="75" spans="1:5">
      <c r="A75">
        <v>59</v>
      </c>
      <c r="B75" s="26"/>
      <c r="D75" s="26"/>
      <c r="E75" s="28"/>
    </row>
    <row r="76" spans="1:5">
      <c r="A76">
        <v>60</v>
      </c>
      <c r="B76" s="26"/>
      <c r="D76" s="26"/>
      <c r="E76" s="28"/>
    </row>
    <row r="77" spans="1:5">
      <c r="A77">
        <v>61</v>
      </c>
      <c r="B77" s="26"/>
      <c r="D77" s="26"/>
      <c r="E77" s="28"/>
    </row>
    <row r="78" spans="1:5">
      <c r="A78">
        <v>62</v>
      </c>
      <c r="B78" s="26"/>
      <c r="D78" s="26"/>
      <c r="E78" s="28"/>
    </row>
    <row r="79" spans="1:5">
      <c r="A79">
        <v>63</v>
      </c>
      <c r="B79" s="26"/>
      <c r="D79" s="26"/>
      <c r="E79" s="28"/>
    </row>
    <row r="80" spans="1:5">
      <c r="A80">
        <v>64</v>
      </c>
      <c r="B80" s="26"/>
      <c r="D80" s="26"/>
      <c r="E80" s="28"/>
    </row>
    <row r="81" spans="1:5">
      <c r="A81">
        <v>65</v>
      </c>
      <c r="B81" s="26"/>
      <c r="D81" s="26"/>
      <c r="E81" s="28"/>
    </row>
    <row r="82" spans="1:5">
      <c r="A82">
        <v>66</v>
      </c>
      <c r="B82" s="26"/>
      <c r="D82" s="26"/>
      <c r="E82" s="28"/>
    </row>
    <row r="83" spans="1:5">
      <c r="A83">
        <v>67</v>
      </c>
      <c r="B83" s="26"/>
      <c r="D83" s="26"/>
      <c r="E83" s="28"/>
    </row>
    <row r="84" spans="1:5">
      <c r="A84">
        <v>68</v>
      </c>
      <c r="B84" s="26"/>
      <c r="D84" s="26"/>
      <c r="E84" s="28"/>
    </row>
    <row r="85" spans="1:5">
      <c r="A85">
        <v>69</v>
      </c>
      <c r="B85" s="26"/>
      <c r="D85" s="26"/>
      <c r="E85" s="28"/>
    </row>
    <row r="86" spans="1:5">
      <c r="A86">
        <v>70</v>
      </c>
      <c r="B86" s="26"/>
      <c r="D86" s="26"/>
      <c r="E86" s="28"/>
    </row>
    <row r="87" spans="1:5">
      <c r="A87">
        <v>71</v>
      </c>
      <c r="B87" s="26"/>
      <c r="D87" s="26"/>
      <c r="E87" s="28"/>
    </row>
    <row r="88" spans="1:5">
      <c r="A88">
        <v>72</v>
      </c>
      <c r="B88" s="26"/>
      <c r="D88" s="26"/>
      <c r="E88" s="28"/>
    </row>
    <row r="89" spans="1:5">
      <c r="A89">
        <v>73</v>
      </c>
      <c r="B89" s="26"/>
      <c r="D89" s="26"/>
      <c r="E89" s="28"/>
    </row>
    <row r="90" spans="1:5">
      <c r="A90">
        <v>74</v>
      </c>
      <c r="B90" s="26"/>
      <c r="D90" s="26"/>
      <c r="E90" s="28"/>
    </row>
    <row r="91" spans="1:5">
      <c r="A91">
        <v>75</v>
      </c>
      <c r="B91" s="26"/>
      <c r="D91" s="26"/>
      <c r="E91" s="28"/>
    </row>
    <row r="92" spans="1:5">
      <c r="A92">
        <v>76</v>
      </c>
      <c r="B92" s="26"/>
      <c r="D92" s="26"/>
      <c r="E92" s="28"/>
    </row>
    <row r="93" spans="1:5">
      <c r="A93">
        <v>77</v>
      </c>
      <c r="B93" s="26"/>
      <c r="D93" s="26"/>
      <c r="E93" s="28"/>
    </row>
    <row r="94" spans="1:5">
      <c r="A94">
        <v>78</v>
      </c>
      <c r="B94" s="26"/>
      <c r="D94" s="26"/>
      <c r="E94" s="28"/>
    </row>
    <row r="95" spans="1:5">
      <c r="A95">
        <v>79</v>
      </c>
      <c r="B95" s="26"/>
      <c r="D95" s="26"/>
      <c r="E95" s="28"/>
    </row>
    <row r="96" spans="1:5">
      <c r="A96">
        <v>80</v>
      </c>
      <c r="B96" s="26"/>
      <c r="D96" s="26"/>
      <c r="E96" s="28"/>
    </row>
    <row r="97" spans="1:5">
      <c r="A97">
        <v>81</v>
      </c>
      <c r="B97" s="26"/>
      <c r="D97" s="26"/>
      <c r="E97" s="28"/>
    </row>
    <row r="98" spans="1:5">
      <c r="A98">
        <v>82</v>
      </c>
      <c r="B98" s="26"/>
      <c r="D98" s="26"/>
      <c r="E98" s="28"/>
    </row>
    <row r="99" spans="1:5">
      <c r="A99">
        <v>83</v>
      </c>
      <c r="B99" s="26"/>
      <c r="D99" s="26"/>
      <c r="E99" s="28"/>
    </row>
    <row r="100" spans="1:5">
      <c r="A100">
        <v>84</v>
      </c>
      <c r="B100" s="26"/>
      <c r="D100" s="26"/>
      <c r="E100" s="2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300-000002000000}">
          <x14:formula1>
            <xm:f>'Product Backlog'!$H$5:$H$8</xm:f>
          </x14:formula1>
          <x14:formula2>
            <xm:f>0</xm:f>
          </x14:formula2>
          <xm:sqref>C27:C100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300-000001000000}">
          <x14:formula1>
            <xm:f>'Product Backlog'!$A$24:$A$108</xm:f>
          </x14:formula1>
          <x14:formula2>
            <xm:f>0</xm:f>
          </x14:formula2>
          <xm:sqref>B27:B100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tabSelected="1" zoomScale="91" zoomScaleNormal="91" workbookViewId="0">
      <selection activeCell="F23" sqref="F23"/>
    </sheetView>
  </sheetViews>
  <sheetFormatPr defaultColWidth="11.5546875" defaultRowHeight="13.2"/>
  <cols>
    <col min="1" max="1" width="10.33203125" customWidth="1"/>
    <col min="3" max="3" width="12.33203125" customWidth="1"/>
    <col min="4" max="4" width="77.33203125" customWidth="1"/>
    <col min="5" max="5" width="17.6640625" customWidth="1"/>
    <col min="6" max="6" width="51.88671875" customWidth="1"/>
  </cols>
  <sheetData>
    <row r="1" spans="1:1024" s="20" customFormat="1" ht="17.399999999999999">
      <c r="A1" s="18" t="s">
        <v>8</v>
      </c>
      <c r="B1" s="18">
        <f>'Sprint 03 Backlog'!B1+1</f>
        <v>4</v>
      </c>
      <c r="C1" s="18"/>
      <c r="D1" s="19" t="s">
        <v>2</v>
      </c>
      <c r="E1"/>
      <c r="F1" s="18"/>
      <c r="AMI1"/>
      <c r="AMJ1"/>
    </row>
    <row r="2" spans="1:1024" s="20" customFormat="1">
      <c r="A2" s="18" t="s">
        <v>171</v>
      </c>
      <c r="B2" s="21">
        <v>44873</v>
      </c>
      <c r="C2" s="18"/>
      <c r="D2" s="22" t="s">
        <v>172</v>
      </c>
      <c r="E2" s="18"/>
      <c r="F2" s="18"/>
      <c r="AMI2"/>
      <c r="AMJ2"/>
    </row>
    <row r="3" spans="1:1024" s="20" customFormat="1">
      <c r="A3" s="18" t="s">
        <v>173</v>
      </c>
      <c r="B3" s="21">
        <f>B2+7</f>
        <v>44880</v>
      </c>
      <c r="C3" s="18"/>
      <c r="D3" s="18"/>
      <c r="E3" s="18"/>
      <c r="F3" s="18"/>
      <c r="AMI3"/>
      <c r="AMJ3"/>
    </row>
    <row r="4" spans="1:1024" s="20" customFormat="1">
      <c r="A4" s="18" t="s">
        <v>174</v>
      </c>
      <c r="B4" s="23" t="s">
        <v>175</v>
      </c>
      <c r="C4" s="18"/>
      <c r="D4" s="18"/>
      <c r="E4" s="18"/>
      <c r="F4" s="18"/>
      <c r="AMI4"/>
      <c r="AMJ4"/>
    </row>
    <row r="5" spans="1:1024" s="20" customFormat="1">
      <c r="A5" s="18"/>
      <c r="B5" s="23"/>
      <c r="C5" s="18"/>
      <c r="D5" s="18"/>
      <c r="E5" s="18"/>
      <c r="F5" s="18"/>
      <c r="AMI5"/>
      <c r="AMJ5"/>
    </row>
    <row r="6" spans="1:1024" s="20" customFormat="1">
      <c r="A6" s="18"/>
      <c r="B6" s="24" t="s">
        <v>9</v>
      </c>
      <c r="C6" s="18" t="s">
        <v>176</v>
      </c>
      <c r="D6" s="18"/>
      <c r="E6" s="18"/>
      <c r="F6" s="18"/>
      <c r="AMI6"/>
      <c r="AMJ6"/>
    </row>
    <row r="7" spans="1:1024" s="20" customFormat="1">
      <c r="A7" s="18" t="s">
        <v>177</v>
      </c>
      <c r="B7" s="18">
        <f>COUNTA(D17:D995)</f>
        <v>10</v>
      </c>
      <c r="C7" s="18"/>
      <c r="D7" s="18"/>
      <c r="E7" s="18"/>
      <c r="F7" s="18"/>
      <c r="AMI7"/>
      <c r="AMJ7"/>
    </row>
    <row r="8" spans="1:1024" s="20" customFormat="1">
      <c r="A8" s="18" t="s">
        <v>178</v>
      </c>
      <c r="B8" s="18">
        <f t="shared" ref="B8:B14" si="0">B7-C8</f>
        <v>10</v>
      </c>
      <c r="C8" s="18">
        <f>COUNTIF(E$17:E$995, "Completed Day 1")</f>
        <v>0</v>
      </c>
      <c r="D8" s="18"/>
      <c r="E8" s="18"/>
      <c r="F8" s="18"/>
      <c r="AMI8"/>
      <c r="AMJ8"/>
    </row>
    <row r="9" spans="1:1024" s="20" customFormat="1">
      <c r="A9" s="18" t="s">
        <v>179</v>
      </c>
      <c r="B9" s="18">
        <f t="shared" si="0"/>
        <v>10</v>
      </c>
      <c r="C9" s="18">
        <f>COUNTIF(E$17:E$995, "Completed Day 2")</f>
        <v>0</v>
      </c>
      <c r="D9" s="18"/>
      <c r="E9" s="18"/>
      <c r="F9" s="18"/>
      <c r="AMI9"/>
      <c r="AMJ9"/>
    </row>
    <row r="10" spans="1:1024" s="20" customFormat="1">
      <c r="A10" s="18" t="s">
        <v>180</v>
      </c>
      <c r="B10" s="18">
        <f t="shared" si="0"/>
        <v>10</v>
      </c>
      <c r="C10" s="18">
        <f>COUNTIF(E$17:E$995, "Completed Day 3")</f>
        <v>0</v>
      </c>
      <c r="D10" s="18"/>
      <c r="E10" s="18"/>
      <c r="F10" s="18"/>
      <c r="AMI10"/>
      <c r="AMJ10"/>
    </row>
    <row r="11" spans="1:1024" s="20" customFormat="1">
      <c r="A11" s="18" t="s">
        <v>181</v>
      </c>
      <c r="B11" s="18">
        <f t="shared" si="0"/>
        <v>2</v>
      </c>
      <c r="C11" s="18">
        <f>COUNTIF(E$17:E$995, "Completed Day 4")</f>
        <v>8</v>
      </c>
      <c r="D11" s="18"/>
      <c r="E11" s="18"/>
      <c r="F11" s="18"/>
      <c r="AMI11"/>
      <c r="AMJ11"/>
    </row>
    <row r="12" spans="1:1024" s="20" customFormat="1">
      <c r="A12" s="18" t="s">
        <v>182</v>
      </c>
      <c r="B12" s="18">
        <f t="shared" si="0"/>
        <v>0</v>
      </c>
      <c r="C12" s="18">
        <f>COUNTIF(E$17:E$995, "Completed Day 5")</f>
        <v>2</v>
      </c>
      <c r="D12" s="18"/>
      <c r="E12" s="18"/>
      <c r="F12" s="18"/>
      <c r="AMI12"/>
      <c r="AMJ12"/>
    </row>
    <row r="13" spans="1:1024" s="20" customFormat="1">
      <c r="A13" s="18" t="s">
        <v>183</v>
      </c>
      <c r="B13" s="18">
        <f t="shared" si="0"/>
        <v>0</v>
      </c>
      <c r="C13" s="18">
        <f>COUNTIF(E$17:E$995, "Completed Day 6")</f>
        <v>0</v>
      </c>
      <c r="D13" s="18"/>
      <c r="E13" s="18"/>
      <c r="F13" s="18"/>
      <c r="AMI13"/>
      <c r="AMJ13"/>
    </row>
    <row r="14" spans="1:1024" s="20" customFormat="1">
      <c r="A14" s="18" t="s">
        <v>184</v>
      </c>
      <c r="B14" s="18">
        <f t="shared" si="0"/>
        <v>0</v>
      </c>
      <c r="C14" s="18">
        <f>COUNTIF(E$17:E$995, "Completed Day 7")</f>
        <v>0</v>
      </c>
      <c r="D14" s="18"/>
      <c r="E14" s="18"/>
      <c r="F14" s="18"/>
      <c r="AMI14"/>
      <c r="AMJ14"/>
    </row>
    <row r="15" spans="1:1024" s="20" customFormat="1">
      <c r="A15" s="18"/>
      <c r="B15" s="18"/>
      <c r="C15" s="18"/>
      <c r="D15" s="18"/>
      <c r="E15" s="18"/>
      <c r="F15" s="18"/>
      <c r="AMI15"/>
      <c r="AMJ15"/>
    </row>
    <row r="16" spans="1:1024">
      <c r="A16" s="25" t="s">
        <v>185</v>
      </c>
      <c r="B16" s="25" t="s">
        <v>20</v>
      </c>
      <c r="C16" s="25" t="s">
        <v>186</v>
      </c>
      <c r="D16" s="25" t="s">
        <v>187</v>
      </c>
      <c r="E16" s="25" t="s">
        <v>25</v>
      </c>
      <c r="F16" s="25" t="s">
        <v>29</v>
      </c>
    </row>
    <row r="17" spans="1:6">
      <c r="A17">
        <v>1</v>
      </c>
      <c r="B17" s="26" t="s">
        <v>70</v>
      </c>
      <c r="C17" t="s">
        <v>194</v>
      </c>
      <c r="D17" s="42" t="s">
        <v>232</v>
      </c>
      <c r="E17" s="28" t="s">
        <v>205</v>
      </c>
    </row>
    <row r="18" spans="1:6">
      <c r="A18">
        <v>2</v>
      </c>
      <c r="B18" s="26" t="s">
        <v>73</v>
      </c>
      <c r="C18" t="s">
        <v>194</v>
      </c>
      <c r="D18" s="26" t="s">
        <v>233</v>
      </c>
      <c r="E18" s="28" t="s">
        <v>205</v>
      </c>
    </row>
    <row r="19" spans="1:6">
      <c r="A19">
        <v>3</v>
      </c>
      <c r="B19" s="26" t="s">
        <v>73</v>
      </c>
      <c r="C19" t="s">
        <v>194</v>
      </c>
      <c r="D19" s="26" t="s">
        <v>234</v>
      </c>
      <c r="E19" s="28" t="s">
        <v>205</v>
      </c>
    </row>
    <row r="20" spans="1:6">
      <c r="A20">
        <v>4</v>
      </c>
      <c r="B20" s="26" t="s">
        <v>73</v>
      </c>
      <c r="C20" t="s">
        <v>194</v>
      </c>
      <c r="D20" s="26" t="s">
        <v>235</v>
      </c>
      <c r="E20" s="28" t="s">
        <v>205</v>
      </c>
      <c r="F20" t="s">
        <v>236</v>
      </c>
    </row>
    <row r="21" spans="1:6">
      <c r="A21">
        <v>5</v>
      </c>
      <c r="B21" s="26" t="s">
        <v>70</v>
      </c>
      <c r="C21" t="s">
        <v>194</v>
      </c>
      <c r="D21" s="26" t="s">
        <v>237</v>
      </c>
      <c r="E21" s="28" t="s">
        <v>205</v>
      </c>
    </row>
    <row r="22" spans="1:6">
      <c r="A22">
        <v>6</v>
      </c>
      <c r="B22" s="26" t="s">
        <v>73</v>
      </c>
      <c r="C22" t="s">
        <v>194</v>
      </c>
      <c r="D22" s="26" t="s">
        <v>238</v>
      </c>
      <c r="E22" s="28" t="s">
        <v>205</v>
      </c>
    </row>
    <row r="23" spans="1:6">
      <c r="A23">
        <v>7</v>
      </c>
      <c r="B23" s="26" t="s">
        <v>73</v>
      </c>
      <c r="C23" t="s">
        <v>194</v>
      </c>
      <c r="D23" s="26" t="s">
        <v>239</v>
      </c>
      <c r="E23" s="28" t="s">
        <v>205</v>
      </c>
    </row>
    <row r="24" spans="1:6">
      <c r="A24">
        <v>8</v>
      </c>
      <c r="B24" s="26" t="s">
        <v>78</v>
      </c>
      <c r="C24" t="s">
        <v>194</v>
      </c>
      <c r="D24" s="26" t="s">
        <v>240</v>
      </c>
      <c r="E24" s="28" t="s">
        <v>205</v>
      </c>
      <c r="F24" t="s">
        <v>241</v>
      </c>
    </row>
    <row r="25" spans="1:6">
      <c r="A25">
        <v>9</v>
      </c>
      <c r="B25" s="26" t="s">
        <v>78</v>
      </c>
      <c r="C25" t="s">
        <v>194</v>
      </c>
      <c r="D25" s="26" t="s">
        <v>242</v>
      </c>
      <c r="E25" s="28" t="s">
        <v>214</v>
      </c>
    </row>
    <row r="26" spans="1:6">
      <c r="A26">
        <v>10</v>
      </c>
      <c r="B26" s="26"/>
      <c r="D26" s="26" t="s">
        <v>243</v>
      </c>
      <c r="E26" s="28" t="s">
        <v>214</v>
      </c>
    </row>
    <row r="27" spans="1:6">
      <c r="A27">
        <v>11</v>
      </c>
      <c r="B27" s="26"/>
      <c r="D27" s="26"/>
      <c r="E27" s="28"/>
    </row>
    <row r="28" spans="1:6">
      <c r="A28">
        <v>12</v>
      </c>
      <c r="B28" s="26"/>
      <c r="D28" s="26"/>
      <c r="E28" s="28"/>
    </row>
    <row r="29" spans="1:6">
      <c r="A29">
        <v>13</v>
      </c>
      <c r="B29" s="26"/>
      <c r="D29" s="26"/>
      <c r="E29" s="28"/>
    </row>
    <row r="30" spans="1:6">
      <c r="A30">
        <v>14</v>
      </c>
      <c r="B30" s="26"/>
      <c r="D30" s="26"/>
      <c r="E30" s="28"/>
    </row>
    <row r="31" spans="1:6">
      <c r="A31">
        <v>15</v>
      </c>
      <c r="B31" s="26"/>
      <c r="D31" s="26"/>
      <c r="E31" s="28"/>
    </row>
    <row r="32" spans="1:6">
      <c r="A32">
        <v>16</v>
      </c>
      <c r="B32" s="26"/>
      <c r="D32" s="26"/>
      <c r="E32" s="28"/>
    </row>
    <row r="33" spans="1:5">
      <c r="A33">
        <v>17</v>
      </c>
      <c r="B33" s="26"/>
      <c r="D33" s="26"/>
      <c r="E33" s="28"/>
    </row>
    <row r="34" spans="1:5">
      <c r="A34">
        <v>18</v>
      </c>
      <c r="B34" s="26"/>
      <c r="D34" s="26"/>
      <c r="E34" s="28"/>
    </row>
    <row r="35" spans="1:5">
      <c r="A35">
        <v>19</v>
      </c>
      <c r="B35" s="26"/>
      <c r="D35" s="26"/>
      <c r="E35" s="28"/>
    </row>
    <row r="36" spans="1:5">
      <c r="A36">
        <v>20</v>
      </c>
      <c r="B36" s="26"/>
      <c r="D36" s="26"/>
      <c r="E36" s="28"/>
    </row>
    <row r="37" spans="1:5">
      <c r="A37">
        <v>21</v>
      </c>
      <c r="B37" s="26"/>
      <c r="D37" s="26"/>
      <c r="E37" s="28"/>
    </row>
    <row r="38" spans="1:5">
      <c r="A38">
        <v>22</v>
      </c>
      <c r="B38" s="26"/>
      <c r="D38" s="26"/>
      <c r="E38" s="28"/>
    </row>
    <row r="39" spans="1:5">
      <c r="A39">
        <v>23</v>
      </c>
      <c r="B39" s="26"/>
      <c r="D39" s="26"/>
      <c r="E39" s="28"/>
    </row>
    <row r="40" spans="1:5">
      <c r="A40">
        <v>24</v>
      </c>
      <c r="B40" s="26"/>
      <c r="D40" s="26"/>
      <c r="E40" s="28"/>
    </row>
    <row r="41" spans="1:5">
      <c r="A41">
        <v>25</v>
      </c>
      <c r="B41" s="26"/>
      <c r="D41" s="26"/>
      <c r="E41" s="28"/>
    </row>
    <row r="42" spans="1:5">
      <c r="A42">
        <v>26</v>
      </c>
      <c r="B42" s="26"/>
      <c r="D42" s="26"/>
      <c r="E42" s="28"/>
    </row>
    <row r="43" spans="1:5">
      <c r="A43">
        <v>27</v>
      </c>
      <c r="B43" s="26"/>
      <c r="D43" s="26"/>
      <c r="E43" s="28"/>
    </row>
    <row r="44" spans="1:5">
      <c r="A44">
        <v>28</v>
      </c>
      <c r="B44" s="26"/>
      <c r="D44" s="26"/>
      <c r="E44" s="28"/>
    </row>
    <row r="45" spans="1:5">
      <c r="A45">
        <v>29</v>
      </c>
      <c r="B45" s="26"/>
      <c r="D45" s="26"/>
      <c r="E45" s="28"/>
    </row>
    <row r="46" spans="1:5">
      <c r="A46">
        <v>30</v>
      </c>
      <c r="B46" s="26"/>
      <c r="D46" s="26"/>
      <c r="E46" s="28"/>
    </row>
    <row r="47" spans="1:5">
      <c r="A47">
        <v>31</v>
      </c>
      <c r="B47" s="26"/>
      <c r="D47" s="26"/>
      <c r="E47" s="28"/>
    </row>
    <row r="48" spans="1:5">
      <c r="A48">
        <v>32</v>
      </c>
      <c r="B48" s="26"/>
      <c r="D48" s="26"/>
      <c r="E48" s="28"/>
    </row>
    <row r="49" spans="1:5">
      <c r="A49">
        <v>33</v>
      </c>
      <c r="B49" s="26"/>
      <c r="D49" s="26"/>
      <c r="E49" s="28"/>
    </row>
    <row r="50" spans="1:5">
      <c r="A50">
        <v>34</v>
      </c>
      <c r="B50" s="26"/>
      <c r="D50" s="26"/>
      <c r="E50" s="28"/>
    </row>
    <row r="51" spans="1:5">
      <c r="A51">
        <v>35</v>
      </c>
      <c r="B51" s="26"/>
      <c r="D51" s="26"/>
      <c r="E51" s="28"/>
    </row>
    <row r="52" spans="1:5">
      <c r="A52">
        <v>36</v>
      </c>
      <c r="B52" s="26"/>
      <c r="D52" s="26"/>
      <c r="E52" s="28"/>
    </row>
    <row r="53" spans="1:5">
      <c r="A53">
        <v>37</v>
      </c>
      <c r="B53" s="26"/>
      <c r="D53" s="26"/>
      <c r="E53" s="28"/>
    </row>
    <row r="54" spans="1:5">
      <c r="A54">
        <v>38</v>
      </c>
      <c r="B54" s="26"/>
      <c r="D54" s="26"/>
      <c r="E54" s="28"/>
    </row>
    <row r="55" spans="1:5">
      <c r="A55">
        <v>39</v>
      </c>
      <c r="B55" s="26"/>
      <c r="D55" s="26"/>
      <c r="E55" s="28"/>
    </row>
    <row r="56" spans="1:5">
      <c r="A56">
        <v>40</v>
      </c>
      <c r="B56" s="26"/>
      <c r="D56" s="26"/>
      <c r="E56" s="28"/>
    </row>
    <row r="57" spans="1:5">
      <c r="A57">
        <v>41</v>
      </c>
      <c r="B57" s="26"/>
      <c r="D57" s="26"/>
      <c r="E57" s="28"/>
    </row>
    <row r="58" spans="1:5">
      <c r="A58">
        <v>42</v>
      </c>
      <c r="B58" s="26"/>
      <c r="D58" s="26"/>
      <c r="E58" s="28"/>
    </row>
    <row r="59" spans="1:5">
      <c r="A59">
        <v>43</v>
      </c>
      <c r="B59" s="26"/>
      <c r="D59" s="26"/>
      <c r="E59" s="28"/>
    </row>
    <row r="60" spans="1:5">
      <c r="A60">
        <v>44</v>
      </c>
      <c r="B60" s="26"/>
      <c r="D60" s="26"/>
      <c r="E60" s="28"/>
    </row>
    <row r="61" spans="1:5">
      <c r="A61">
        <v>45</v>
      </c>
      <c r="B61" s="26"/>
      <c r="D61" s="26"/>
      <c r="E61" s="28"/>
    </row>
    <row r="62" spans="1:5">
      <c r="A62">
        <v>46</v>
      </c>
      <c r="B62" s="26"/>
      <c r="D62" s="26"/>
      <c r="E62" s="28"/>
    </row>
    <row r="63" spans="1:5">
      <c r="A63">
        <v>47</v>
      </c>
      <c r="B63" s="26"/>
      <c r="D63" s="26"/>
      <c r="E63" s="28"/>
    </row>
    <row r="64" spans="1:5">
      <c r="A64">
        <v>48</v>
      </c>
      <c r="B64" s="26"/>
      <c r="D64" s="26"/>
      <c r="E64" s="28"/>
    </row>
    <row r="65" spans="1:5">
      <c r="A65">
        <v>49</v>
      </c>
      <c r="B65" s="26"/>
      <c r="D65" s="26"/>
      <c r="E65" s="28"/>
    </row>
    <row r="66" spans="1:5">
      <c r="A66">
        <v>50</v>
      </c>
      <c r="B66" s="26"/>
      <c r="D66" s="26"/>
      <c r="E66" s="28"/>
    </row>
    <row r="67" spans="1:5">
      <c r="A67">
        <v>51</v>
      </c>
      <c r="B67" s="26"/>
      <c r="D67" s="26"/>
      <c r="E67" s="28"/>
    </row>
    <row r="68" spans="1:5">
      <c r="A68">
        <v>52</v>
      </c>
      <c r="B68" s="26"/>
      <c r="D68" s="26"/>
      <c r="E68" s="28"/>
    </row>
    <row r="69" spans="1:5">
      <c r="A69">
        <v>53</v>
      </c>
      <c r="B69" s="26"/>
      <c r="D69" s="26"/>
      <c r="E69" s="28"/>
    </row>
    <row r="70" spans="1:5">
      <c r="A70">
        <v>54</v>
      </c>
      <c r="B70" s="26"/>
      <c r="D70" s="26"/>
      <c r="E70" s="28"/>
    </row>
    <row r="71" spans="1:5">
      <c r="A71">
        <v>55</v>
      </c>
      <c r="B71" s="26"/>
      <c r="D71" s="26"/>
      <c r="E71" s="28"/>
    </row>
    <row r="72" spans="1:5">
      <c r="A72">
        <v>56</v>
      </c>
      <c r="B72" s="26"/>
      <c r="D72" s="26"/>
      <c r="E72" s="28"/>
    </row>
    <row r="73" spans="1:5">
      <c r="A73">
        <v>57</v>
      </c>
      <c r="B73" s="26"/>
      <c r="D73" s="26"/>
      <c r="E73" s="28"/>
    </row>
    <row r="74" spans="1:5">
      <c r="A74">
        <v>58</v>
      </c>
      <c r="B74" s="26"/>
      <c r="D74" s="26"/>
      <c r="E74" s="28"/>
    </row>
    <row r="75" spans="1:5">
      <c r="A75">
        <v>59</v>
      </c>
      <c r="B75" s="26"/>
      <c r="D75" s="26"/>
      <c r="E75" s="28"/>
    </row>
    <row r="76" spans="1:5">
      <c r="A76">
        <v>60</v>
      </c>
      <c r="B76" s="26"/>
      <c r="D76" s="26"/>
      <c r="E76" s="28"/>
    </row>
    <row r="77" spans="1:5">
      <c r="A77">
        <v>61</v>
      </c>
      <c r="B77" s="26"/>
      <c r="D77" s="26"/>
      <c r="E77" s="28"/>
    </row>
    <row r="78" spans="1:5">
      <c r="A78">
        <v>62</v>
      </c>
      <c r="B78" s="26"/>
      <c r="D78" s="26"/>
      <c r="E78" s="28"/>
    </row>
    <row r="79" spans="1:5">
      <c r="A79">
        <v>63</v>
      </c>
      <c r="B79" s="26"/>
      <c r="D79" s="26"/>
      <c r="E79" s="28"/>
    </row>
    <row r="80" spans="1:5">
      <c r="A80">
        <v>64</v>
      </c>
      <c r="B80" s="26"/>
      <c r="D80" s="26"/>
      <c r="E80" s="28"/>
    </row>
    <row r="81" spans="1:5">
      <c r="A81">
        <v>65</v>
      </c>
      <c r="B81" s="26"/>
      <c r="D81" s="26"/>
      <c r="E81" s="28"/>
    </row>
    <row r="82" spans="1:5">
      <c r="A82">
        <v>66</v>
      </c>
      <c r="B82" s="26"/>
      <c r="D82" s="26"/>
      <c r="E82" s="28"/>
    </row>
    <row r="83" spans="1:5">
      <c r="A83">
        <v>67</v>
      </c>
      <c r="B83" s="26"/>
      <c r="D83" s="26"/>
      <c r="E83" s="28"/>
    </row>
    <row r="84" spans="1:5">
      <c r="A84">
        <v>68</v>
      </c>
      <c r="B84" s="26"/>
      <c r="D84" s="26"/>
      <c r="E84" s="28"/>
    </row>
    <row r="85" spans="1:5">
      <c r="A85">
        <v>69</v>
      </c>
      <c r="B85" s="26"/>
      <c r="D85" s="26"/>
      <c r="E85" s="28"/>
    </row>
    <row r="86" spans="1:5">
      <c r="A86">
        <v>70</v>
      </c>
      <c r="B86" s="26"/>
      <c r="D86" s="26"/>
      <c r="E86" s="28"/>
    </row>
    <row r="87" spans="1:5">
      <c r="A87">
        <v>71</v>
      </c>
      <c r="B87" s="26"/>
      <c r="D87" s="26"/>
      <c r="E87" s="28"/>
    </row>
    <row r="88" spans="1:5">
      <c r="A88">
        <v>72</v>
      </c>
      <c r="B88" s="26"/>
      <c r="D88" s="26"/>
      <c r="E88" s="28"/>
    </row>
    <row r="89" spans="1:5">
      <c r="A89">
        <v>73</v>
      </c>
      <c r="B89" s="26"/>
      <c r="D89" s="26"/>
      <c r="E89" s="28"/>
    </row>
    <row r="90" spans="1:5">
      <c r="A90">
        <v>74</v>
      </c>
      <c r="B90" s="26"/>
      <c r="D90" s="26"/>
      <c r="E90" s="28"/>
    </row>
    <row r="91" spans="1:5">
      <c r="A91">
        <v>75</v>
      </c>
      <c r="B91" s="26"/>
      <c r="D91" s="26"/>
      <c r="E91" s="28"/>
    </row>
    <row r="92" spans="1:5">
      <c r="A92">
        <v>76</v>
      </c>
      <c r="B92" s="26"/>
      <c r="D92" s="26"/>
      <c r="E92" s="28"/>
    </row>
    <row r="93" spans="1:5">
      <c r="A93">
        <v>77</v>
      </c>
      <c r="B93" s="26"/>
      <c r="D93" s="26"/>
      <c r="E93" s="28"/>
    </row>
    <row r="94" spans="1:5">
      <c r="A94">
        <v>78</v>
      </c>
      <c r="B94" s="26"/>
      <c r="D94" s="26"/>
      <c r="E94" s="28"/>
    </row>
    <row r="95" spans="1:5">
      <c r="A95">
        <v>79</v>
      </c>
      <c r="B95" s="26"/>
      <c r="D95" s="26"/>
      <c r="E95" s="28"/>
    </row>
    <row r="96" spans="1:5">
      <c r="A96">
        <v>80</v>
      </c>
      <c r="B96" s="26"/>
      <c r="D96" s="26"/>
      <c r="E96" s="28"/>
    </row>
    <row r="97" spans="1:5">
      <c r="A97">
        <v>81</v>
      </c>
      <c r="B97" s="26"/>
      <c r="D97" s="26"/>
      <c r="E97" s="28"/>
    </row>
    <row r="98" spans="1:5">
      <c r="A98">
        <v>82</v>
      </c>
      <c r="B98" s="26"/>
      <c r="D98" s="26"/>
      <c r="E98" s="28"/>
    </row>
    <row r="99" spans="1:5">
      <c r="A99">
        <v>83</v>
      </c>
      <c r="B99" s="26"/>
      <c r="D99" s="26"/>
      <c r="E99" s="28"/>
    </row>
    <row r="100" spans="1:5">
      <c r="A100">
        <v>84</v>
      </c>
      <c r="B100" s="26"/>
      <c r="D100" s="26"/>
      <c r="E100" s="2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400-000002000000}">
          <x14:formula1>
            <xm:f>'Product Backlog'!$H$5:$H$8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400-000001000000}">
          <x14:formula1>
            <xm:f>'Product Backlog'!$A$24:$A$108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180" zoomScaleNormal="180" workbookViewId="0">
      <selection activeCell="B2" sqref="B2"/>
    </sheetView>
  </sheetViews>
  <sheetFormatPr defaultColWidth="11.5546875" defaultRowHeight="13.2"/>
  <cols>
    <col min="1" max="1" width="10.33203125" customWidth="1"/>
    <col min="3" max="3" width="12.33203125" customWidth="1"/>
    <col min="4" max="4" width="51.88671875" customWidth="1"/>
    <col min="5" max="5" width="17.6640625" customWidth="1"/>
    <col min="6" max="6" width="51.88671875" customWidth="1"/>
  </cols>
  <sheetData>
    <row r="1" spans="1:1024" s="20" customFormat="1" ht="17.399999999999999">
      <c r="A1" s="18" t="s">
        <v>8</v>
      </c>
      <c r="B1" s="18">
        <f>'Sprint 04 Backlog'!B1+1</f>
        <v>5</v>
      </c>
      <c r="C1" s="18"/>
      <c r="D1" s="19" t="s">
        <v>2</v>
      </c>
      <c r="E1"/>
      <c r="F1" s="18"/>
      <c r="AMI1"/>
      <c r="AMJ1"/>
    </row>
    <row r="2" spans="1:1024" s="20" customFormat="1">
      <c r="A2" s="18" t="s">
        <v>171</v>
      </c>
      <c r="B2" s="21">
        <f>'Sprint 04 Backlog'!B3</f>
        <v>44880</v>
      </c>
      <c r="C2" s="18"/>
      <c r="D2" s="22" t="s">
        <v>172</v>
      </c>
      <c r="E2" s="18"/>
      <c r="F2" s="18"/>
      <c r="AMI2"/>
      <c r="AMJ2"/>
    </row>
    <row r="3" spans="1:1024" s="20" customFormat="1">
      <c r="A3" s="18" t="s">
        <v>173</v>
      </c>
      <c r="B3" s="21">
        <f>B2+7</f>
        <v>44887</v>
      </c>
      <c r="C3" s="18"/>
      <c r="D3" s="18"/>
      <c r="E3" s="18"/>
      <c r="F3" s="18"/>
      <c r="AMI3"/>
      <c r="AMJ3"/>
    </row>
    <row r="4" spans="1:1024" s="20" customFormat="1">
      <c r="A4" s="18" t="s">
        <v>174</v>
      </c>
      <c r="B4" s="23" t="s">
        <v>175</v>
      </c>
      <c r="C4" s="18"/>
      <c r="D4" s="18"/>
      <c r="E4" s="18"/>
      <c r="F4" s="18"/>
      <c r="AMI4"/>
      <c r="AMJ4"/>
    </row>
    <row r="5" spans="1:1024" s="20" customFormat="1">
      <c r="A5" s="18"/>
      <c r="B5" s="23"/>
      <c r="C5" s="18"/>
      <c r="D5" s="18"/>
      <c r="E5" s="18"/>
      <c r="F5" s="18"/>
      <c r="AMI5"/>
      <c r="AMJ5"/>
    </row>
    <row r="6" spans="1:1024" s="20" customFormat="1">
      <c r="A6" s="18"/>
      <c r="B6" s="24" t="s">
        <v>9</v>
      </c>
      <c r="C6" s="18" t="s">
        <v>176</v>
      </c>
      <c r="D6" s="18"/>
      <c r="E6" s="18"/>
      <c r="F6" s="18"/>
      <c r="AMI6"/>
      <c r="AMJ6"/>
    </row>
    <row r="7" spans="1:1024" s="20" customFormat="1">
      <c r="A7" s="18" t="s">
        <v>177</v>
      </c>
      <c r="B7" s="18">
        <f>COUNTA(D17:D995)</f>
        <v>1</v>
      </c>
      <c r="C7" s="18"/>
      <c r="D7" s="18"/>
      <c r="E7" s="18"/>
      <c r="F7" s="18"/>
      <c r="AMI7"/>
      <c r="AMJ7"/>
    </row>
    <row r="8" spans="1:1024" s="20" customFormat="1">
      <c r="A8" s="18" t="s">
        <v>178</v>
      </c>
      <c r="B8" s="18">
        <f t="shared" ref="B8:B14" si="0">B7-C8</f>
        <v>1</v>
      </c>
      <c r="C8" s="18">
        <f>COUNTIF(E$17:E$995, "Completed Day 1")</f>
        <v>0</v>
      </c>
      <c r="D8" s="18"/>
      <c r="E8" s="18"/>
      <c r="F8" s="18"/>
      <c r="AMI8"/>
      <c r="AMJ8"/>
    </row>
    <row r="9" spans="1:1024" s="20" customFormat="1">
      <c r="A9" s="18" t="s">
        <v>179</v>
      </c>
      <c r="B9" s="18">
        <f t="shared" si="0"/>
        <v>1</v>
      </c>
      <c r="C9" s="18">
        <f>COUNTIF(E$17:E$995, "Completed Day 2")</f>
        <v>0</v>
      </c>
      <c r="D9" s="18"/>
      <c r="E9" s="18"/>
      <c r="F9" s="18"/>
      <c r="AMI9"/>
      <c r="AMJ9"/>
    </row>
    <row r="10" spans="1:1024" s="20" customFormat="1">
      <c r="A10" s="18" t="s">
        <v>180</v>
      </c>
      <c r="B10" s="18">
        <f t="shared" si="0"/>
        <v>1</v>
      </c>
      <c r="C10" s="18">
        <f>COUNTIF(E$17:E$995, "Completed Day 3")</f>
        <v>0</v>
      </c>
      <c r="D10" s="18"/>
      <c r="E10" s="18"/>
      <c r="F10" s="18"/>
      <c r="AMI10"/>
      <c r="AMJ10"/>
    </row>
    <row r="11" spans="1:1024" s="20" customFormat="1">
      <c r="A11" s="18" t="s">
        <v>181</v>
      </c>
      <c r="B11" s="18">
        <f t="shared" si="0"/>
        <v>1</v>
      </c>
      <c r="C11" s="18">
        <f>COUNTIF(E$17:E$995, "Completed Day 4")</f>
        <v>0</v>
      </c>
      <c r="D11" s="18"/>
      <c r="E11" s="18"/>
      <c r="F11" s="18"/>
      <c r="AMI11"/>
      <c r="AMJ11"/>
    </row>
    <row r="12" spans="1:1024" s="20" customFormat="1">
      <c r="A12" s="18" t="s">
        <v>182</v>
      </c>
      <c r="B12" s="18">
        <f t="shared" si="0"/>
        <v>1</v>
      </c>
      <c r="C12" s="18">
        <f>COUNTIF(E$17:E$995, "Completed Day 5")</f>
        <v>0</v>
      </c>
      <c r="D12" s="18"/>
      <c r="E12" s="18"/>
      <c r="F12" s="18"/>
      <c r="AMI12"/>
      <c r="AMJ12"/>
    </row>
    <row r="13" spans="1:1024" s="20" customFormat="1">
      <c r="A13" s="18" t="s">
        <v>183</v>
      </c>
      <c r="B13" s="18">
        <f t="shared" si="0"/>
        <v>1</v>
      </c>
      <c r="C13" s="18">
        <f>COUNTIF(E$17:E$995, "Completed Day 6")</f>
        <v>0</v>
      </c>
      <c r="D13" s="18"/>
      <c r="E13" s="18"/>
      <c r="F13" s="18"/>
      <c r="AMI13"/>
      <c r="AMJ13"/>
    </row>
    <row r="14" spans="1:1024" s="20" customFormat="1">
      <c r="A14" s="18" t="s">
        <v>184</v>
      </c>
      <c r="B14" s="18">
        <f t="shared" si="0"/>
        <v>1</v>
      </c>
      <c r="C14" s="18">
        <f>COUNTIF(E$17:E$995, "Completed Day 7")</f>
        <v>0</v>
      </c>
      <c r="D14" s="18"/>
      <c r="E14" s="18"/>
      <c r="F14" s="18"/>
      <c r="AMI14"/>
      <c r="AMJ14"/>
    </row>
    <row r="15" spans="1:1024" s="20" customFormat="1">
      <c r="A15" s="18"/>
      <c r="B15" s="18"/>
      <c r="C15" s="18"/>
      <c r="D15" s="18"/>
      <c r="E15" s="18"/>
      <c r="F15" s="18"/>
      <c r="AMI15"/>
      <c r="AMJ15"/>
    </row>
    <row r="16" spans="1:1024">
      <c r="A16" s="25" t="s">
        <v>185</v>
      </c>
      <c r="B16" s="25" t="s">
        <v>20</v>
      </c>
      <c r="C16" s="25" t="s">
        <v>186</v>
      </c>
      <c r="D16" s="25" t="s">
        <v>187</v>
      </c>
      <c r="E16" s="25" t="s">
        <v>25</v>
      </c>
      <c r="F16" s="25" t="s">
        <v>29</v>
      </c>
    </row>
    <row r="17" spans="1:5">
      <c r="A17">
        <v>1</v>
      </c>
      <c r="B17" s="26"/>
      <c r="D17" s="27" t="s">
        <v>188</v>
      </c>
      <c r="E17" s="28"/>
    </row>
    <row r="18" spans="1:5">
      <c r="A18">
        <v>2</v>
      </c>
      <c r="B18" s="26"/>
      <c r="D18" s="26"/>
      <c r="E18" s="28"/>
    </row>
    <row r="19" spans="1:5">
      <c r="A19">
        <v>3</v>
      </c>
      <c r="B19" s="26"/>
      <c r="D19" s="26"/>
      <c r="E19" s="28"/>
    </row>
    <row r="20" spans="1:5">
      <c r="A20">
        <v>4</v>
      </c>
      <c r="B20" s="26"/>
      <c r="D20" s="26"/>
      <c r="E20" s="28"/>
    </row>
    <row r="21" spans="1:5">
      <c r="A21">
        <v>5</v>
      </c>
      <c r="B21" s="26"/>
      <c r="D21" s="26"/>
      <c r="E21" s="28"/>
    </row>
    <row r="22" spans="1:5">
      <c r="A22">
        <v>6</v>
      </c>
      <c r="B22" s="26"/>
      <c r="D22" s="26"/>
      <c r="E22" s="28"/>
    </row>
    <row r="23" spans="1:5">
      <c r="A23">
        <v>7</v>
      </c>
      <c r="B23" s="26"/>
      <c r="D23" s="26"/>
      <c r="E23" s="28"/>
    </row>
    <row r="24" spans="1:5">
      <c r="A24">
        <v>8</v>
      </c>
      <c r="B24" s="26"/>
      <c r="D24" s="26"/>
      <c r="E24" s="28"/>
    </row>
    <row r="25" spans="1:5">
      <c r="A25">
        <v>9</v>
      </c>
      <c r="B25" s="26"/>
      <c r="D25" s="26"/>
      <c r="E25" s="28"/>
    </row>
    <row r="26" spans="1:5">
      <c r="A26">
        <v>10</v>
      </c>
      <c r="B26" s="26"/>
      <c r="D26" s="26"/>
      <c r="E26" s="28"/>
    </row>
    <row r="27" spans="1:5">
      <c r="A27">
        <v>11</v>
      </c>
      <c r="B27" s="26"/>
      <c r="D27" s="26"/>
      <c r="E27" s="28"/>
    </row>
    <row r="28" spans="1:5">
      <c r="A28">
        <v>12</v>
      </c>
      <c r="B28" s="26"/>
      <c r="D28" s="26"/>
      <c r="E28" s="28"/>
    </row>
    <row r="29" spans="1:5">
      <c r="A29">
        <v>13</v>
      </c>
      <c r="B29" s="26"/>
      <c r="D29" s="26"/>
      <c r="E29" s="28"/>
    </row>
    <row r="30" spans="1:5">
      <c r="A30">
        <v>14</v>
      </c>
      <c r="B30" s="26"/>
      <c r="D30" s="26"/>
      <c r="E30" s="28"/>
    </row>
    <row r="31" spans="1:5">
      <c r="A31">
        <v>15</v>
      </c>
      <c r="B31" s="26"/>
      <c r="D31" s="26"/>
      <c r="E31" s="28"/>
    </row>
    <row r="32" spans="1:5">
      <c r="A32">
        <v>16</v>
      </c>
      <c r="B32" s="26"/>
      <c r="D32" s="26"/>
      <c r="E32" s="28"/>
    </row>
    <row r="33" spans="1:5">
      <c r="A33">
        <v>17</v>
      </c>
      <c r="B33" s="26"/>
      <c r="D33" s="26"/>
      <c r="E33" s="28"/>
    </row>
    <row r="34" spans="1:5">
      <c r="A34">
        <v>18</v>
      </c>
      <c r="B34" s="26"/>
      <c r="D34" s="26"/>
      <c r="E34" s="28"/>
    </row>
    <row r="35" spans="1:5">
      <c r="A35">
        <v>19</v>
      </c>
      <c r="B35" s="26"/>
      <c r="D35" s="26"/>
      <c r="E35" s="28"/>
    </row>
    <row r="36" spans="1:5">
      <c r="A36">
        <v>20</v>
      </c>
      <c r="B36" s="26"/>
      <c r="D36" s="26"/>
      <c r="E36" s="28"/>
    </row>
    <row r="37" spans="1:5">
      <c r="A37">
        <v>21</v>
      </c>
      <c r="B37" s="26"/>
      <c r="D37" s="26"/>
      <c r="E37" s="28"/>
    </row>
    <row r="38" spans="1:5">
      <c r="A38">
        <v>22</v>
      </c>
      <c r="B38" s="26"/>
      <c r="D38" s="26"/>
      <c r="E38" s="28"/>
    </row>
    <row r="39" spans="1:5">
      <c r="A39">
        <v>23</v>
      </c>
      <c r="B39" s="26"/>
      <c r="D39" s="26"/>
      <c r="E39" s="28"/>
    </row>
    <row r="40" spans="1:5">
      <c r="A40">
        <v>24</v>
      </c>
      <c r="B40" s="26"/>
      <c r="D40" s="26"/>
      <c r="E40" s="28"/>
    </row>
    <row r="41" spans="1:5">
      <c r="A41">
        <v>25</v>
      </c>
      <c r="B41" s="26"/>
      <c r="D41" s="26"/>
      <c r="E41" s="28"/>
    </row>
    <row r="42" spans="1:5">
      <c r="A42">
        <v>26</v>
      </c>
      <c r="B42" s="26"/>
      <c r="D42" s="26"/>
      <c r="E42" s="28"/>
    </row>
    <row r="43" spans="1:5">
      <c r="A43">
        <v>27</v>
      </c>
      <c r="B43" s="26"/>
      <c r="D43" s="26"/>
      <c r="E43" s="28"/>
    </row>
    <row r="44" spans="1:5">
      <c r="A44">
        <v>28</v>
      </c>
      <c r="B44" s="26"/>
      <c r="D44" s="26"/>
      <c r="E44" s="28"/>
    </row>
    <row r="45" spans="1:5">
      <c r="A45">
        <v>29</v>
      </c>
      <c r="B45" s="26"/>
      <c r="D45" s="26"/>
      <c r="E45" s="28"/>
    </row>
    <row r="46" spans="1:5">
      <c r="A46">
        <v>30</v>
      </c>
      <c r="B46" s="26"/>
      <c r="D46" s="26"/>
      <c r="E46" s="28"/>
    </row>
    <row r="47" spans="1:5">
      <c r="A47">
        <v>31</v>
      </c>
      <c r="B47" s="26"/>
      <c r="D47" s="26"/>
      <c r="E47" s="28"/>
    </row>
    <row r="48" spans="1:5">
      <c r="A48">
        <v>32</v>
      </c>
      <c r="B48" s="26"/>
      <c r="D48" s="26"/>
      <c r="E48" s="28"/>
    </row>
    <row r="49" spans="1:5">
      <c r="A49">
        <v>33</v>
      </c>
      <c r="B49" s="26"/>
      <c r="D49" s="26"/>
      <c r="E49" s="28"/>
    </row>
    <row r="50" spans="1:5">
      <c r="A50">
        <v>34</v>
      </c>
      <c r="B50" s="26"/>
      <c r="D50" s="26"/>
      <c r="E50" s="28"/>
    </row>
    <row r="51" spans="1:5">
      <c r="A51">
        <v>35</v>
      </c>
      <c r="B51" s="26"/>
      <c r="D51" s="26"/>
      <c r="E51" s="28"/>
    </row>
    <row r="52" spans="1:5">
      <c r="A52">
        <v>36</v>
      </c>
      <c r="B52" s="26"/>
      <c r="D52" s="26"/>
      <c r="E52" s="28"/>
    </row>
    <row r="53" spans="1:5">
      <c r="A53">
        <v>37</v>
      </c>
      <c r="B53" s="26"/>
      <c r="D53" s="26"/>
      <c r="E53" s="28"/>
    </row>
    <row r="54" spans="1:5">
      <c r="A54">
        <v>38</v>
      </c>
      <c r="B54" s="26"/>
      <c r="D54" s="26"/>
      <c r="E54" s="28"/>
    </row>
    <row r="55" spans="1:5">
      <c r="A55">
        <v>39</v>
      </c>
      <c r="B55" s="26"/>
      <c r="D55" s="26"/>
      <c r="E55" s="28"/>
    </row>
    <row r="56" spans="1:5">
      <c r="A56">
        <v>40</v>
      </c>
      <c r="B56" s="26"/>
      <c r="D56" s="26"/>
      <c r="E56" s="28"/>
    </row>
    <row r="57" spans="1:5">
      <c r="A57">
        <v>41</v>
      </c>
      <c r="B57" s="26"/>
      <c r="D57" s="26"/>
      <c r="E57" s="28"/>
    </row>
    <row r="58" spans="1:5">
      <c r="A58">
        <v>42</v>
      </c>
      <c r="B58" s="26"/>
      <c r="D58" s="26"/>
      <c r="E58" s="28"/>
    </row>
    <row r="59" spans="1:5">
      <c r="A59">
        <v>43</v>
      </c>
      <c r="B59" s="26"/>
      <c r="D59" s="26"/>
      <c r="E59" s="28"/>
    </row>
    <row r="60" spans="1:5">
      <c r="A60">
        <v>44</v>
      </c>
      <c r="B60" s="26"/>
      <c r="D60" s="26"/>
      <c r="E60" s="28"/>
    </row>
    <row r="61" spans="1:5">
      <c r="A61">
        <v>45</v>
      </c>
      <c r="B61" s="26"/>
      <c r="D61" s="26"/>
      <c r="E61" s="28"/>
    </row>
    <row r="62" spans="1:5">
      <c r="A62">
        <v>46</v>
      </c>
      <c r="B62" s="26"/>
      <c r="D62" s="26"/>
      <c r="E62" s="28"/>
    </row>
    <row r="63" spans="1:5">
      <c r="A63">
        <v>47</v>
      </c>
      <c r="B63" s="26"/>
      <c r="D63" s="26"/>
      <c r="E63" s="28"/>
    </row>
    <row r="64" spans="1:5">
      <c r="A64">
        <v>48</v>
      </c>
      <c r="B64" s="26"/>
      <c r="D64" s="26"/>
      <c r="E64" s="28"/>
    </row>
    <row r="65" spans="1:5">
      <c r="A65">
        <v>49</v>
      </c>
      <c r="B65" s="26"/>
      <c r="D65" s="26"/>
      <c r="E65" s="28"/>
    </row>
    <row r="66" spans="1:5">
      <c r="A66">
        <v>50</v>
      </c>
      <c r="B66" s="26"/>
      <c r="D66" s="26"/>
      <c r="E66" s="28"/>
    </row>
    <row r="67" spans="1:5">
      <c r="A67">
        <v>51</v>
      </c>
      <c r="B67" s="26"/>
      <c r="D67" s="26"/>
      <c r="E67" s="28"/>
    </row>
    <row r="68" spans="1:5">
      <c r="A68">
        <v>52</v>
      </c>
      <c r="B68" s="26"/>
      <c r="D68" s="26"/>
      <c r="E68" s="28"/>
    </row>
    <row r="69" spans="1:5">
      <c r="A69">
        <v>53</v>
      </c>
      <c r="B69" s="26"/>
      <c r="D69" s="26"/>
      <c r="E69" s="28"/>
    </row>
    <row r="70" spans="1:5">
      <c r="A70">
        <v>54</v>
      </c>
      <c r="B70" s="26"/>
      <c r="D70" s="26"/>
      <c r="E70" s="28"/>
    </row>
    <row r="71" spans="1:5">
      <c r="A71">
        <v>55</v>
      </c>
      <c r="B71" s="26"/>
      <c r="D71" s="26"/>
      <c r="E71" s="28"/>
    </row>
    <row r="72" spans="1:5">
      <c r="A72">
        <v>56</v>
      </c>
      <c r="B72" s="26"/>
      <c r="D72" s="26"/>
      <c r="E72" s="28"/>
    </row>
    <row r="73" spans="1:5">
      <c r="A73">
        <v>57</v>
      </c>
      <c r="B73" s="26"/>
      <c r="D73" s="26"/>
      <c r="E73" s="28"/>
    </row>
    <row r="74" spans="1:5">
      <c r="A74">
        <v>58</v>
      </c>
      <c r="B74" s="26"/>
      <c r="D74" s="26"/>
      <c r="E74" s="28"/>
    </row>
    <row r="75" spans="1:5">
      <c r="A75">
        <v>59</v>
      </c>
      <c r="B75" s="26"/>
      <c r="D75" s="26"/>
      <c r="E75" s="28"/>
    </row>
    <row r="76" spans="1:5">
      <c r="A76">
        <v>60</v>
      </c>
      <c r="B76" s="26"/>
      <c r="D76" s="26"/>
      <c r="E76" s="28"/>
    </row>
    <row r="77" spans="1:5">
      <c r="A77">
        <v>61</v>
      </c>
      <c r="B77" s="26"/>
      <c r="D77" s="26"/>
      <c r="E77" s="28"/>
    </row>
    <row r="78" spans="1:5">
      <c r="A78">
        <v>62</v>
      </c>
      <c r="B78" s="26"/>
      <c r="D78" s="26"/>
      <c r="E78" s="28"/>
    </row>
    <row r="79" spans="1:5">
      <c r="A79">
        <v>63</v>
      </c>
      <c r="B79" s="26"/>
      <c r="D79" s="26"/>
      <c r="E79" s="28"/>
    </row>
    <row r="80" spans="1:5">
      <c r="A80">
        <v>64</v>
      </c>
      <c r="B80" s="26"/>
      <c r="D80" s="26"/>
      <c r="E80" s="28"/>
    </row>
    <row r="81" spans="1:5">
      <c r="A81">
        <v>65</v>
      </c>
      <c r="B81" s="26"/>
      <c r="D81" s="26"/>
      <c r="E81" s="28"/>
    </row>
    <row r="82" spans="1:5">
      <c r="A82">
        <v>66</v>
      </c>
      <c r="B82" s="26"/>
      <c r="D82" s="26"/>
      <c r="E82" s="28"/>
    </row>
    <row r="83" spans="1:5">
      <c r="A83">
        <v>67</v>
      </c>
      <c r="B83" s="26"/>
      <c r="D83" s="26"/>
      <c r="E83" s="28"/>
    </row>
    <row r="84" spans="1:5">
      <c r="A84">
        <v>68</v>
      </c>
      <c r="B84" s="26"/>
      <c r="D84" s="26"/>
      <c r="E84" s="28"/>
    </row>
    <row r="85" spans="1:5">
      <c r="A85">
        <v>69</v>
      </c>
      <c r="B85" s="26"/>
      <c r="D85" s="26"/>
      <c r="E85" s="28"/>
    </row>
    <row r="86" spans="1:5">
      <c r="A86">
        <v>70</v>
      </c>
      <c r="B86" s="26"/>
      <c r="D86" s="26"/>
      <c r="E86" s="28"/>
    </row>
    <row r="87" spans="1:5">
      <c r="A87">
        <v>71</v>
      </c>
      <c r="B87" s="26"/>
      <c r="D87" s="26"/>
      <c r="E87" s="28"/>
    </row>
    <row r="88" spans="1:5">
      <c r="A88">
        <v>72</v>
      </c>
      <c r="B88" s="26"/>
      <c r="D88" s="26"/>
      <c r="E88" s="28"/>
    </row>
    <row r="89" spans="1:5">
      <c r="A89">
        <v>73</v>
      </c>
      <c r="B89" s="26"/>
      <c r="D89" s="26"/>
      <c r="E89" s="28"/>
    </row>
    <row r="90" spans="1:5">
      <c r="A90">
        <v>74</v>
      </c>
      <c r="B90" s="26"/>
      <c r="D90" s="26"/>
      <c r="E90" s="28"/>
    </row>
    <row r="91" spans="1:5">
      <c r="A91">
        <v>75</v>
      </c>
      <c r="B91" s="26"/>
      <c r="D91" s="26"/>
      <c r="E91" s="28"/>
    </row>
    <row r="92" spans="1:5">
      <c r="A92">
        <v>76</v>
      </c>
      <c r="B92" s="26"/>
      <c r="D92" s="26"/>
      <c r="E92" s="28"/>
    </row>
    <row r="93" spans="1:5">
      <c r="A93">
        <v>77</v>
      </c>
      <c r="B93" s="26"/>
      <c r="D93" s="26"/>
      <c r="E93" s="28"/>
    </row>
    <row r="94" spans="1:5">
      <c r="A94">
        <v>78</v>
      </c>
      <c r="B94" s="26"/>
      <c r="D94" s="26"/>
      <c r="E94" s="28"/>
    </row>
    <row r="95" spans="1:5">
      <c r="A95">
        <v>79</v>
      </c>
      <c r="B95" s="26"/>
      <c r="D95" s="26"/>
      <c r="E95" s="28"/>
    </row>
    <row r="96" spans="1:5">
      <c r="A96">
        <v>80</v>
      </c>
      <c r="B96" s="26"/>
      <c r="D96" s="26"/>
      <c r="E96" s="28"/>
    </row>
    <row r="97" spans="1:5">
      <c r="A97">
        <v>81</v>
      </c>
      <c r="B97" s="26"/>
      <c r="D97" s="26"/>
      <c r="E97" s="28"/>
    </row>
    <row r="98" spans="1:5">
      <c r="A98">
        <v>82</v>
      </c>
      <c r="B98" s="26"/>
      <c r="D98" s="26"/>
      <c r="E98" s="28"/>
    </row>
    <row r="99" spans="1:5">
      <c r="A99">
        <v>83</v>
      </c>
      <c r="B99" s="26"/>
      <c r="D99" s="26"/>
      <c r="E99" s="28"/>
    </row>
    <row r="100" spans="1:5">
      <c r="A100">
        <v>84</v>
      </c>
      <c r="B100" s="26"/>
      <c r="D100" s="26"/>
      <c r="E100" s="2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500-000002000000}">
          <x14:formula1>
            <xm:f>'Product Backlog'!$H$5:$H$8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500-000001000000}">
          <x14:formula1>
            <xm:f>'Product Backlog'!$A$24:$A$108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0"/>
  <sheetViews>
    <sheetView zoomScale="180" zoomScaleNormal="180" workbookViewId="0">
      <selection activeCell="D16" sqref="D16"/>
    </sheetView>
  </sheetViews>
  <sheetFormatPr defaultColWidth="11.5546875" defaultRowHeight="13.2"/>
  <cols>
    <col min="1" max="1" width="10.33203125" customWidth="1"/>
    <col min="3" max="3" width="12.33203125" customWidth="1"/>
    <col min="4" max="4" width="51.88671875" customWidth="1"/>
    <col min="5" max="5" width="17.6640625" customWidth="1"/>
    <col min="6" max="6" width="51.88671875" customWidth="1"/>
  </cols>
  <sheetData>
    <row r="1" spans="1:1024" s="20" customFormat="1" ht="17.399999999999999">
      <c r="A1" s="18" t="s">
        <v>8</v>
      </c>
      <c r="B1" s="18">
        <v>6</v>
      </c>
      <c r="C1" s="18" t="s">
        <v>189</v>
      </c>
      <c r="D1" s="19" t="s">
        <v>2</v>
      </c>
      <c r="E1"/>
      <c r="F1" s="18"/>
      <c r="AMI1"/>
      <c r="AMJ1"/>
    </row>
    <row r="2" spans="1:1024" s="20" customFormat="1">
      <c r="A2" s="18" t="s">
        <v>171</v>
      </c>
      <c r="B2" s="21">
        <v>44894</v>
      </c>
      <c r="C2" s="18"/>
      <c r="D2" s="22" t="s">
        <v>172</v>
      </c>
      <c r="E2" s="18"/>
      <c r="F2" s="18"/>
      <c r="AMI2"/>
      <c r="AMJ2"/>
    </row>
    <row r="3" spans="1:1024" s="20" customFormat="1">
      <c r="A3" s="18" t="s">
        <v>173</v>
      </c>
      <c r="B3" s="21">
        <f>B2+7</f>
        <v>44901</v>
      </c>
      <c r="C3" s="18"/>
      <c r="D3" s="18"/>
      <c r="E3" s="18"/>
      <c r="F3" s="18"/>
      <c r="AMI3"/>
      <c r="AMJ3"/>
    </row>
    <row r="4" spans="1:1024" s="20" customFormat="1">
      <c r="A4" s="18" t="s">
        <v>174</v>
      </c>
      <c r="B4" s="23" t="s">
        <v>175</v>
      </c>
      <c r="C4" s="18"/>
      <c r="D4" s="18"/>
      <c r="E4" s="18"/>
      <c r="F4" s="18"/>
      <c r="AMI4"/>
      <c r="AMJ4"/>
    </row>
    <row r="5" spans="1:1024" s="20" customFormat="1">
      <c r="A5" s="18"/>
      <c r="B5" s="23"/>
      <c r="C5" s="18"/>
      <c r="D5" s="18"/>
      <c r="E5" s="18"/>
      <c r="F5" s="18"/>
      <c r="AMI5"/>
      <c r="AMJ5"/>
    </row>
    <row r="6" spans="1:1024" s="20" customFormat="1">
      <c r="A6" s="18"/>
      <c r="B6" s="24" t="s">
        <v>9</v>
      </c>
      <c r="C6" s="18" t="s">
        <v>176</v>
      </c>
      <c r="D6" s="18"/>
      <c r="E6" s="18"/>
      <c r="F6" s="18"/>
      <c r="AMI6"/>
      <c r="AMJ6"/>
    </row>
    <row r="7" spans="1:1024" s="20" customFormat="1">
      <c r="A7" s="18" t="s">
        <v>177</v>
      </c>
      <c r="B7" s="18">
        <f>COUNTA(D17:D995)</f>
        <v>1</v>
      </c>
      <c r="C7" s="18"/>
      <c r="D7" s="18"/>
      <c r="E7" s="18"/>
      <c r="F7" s="18"/>
      <c r="AMI7"/>
      <c r="AMJ7"/>
    </row>
    <row r="8" spans="1:1024" s="20" customFormat="1">
      <c r="A8" s="18" t="s">
        <v>178</v>
      </c>
      <c r="B8" s="18">
        <f t="shared" ref="B8:B14" si="0">B7-C8</f>
        <v>1</v>
      </c>
      <c r="C8" s="18">
        <f>COUNTIF(E$17:E$995, "Completed Day 1")</f>
        <v>0</v>
      </c>
      <c r="D8" s="18"/>
      <c r="E8" s="18"/>
      <c r="F8" s="18"/>
      <c r="AMI8"/>
      <c r="AMJ8"/>
    </row>
    <row r="9" spans="1:1024" s="20" customFormat="1">
      <c r="A9" s="18" t="s">
        <v>179</v>
      </c>
      <c r="B9" s="18">
        <f t="shared" si="0"/>
        <v>1</v>
      </c>
      <c r="C9" s="18">
        <f>COUNTIF(E$17:E$995, "Completed Day 2")</f>
        <v>0</v>
      </c>
      <c r="D9" s="18"/>
      <c r="E9" s="18"/>
      <c r="F9" s="18"/>
      <c r="AMI9"/>
      <c r="AMJ9"/>
    </row>
    <row r="10" spans="1:1024" s="20" customFormat="1">
      <c r="A10" s="18" t="s">
        <v>180</v>
      </c>
      <c r="B10" s="18">
        <f t="shared" si="0"/>
        <v>1</v>
      </c>
      <c r="C10" s="18">
        <f>COUNTIF(E$17:E$995, "Completed Day 3")</f>
        <v>0</v>
      </c>
      <c r="D10" s="18"/>
      <c r="E10" s="18"/>
      <c r="F10" s="18"/>
      <c r="AMI10"/>
      <c r="AMJ10"/>
    </row>
    <row r="11" spans="1:1024" s="20" customFormat="1">
      <c r="A11" s="18" t="s">
        <v>181</v>
      </c>
      <c r="B11" s="18">
        <f t="shared" si="0"/>
        <v>1</v>
      </c>
      <c r="C11" s="18">
        <f>COUNTIF(E$17:E$995, "Completed Day 4")</f>
        <v>0</v>
      </c>
      <c r="D11" s="18"/>
      <c r="E11" s="18"/>
      <c r="F11" s="18"/>
      <c r="AMI11"/>
      <c r="AMJ11"/>
    </row>
    <row r="12" spans="1:1024" s="20" customFormat="1">
      <c r="A12" s="18" t="s">
        <v>182</v>
      </c>
      <c r="B12" s="18">
        <f t="shared" si="0"/>
        <v>1</v>
      </c>
      <c r="C12" s="18">
        <f>COUNTIF(E$17:E$995, "Completed Day 5")</f>
        <v>0</v>
      </c>
      <c r="D12" s="18"/>
      <c r="E12" s="18"/>
      <c r="F12" s="18"/>
      <c r="AMI12"/>
      <c r="AMJ12"/>
    </row>
    <row r="13" spans="1:1024" s="20" customFormat="1">
      <c r="A13" s="18" t="s">
        <v>183</v>
      </c>
      <c r="B13" s="18">
        <f t="shared" si="0"/>
        <v>1</v>
      </c>
      <c r="C13" s="18">
        <f>COUNTIF(E$17:E$995, "Completed Day 6")</f>
        <v>0</v>
      </c>
      <c r="D13" s="18"/>
      <c r="E13" s="18"/>
      <c r="F13" s="18"/>
      <c r="AMI13"/>
      <c r="AMJ13"/>
    </row>
    <row r="14" spans="1:1024" s="20" customFormat="1">
      <c r="A14" s="18" t="s">
        <v>184</v>
      </c>
      <c r="B14" s="18">
        <f t="shared" si="0"/>
        <v>1</v>
      </c>
      <c r="C14" s="18">
        <f>COUNTIF(E$17:E$995, "Completed Day 7")</f>
        <v>0</v>
      </c>
      <c r="D14" s="18"/>
      <c r="E14" s="18"/>
      <c r="F14" s="18"/>
      <c r="AMI14"/>
      <c r="AMJ14"/>
    </row>
    <row r="15" spans="1:1024" s="20" customFormat="1">
      <c r="A15" s="18"/>
      <c r="B15" s="18"/>
      <c r="C15" s="18"/>
      <c r="D15" s="18" t="s">
        <v>190</v>
      </c>
      <c r="E15" s="18"/>
      <c r="F15" s="18"/>
      <c r="AMI15"/>
      <c r="AMJ15"/>
    </row>
    <row r="16" spans="1:1024">
      <c r="A16" s="25" t="s">
        <v>185</v>
      </c>
      <c r="B16" s="25" t="s">
        <v>20</v>
      </c>
      <c r="C16" s="25" t="s">
        <v>186</v>
      </c>
      <c r="D16" s="25" t="s">
        <v>187</v>
      </c>
      <c r="E16" s="25" t="s">
        <v>25</v>
      </c>
      <c r="F16" s="25" t="s">
        <v>29</v>
      </c>
    </row>
    <row r="17" spans="1:5">
      <c r="A17">
        <v>1</v>
      </c>
      <c r="B17" s="26"/>
      <c r="D17" s="27" t="s">
        <v>188</v>
      </c>
      <c r="E17" s="28"/>
    </row>
    <row r="18" spans="1:5">
      <c r="A18">
        <v>2</v>
      </c>
      <c r="B18" s="26"/>
      <c r="D18" s="26"/>
      <c r="E18" s="28"/>
    </row>
    <row r="19" spans="1:5">
      <c r="A19">
        <v>3</v>
      </c>
      <c r="B19" s="26"/>
      <c r="D19" s="26"/>
      <c r="E19" s="28"/>
    </row>
    <row r="20" spans="1:5">
      <c r="A20">
        <v>4</v>
      </c>
      <c r="B20" s="26"/>
      <c r="D20" s="26"/>
      <c r="E20" s="28"/>
    </row>
    <row r="21" spans="1:5">
      <c r="A21">
        <v>5</v>
      </c>
      <c r="B21" s="26"/>
      <c r="D21" s="26"/>
      <c r="E21" s="28"/>
    </row>
    <row r="22" spans="1:5">
      <c r="A22">
        <v>6</v>
      </c>
      <c r="B22" s="26"/>
      <c r="D22" s="26"/>
      <c r="E22" s="28"/>
    </row>
    <row r="23" spans="1:5">
      <c r="A23">
        <v>7</v>
      </c>
      <c r="B23" s="26"/>
      <c r="D23" s="26"/>
      <c r="E23" s="28"/>
    </row>
    <row r="24" spans="1:5">
      <c r="A24">
        <v>8</v>
      </c>
      <c r="B24" s="26"/>
      <c r="D24" s="26"/>
      <c r="E24" s="28"/>
    </row>
    <row r="25" spans="1:5">
      <c r="A25">
        <v>9</v>
      </c>
      <c r="B25" s="26"/>
      <c r="D25" s="26"/>
      <c r="E25" s="28"/>
    </row>
    <row r="26" spans="1:5">
      <c r="A26">
        <v>10</v>
      </c>
      <c r="B26" s="26"/>
      <c r="D26" s="26"/>
      <c r="E26" s="28"/>
    </row>
    <row r="27" spans="1:5">
      <c r="A27">
        <v>11</v>
      </c>
      <c r="B27" s="26"/>
      <c r="D27" s="26"/>
      <c r="E27" s="28"/>
    </row>
    <row r="28" spans="1:5">
      <c r="A28">
        <v>12</v>
      </c>
      <c r="B28" s="26"/>
      <c r="D28" s="26"/>
      <c r="E28" s="28"/>
    </row>
    <row r="29" spans="1:5">
      <c r="A29">
        <v>13</v>
      </c>
      <c r="B29" s="26"/>
      <c r="D29" s="26"/>
      <c r="E29" s="28"/>
    </row>
    <row r="30" spans="1:5">
      <c r="A30">
        <v>14</v>
      </c>
      <c r="B30" s="26"/>
      <c r="D30" s="26"/>
      <c r="E30" s="28"/>
    </row>
    <row r="31" spans="1:5">
      <c r="A31">
        <v>15</v>
      </c>
      <c r="B31" s="26"/>
      <c r="D31" s="26"/>
      <c r="E31" s="28"/>
    </row>
    <row r="32" spans="1:5">
      <c r="A32">
        <v>16</v>
      </c>
      <c r="B32" s="26"/>
      <c r="D32" s="26"/>
      <c r="E32" s="28"/>
    </row>
    <row r="33" spans="1:5">
      <c r="A33">
        <v>17</v>
      </c>
      <c r="B33" s="26"/>
      <c r="D33" s="26"/>
      <c r="E33" s="28"/>
    </row>
    <row r="34" spans="1:5">
      <c r="A34">
        <v>18</v>
      </c>
      <c r="B34" s="26"/>
      <c r="D34" s="26"/>
      <c r="E34" s="28"/>
    </row>
    <row r="35" spans="1:5">
      <c r="A35">
        <v>19</v>
      </c>
      <c r="B35" s="26"/>
      <c r="D35" s="26"/>
      <c r="E35" s="28"/>
    </row>
    <row r="36" spans="1:5">
      <c r="A36">
        <v>20</v>
      </c>
      <c r="B36" s="26"/>
      <c r="D36" s="26"/>
      <c r="E36" s="28"/>
    </row>
    <row r="37" spans="1:5">
      <c r="A37">
        <v>21</v>
      </c>
      <c r="B37" s="26"/>
      <c r="D37" s="26"/>
      <c r="E37" s="28"/>
    </row>
    <row r="38" spans="1:5">
      <c r="A38">
        <v>22</v>
      </c>
      <c r="B38" s="26"/>
      <c r="D38" s="26"/>
      <c r="E38" s="28"/>
    </row>
    <row r="39" spans="1:5">
      <c r="A39">
        <v>23</v>
      </c>
      <c r="B39" s="26"/>
      <c r="D39" s="26"/>
      <c r="E39" s="28"/>
    </row>
    <row r="40" spans="1:5">
      <c r="A40">
        <v>24</v>
      </c>
      <c r="B40" s="26"/>
      <c r="D40" s="26"/>
      <c r="E40" s="28"/>
    </row>
    <row r="41" spans="1:5">
      <c r="A41">
        <v>25</v>
      </c>
      <c r="B41" s="26"/>
      <c r="D41" s="26"/>
      <c r="E41" s="28"/>
    </row>
    <row r="42" spans="1:5">
      <c r="A42">
        <v>26</v>
      </c>
      <c r="B42" s="26"/>
      <c r="D42" s="26"/>
      <c r="E42" s="28"/>
    </row>
    <row r="43" spans="1:5">
      <c r="A43">
        <v>27</v>
      </c>
      <c r="B43" s="26"/>
      <c r="D43" s="26"/>
      <c r="E43" s="28"/>
    </row>
    <row r="44" spans="1:5">
      <c r="A44">
        <v>28</v>
      </c>
      <c r="B44" s="26"/>
      <c r="D44" s="26"/>
      <c r="E44" s="28"/>
    </row>
    <row r="45" spans="1:5">
      <c r="A45">
        <v>29</v>
      </c>
      <c r="B45" s="26"/>
      <c r="D45" s="26"/>
      <c r="E45" s="28"/>
    </row>
    <row r="46" spans="1:5">
      <c r="A46">
        <v>30</v>
      </c>
      <c r="B46" s="26"/>
      <c r="D46" s="26"/>
      <c r="E46" s="28"/>
    </row>
    <row r="47" spans="1:5">
      <c r="A47">
        <v>31</v>
      </c>
      <c r="B47" s="26"/>
      <c r="D47" s="26"/>
      <c r="E47" s="28"/>
    </row>
    <row r="48" spans="1:5">
      <c r="A48">
        <v>32</v>
      </c>
      <c r="B48" s="26"/>
      <c r="D48" s="26"/>
      <c r="E48" s="28"/>
    </row>
    <row r="49" spans="1:5">
      <c r="A49">
        <v>33</v>
      </c>
      <c r="B49" s="26"/>
      <c r="D49" s="26"/>
      <c r="E49" s="28"/>
    </row>
    <row r="50" spans="1:5">
      <c r="A50">
        <v>34</v>
      </c>
      <c r="B50" s="26"/>
      <c r="D50" s="26"/>
      <c r="E50" s="28"/>
    </row>
    <row r="51" spans="1:5">
      <c r="A51">
        <v>35</v>
      </c>
      <c r="B51" s="26"/>
      <c r="D51" s="26"/>
      <c r="E51" s="28"/>
    </row>
    <row r="52" spans="1:5">
      <c r="A52">
        <v>36</v>
      </c>
      <c r="B52" s="26"/>
      <c r="D52" s="26"/>
      <c r="E52" s="28"/>
    </row>
    <row r="53" spans="1:5">
      <c r="A53">
        <v>37</v>
      </c>
      <c r="B53" s="26"/>
      <c r="D53" s="26"/>
      <c r="E53" s="28"/>
    </row>
    <row r="54" spans="1:5">
      <c r="A54">
        <v>38</v>
      </c>
      <c r="B54" s="26"/>
      <c r="D54" s="26"/>
      <c r="E54" s="28"/>
    </row>
    <row r="55" spans="1:5">
      <c r="A55">
        <v>39</v>
      </c>
      <c r="B55" s="26"/>
      <c r="D55" s="26"/>
      <c r="E55" s="28"/>
    </row>
    <row r="56" spans="1:5">
      <c r="A56">
        <v>40</v>
      </c>
      <c r="B56" s="26"/>
      <c r="D56" s="26"/>
      <c r="E56" s="28"/>
    </row>
    <row r="57" spans="1:5">
      <c r="A57">
        <v>41</v>
      </c>
      <c r="B57" s="26"/>
      <c r="D57" s="26"/>
      <c r="E57" s="28"/>
    </row>
    <row r="58" spans="1:5">
      <c r="A58">
        <v>42</v>
      </c>
      <c r="B58" s="26"/>
      <c r="D58" s="26"/>
      <c r="E58" s="28"/>
    </row>
    <row r="59" spans="1:5">
      <c r="A59">
        <v>43</v>
      </c>
      <c r="B59" s="26"/>
      <c r="D59" s="26"/>
      <c r="E59" s="28"/>
    </row>
    <row r="60" spans="1:5">
      <c r="A60">
        <v>44</v>
      </c>
      <c r="B60" s="26"/>
      <c r="D60" s="26"/>
      <c r="E60" s="28"/>
    </row>
    <row r="61" spans="1:5">
      <c r="A61">
        <v>45</v>
      </c>
      <c r="B61" s="26"/>
      <c r="D61" s="26"/>
      <c r="E61" s="28"/>
    </row>
    <row r="62" spans="1:5">
      <c r="A62">
        <v>46</v>
      </c>
      <c r="B62" s="26"/>
      <c r="D62" s="26"/>
      <c r="E62" s="28"/>
    </row>
    <row r="63" spans="1:5">
      <c r="A63">
        <v>47</v>
      </c>
      <c r="B63" s="26"/>
      <c r="D63" s="26"/>
      <c r="E63" s="28"/>
    </row>
    <row r="64" spans="1:5">
      <c r="A64">
        <v>48</v>
      </c>
      <c r="B64" s="26"/>
      <c r="D64" s="26"/>
      <c r="E64" s="28"/>
    </row>
    <row r="65" spans="1:5">
      <c r="A65">
        <v>49</v>
      </c>
      <c r="B65" s="26"/>
      <c r="D65" s="26"/>
      <c r="E65" s="28"/>
    </row>
    <row r="66" spans="1:5">
      <c r="A66">
        <v>50</v>
      </c>
      <c r="B66" s="26"/>
      <c r="D66" s="26"/>
      <c r="E66" s="28"/>
    </row>
    <row r="67" spans="1:5">
      <c r="A67">
        <v>51</v>
      </c>
      <c r="B67" s="26"/>
      <c r="D67" s="26"/>
      <c r="E67" s="28"/>
    </row>
    <row r="68" spans="1:5">
      <c r="A68">
        <v>52</v>
      </c>
      <c r="B68" s="26"/>
      <c r="D68" s="26"/>
      <c r="E68" s="28"/>
    </row>
    <row r="69" spans="1:5">
      <c r="A69">
        <v>53</v>
      </c>
      <c r="B69" s="26"/>
      <c r="D69" s="26"/>
      <c r="E69" s="28"/>
    </row>
    <row r="70" spans="1:5">
      <c r="A70">
        <v>54</v>
      </c>
      <c r="B70" s="26"/>
      <c r="D70" s="26"/>
      <c r="E70" s="28"/>
    </row>
    <row r="71" spans="1:5">
      <c r="A71">
        <v>55</v>
      </c>
      <c r="B71" s="26"/>
      <c r="D71" s="26"/>
      <c r="E71" s="28"/>
    </row>
    <row r="72" spans="1:5">
      <c r="A72">
        <v>56</v>
      </c>
      <c r="B72" s="26"/>
      <c r="D72" s="26"/>
      <c r="E72" s="28"/>
    </row>
    <row r="73" spans="1:5">
      <c r="A73">
        <v>57</v>
      </c>
      <c r="B73" s="26"/>
      <c r="D73" s="26"/>
      <c r="E73" s="28"/>
    </row>
    <row r="74" spans="1:5">
      <c r="A74">
        <v>58</v>
      </c>
      <c r="B74" s="26"/>
      <c r="D74" s="26"/>
      <c r="E74" s="28"/>
    </row>
    <row r="75" spans="1:5">
      <c r="A75">
        <v>59</v>
      </c>
      <c r="B75" s="26"/>
      <c r="D75" s="26"/>
      <c r="E75" s="28"/>
    </row>
    <row r="76" spans="1:5">
      <c r="A76">
        <v>60</v>
      </c>
      <c r="B76" s="26"/>
      <c r="D76" s="26"/>
      <c r="E76" s="28"/>
    </row>
    <row r="77" spans="1:5">
      <c r="A77">
        <v>61</v>
      </c>
      <c r="B77" s="26"/>
      <c r="D77" s="26"/>
      <c r="E77" s="28"/>
    </row>
    <row r="78" spans="1:5">
      <c r="A78">
        <v>62</v>
      </c>
      <c r="B78" s="26"/>
      <c r="D78" s="26"/>
      <c r="E78" s="28"/>
    </row>
    <row r="79" spans="1:5">
      <c r="A79">
        <v>63</v>
      </c>
      <c r="B79" s="26"/>
      <c r="D79" s="26"/>
      <c r="E79" s="28"/>
    </row>
    <row r="80" spans="1:5">
      <c r="A80">
        <v>64</v>
      </c>
      <c r="B80" s="26"/>
      <c r="D80" s="26"/>
      <c r="E80" s="28"/>
    </row>
    <row r="81" spans="1:5">
      <c r="A81">
        <v>65</v>
      </c>
      <c r="B81" s="26"/>
      <c r="D81" s="26"/>
      <c r="E81" s="28"/>
    </row>
    <row r="82" spans="1:5">
      <c r="A82">
        <v>66</v>
      </c>
      <c r="B82" s="26"/>
      <c r="D82" s="26"/>
      <c r="E82" s="28"/>
    </row>
    <row r="83" spans="1:5">
      <c r="A83">
        <v>67</v>
      </c>
      <c r="B83" s="26"/>
      <c r="D83" s="26"/>
      <c r="E83" s="28"/>
    </row>
    <row r="84" spans="1:5">
      <c r="A84">
        <v>68</v>
      </c>
      <c r="B84" s="26"/>
      <c r="D84" s="26"/>
      <c r="E84" s="28"/>
    </row>
    <row r="85" spans="1:5">
      <c r="A85">
        <v>69</v>
      </c>
      <c r="B85" s="26"/>
      <c r="D85" s="26"/>
      <c r="E85" s="28"/>
    </row>
    <row r="86" spans="1:5">
      <c r="A86">
        <v>70</v>
      </c>
      <c r="B86" s="26"/>
      <c r="D86" s="26"/>
      <c r="E86" s="28"/>
    </row>
    <row r="87" spans="1:5">
      <c r="A87">
        <v>71</v>
      </c>
      <c r="B87" s="26"/>
      <c r="D87" s="26"/>
      <c r="E87" s="28"/>
    </row>
    <row r="88" spans="1:5">
      <c r="A88">
        <v>72</v>
      </c>
      <c r="B88" s="26"/>
      <c r="D88" s="26"/>
      <c r="E88" s="28"/>
    </row>
    <row r="89" spans="1:5">
      <c r="A89">
        <v>73</v>
      </c>
      <c r="B89" s="26"/>
      <c r="D89" s="26"/>
      <c r="E89" s="28"/>
    </row>
    <row r="90" spans="1:5">
      <c r="A90">
        <v>74</v>
      </c>
      <c r="B90" s="26"/>
      <c r="D90" s="26"/>
      <c r="E90" s="28"/>
    </row>
    <row r="91" spans="1:5">
      <c r="A91">
        <v>75</v>
      </c>
      <c r="B91" s="26"/>
      <c r="D91" s="26"/>
      <c r="E91" s="28"/>
    </row>
    <row r="92" spans="1:5">
      <c r="A92">
        <v>76</v>
      </c>
      <c r="B92" s="26"/>
      <c r="D92" s="26"/>
      <c r="E92" s="28"/>
    </row>
    <row r="93" spans="1:5">
      <c r="A93">
        <v>77</v>
      </c>
      <c r="B93" s="26"/>
      <c r="D93" s="26"/>
      <c r="E93" s="28"/>
    </row>
    <row r="94" spans="1:5">
      <c r="A94">
        <v>78</v>
      </c>
      <c r="B94" s="26"/>
      <c r="D94" s="26"/>
      <c r="E94" s="28"/>
    </row>
    <row r="95" spans="1:5">
      <c r="A95">
        <v>79</v>
      </c>
      <c r="B95" s="26"/>
      <c r="D95" s="26"/>
      <c r="E95" s="28"/>
    </row>
    <row r="96" spans="1:5">
      <c r="A96">
        <v>80</v>
      </c>
      <c r="B96" s="26"/>
      <c r="D96" s="26"/>
      <c r="E96" s="28"/>
    </row>
    <row r="97" spans="1:5">
      <c r="A97">
        <v>81</v>
      </c>
      <c r="B97" s="26"/>
      <c r="D97" s="26"/>
      <c r="E97" s="28"/>
    </row>
    <row r="98" spans="1:5">
      <c r="A98">
        <v>82</v>
      </c>
      <c r="B98" s="26"/>
      <c r="D98" s="26"/>
      <c r="E98" s="28"/>
    </row>
    <row r="99" spans="1:5">
      <c r="A99">
        <v>83</v>
      </c>
      <c r="B99" s="26"/>
      <c r="D99" s="26"/>
      <c r="E99" s="28"/>
    </row>
    <row r="100" spans="1:5">
      <c r="A100">
        <v>84</v>
      </c>
      <c r="B100" s="26"/>
      <c r="D100" s="26"/>
      <c r="E100" s="2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6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6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6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6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600-000002000000}">
          <x14:formula1>
            <xm:f>'Product Backlog'!$H$5:$H$8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600-000001000000}">
          <x14:formula1>
            <xm:f>'Product Backlog'!$A$24:$A$108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  <vt:lpstr>Sprint 06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Ethyn Nguyen</cp:lastModifiedBy>
  <cp:revision>125</cp:revision>
  <dcterms:created xsi:type="dcterms:W3CDTF">2016-03-21T22:16:37Z</dcterms:created>
  <dcterms:modified xsi:type="dcterms:W3CDTF">2022-11-13T08:00:32Z</dcterms:modified>
  <cp:category/>
  <cp:contentStatus/>
</cp:coreProperties>
</file>