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oduscapital.sharepoint.com/sites/marketing/Shared Documents/Global Activism/final/"/>
    </mc:Choice>
  </mc:AlternateContent>
  <xr:revisionPtr revIDLastSave="20" documentId="8_{03B131AE-44DF-44C0-947C-E5D6DB4F30FF}" xr6:coauthVersionLast="47" xr6:coauthVersionMax="47" xr10:uidLastSave="{2E468C3A-BE80-446F-BD49-A584BB793530}"/>
  <bookViews>
    <workbookView xWindow="-120" yWindow="-120" windowWidth="29040" windowHeight="15840" xr2:uid="{38985CDF-4762-4CB9-9248-B2146D414D9A}"/>
  </bookViews>
  <sheets>
    <sheet name="גיליון1" sheetId="1" r:id="rId1"/>
  </sheets>
  <externalReferences>
    <externalReference r:id="rId2"/>
  </externalReferences>
  <definedNames>
    <definedName name="Communication_Services">'[1]By Sector'!#REF!</definedName>
    <definedName name="Consumer_Cyclical">'[1]By Sector'!#REF!</definedName>
    <definedName name="Consumer_Defensive">'[1]By Sector'!#REF!</definedName>
    <definedName name="Energy">'[1]By Sector'!#REF!</definedName>
    <definedName name="Financial_Services">'[1]By Sector'!#REF!</definedName>
    <definedName name="Funds">'[1]By Sector'!#REF!</definedName>
    <definedName name="Healthcare">'[1]By Sector'!#REF!</definedName>
    <definedName name="Industrials">'[1]By Sector'!#REF!</definedName>
    <definedName name="Real_Estate">'[1]By Sector'!#REF!</definedName>
    <definedName name="Technology">'[1]By Sector'!#REF!</definedName>
    <definedName name="Utilities">'[1]By Sector'!#REF!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" l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31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R27" i="1"/>
  <c r="S27" i="1" s="1"/>
  <c r="N27" i="1"/>
  <c r="R26" i="1"/>
  <c r="S26" i="1" s="1"/>
  <c r="N26" i="1"/>
  <c r="R25" i="1"/>
  <c r="S25" i="1" s="1"/>
  <c r="N25" i="1"/>
  <c r="R24" i="1"/>
  <c r="S24" i="1" s="1"/>
  <c r="N24" i="1"/>
  <c r="R23" i="1"/>
  <c r="S23" i="1" s="1"/>
  <c r="N23" i="1"/>
  <c r="R22" i="1"/>
  <c r="S22" i="1" s="1"/>
  <c r="N22" i="1"/>
  <c r="R21" i="1"/>
  <c r="S21" i="1" s="1"/>
  <c r="N21" i="1"/>
  <c r="S20" i="1"/>
  <c r="R20" i="1"/>
  <c r="N20" i="1"/>
  <c r="R19" i="1"/>
  <c r="S19" i="1" s="1"/>
  <c r="N19" i="1"/>
  <c r="R18" i="1"/>
  <c r="S18" i="1" s="1"/>
  <c r="N18" i="1"/>
  <c r="R17" i="1"/>
  <c r="S17" i="1" s="1"/>
  <c r="N17" i="1"/>
  <c r="S16" i="1"/>
  <c r="R16" i="1"/>
  <c r="N16" i="1"/>
  <c r="R15" i="1"/>
  <c r="S15" i="1" s="1"/>
  <c r="N15" i="1"/>
  <c r="R14" i="1"/>
  <c r="S14" i="1" s="1"/>
  <c r="N14" i="1"/>
  <c r="R13" i="1"/>
  <c r="S13" i="1" s="1"/>
  <c r="N13" i="1"/>
  <c r="S12" i="1"/>
  <c r="R12" i="1"/>
  <c r="N12" i="1"/>
  <c r="R11" i="1"/>
  <c r="S11" i="1" s="1"/>
  <c r="N11" i="1"/>
  <c r="R10" i="1"/>
  <c r="S10" i="1" s="1"/>
  <c r="N10" i="1"/>
  <c r="R9" i="1"/>
  <c r="S9" i="1" s="1"/>
  <c r="N9" i="1"/>
  <c r="S8" i="1"/>
  <c r="R8" i="1"/>
  <c r="N8" i="1"/>
  <c r="R7" i="1"/>
  <c r="S7" i="1" s="1"/>
  <c r="N7" i="1"/>
  <c r="R6" i="1"/>
  <c r="S6" i="1" s="1"/>
  <c r="N6" i="1"/>
  <c r="R5" i="1"/>
  <c r="S5" i="1" s="1"/>
  <c r="N5" i="1"/>
  <c r="S4" i="1"/>
  <c r="R4" i="1"/>
  <c r="N4" i="1"/>
  <c r="R3" i="1"/>
  <c r="S3" i="1" s="1"/>
  <c r="N3" i="1"/>
  <c r="R2" i="1"/>
  <c r="S2" i="1" s="1"/>
  <c r="N2" i="1"/>
</calcChain>
</file>

<file path=xl/sharedStrings.xml><?xml version="1.0" encoding="utf-8"?>
<sst xmlns="http://schemas.openxmlformats.org/spreadsheetml/2006/main" count="238" uniqueCount="153">
  <si>
    <t>helper</t>
  </si>
  <si>
    <t>Investor ID</t>
  </si>
  <si>
    <t>Activist</t>
  </si>
  <si>
    <t>PID</t>
  </si>
  <si>
    <t>Company</t>
  </si>
  <si>
    <t>Entry Date</t>
  </si>
  <si>
    <t>Exit Date</t>
  </si>
  <si>
    <t>Investment Days</t>
  </si>
  <si>
    <t>Date 13D Filed</t>
  </si>
  <si>
    <t>Sector</t>
  </si>
  <si>
    <t>Industry</t>
  </si>
  <si>
    <t>Camp Return Annualised (%)</t>
  </si>
  <si>
    <t>S&amp;P Change Annualised (%)</t>
  </si>
  <si>
    <t>Alpha S&amp;P</t>
  </si>
  <si>
    <t>Positive Camp</t>
  </si>
  <si>
    <t>SP Entry</t>
  </si>
  <si>
    <t>SP Exit</t>
  </si>
  <si>
    <t>S&amp;P Change Annualised (%)2</t>
  </si>
  <si>
    <t>diff</t>
  </si>
  <si>
    <t>Barington Capital Group</t>
  </si>
  <si>
    <t>Cowen Inc.</t>
  </si>
  <si>
    <t>Financial Services</t>
  </si>
  <si>
    <t>Investment Brokerage - National</t>
  </si>
  <si>
    <t>Biglari Holdings Inc.</t>
  </si>
  <si>
    <t>Goldman Sachs Group Inc. (The)</t>
  </si>
  <si>
    <t>Capital Markets</t>
  </si>
  <si>
    <t>Blackwells Capital LLC</t>
  </si>
  <si>
    <t>Amber Road Inc</t>
  </si>
  <si>
    <t>Technology</t>
  </si>
  <si>
    <t>Software - Application</t>
  </si>
  <si>
    <t>Breeden Capital Management</t>
  </si>
  <si>
    <t>Matson Inc.</t>
  </si>
  <si>
    <t>Services</t>
  </si>
  <si>
    <t>Shipping</t>
  </si>
  <si>
    <t>Bulldog Investors</t>
  </si>
  <si>
    <t>Eaton Vance Senior Income Trust</t>
  </si>
  <si>
    <t>Funds</t>
  </si>
  <si>
    <t>Alteva Inc</t>
  </si>
  <si>
    <t>Communication Services</t>
  </si>
  <si>
    <t>Telecom Services</t>
  </si>
  <si>
    <t>Oracle Corporation</t>
  </si>
  <si>
    <t>Software - Infrastructure</t>
  </si>
  <si>
    <t>MFS Investment Grade Municipal Trust</t>
  </si>
  <si>
    <t>Korea Fund Inc/The</t>
  </si>
  <si>
    <t>Healthcare</t>
  </si>
  <si>
    <t>Drug Manufacturers - Other</t>
  </si>
  <si>
    <t>Guggenheim Enhanced Equity Income Fund</t>
  </si>
  <si>
    <t>Special Opportunities Fund Inc.</t>
  </si>
  <si>
    <t>Financial</t>
  </si>
  <si>
    <t>Diversified Investments</t>
  </si>
  <si>
    <t>PVF Capital Corp.</t>
  </si>
  <si>
    <t>Savings &amp; Loans</t>
  </si>
  <si>
    <t>Charles Frischer</t>
  </si>
  <si>
    <t>Westmoreland Coal Company</t>
  </si>
  <si>
    <t>Basic Materials</t>
  </si>
  <si>
    <t>Coal</t>
  </si>
  <si>
    <t>Crystal Amber Fund Ltd</t>
  </si>
  <si>
    <t>Restaurant Group (The) PLC</t>
  </si>
  <si>
    <t>Consumer Cyclical</t>
  </si>
  <si>
    <t>Restaurants</t>
  </si>
  <si>
    <t>Elevation Capital</t>
  </si>
  <si>
    <t>Premier Foods PLC</t>
  </si>
  <si>
    <t>Consumer Defensive</t>
  </si>
  <si>
    <t>Packaged Foods</t>
  </si>
  <si>
    <t>Dolby Laboratories</t>
  </si>
  <si>
    <t>Entertainment - Diversified</t>
  </si>
  <si>
    <t>CK Hutchison Holdings Ltd</t>
  </si>
  <si>
    <t>Auto Dealerships</t>
  </si>
  <si>
    <t>Elliott Management</t>
  </si>
  <si>
    <t>Hitachi Kokusai Electric Co. Ltd.</t>
  </si>
  <si>
    <t>Communication Equipment</t>
  </si>
  <si>
    <t>Greenlight Capital, Inc.</t>
  </si>
  <si>
    <t>EMC Corporation</t>
  </si>
  <si>
    <t>Data Storage</t>
  </si>
  <si>
    <t>Macy's Inc</t>
  </si>
  <si>
    <t>Department Stores</t>
  </si>
  <si>
    <t>Legal &amp; General Investment Management</t>
  </si>
  <si>
    <t>Acacia Mining PLC</t>
  </si>
  <si>
    <t>Gold</t>
  </si>
  <si>
    <t>Legion Partners Asset Management</t>
  </si>
  <si>
    <t>Mattel Inc.</t>
  </si>
  <si>
    <t>Leisure</t>
  </si>
  <si>
    <t>PL Capital</t>
  </si>
  <si>
    <t>Your Community Bancshares, Inc.</t>
  </si>
  <si>
    <t>Regional - Midwest Banks</t>
  </si>
  <si>
    <t>1st Century Bancshares, Inc</t>
  </si>
  <si>
    <t>Regional - Pacific Banks</t>
  </si>
  <si>
    <t>Southwest Bancorp Inc.</t>
  </si>
  <si>
    <t>Regional - Southwest Banks</t>
  </si>
  <si>
    <t>LCNB Corporation</t>
  </si>
  <si>
    <t>Regional - Mid-Atlantic Banks</t>
  </si>
  <si>
    <t>0/1/2/3/4 days before entry/exit</t>
  </si>
  <si>
    <t>0/1/2/3/4 days After entry/exit</t>
  </si>
  <si>
    <t>הפרש</t>
  </si>
  <si>
    <t>739930481</t>
  </si>
  <si>
    <t>884041120</t>
  </si>
  <si>
    <t>Brasidas Investment Management</t>
  </si>
  <si>
    <t>Universal Coal PLC</t>
  </si>
  <si>
    <t>940110459</t>
  </si>
  <si>
    <t>Concerned Shareholder of Sintokogio</t>
  </si>
  <si>
    <t>Sintokogio Ltd.</t>
  </si>
  <si>
    <t>Industrials</t>
  </si>
  <si>
    <t>Diversified Industrials</t>
  </si>
  <si>
    <t>607127277</t>
  </si>
  <si>
    <t>Third Point Partners</t>
  </si>
  <si>
    <t>Royal Mail PLC</t>
  </si>
  <si>
    <t>Industrial Goods</t>
  </si>
  <si>
    <t>Machine Tools &amp; Accessories</t>
  </si>
  <si>
    <t>57609807</t>
  </si>
  <si>
    <t>544518224</t>
  </si>
  <si>
    <t>Fortress Investment Group LLC</t>
  </si>
  <si>
    <t>Intec Telecom Systems PLC</t>
  </si>
  <si>
    <t>Networking &amp; Communication Devices</t>
  </si>
  <si>
    <t>600048659</t>
  </si>
  <si>
    <t>John Chevedden</t>
  </si>
  <si>
    <t>Swift Transportation Company</t>
  </si>
  <si>
    <t>Trucking</t>
  </si>
  <si>
    <t>60099439</t>
  </si>
  <si>
    <t>Laxey Partners</t>
  </si>
  <si>
    <t>Implenia AG</t>
  </si>
  <si>
    <t>Engineering &amp; Construction</t>
  </si>
  <si>
    <t>484941188</t>
  </si>
  <si>
    <t>Reno Inc. (Murakami)</t>
  </si>
  <si>
    <t>Toei Reefer Line Ltd</t>
  </si>
  <si>
    <t>Shipping &amp; Ports</t>
  </si>
  <si>
    <t>9410667</t>
  </si>
  <si>
    <t>RMB Capital Management</t>
  </si>
  <si>
    <t>TV Asahi Corp.</t>
  </si>
  <si>
    <t>Broadcasting - TV</t>
  </si>
  <si>
    <t>9427578</t>
  </si>
  <si>
    <t>Sotsu Co. Ltd.</t>
  </si>
  <si>
    <t>Media - Diversified</t>
  </si>
  <si>
    <t>17466604</t>
  </si>
  <si>
    <t>Sandell Asset Management</t>
  </si>
  <si>
    <t>Booker Group PLC</t>
  </si>
  <si>
    <t>Food Distribution</t>
  </si>
  <si>
    <t>543530481</t>
  </si>
  <si>
    <t>Sidus Investment Partners</t>
  </si>
  <si>
    <t>883741120</t>
  </si>
  <si>
    <t>TerraCom (TCIG Resources Pte Ltd)</t>
  </si>
  <si>
    <t>6071665</t>
  </si>
  <si>
    <t>Molson Coors Beverage Company</t>
  </si>
  <si>
    <t>Consumer Goods</t>
  </si>
  <si>
    <t>Business Services</t>
  </si>
  <si>
    <t>6071788</t>
  </si>
  <si>
    <t>Dentsply Sirona Inc</t>
  </si>
  <si>
    <t>Tools &amp; Accessories</t>
  </si>
  <si>
    <t>752419593</t>
  </si>
  <si>
    <t>ValueAct Capital Partners</t>
  </si>
  <si>
    <t>Sealy Corp.</t>
  </si>
  <si>
    <t>Home Furnishings &amp; Fixtures</t>
  </si>
  <si>
    <t>789030481</t>
  </si>
  <si>
    <t>White Hat Capital Partners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</si>
</sst>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9"/>
      <color theme="0"/>
      <name val="Arial"/>
      <family val="2"/>
      <scheme val="minor"/>
    </font>
    <font>
      <b/>
      <sz val="9"/>
      <name val="Arial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  <scheme val="minor"/>
    </font>
    <font>
      <b/>
      <sz val="9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10" fontId="2" fillId="2" borderId="2" xfId="1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0" fontId="3" fillId="3" borderId="2" xfId="1" applyNumberFormat="1" applyFont="1" applyFill="1" applyBorder="1" applyAlignment="1">
      <alignment horizontal="center" wrapText="1"/>
    </xf>
    <xf numFmtId="10" fontId="3" fillId="3" borderId="3" xfId="1" applyNumberFormat="1" applyFont="1" applyFill="1" applyBorder="1" applyAlignment="1">
      <alignment horizontal="center" wrapText="1"/>
    </xf>
    <xf numFmtId="9" fontId="4" fillId="0" borderId="1" xfId="0" applyNumberFormat="1" applyFont="1" applyBorder="1"/>
    <xf numFmtId="1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14" fontId="5" fillId="0" borderId="2" xfId="0" applyNumberFormat="1" applyFont="1" applyBorder="1" applyAlignment="1">
      <alignment wrapText="1"/>
    </xf>
    <xf numFmtId="0" fontId="5" fillId="0" borderId="2" xfId="0" applyFont="1" applyBorder="1"/>
    <xf numFmtId="9" fontId="5" fillId="0" borderId="2" xfId="1" applyFont="1" applyBorder="1" applyAlignment="1">
      <alignment wrapText="1"/>
    </xf>
    <xf numFmtId="164" fontId="5" fillId="0" borderId="2" xfId="1" applyNumberFormat="1" applyFont="1" applyBorder="1" applyAlignment="1"/>
    <xf numFmtId="9" fontId="6" fillId="0" borderId="3" xfId="0" applyNumberFormat="1" applyFont="1" applyBorder="1"/>
    <xf numFmtId="1" fontId="5" fillId="0" borderId="2" xfId="0" applyNumberFormat="1" applyFont="1" applyBorder="1"/>
    <xf numFmtId="14" fontId="5" fillId="0" borderId="2" xfId="0" applyNumberFormat="1" applyFont="1" applyBorder="1"/>
    <xf numFmtId="9" fontId="5" fillId="0" borderId="2" xfId="1" applyFont="1" applyBorder="1" applyAlignment="1"/>
    <xf numFmtId="0" fontId="7" fillId="0" borderId="0" xfId="0" applyFont="1"/>
    <xf numFmtId="0" fontId="8" fillId="0" borderId="4" xfId="0" applyFont="1" applyBorder="1" applyAlignment="1">
      <alignment horizontal="center"/>
    </xf>
    <xf numFmtId="9" fontId="4" fillId="0" borderId="0" xfId="0" applyNumberFormat="1" applyFont="1"/>
    <xf numFmtId="1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14" fontId="5" fillId="0" borderId="0" xfId="0" applyNumberFormat="1" applyFont="1" applyAlignment="1">
      <alignment wrapText="1"/>
    </xf>
    <xf numFmtId="9" fontId="5" fillId="0" borderId="0" xfId="1" applyFont="1" applyAlignment="1"/>
    <xf numFmtId="9" fontId="5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1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9" fontId="5" fillId="0" borderId="0" xfId="1" applyFont="1" applyAlignment="1">
      <alignment wrapText="1"/>
    </xf>
    <xf numFmtId="2" fontId="5" fillId="0" borderId="0" xfId="0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164" fontId="5" fillId="0" borderId="0" xfId="1" applyNumberFormat="1" applyFont="1" applyAlignment="1"/>
    <xf numFmtId="164" fontId="5" fillId="0" borderId="0" xfId="1" applyNumberFormat="1" applyFont="1" applyBorder="1" applyAlignme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marketing/Shared%20Documents/Global%20Activism/FLAT%20FILE/Activist%20List.xlsx%20-%20FF%2026005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-Main Activists"/>
      <sheetName val="FF-All"/>
      <sheetName val="FF (2)"/>
      <sheetName val="FF Clean"/>
      <sheetName val="Year"/>
      <sheetName val="Year Clean"/>
      <sheetName val="גיליון2"/>
      <sheetName val="By ACT "/>
      <sheetName val="By ACT Clean"/>
      <sheetName val="נוסחאות פיבוט"/>
      <sheetName val="All Investors -conclusions"/>
      <sheetName val="Nasdaq"/>
      <sheetName val="Index"/>
      <sheetName val="By Sector"/>
      <sheetName val="By Sector-Year"/>
      <sheetName val="Conclusions"/>
      <sheetName val="By MArket Cap"/>
      <sheetName val="SECTOR"/>
      <sheetName val="DEMANDS"/>
      <sheetName val="PushForSaleCompany"/>
      <sheetName val="ShareRepurchase"/>
      <sheetName val="SpinOffSaleOfBusinessDivision"/>
      <sheetName val="RemovalOfCEOorOtherBoardMember"/>
      <sheetName val="Activist's list"/>
      <sheetName val="Atlantic Investment Management"/>
      <sheetName val="Blue Harbour Group"/>
      <sheetName val="Bulldog Investors"/>
      <sheetName val="Carl Icahn"/>
      <sheetName val="Cevian Capital"/>
      <sheetName val="Corvex Management LP"/>
      <sheetName val="Elevation Capital"/>
      <sheetName val="Elliott Management"/>
      <sheetName val="Engaged Capital"/>
      <sheetName val="Greenlight Capital, Inc."/>
      <sheetName val="JANA Partners"/>
      <sheetName val="Land and Buildings"/>
      <sheetName val="Marcato Capital Management"/>
      <sheetName val="Oasis Capital"/>
      <sheetName val="Pershing Square Capital Managem"/>
      <sheetName val="Prescience Point Capital Manage"/>
      <sheetName val="Raging Capital Management"/>
      <sheetName val="Relational Investors"/>
      <sheetName val="Sachem Head Capital Management"/>
      <sheetName val="Sarissa Capital Management"/>
      <sheetName val="Southeastern Asset Management"/>
      <sheetName val="SpringOwl Asset Management"/>
      <sheetName val="Starboard Value"/>
      <sheetName val="Steel Partners Holdings L.P."/>
      <sheetName val="Taconic Capital Advisors"/>
      <sheetName val="The Childrens Investment Fund "/>
      <sheetName val="Third Point Partners"/>
      <sheetName val="Trian Fund Management"/>
      <sheetName val="ValueAct Capital Partn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442D-360A-4DF4-8B89-BD68A2FDD535}">
  <dimension ref="A1:X48"/>
  <sheetViews>
    <sheetView tabSelected="1" topLeftCell="A25" workbookViewId="0">
      <selection activeCell="W14" sqref="W14"/>
    </sheetView>
  </sheetViews>
  <sheetFormatPr defaultRowHeight="15" x14ac:dyDescent="0.25"/>
  <cols>
    <col min="11" max="11" width="21.625" bestFit="1" customWidth="1"/>
    <col min="19" max="19" width="9" style="21"/>
  </cols>
  <sheetData>
    <row r="1" spans="1:19" ht="48" x14ac:dyDescent="0.2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3" t="s">
        <v>14</v>
      </c>
      <c r="P1" s="7" t="s">
        <v>15</v>
      </c>
      <c r="Q1" s="7" t="s">
        <v>16</v>
      </c>
      <c r="R1" s="8" t="s">
        <v>17</v>
      </c>
      <c r="S1" s="9" t="s">
        <v>18</v>
      </c>
    </row>
    <row r="2" spans="1:19" ht="14.25" customHeight="1" x14ac:dyDescent="0.2">
      <c r="A2" s="10" t="str">
        <f>_xlfn.CONCAT(B2,D2)</f>
        <v>48103071</v>
      </c>
      <c r="B2" s="11">
        <v>4810</v>
      </c>
      <c r="C2" s="12" t="s">
        <v>19</v>
      </c>
      <c r="D2" s="11">
        <v>3071</v>
      </c>
      <c r="E2" s="12" t="s">
        <v>20</v>
      </c>
      <c r="F2" s="13">
        <v>42415</v>
      </c>
      <c r="G2" s="13">
        <v>42506</v>
      </c>
      <c r="H2" s="14">
        <v>91</v>
      </c>
      <c r="I2" s="13"/>
      <c r="J2" s="13" t="s">
        <v>21</v>
      </c>
      <c r="K2" s="13" t="s">
        <v>22</v>
      </c>
      <c r="L2" s="15">
        <v>0.1522</v>
      </c>
      <c r="M2" s="15">
        <v>0.44420000000000004</v>
      </c>
      <c r="N2" s="16">
        <f t="shared" ref="N2:N27" si="0">L2-M2</f>
        <v>-0.29200000000000004</v>
      </c>
      <c r="O2" s="14">
        <f>IF(L2&gt;M2,1,0)</f>
        <v>0</v>
      </c>
      <c r="P2" s="14">
        <v>3496.28</v>
      </c>
      <c r="Q2" s="14">
        <v>3896.36</v>
      </c>
      <c r="R2" s="16">
        <f t="shared" ref="R2:R27" si="1">((Q2/P2)^(1/(H2/365))-1)</f>
        <v>0.54428888603619185</v>
      </c>
      <c r="S2" s="17">
        <f t="shared" ref="S2:S27" si="2">M2-R2</f>
        <v>-0.10008888603619182</v>
      </c>
    </row>
    <row r="3" spans="1:19" ht="14.25" customHeight="1" x14ac:dyDescent="0.2">
      <c r="A3" s="10" t="str">
        <f t="shared" ref="A3:A27" si="3">_xlfn.CONCAT(B3,D3)</f>
        <v>495280</v>
      </c>
      <c r="B3" s="11">
        <v>4952</v>
      </c>
      <c r="C3" s="12" t="s">
        <v>23</v>
      </c>
      <c r="D3" s="11">
        <v>80</v>
      </c>
      <c r="E3" s="12" t="s">
        <v>24</v>
      </c>
      <c r="F3" s="13">
        <v>40908</v>
      </c>
      <c r="G3" s="13">
        <v>41136</v>
      </c>
      <c r="H3" s="14">
        <v>228</v>
      </c>
      <c r="I3" s="13"/>
      <c r="J3" s="13" t="s">
        <v>21</v>
      </c>
      <c r="K3" s="13" t="s">
        <v>25</v>
      </c>
      <c r="L3" s="15">
        <v>0.1479</v>
      </c>
      <c r="M3" s="15">
        <v>0.19219999999999998</v>
      </c>
      <c r="N3" s="16">
        <f t="shared" si="0"/>
        <v>-4.4299999999999978E-2</v>
      </c>
      <c r="O3" s="14">
        <f t="shared" ref="O3:O27" si="4">IF(L3&gt;M3,1,0)</f>
        <v>0</v>
      </c>
      <c r="P3" s="14">
        <v>2158.94</v>
      </c>
      <c r="Q3" s="14">
        <v>2446.8200000000002</v>
      </c>
      <c r="R3" s="16">
        <f t="shared" si="1"/>
        <v>0.22187281840989392</v>
      </c>
      <c r="S3" s="17">
        <f t="shared" si="2"/>
        <v>-2.9672818409893942E-2</v>
      </c>
    </row>
    <row r="4" spans="1:19" ht="14.25" customHeight="1" x14ac:dyDescent="0.2">
      <c r="A4" s="10" t="str">
        <f t="shared" si="3"/>
        <v>739930481</v>
      </c>
      <c r="B4" s="18">
        <v>7399</v>
      </c>
      <c r="C4" s="14" t="s">
        <v>26</v>
      </c>
      <c r="D4" s="18">
        <v>30481</v>
      </c>
      <c r="E4" s="14" t="s">
        <v>27</v>
      </c>
      <c r="F4" s="19">
        <v>43549</v>
      </c>
      <c r="G4" s="19">
        <v>43648</v>
      </c>
      <c r="H4" s="14">
        <v>99</v>
      </c>
      <c r="I4" s="19"/>
      <c r="J4" s="19" t="s">
        <v>28</v>
      </c>
      <c r="K4" s="19" t="s">
        <v>29</v>
      </c>
      <c r="L4" s="20">
        <v>3.5937000000000001</v>
      </c>
      <c r="M4" s="20">
        <v>0.30380000000000001</v>
      </c>
      <c r="N4" s="16">
        <f t="shared" si="0"/>
        <v>3.2899000000000003</v>
      </c>
      <c r="O4" s="14">
        <f t="shared" si="4"/>
        <v>1</v>
      </c>
      <c r="P4" s="14">
        <v>5591.23</v>
      </c>
      <c r="Q4" s="14">
        <v>5971.29</v>
      </c>
      <c r="R4" s="16">
        <f t="shared" si="1"/>
        <v>0.27438291552583394</v>
      </c>
      <c r="S4" s="17">
        <f t="shared" si="2"/>
        <v>2.9417084474166078E-2</v>
      </c>
    </row>
    <row r="5" spans="1:19" ht="14.25" customHeight="1" x14ac:dyDescent="0.2">
      <c r="A5" s="10" t="str">
        <f t="shared" si="3"/>
        <v>50852063</v>
      </c>
      <c r="B5" s="11">
        <v>5085</v>
      </c>
      <c r="C5" s="12" t="s">
        <v>30</v>
      </c>
      <c r="D5" s="11">
        <v>2063</v>
      </c>
      <c r="E5" s="12" t="s">
        <v>31</v>
      </c>
      <c r="F5" s="13">
        <v>39706</v>
      </c>
      <c r="G5" s="13">
        <v>39860</v>
      </c>
      <c r="H5" s="14">
        <v>154</v>
      </c>
      <c r="I5" s="13">
        <v>39706</v>
      </c>
      <c r="J5" s="13" t="s">
        <v>32</v>
      </c>
      <c r="K5" s="13" t="s">
        <v>33</v>
      </c>
      <c r="L5" s="15">
        <v>-0.82640000000000002</v>
      </c>
      <c r="M5" s="15">
        <v>-0.61309999999999998</v>
      </c>
      <c r="N5" s="16">
        <f t="shared" si="0"/>
        <v>-0.21330000000000005</v>
      </c>
      <c r="O5" s="14">
        <f t="shared" si="4"/>
        <v>0</v>
      </c>
      <c r="P5" s="14">
        <v>1902.17</v>
      </c>
      <c r="Q5" s="14">
        <v>1334.83</v>
      </c>
      <c r="R5" s="16">
        <f t="shared" si="1"/>
        <v>-0.56806475997375117</v>
      </c>
      <c r="S5" s="17">
        <f t="shared" si="2"/>
        <v>-4.5035240026248813E-2</v>
      </c>
    </row>
    <row r="6" spans="1:19" ht="14.25" customHeight="1" x14ac:dyDescent="0.2">
      <c r="A6" s="10" t="str">
        <f t="shared" si="3"/>
        <v>17313531</v>
      </c>
      <c r="B6" s="18">
        <v>1731</v>
      </c>
      <c r="C6" s="14" t="s">
        <v>34</v>
      </c>
      <c r="D6" s="18">
        <v>3531</v>
      </c>
      <c r="E6" s="14" t="s">
        <v>35</v>
      </c>
      <c r="F6" s="19">
        <v>40133</v>
      </c>
      <c r="G6" s="19">
        <v>40224</v>
      </c>
      <c r="H6" s="14">
        <v>91</v>
      </c>
      <c r="I6" s="19"/>
      <c r="J6" s="19" t="s">
        <v>36</v>
      </c>
      <c r="K6" s="19" t="s">
        <v>36</v>
      </c>
      <c r="L6" s="20">
        <v>1.1284999999999998</v>
      </c>
      <c r="M6" s="20">
        <v>-3.1699999999999999E-2</v>
      </c>
      <c r="N6" s="16">
        <f t="shared" si="0"/>
        <v>1.1601999999999999</v>
      </c>
      <c r="O6" s="14">
        <f t="shared" si="4"/>
        <v>1</v>
      </c>
      <c r="P6" s="14">
        <v>1823.29</v>
      </c>
      <c r="Q6" s="14">
        <v>1776.5</v>
      </c>
      <c r="R6" s="16">
        <f t="shared" si="1"/>
        <v>-9.9022853257658139E-2</v>
      </c>
      <c r="S6" s="17">
        <f t="shared" si="2"/>
        <v>6.7322853257658133E-2</v>
      </c>
    </row>
    <row r="7" spans="1:19" ht="14.25" customHeight="1" x14ac:dyDescent="0.2">
      <c r="A7" s="10" t="str">
        <f t="shared" si="3"/>
        <v>173116316</v>
      </c>
      <c r="B7" s="18">
        <v>1731</v>
      </c>
      <c r="C7" s="14" t="s">
        <v>34</v>
      </c>
      <c r="D7" s="18">
        <v>16316</v>
      </c>
      <c r="E7" s="14" t="s">
        <v>37</v>
      </c>
      <c r="F7" s="19">
        <v>40133</v>
      </c>
      <c r="G7" s="19">
        <v>40224</v>
      </c>
      <c r="H7" s="14">
        <v>91</v>
      </c>
      <c r="I7" s="19"/>
      <c r="J7" s="19" t="s">
        <v>38</v>
      </c>
      <c r="K7" s="19" t="s">
        <v>39</v>
      </c>
      <c r="L7" s="20">
        <v>0.25359999999999999</v>
      </c>
      <c r="M7" s="20">
        <v>-3.1699999999999999E-2</v>
      </c>
      <c r="N7" s="16">
        <f t="shared" si="0"/>
        <v>0.2853</v>
      </c>
      <c r="O7" s="14">
        <f t="shared" si="4"/>
        <v>1</v>
      </c>
      <c r="P7" s="14">
        <v>1823.29</v>
      </c>
      <c r="Q7" s="14">
        <v>1776.5</v>
      </c>
      <c r="R7" s="16">
        <f t="shared" si="1"/>
        <v>-9.9022853257658139E-2</v>
      </c>
      <c r="S7" s="17">
        <f t="shared" si="2"/>
        <v>6.7322853257658133E-2</v>
      </c>
    </row>
    <row r="8" spans="1:19" ht="14.25" customHeight="1" x14ac:dyDescent="0.2">
      <c r="A8" s="10" t="str">
        <f t="shared" si="3"/>
        <v>173125</v>
      </c>
      <c r="B8" s="18">
        <v>1731</v>
      </c>
      <c r="C8" s="14" t="s">
        <v>34</v>
      </c>
      <c r="D8" s="18">
        <v>25</v>
      </c>
      <c r="E8" s="14" t="s">
        <v>40</v>
      </c>
      <c r="F8" s="19">
        <v>40133</v>
      </c>
      <c r="G8" s="19">
        <v>40224</v>
      </c>
      <c r="H8" s="14">
        <v>91</v>
      </c>
      <c r="I8" s="19"/>
      <c r="J8" s="19" t="s">
        <v>28</v>
      </c>
      <c r="K8" s="19" t="s">
        <v>41</v>
      </c>
      <c r="L8" s="20">
        <v>0.19359999999999999</v>
      </c>
      <c r="M8" s="20">
        <v>-3.1699999999999999E-2</v>
      </c>
      <c r="N8" s="16">
        <f t="shared" si="0"/>
        <v>0.2253</v>
      </c>
      <c r="O8" s="14">
        <f t="shared" si="4"/>
        <v>1</v>
      </c>
      <c r="P8" s="14">
        <v>1823.29</v>
      </c>
      <c r="Q8" s="14">
        <v>1776.5</v>
      </c>
      <c r="R8" s="16">
        <f t="shared" si="1"/>
        <v>-9.9022853257658139E-2</v>
      </c>
      <c r="S8" s="17">
        <f t="shared" si="2"/>
        <v>6.7322853257658133E-2</v>
      </c>
    </row>
    <row r="9" spans="1:19" ht="14.25" customHeight="1" x14ac:dyDescent="0.2">
      <c r="A9" s="10" t="str">
        <f t="shared" si="3"/>
        <v>173127630</v>
      </c>
      <c r="B9" s="11">
        <v>1731</v>
      </c>
      <c r="C9" s="12" t="s">
        <v>34</v>
      </c>
      <c r="D9" s="11">
        <v>27630</v>
      </c>
      <c r="E9" s="12" t="s">
        <v>42</v>
      </c>
      <c r="F9" s="13">
        <v>40224</v>
      </c>
      <c r="G9" s="13">
        <v>40312</v>
      </c>
      <c r="H9" s="14">
        <v>88</v>
      </c>
      <c r="I9" s="13"/>
      <c r="J9" s="13" t="s">
        <v>36</v>
      </c>
      <c r="K9" s="13" t="s">
        <v>36</v>
      </c>
      <c r="L9" s="15">
        <v>0.16089999999999999</v>
      </c>
      <c r="M9" s="15">
        <v>0.18600000000000003</v>
      </c>
      <c r="N9" s="16">
        <f t="shared" si="0"/>
        <v>-2.5100000000000039E-2</v>
      </c>
      <c r="O9" s="14">
        <f t="shared" si="4"/>
        <v>0</v>
      </c>
      <c r="P9" s="14">
        <v>1776.5</v>
      </c>
      <c r="Q9" s="14">
        <v>1884.67</v>
      </c>
      <c r="R9" s="16">
        <f t="shared" si="1"/>
        <v>0.27782858074303407</v>
      </c>
      <c r="S9" s="17">
        <f t="shared" si="2"/>
        <v>-9.1828580743034044E-2</v>
      </c>
    </row>
    <row r="10" spans="1:19" ht="14.25" customHeight="1" x14ac:dyDescent="0.2">
      <c r="A10" s="10" t="str">
        <f t="shared" si="3"/>
        <v>17313170</v>
      </c>
      <c r="B10" s="18">
        <v>1731</v>
      </c>
      <c r="C10" s="14" t="s">
        <v>34</v>
      </c>
      <c r="D10" s="18">
        <v>3170</v>
      </c>
      <c r="E10" s="14" t="s">
        <v>43</v>
      </c>
      <c r="F10" s="19">
        <v>40224</v>
      </c>
      <c r="G10" s="19">
        <v>40406</v>
      </c>
      <c r="H10" s="14">
        <v>182</v>
      </c>
      <c r="I10" s="19"/>
      <c r="J10" s="19" t="s">
        <v>44</v>
      </c>
      <c r="K10" s="19" t="s">
        <v>45</v>
      </c>
      <c r="L10" s="20">
        <v>0.14960000000000001</v>
      </c>
      <c r="M10" s="20">
        <v>-8.8999999999999999E-3</v>
      </c>
      <c r="N10" s="16">
        <f t="shared" si="0"/>
        <v>0.1585</v>
      </c>
      <c r="O10" s="14">
        <f t="shared" si="4"/>
        <v>1</v>
      </c>
      <c r="P10" s="14">
        <v>1776.5</v>
      </c>
      <c r="Q10" s="14">
        <v>1800.7</v>
      </c>
      <c r="R10" s="16">
        <f t="shared" si="1"/>
        <v>2.7506533459045857E-2</v>
      </c>
      <c r="S10" s="17">
        <f t="shared" si="2"/>
        <v>-3.6406533459045855E-2</v>
      </c>
    </row>
    <row r="11" spans="1:19" ht="14.25" customHeight="1" x14ac:dyDescent="0.2">
      <c r="A11" s="10" t="str">
        <f t="shared" si="3"/>
        <v>17314057</v>
      </c>
      <c r="B11" s="18">
        <v>1731</v>
      </c>
      <c r="C11" s="14" t="s">
        <v>34</v>
      </c>
      <c r="D11" s="18">
        <v>4057</v>
      </c>
      <c r="E11" s="14" t="s">
        <v>46</v>
      </c>
      <c r="F11" s="19">
        <v>40133</v>
      </c>
      <c r="G11" s="19">
        <v>40224</v>
      </c>
      <c r="H11" s="14">
        <v>91</v>
      </c>
      <c r="I11" s="19"/>
      <c r="J11" s="19" t="s">
        <v>44</v>
      </c>
      <c r="K11" s="19" t="s">
        <v>45</v>
      </c>
      <c r="L11" s="20">
        <v>0.11810000000000001</v>
      </c>
      <c r="M11" s="20">
        <v>-3.1699999999999999E-2</v>
      </c>
      <c r="N11" s="16">
        <f t="shared" si="0"/>
        <v>0.14980000000000002</v>
      </c>
      <c r="O11" s="14">
        <f t="shared" si="4"/>
        <v>1</v>
      </c>
      <c r="P11" s="14">
        <v>1823.29</v>
      </c>
      <c r="Q11" s="14">
        <v>1776.5</v>
      </c>
      <c r="R11" s="16">
        <f t="shared" si="1"/>
        <v>-9.9022853257658139E-2</v>
      </c>
      <c r="S11" s="17">
        <f t="shared" si="2"/>
        <v>6.7322853257658133E-2</v>
      </c>
    </row>
    <row r="12" spans="1:19" ht="14.25" customHeight="1" x14ac:dyDescent="0.2">
      <c r="A12" s="10" t="str">
        <f t="shared" si="3"/>
        <v>17314292</v>
      </c>
      <c r="B12" s="11">
        <v>1731</v>
      </c>
      <c r="C12" s="12" t="s">
        <v>34</v>
      </c>
      <c r="D12" s="11">
        <v>4292</v>
      </c>
      <c r="E12" s="12" t="s">
        <v>47</v>
      </c>
      <c r="F12" s="13">
        <v>40133</v>
      </c>
      <c r="G12" s="13">
        <v>40224</v>
      </c>
      <c r="H12" s="14">
        <v>91</v>
      </c>
      <c r="I12" s="13"/>
      <c r="J12" s="13" t="s">
        <v>48</v>
      </c>
      <c r="K12" s="13" t="s">
        <v>49</v>
      </c>
      <c r="L12" s="15">
        <v>-0.14219999999999999</v>
      </c>
      <c r="M12" s="15">
        <v>-3.1699999999999999E-2</v>
      </c>
      <c r="N12" s="16">
        <f t="shared" si="0"/>
        <v>-0.11049999999999999</v>
      </c>
      <c r="O12" s="14">
        <f t="shared" si="4"/>
        <v>0</v>
      </c>
      <c r="P12" s="14">
        <v>1823.29</v>
      </c>
      <c r="Q12" s="14">
        <v>1776.5</v>
      </c>
      <c r="R12" s="16">
        <f t="shared" si="1"/>
        <v>-9.9022853257658139E-2</v>
      </c>
      <c r="S12" s="17">
        <f t="shared" si="2"/>
        <v>6.7322853257658133E-2</v>
      </c>
    </row>
    <row r="13" spans="1:19" ht="14.25" customHeight="1" x14ac:dyDescent="0.2">
      <c r="A13" s="10" t="str">
        <f t="shared" si="3"/>
        <v>17314376</v>
      </c>
      <c r="B13" s="11">
        <v>1731</v>
      </c>
      <c r="C13" s="12" t="s">
        <v>34</v>
      </c>
      <c r="D13" s="11">
        <v>4376</v>
      </c>
      <c r="E13" s="12" t="s">
        <v>50</v>
      </c>
      <c r="F13" s="13">
        <v>40224</v>
      </c>
      <c r="G13" s="13">
        <v>40312</v>
      </c>
      <c r="H13" s="14">
        <v>88</v>
      </c>
      <c r="I13" s="13"/>
      <c r="J13" s="13" t="s">
        <v>48</v>
      </c>
      <c r="K13" s="13" t="s">
        <v>51</v>
      </c>
      <c r="L13" s="15">
        <v>-0.64450000000000007</v>
      </c>
      <c r="M13" s="15">
        <v>0.18600000000000003</v>
      </c>
      <c r="N13" s="16">
        <f t="shared" si="0"/>
        <v>-0.83050000000000013</v>
      </c>
      <c r="O13" s="14">
        <f t="shared" si="4"/>
        <v>0</v>
      </c>
      <c r="P13" s="14">
        <v>1776.5</v>
      </c>
      <c r="Q13" s="14">
        <v>1884.67</v>
      </c>
      <c r="R13" s="16">
        <f t="shared" si="1"/>
        <v>0.27782858074303407</v>
      </c>
      <c r="S13" s="17">
        <f t="shared" si="2"/>
        <v>-9.1828580743034044E-2</v>
      </c>
    </row>
    <row r="14" spans="1:19" ht="14.25" customHeight="1" x14ac:dyDescent="0.2">
      <c r="A14" s="10" t="str">
        <f t="shared" si="3"/>
        <v>57523891</v>
      </c>
      <c r="B14" s="11">
        <v>5752</v>
      </c>
      <c r="C14" s="12" t="s">
        <v>52</v>
      </c>
      <c r="D14" s="11">
        <v>3891</v>
      </c>
      <c r="E14" s="12" t="s">
        <v>53</v>
      </c>
      <c r="F14" s="13">
        <v>42072</v>
      </c>
      <c r="G14" s="13">
        <v>43905</v>
      </c>
      <c r="H14" s="14">
        <v>1833</v>
      </c>
      <c r="I14" s="13">
        <v>42072</v>
      </c>
      <c r="J14" s="13" t="s">
        <v>54</v>
      </c>
      <c r="K14" s="13" t="s">
        <v>55</v>
      </c>
      <c r="L14" s="15">
        <v>-0.7904000000000001</v>
      </c>
      <c r="M14" s="15">
        <v>4.9000000000000002E-2</v>
      </c>
      <c r="N14" s="16">
        <f t="shared" si="0"/>
        <v>-0.83940000000000015</v>
      </c>
      <c r="O14" s="14">
        <f t="shared" si="4"/>
        <v>0</v>
      </c>
      <c r="P14" s="14">
        <v>3822.42</v>
      </c>
      <c r="Q14" s="14">
        <v>5522.85</v>
      </c>
      <c r="R14" s="16">
        <f t="shared" si="1"/>
        <v>7.6032675957793172E-2</v>
      </c>
      <c r="S14" s="17">
        <f t="shared" si="2"/>
        <v>-2.703267595779317E-2</v>
      </c>
    </row>
    <row r="15" spans="1:19" ht="14.25" customHeight="1" x14ac:dyDescent="0.2">
      <c r="A15" s="10" t="str">
        <f t="shared" si="3"/>
        <v>68676628</v>
      </c>
      <c r="B15" s="18">
        <v>6867</v>
      </c>
      <c r="C15" s="14" t="s">
        <v>56</v>
      </c>
      <c r="D15" s="18">
        <v>6628</v>
      </c>
      <c r="E15" s="14" t="s">
        <v>57</v>
      </c>
      <c r="F15" s="19">
        <v>42526</v>
      </c>
      <c r="G15" s="19">
        <v>42608</v>
      </c>
      <c r="H15" s="14">
        <v>82</v>
      </c>
      <c r="I15" s="19"/>
      <c r="J15" s="19" t="s">
        <v>58</v>
      </c>
      <c r="K15" s="19" t="s">
        <v>59</v>
      </c>
      <c r="L15" s="20">
        <v>1.2542</v>
      </c>
      <c r="M15" s="20">
        <v>0.15609999999999999</v>
      </c>
      <c r="N15" s="16">
        <f t="shared" si="0"/>
        <v>1.0981000000000001</v>
      </c>
      <c r="O15" s="14">
        <f t="shared" si="4"/>
        <v>1</v>
      </c>
      <c r="P15" s="14">
        <v>3963.23</v>
      </c>
      <c r="Q15" s="14">
        <v>4114.68</v>
      </c>
      <c r="R15" s="16">
        <f t="shared" si="1"/>
        <v>0.18166962697819833</v>
      </c>
      <c r="S15" s="17">
        <f t="shared" si="2"/>
        <v>-2.556962697819834E-2</v>
      </c>
    </row>
    <row r="16" spans="1:19" ht="14.25" customHeight="1" x14ac:dyDescent="0.2">
      <c r="A16" s="10" t="str">
        <f t="shared" si="3"/>
        <v>54046603</v>
      </c>
      <c r="B16" s="18">
        <v>5404</v>
      </c>
      <c r="C16" s="14" t="s">
        <v>60</v>
      </c>
      <c r="D16" s="18">
        <v>6603</v>
      </c>
      <c r="E16" s="14" t="s">
        <v>61</v>
      </c>
      <c r="F16" s="19">
        <v>40908</v>
      </c>
      <c r="G16" s="19">
        <v>41060</v>
      </c>
      <c r="H16" s="14">
        <v>152</v>
      </c>
      <c r="I16" s="19"/>
      <c r="J16" s="19" t="s">
        <v>62</v>
      </c>
      <c r="K16" s="19" t="s">
        <v>63</v>
      </c>
      <c r="L16" s="20">
        <v>3.2788999999999997</v>
      </c>
      <c r="M16" s="20">
        <v>8.7400000000000005E-2</v>
      </c>
      <c r="N16" s="16">
        <f t="shared" si="0"/>
        <v>3.1914999999999996</v>
      </c>
      <c r="O16" s="14">
        <f t="shared" si="4"/>
        <v>1</v>
      </c>
      <c r="P16" s="14">
        <v>2158.94</v>
      </c>
      <c r="Q16" s="14">
        <v>2270.25</v>
      </c>
      <c r="R16" s="16">
        <f t="shared" si="1"/>
        <v>0.12830937169428558</v>
      </c>
      <c r="S16" s="17">
        <f t="shared" si="2"/>
        <v>-4.0909371694285573E-2</v>
      </c>
    </row>
    <row r="17" spans="1:24" ht="14.25" customHeight="1" x14ac:dyDescent="0.2">
      <c r="A17" s="10" t="str">
        <f t="shared" si="3"/>
        <v>54041149</v>
      </c>
      <c r="B17" s="18">
        <v>5404</v>
      </c>
      <c r="C17" s="14" t="s">
        <v>60</v>
      </c>
      <c r="D17" s="18">
        <v>1149</v>
      </c>
      <c r="E17" s="14" t="s">
        <v>64</v>
      </c>
      <c r="F17" s="19">
        <v>40908</v>
      </c>
      <c r="G17" s="19">
        <v>41060</v>
      </c>
      <c r="H17" s="14">
        <v>152</v>
      </c>
      <c r="I17" s="19"/>
      <c r="J17" s="19" t="s">
        <v>32</v>
      </c>
      <c r="K17" s="19" t="s">
        <v>65</v>
      </c>
      <c r="L17" s="20">
        <v>1.1145</v>
      </c>
      <c r="M17" s="20">
        <v>8.7400000000000005E-2</v>
      </c>
      <c r="N17" s="16">
        <f t="shared" si="0"/>
        <v>1.0271000000000001</v>
      </c>
      <c r="O17" s="14">
        <f t="shared" si="4"/>
        <v>1</v>
      </c>
      <c r="P17" s="14">
        <v>2158.94</v>
      </c>
      <c r="Q17" s="14">
        <v>2270.25</v>
      </c>
      <c r="R17" s="16">
        <f t="shared" si="1"/>
        <v>0.12830937169428558</v>
      </c>
      <c r="S17" s="17">
        <f t="shared" si="2"/>
        <v>-4.0909371694285573E-2</v>
      </c>
    </row>
    <row r="18" spans="1:24" ht="14.25" customHeight="1" x14ac:dyDescent="0.2">
      <c r="A18" s="10" t="str">
        <f t="shared" si="3"/>
        <v>540430486</v>
      </c>
      <c r="B18" s="18">
        <v>5404</v>
      </c>
      <c r="C18" s="14" t="s">
        <v>60</v>
      </c>
      <c r="D18" s="18">
        <v>30486</v>
      </c>
      <c r="E18" s="14" t="s">
        <v>66</v>
      </c>
      <c r="F18" s="19">
        <v>40908</v>
      </c>
      <c r="G18" s="19">
        <v>41152</v>
      </c>
      <c r="H18" s="14">
        <v>244</v>
      </c>
      <c r="I18" s="19"/>
      <c r="J18" s="19" t="s">
        <v>32</v>
      </c>
      <c r="K18" s="19" t="s">
        <v>67</v>
      </c>
      <c r="L18" s="20">
        <v>0.1913</v>
      </c>
      <c r="M18" s="20">
        <v>0.1812</v>
      </c>
      <c r="N18" s="16">
        <f t="shared" si="0"/>
        <v>1.0099999999999998E-2</v>
      </c>
      <c r="O18" s="14">
        <f t="shared" si="4"/>
        <v>1</v>
      </c>
      <c r="P18" s="14">
        <v>2158.94</v>
      </c>
      <c r="Q18" s="14">
        <v>2450.6</v>
      </c>
      <c r="R18" s="16">
        <f t="shared" si="1"/>
        <v>0.20871035885910705</v>
      </c>
      <c r="S18" s="17">
        <f t="shared" si="2"/>
        <v>-2.7510358859107048E-2</v>
      </c>
    </row>
    <row r="19" spans="1:24" ht="14.25" customHeight="1" x14ac:dyDescent="0.2">
      <c r="A19" s="10" t="str">
        <f t="shared" si="3"/>
        <v>57609807</v>
      </c>
      <c r="B19" s="11">
        <v>5760</v>
      </c>
      <c r="C19" s="12" t="s">
        <v>68</v>
      </c>
      <c r="D19" s="11">
        <v>9807</v>
      </c>
      <c r="E19" s="12" t="s">
        <v>69</v>
      </c>
      <c r="F19" s="13">
        <v>42989</v>
      </c>
      <c r="G19" s="13">
        <v>43078</v>
      </c>
      <c r="H19" s="14">
        <v>89</v>
      </c>
      <c r="I19" s="13"/>
      <c r="J19" s="13" t="s">
        <v>28</v>
      </c>
      <c r="K19" s="13" t="s">
        <v>70</v>
      </c>
      <c r="L19" s="15">
        <v>-1</v>
      </c>
      <c r="M19" s="15">
        <v>0.40310000000000001</v>
      </c>
      <c r="N19" s="16">
        <f t="shared" si="0"/>
        <v>-1.4031</v>
      </c>
      <c r="O19" s="14">
        <f t="shared" si="4"/>
        <v>0</v>
      </c>
      <c r="P19" s="14">
        <v>4822.8</v>
      </c>
      <c r="Q19" s="14">
        <v>5165.1899999999996</v>
      </c>
      <c r="R19" s="16">
        <f t="shared" si="1"/>
        <v>0.324830661504667</v>
      </c>
      <c r="S19" s="17">
        <f t="shared" si="2"/>
        <v>7.8269338495333018E-2</v>
      </c>
    </row>
    <row r="20" spans="1:24" ht="14.25" customHeight="1" x14ac:dyDescent="0.2">
      <c r="A20" s="10" t="str">
        <f t="shared" si="3"/>
        <v>4923118</v>
      </c>
      <c r="B20" s="18">
        <v>4923</v>
      </c>
      <c r="C20" s="14" t="s">
        <v>71</v>
      </c>
      <c r="D20" s="18">
        <v>118</v>
      </c>
      <c r="E20" s="14" t="s">
        <v>72</v>
      </c>
      <c r="F20" s="19">
        <v>42323</v>
      </c>
      <c r="G20" s="19">
        <v>42506</v>
      </c>
      <c r="H20" s="14">
        <v>183</v>
      </c>
      <c r="I20" s="19"/>
      <c r="J20" s="19" t="s">
        <v>28</v>
      </c>
      <c r="K20" s="19" t="s">
        <v>73</v>
      </c>
      <c r="L20" s="20">
        <v>0.2152</v>
      </c>
      <c r="M20" s="20">
        <v>3.5699999999999996E-2</v>
      </c>
      <c r="N20" s="16">
        <f t="shared" si="0"/>
        <v>0.17949999999999999</v>
      </c>
      <c r="O20" s="14">
        <f t="shared" si="4"/>
        <v>1</v>
      </c>
      <c r="P20" s="14">
        <v>3771.59</v>
      </c>
      <c r="Q20" s="14">
        <v>3896.36</v>
      </c>
      <c r="R20" s="16">
        <f t="shared" si="1"/>
        <v>6.706767294456939E-2</v>
      </c>
      <c r="S20" s="17">
        <f t="shared" si="2"/>
        <v>-3.1367672944569394E-2</v>
      </c>
    </row>
    <row r="21" spans="1:24" ht="14.25" customHeight="1" x14ac:dyDescent="0.2">
      <c r="A21" s="10" t="str">
        <f t="shared" si="3"/>
        <v>4923385</v>
      </c>
      <c r="B21" s="11">
        <v>4923</v>
      </c>
      <c r="C21" s="12" t="s">
        <v>71</v>
      </c>
      <c r="D21" s="11">
        <v>385</v>
      </c>
      <c r="E21" s="12" t="s">
        <v>74</v>
      </c>
      <c r="F21" s="13">
        <v>42323</v>
      </c>
      <c r="G21" s="13">
        <v>42506</v>
      </c>
      <c r="H21" s="14">
        <v>183</v>
      </c>
      <c r="I21" s="13"/>
      <c r="J21" s="13" t="s">
        <v>58</v>
      </c>
      <c r="K21" s="13" t="s">
        <v>75</v>
      </c>
      <c r="L21" s="15">
        <v>-0.33610000000000001</v>
      </c>
      <c r="M21" s="15">
        <v>3.5699999999999996E-2</v>
      </c>
      <c r="N21" s="16">
        <f t="shared" si="0"/>
        <v>-0.37180000000000002</v>
      </c>
      <c r="O21" s="14">
        <f t="shared" si="4"/>
        <v>0</v>
      </c>
      <c r="P21" s="14">
        <v>3771.59</v>
      </c>
      <c r="Q21" s="14">
        <v>3896.36</v>
      </c>
      <c r="R21" s="16">
        <f t="shared" si="1"/>
        <v>6.706767294456939E-2</v>
      </c>
      <c r="S21" s="17">
        <f t="shared" si="2"/>
        <v>-3.1367672944569394E-2</v>
      </c>
    </row>
    <row r="22" spans="1:24" ht="14.25" customHeight="1" x14ac:dyDescent="0.2">
      <c r="A22" s="10" t="str">
        <f t="shared" si="3"/>
        <v>5806711</v>
      </c>
      <c r="B22" s="18">
        <v>580</v>
      </c>
      <c r="C22" s="14" t="s">
        <v>76</v>
      </c>
      <c r="D22" s="18">
        <v>6711</v>
      </c>
      <c r="E22" s="14" t="s">
        <v>77</v>
      </c>
      <c r="F22" s="19">
        <v>43653</v>
      </c>
      <c r="G22" s="19">
        <v>43725</v>
      </c>
      <c r="H22" s="14">
        <v>72</v>
      </c>
      <c r="I22" s="19"/>
      <c r="J22" s="19" t="s">
        <v>54</v>
      </c>
      <c r="K22" s="19" t="s">
        <v>78</v>
      </c>
      <c r="L22" s="20">
        <v>2.9451000000000001</v>
      </c>
      <c r="M22" s="20">
        <v>7.4200000000000002E-2</v>
      </c>
      <c r="N22" s="16">
        <f t="shared" si="0"/>
        <v>2.8709000000000002</v>
      </c>
      <c r="O22" s="14">
        <f t="shared" si="4"/>
        <v>1</v>
      </c>
      <c r="P22" s="14">
        <v>6008.31</v>
      </c>
      <c r="Q22" s="14">
        <v>6064.31</v>
      </c>
      <c r="R22" s="16">
        <f t="shared" si="1"/>
        <v>4.8154020276005571E-2</v>
      </c>
      <c r="S22" s="17">
        <f t="shared" si="2"/>
        <v>2.6045979723994431E-2</v>
      </c>
    </row>
    <row r="23" spans="1:24" ht="14.25" customHeight="1" x14ac:dyDescent="0.2">
      <c r="A23" s="10" t="str">
        <f t="shared" si="3"/>
        <v>5087429</v>
      </c>
      <c r="B23" s="11">
        <v>5087</v>
      </c>
      <c r="C23" s="12" t="s">
        <v>79</v>
      </c>
      <c r="D23" s="11">
        <v>429</v>
      </c>
      <c r="E23" s="12" t="s">
        <v>80</v>
      </c>
      <c r="F23" s="13">
        <v>43054</v>
      </c>
      <c r="G23" s="13">
        <v>43189</v>
      </c>
      <c r="H23" s="14">
        <v>135</v>
      </c>
      <c r="I23" s="13"/>
      <c r="J23" s="13" t="s">
        <v>58</v>
      </c>
      <c r="K23" s="13" t="s">
        <v>81</v>
      </c>
      <c r="L23" s="15">
        <v>-0.59870000000000001</v>
      </c>
      <c r="M23" s="15">
        <v>3.8199999999999998E-2</v>
      </c>
      <c r="N23" s="16">
        <f t="shared" si="0"/>
        <v>-0.63690000000000002</v>
      </c>
      <c r="O23" s="14">
        <f t="shared" si="4"/>
        <v>0</v>
      </c>
      <c r="P23" s="14">
        <v>4987.96</v>
      </c>
      <c r="Q23" s="14">
        <v>5173.1899999999996</v>
      </c>
      <c r="R23" s="16">
        <f t="shared" si="1"/>
        <v>0.1036069114456597</v>
      </c>
      <c r="S23" s="17">
        <f t="shared" si="2"/>
        <v>-6.5406911445659702E-2</v>
      </c>
    </row>
    <row r="24" spans="1:24" ht="14.25" customHeight="1" x14ac:dyDescent="0.2">
      <c r="A24" s="10" t="str">
        <f t="shared" si="3"/>
        <v>63314744</v>
      </c>
      <c r="B24" s="18">
        <v>6331</v>
      </c>
      <c r="C24" s="14" t="s">
        <v>82</v>
      </c>
      <c r="D24" s="18">
        <v>4744</v>
      </c>
      <c r="E24" s="14" t="s">
        <v>83</v>
      </c>
      <c r="F24" s="19">
        <v>42415</v>
      </c>
      <c r="G24" s="19">
        <v>42622</v>
      </c>
      <c r="H24" s="14">
        <v>207</v>
      </c>
      <c r="I24" s="19"/>
      <c r="J24" s="19" t="s">
        <v>48</v>
      </c>
      <c r="K24" s="19" t="s">
        <v>84</v>
      </c>
      <c r="L24" s="20">
        <v>0.48060000000000003</v>
      </c>
      <c r="M24" s="20">
        <v>0.25280000000000002</v>
      </c>
      <c r="N24" s="16">
        <f t="shared" si="0"/>
        <v>0.2278</v>
      </c>
      <c r="O24" s="14">
        <f t="shared" si="4"/>
        <v>1</v>
      </c>
      <c r="P24" s="14">
        <v>3496.28</v>
      </c>
      <c r="Q24" s="14">
        <v>4039.95</v>
      </c>
      <c r="R24" s="16">
        <f t="shared" si="1"/>
        <v>0.29027125056920622</v>
      </c>
      <c r="S24" s="17">
        <f t="shared" si="2"/>
        <v>-3.7471250569206194E-2</v>
      </c>
    </row>
    <row r="25" spans="1:24" ht="14.25" customHeight="1" x14ac:dyDescent="0.2">
      <c r="A25" s="10" t="str">
        <f t="shared" si="3"/>
        <v>63314648</v>
      </c>
      <c r="B25" s="18">
        <v>6331</v>
      </c>
      <c r="C25" s="14" t="s">
        <v>82</v>
      </c>
      <c r="D25" s="18">
        <v>4648</v>
      </c>
      <c r="E25" s="14" t="s">
        <v>85</v>
      </c>
      <c r="F25" s="19">
        <v>42230</v>
      </c>
      <c r="G25" s="19">
        <v>42415</v>
      </c>
      <c r="H25" s="14">
        <v>185</v>
      </c>
      <c r="I25" s="19"/>
      <c r="J25" s="19" t="s">
        <v>48</v>
      </c>
      <c r="K25" s="19" t="s">
        <v>86</v>
      </c>
      <c r="L25" s="20">
        <v>0.25030000000000002</v>
      </c>
      <c r="M25" s="20">
        <v>-0.15759999999999999</v>
      </c>
      <c r="N25" s="16">
        <f t="shared" si="0"/>
        <v>0.40790000000000004</v>
      </c>
      <c r="O25" s="14">
        <f t="shared" si="4"/>
        <v>1</v>
      </c>
      <c r="P25" s="14">
        <v>3878.16</v>
      </c>
      <c r="Q25" s="14">
        <v>3496.28</v>
      </c>
      <c r="R25" s="16">
        <f t="shared" si="1"/>
        <v>-0.18496227670684184</v>
      </c>
      <c r="S25" s="17">
        <f t="shared" si="2"/>
        <v>2.7362276706841854E-2</v>
      </c>
    </row>
    <row r="26" spans="1:24" ht="14.25" customHeight="1" x14ac:dyDescent="0.2">
      <c r="A26" s="10" t="str">
        <f t="shared" si="3"/>
        <v>63313469</v>
      </c>
      <c r="B26" s="11">
        <v>6331</v>
      </c>
      <c r="C26" s="12" t="s">
        <v>82</v>
      </c>
      <c r="D26" s="11">
        <v>3469</v>
      </c>
      <c r="E26" s="12" t="s">
        <v>87</v>
      </c>
      <c r="F26" s="13">
        <v>42415</v>
      </c>
      <c r="G26" s="13">
        <v>42506</v>
      </c>
      <c r="H26" s="14">
        <v>91</v>
      </c>
      <c r="I26" s="13"/>
      <c r="J26" s="13" t="s">
        <v>48</v>
      </c>
      <c r="K26" s="13" t="s">
        <v>88</v>
      </c>
      <c r="L26" s="15">
        <v>0.1177</v>
      </c>
      <c r="M26" s="15">
        <v>0.44420000000000004</v>
      </c>
      <c r="N26" s="16">
        <f t="shared" si="0"/>
        <v>-0.32650000000000001</v>
      </c>
      <c r="O26" s="14">
        <f t="shared" si="4"/>
        <v>0</v>
      </c>
      <c r="P26" s="14">
        <v>3496.28</v>
      </c>
      <c r="Q26" s="14">
        <v>3896.36</v>
      </c>
      <c r="R26" s="16">
        <f t="shared" si="1"/>
        <v>0.54428888603619185</v>
      </c>
      <c r="S26" s="17">
        <f t="shared" si="2"/>
        <v>-0.10008888603619182</v>
      </c>
    </row>
    <row r="27" spans="1:24" ht="14.25" customHeight="1" x14ac:dyDescent="0.2">
      <c r="A27" s="10" t="str">
        <f t="shared" si="3"/>
        <v>63314082</v>
      </c>
      <c r="B27" s="18">
        <v>6331</v>
      </c>
      <c r="C27" s="14" t="s">
        <v>82</v>
      </c>
      <c r="D27" s="18">
        <v>4082</v>
      </c>
      <c r="E27" s="14" t="s">
        <v>89</v>
      </c>
      <c r="F27" s="19">
        <v>42324</v>
      </c>
      <c r="G27" s="19">
        <v>42415</v>
      </c>
      <c r="H27" s="14">
        <v>91</v>
      </c>
      <c r="I27" s="19"/>
      <c r="J27" s="19" t="s">
        <v>48</v>
      </c>
      <c r="K27" s="19" t="s">
        <v>90</v>
      </c>
      <c r="L27" s="20">
        <v>-6.3700000000000007E-2</v>
      </c>
      <c r="M27" s="20">
        <v>-0.25700000000000001</v>
      </c>
      <c r="N27" s="16">
        <f t="shared" si="0"/>
        <v>0.1933</v>
      </c>
      <c r="O27" s="14">
        <f t="shared" si="4"/>
        <v>1</v>
      </c>
      <c r="P27" s="14">
        <v>3828.46</v>
      </c>
      <c r="Q27" s="14">
        <v>3496.28</v>
      </c>
      <c r="R27" s="16">
        <f t="shared" si="1"/>
        <v>-0.3051433726835503</v>
      </c>
      <c r="S27" s="17">
        <f t="shared" si="2"/>
        <v>4.814337268355029E-2</v>
      </c>
    </row>
    <row r="29" spans="1:24" ht="14.25" x14ac:dyDescent="0.2">
      <c r="P29" s="22" t="s">
        <v>91</v>
      </c>
      <c r="Q29" s="22"/>
      <c r="R29" s="22"/>
      <c r="S29" s="22"/>
      <c r="U29" s="22" t="s">
        <v>92</v>
      </c>
      <c r="V29" s="22"/>
      <c r="W29" s="22"/>
      <c r="X29" s="22"/>
    </row>
    <row r="30" spans="1:24" ht="48" x14ac:dyDescent="0.2">
      <c r="A30" s="1" t="s">
        <v>0</v>
      </c>
      <c r="B30" s="2" t="s">
        <v>1</v>
      </c>
      <c r="C30" s="3" t="s">
        <v>2</v>
      </c>
      <c r="D30" s="2" t="s">
        <v>3</v>
      </c>
      <c r="E30" s="3" t="s">
        <v>4</v>
      </c>
      <c r="F30" s="4" t="s">
        <v>5</v>
      </c>
      <c r="G30" s="4" t="s">
        <v>6</v>
      </c>
      <c r="H30" s="5" t="s">
        <v>7</v>
      </c>
      <c r="I30" s="4" t="s">
        <v>8</v>
      </c>
      <c r="J30" s="4" t="s">
        <v>9</v>
      </c>
      <c r="K30" s="4" t="s">
        <v>10</v>
      </c>
      <c r="L30" s="6" t="s">
        <v>11</v>
      </c>
      <c r="M30" s="6" t="s">
        <v>12</v>
      </c>
      <c r="N30" s="6" t="s">
        <v>13</v>
      </c>
      <c r="O30" s="3" t="s">
        <v>14</v>
      </c>
      <c r="P30" s="7" t="s">
        <v>15</v>
      </c>
      <c r="Q30" s="7" t="s">
        <v>16</v>
      </c>
      <c r="R30" s="8" t="s">
        <v>17</v>
      </c>
      <c r="S30" s="9" t="s">
        <v>93</v>
      </c>
      <c r="U30" s="7" t="s">
        <v>15</v>
      </c>
      <c r="V30" s="7" t="s">
        <v>16</v>
      </c>
      <c r="W30" s="8" t="s">
        <v>17</v>
      </c>
      <c r="X30" s="9" t="s">
        <v>93</v>
      </c>
    </row>
    <row r="31" spans="1:24" ht="14.25" customHeight="1" x14ac:dyDescent="0.2">
      <c r="A31" s="23" t="s">
        <v>94</v>
      </c>
      <c r="B31" s="24">
        <v>7399</v>
      </c>
      <c r="C31" s="25" t="s">
        <v>26</v>
      </c>
      <c r="D31" s="24">
        <v>30481</v>
      </c>
      <c r="E31" s="25" t="s">
        <v>27</v>
      </c>
      <c r="F31" s="26">
        <v>43549</v>
      </c>
      <c r="G31" s="26">
        <v>43648</v>
      </c>
      <c r="H31" s="25">
        <v>99</v>
      </c>
      <c r="I31" s="26"/>
      <c r="J31" s="27" t="s">
        <v>28</v>
      </c>
      <c r="K31" s="26" t="s">
        <v>29</v>
      </c>
      <c r="L31" s="28">
        <v>3.5937000000000001</v>
      </c>
      <c r="M31" s="28">
        <v>0.30380000000000001</v>
      </c>
      <c r="N31" s="28">
        <v>3.2899000000000003</v>
      </c>
      <c r="O31" s="25">
        <v>1</v>
      </c>
      <c r="P31" s="25">
        <v>5591.23</v>
      </c>
      <c r="Q31" s="25">
        <v>5971.29</v>
      </c>
      <c r="R31" s="38">
        <f t="shared" ref="R31:R48" si="5">((Q31/P31)^(1/(H31/365))-1)</f>
        <v>0.27438291552583394</v>
      </c>
      <c r="S31" s="17">
        <f t="shared" ref="S31:S48" si="6">M31-R31</f>
        <v>2.9417084474166078E-2</v>
      </c>
      <c r="T31" s="25"/>
      <c r="U31" s="30">
        <v>5591.23</v>
      </c>
      <c r="V31" s="31">
        <v>5971.29</v>
      </c>
      <c r="W31" s="38">
        <f>((V31/U31)^(1/(H31/365))-1)</f>
        <v>0.27438291552583394</v>
      </c>
      <c r="X31" s="29">
        <f>M31-W31</f>
        <v>2.9417084474166078E-2</v>
      </c>
    </row>
    <row r="32" spans="1:24" ht="14.25" customHeight="1" x14ac:dyDescent="0.2">
      <c r="A32" s="23" t="s">
        <v>95</v>
      </c>
      <c r="B32" s="32">
        <v>8840</v>
      </c>
      <c r="C32" s="33" t="s">
        <v>96</v>
      </c>
      <c r="D32" s="32">
        <v>41120</v>
      </c>
      <c r="E32" s="33" t="s">
        <v>97</v>
      </c>
      <c r="F32" s="27">
        <v>43789</v>
      </c>
      <c r="G32" s="27">
        <v>44015</v>
      </c>
      <c r="H32" s="25">
        <v>226</v>
      </c>
      <c r="I32" s="27"/>
      <c r="J32" s="27" t="s">
        <v>54</v>
      </c>
      <c r="K32" s="27" t="s">
        <v>55</v>
      </c>
      <c r="L32" s="34">
        <v>-0.48049999999999998</v>
      </c>
      <c r="M32" s="34">
        <v>3.15E-2</v>
      </c>
      <c r="N32" s="28">
        <v>-0.51200000000000001</v>
      </c>
      <c r="O32" s="25">
        <v>0</v>
      </c>
      <c r="P32" s="25">
        <v>6292.17</v>
      </c>
      <c r="Q32" s="25">
        <v>6414.16</v>
      </c>
      <c r="R32" s="38">
        <f t="shared" si="5"/>
        <v>3.1498035783368294E-2</v>
      </c>
      <c r="S32" s="29">
        <f t="shared" si="6"/>
        <v>1.9642166317057619E-6</v>
      </c>
      <c r="T32" s="25"/>
      <c r="U32" s="30">
        <v>6292.17</v>
      </c>
      <c r="V32" s="35">
        <v>6516.05</v>
      </c>
      <c r="W32" s="38">
        <f t="shared" ref="W32:W48" si="7">((V32/U32)^(1/(H32/365))-1)</f>
        <v>5.8090384953604079E-2</v>
      </c>
      <c r="X32" s="29">
        <f t="shared" ref="X32:X48" si="8">M32-W32</f>
        <v>-2.6590384953604079E-2</v>
      </c>
    </row>
    <row r="33" spans="1:24" ht="14.25" customHeight="1" x14ac:dyDescent="0.2">
      <c r="A33" s="23" t="s">
        <v>98</v>
      </c>
      <c r="B33" s="32">
        <v>9401</v>
      </c>
      <c r="C33" s="33" t="s">
        <v>99</v>
      </c>
      <c r="D33" s="32">
        <v>10459</v>
      </c>
      <c r="E33" s="33" t="s">
        <v>100</v>
      </c>
      <c r="F33" s="27">
        <v>43976</v>
      </c>
      <c r="G33" s="27">
        <v>44053</v>
      </c>
      <c r="H33" s="25">
        <v>77</v>
      </c>
      <c r="I33" s="27"/>
      <c r="J33" s="27" t="s">
        <v>101</v>
      </c>
      <c r="K33" s="27" t="s">
        <v>102</v>
      </c>
      <c r="L33" s="36">
        <v>-9.1799999999999993E-2</v>
      </c>
      <c r="M33" s="36">
        <v>0.84349999999999992</v>
      </c>
      <c r="N33" s="37">
        <v>-0.93529999999999991</v>
      </c>
      <c r="O33" s="25">
        <v>0</v>
      </c>
      <c r="P33" s="25">
        <v>6044.16</v>
      </c>
      <c r="Q33" s="25">
        <v>6895.59</v>
      </c>
      <c r="R33" s="38">
        <f t="shared" si="5"/>
        <v>0.86771684536167926</v>
      </c>
      <c r="S33" s="29">
        <f t="shared" si="6"/>
        <v>-2.421684536167934E-2</v>
      </c>
      <c r="T33" s="25"/>
      <c r="U33" s="30">
        <v>6118.54</v>
      </c>
      <c r="V33" s="35">
        <v>6895.59</v>
      </c>
      <c r="W33" s="38">
        <f t="shared" si="7"/>
        <v>0.7625095604801575</v>
      </c>
      <c r="X33" s="29">
        <f t="shared" si="8"/>
        <v>8.0990439519842417E-2</v>
      </c>
    </row>
    <row r="34" spans="1:24" ht="14.25" customHeight="1" x14ac:dyDescent="0.2">
      <c r="A34" s="23" t="s">
        <v>103</v>
      </c>
      <c r="B34" s="24">
        <v>6071</v>
      </c>
      <c r="C34" s="25" t="s">
        <v>104</v>
      </c>
      <c r="D34" s="24">
        <v>27277</v>
      </c>
      <c r="E34" s="25" t="s">
        <v>105</v>
      </c>
      <c r="F34" s="26">
        <v>41555</v>
      </c>
      <c r="G34" s="26">
        <v>41759</v>
      </c>
      <c r="H34" s="25">
        <v>204</v>
      </c>
      <c r="I34" s="26"/>
      <c r="J34" s="27" t="s">
        <v>106</v>
      </c>
      <c r="K34" s="26" t="s">
        <v>107</v>
      </c>
      <c r="L34" s="28">
        <v>0.31170000000000003</v>
      </c>
      <c r="M34" s="28">
        <v>0.221</v>
      </c>
      <c r="N34" s="28">
        <v>9.0700000000000031E-2</v>
      </c>
      <c r="O34" s="25">
        <v>1</v>
      </c>
      <c r="P34" s="25">
        <v>2955.41</v>
      </c>
      <c r="Q34" s="25">
        <v>3400.46</v>
      </c>
      <c r="R34" s="38">
        <f t="shared" si="5"/>
        <v>0.2852833988397494</v>
      </c>
      <c r="S34" s="29">
        <f t="shared" si="6"/>
        <v>-6.42833988397494E-2</v>
      </c>
      <c r="T34" s="25"/>
      <c r="U34" s="30">
        <v>2955.41</v>
      </c>
      <c r="V34" s="31">
        <v>3400.46</v>
      </c>
      <c r="W34" s="38">
        <f t="shared" si="7"/>
        <v>0.2852833988397494</v>
      </c>
      <c r="X34" s="29">
        <f t="shared" si="8"/>
        <v>-6.42833988397494E-2</v>
      </c>
    </row>
    <row r="35" spans="1:24" ht="14.25" customHeight="1" x14ac:dyDescent="0.2">
      <c r="A35" s="23" t="s">
        <v>108</v>
      </c>
      <c r="B35" s="32">
        <v>5760</v>
      </c>
      <c r="C35" s="33" t="s">
        <v>68</v>
      </c>
      <c r="D35" s="32">
        <v>9807</v>
      </c>
      <c r="E35" s="33" t="s">
        <v>69</v>
      </c>
      <c r="F35" s="27">
        <v>42989</v>
      </c>
      <c r="G35" s="27">
        <v>43078</v>
      </c>
      <c r="H35" s="25">
        <v>89</v>
      </c>
      <c r="I35" s="27"/>
      <c r="J35" s="27" t="s">
        <v>28</v>
      </c>
      <c r="K35" s="27" t="s">
        <v>70</v>
      </c>
      <c r="L35" s="34">
        <v>-1</v>
      </c>
      <c r="M35" s="34">
        <v>0.40310000000000001</v>
      </c>
      <c r="N35" s="28">
        <v>-1.4031</v>
      </c>
      <c r="O35" s="25">
        <v>0</v>
      </c>
      <c r="P35" s="25">
        <v>4822.8</v>
      </c>
      <c r="Q35" s="25">
        <v>5165.1899999999996</v>
      </c>
      <c r="R35" s="38">
        <f t="shared" si="5"/>
        <v>0.324830661504667</v>
      </c>
      <c r="S35" s="29">
        <f t="shared" si="6"/>
        <v>7.8269338495333018E-2</v>
      </c>
      <c r="T35" s="25"/>
      <c r="U35" s="30">
        <v>4822.8</v>
      </c>
      <c r="V35" s="35">
        <v>5181.75</v>
      </c>
      <c r="W35" s="38">
        <f t="shared" si="7"/>
        <v>0.34233701577877418</v>
      </c>
      <c r="X35" s="29">
        <f t="shared" si="8"/>
        <v>6.0762984221225835E-2</v>
      </c>
    </row>
    <row r="36" spans="1:24" ht="14.25" customHeight="1" x14ac:dyDescent="0.2">
      <c r="A36" s="23" t="s">
        <v>109</v>
      </c>
      <c r="B36" s="32">
        <v>5445</v>
      </c>
      <c r="C36" s="33" t="s">
        <v>110</v>
      </c>
      <c r="D36" s="32">
        <v>18224</v>
      </c>
      <c r="E36" s="33" t="s">
        <v>111</v>
      </c>
      <c r="F36" s="27">
        <v>40456</v>
      </c>
      <c r="G36" s="27">
        <v>40507</v>
      </c>
      <c r="H36" s="25">
        <v>51</v>
      </c>
      <c r="I36" s="27"/>
      <c r="J36" s="27" t="s">
        <v>28</v>
      </c>
      <c r="K36" s="27" t="s">
        <v>112</v>
      </c>
      <c r="L36" s="34">
        <v>-0.30469999999999997</v>
      </c>
      <c r="M36" s="34">
        <v>0.28270000000000001</v>
      </c>
      <c r="N36" s="28">
        <v>-0.58739999999999992</v>
      </c>
      <c r="O36" s="25">
        <v>0</v>
      </c>
      <c r="P36" s="25">
        <v>1941.82</v>
      </c>
      <c r="Q36" s="25">
        <v>2010.56</v>
      </c>
      <c r="R36" s="38">
        <f t="shared" si="5"/>
        <v>0.28270376774873363</v>
      </c>
      <c r="S36" s="29">
        <f t="shared" si="6"/>
        <v>-3.7677487336185145E-6</v>
      </c>
      <c r="T36" s="25"/>
      <c r="U36" s="30">
        <v>1941.82</v>
      </c>
      <c r="V36" s="31">
        <v>1996.03</v>
      </c>
      <c r="W36" s="38">
        <f t="shared" si="7"/>
        <v>0.21781814693548074</v>
      </c>
      <c r="X36" s="29">
        <f t="shared" si="8"/>
        <v>6.4881853064519268E-2</v>
      </c>
    </row>
    <row r="37" spans="1:24" ht="14.25" customHeight="1" x14ac:dyDescent="0.2">
      <c r="A37" s="23" t="s">
        <v>113</v>
      </c>
      <c r="B37" s="24">
        <v>6000</v>
      </c>
      <c r="C37" s="25" t="s">
        <v>114</v>
      </c>
      <c r="D37" s="24">
        <v>48659</v>
      </c>
      <c r="E37" s="25" t="s">
        <v>115</v>
      </c>
      <c r="F37" s="26">
        <v>42839</v>
      </c>
      <c r="G37" s="26">
        <v>42988</v>
      </c>
      <c r="H37" s="25">
        <v>149</v>
      </c>
      <c r="I37" s="26"/>
      <c r="J37" s="27" t="s">
        <v>101</v>
      </c>
      <c r="K37" s="26" t="s">
        <v>116</v>
      </c>
      <c r="L37" s="28">
        <v>0.84430000000000005</v>
      </c>
      <c r="M37" s="28">
        <v>0.14429999999999998</v>
      </c>
      <c r="N37" s="28">
        <v>0.70000000000000007</v>
      </c>
      <c r="O37" s="25">
        <v>1</v>
      </c>
      <c r="P37" s="25">
        <v>4477.07</v>
      </c>
      <c r="Q37" s="25">
        <v>4771.0200000000004</v>
      </c>
      <c r="R37" s="38">
        <f t="shared" si="5"/>
        <v>0.16856599900456426</v>
      </c>
      <c r="S37" s="29">
        <f t="shared" si="6"/>
        <v>-2.4265999004564276E-2</v>
      </c>
      <c r="T37" s="25"/>
      <c r="U37" s="30">
        <v>4515.6499999999996</v>
      </c>
      <c r="V37" s="35">
        <v>4822.8</v>
      </c>
      <c r="W37" s="38">
        <f t="shared" si="7"/>
        <v>0.17492165529200121</v>
      </c>
      <c r="X37" s="29">
        <f t="shared" si="8"/>
        <v>-3.0621655292001226E-2</v>
      </c>
    </row>
    <row r="38" spans="1:24" ht="14.25" customHeight="1" x14ac:dyDescent="0.2">
      <c r="A38" s="23" t="s">
        <v>117</v>
      </c>
      <c r="B38" s="32">
        <v>6009</v>
      </c>
      <c r="C38" s="33" t="s">
        <v>118</v>
      </c>
      <c r="D38" s="32">
        <v>9439</v>
      </c>
      <c r="E38" s="33" t="s">
        <v>119</v>
      </c>
      <c r="F38" s="27">
        <v>39988</v>
      </c>
      <c r="G38" s="27">
        <v>40143</v>
      </c>
      <c r="H38" s="25">
        <v>155</v>
      </c>
      <c r="I38" s="27"/>
      <c r="J38" s="27" t="s">
        <v>101</v>
      </c>
      <c r="K38" s="27" t="s">
        <v>120</v>
      </c>
      <c r="L38" s="34">
        <v>4.3299999999999998E-2</v>
      </c>
      <c r="M38" s="34">
        <v>0.67209999999999992</v>
      </c>
      <c r="N38" s="28">
        <v>-0.62879999999999991</v>
      </c>
      <c r="O38" s="25">
        <v>0</v>
      </c>
      <c r="P38" s="25">
        <v>1468.48</v>
      </c>
      <c r="Q38" s="25">
        <v>1826.74</v>
      </c>
      <c r="R38" s="38">
        <f t="shared" si="5"/>
        <v>0.67208828007393695</v>
      </c>
      <c r="S38" s="29">
        <f t="shared" si="6"/>
        <v>1.1719926062969677E-5</v>
      </c>
      <c r="T38" s="25"/>
      <c r="U38" s="30">
        <v>1468.48</v>
      </c>
      <c r="V38" s="35">
        <v>1795.7</v>
      </c>
      <c r="W38" s="38">
        <f t="shared" si="7"/>
        <v>0.60595082219185881</v>
      </c>
      <c r="X38" s="29">
        <f t="shared" si="8"/>
        <v>6.6149177808141113E-2</v>
      </c>
    </row>
    <row r="39" spans="1:24" ht="14.25" customHeight="1" x14ac:dyDescent="0.2">
      <c r="A39" s="23" t="s">
        <v>121</v>
      </c>
      <c r="B39" s="32">
        <v>4849</v>
      </c>
      <c r="C39" s="33" t="s">
        <v>122</v>
      </c>
      <c r="D39" s="32">
        <v>41188</v>
      </c>
      <c r="E39" s="33" t="s">
        <v>123</v>
      </c>
      <c r="F39" s="27">
        <v>43069</v>
      </c>
      <c r="G39" s="27">
        <v>43189</v>
      </c>
      <c r="H39" s="25">
        <v>120</v>
      </c>
      <c r="I39" s="27"/>
      <c r="J39" s="27" t="s">
        <v>101</v>
      </c>
      <c r="K39" s="27" t="s">
        <v>124</v>
      </c>
      <c r="L39" s="34">
        <v>-1</v>
      </c>
      <c r="M39" s="34">
        <v>1.0500000000000001E-2</v>
      </c>
      <c r="N39" s="28">
        <v>-1.0105</v>
      </c>
      <c r="O39" s="25">
        <v>0</v>
      </c>
      <c r="P39" s="25">
        <v>5155.4399999999996</v>
      </c>
      <c r="Q39" s="25">
        <v>5173.1899999999996</v>
      </c>
      <c r="R39" s="38">
        <f t="shared" si="5"/>
        <v>1.050920329411853E-2</v>
      </c>
      <c r="S39" s="29">
        <f t="shared" si="6"/>
        <v>-9.2032941185291733E-6</v>
      </c>
      <c r="T39" s="25"/>
      <c r="U39" s="30">
        <v>5155.4399999999996</v>
      </c>
      <c r="V39" s="31">
        <v>5057.6899999999996</v>
      </c>
      <c r="W39" s="38">
        <f t="shared" si="7"/>
        <v>-5.656276536888083E-2</v>
      </c>
      <c r="X39" s="29">
        <f t="shared" si="8"/>
        <v>6.7062765368880825E-2</v>
      </c>
    </row>
    <row r="40" spans="1:24" ht="14.25" customHeight="1" x14ac:dyDescent="0.2">
      <c r="A40" s="23" t="s">
        <v>125</v>
      </c>
      <c r="B40" s="32">
        <v>94</v>
      </c>
      <c r="C40" s="33" t="s">
        <v>126</v>
      </c>
      <c r="D40" s="32">
        <v>10667</v>
      </c>
      <c r="E40" s="33" t="s">
        <v>127</v>
      </c>
      <c r="F40" s="27">
        <v>43997</v>
      </c>
      <c r="G40" s="27">
        <v>44053</v>
      </c>
      <c r="H40" s="25">
        <v>56</v>
      </c>
      <c r="I40" s="27"/>
      <c r="J40" s="27" t="s">
        <v>58</v>
      </c>
      <c r="K40" s="27" t="s">
        <v>128</v>
      </c>
      <c r="L40" s="36">
        <v>-1.26E-2</v>
      </c>
      <c r="M40" s="36">
        <v>0.80799999999999994</v>
      </c>
      <c r="N40" s="37">
        <v>-0.8206</v>
      </c>
      <c r="O40" s="25">
        <v>0</v>
      </c>
      <c r="P40" s="25">
        <v>6279.4</v>
      </c>
      <c r="Q40" s="25">
        <v>6895.59</v>
      </c>
      <c r="R40" s="38">
        <f t="shared" si="5"/>
        <v>0.8406545464713826</v>
      </c>
      <c r="S40" s="29">
        <f t="shared" si="6"/>
        <v>-3.2654546471382662E-2</v>
      </c>
      <c r="T40" s="25"/>
      <c r="U40" s="30">
        <v>6279.4</v>
      </c>
      <c r="V40" s="35">
        <v>6895.59</v>
      </c>
      <c r="W40" s="38">
        <f t="shared" si="7"/>
        <v>0.8406545464713826</v>
      </c>
      <c r="X40" s="29">
        <f t="shared" si="8"/>
        <v>-3.2654546471382662E-2</v>
      </c>
    </row>
    <row r="41" spans="1:24" ht="14.25" customHeight="1" x14ac:dyDescent="0.2">
      <c r="A41" s="23" t="s">
        <v>129</v>
      </c>
      <c r="B41" s="32">
        <v>94</v>
      </c>
      <c r="C41" s="33" t="s">
        <v>126</v>
      </c>
      <c r="D41" s="32">
        <v>27578</v>
      </c>
      <c r="E41" s="33" t="s">
        <v>130</v>
      </c>
      <c r="F41" s="27">
        <v>43747</v>
      </c>
      <c r="G41" s="27">
        <v>43891</v>
      </c>
      <c r="H41" s="25">
        <v>144</v>
      </c>
      <c r="I41" s="27"/>
      <c r="J41" s="27" t="s">
        <v>58</v>
      </c>
      <c r="K41" s="27" t="s">
        <v>131</v>
      </c>
      <c r="L41" s="34">
        <v>-0.36770000000000003</v>
      </c>
      <c r="M41" s="34">
        <v>6.7599999999999993E-2</v>
      </c>
      <c r="N41" s="28">
        <v>-0.43530000000000002</v>
      </c>
      <c r="O41" s="25">
        <v>0</v>
      </c>
      <c r="P41" s="25">
        <v>5896.6</v>
      </c>
      <c r="Q41" s="25">
        <v>6011.73</v>
      </c>
      <c r="R41" s="38">
        <f t="shared" si="5"/>
        <v>5.0234034224352797E-2</v>
      </c>
      <c r="S41" s="29">
        <f t="shared" si="6"/>
        <v>1.7365965775647196E-2</v>
      </c>
      <c r="T41" s="25"/>
      <c r="U41" s="30">
        <v>5896.6</v>
      </c>
      <c r="V41" s="31">
        <v>6288.64</v>
      </c>
      <c r="W41" s="38">
        <f t="shared" si="7"/>
        <v>0.17722188227084512</v>
      </c>
      <c r="X41" s="29">
        <f t="shared" si="8"/>
        <v>-0.10962188227084513</v>
      </c>
    </row>
    <row r="42" spans="1:24" ht="14.25" customHeight="1" x14ac:dyDescent="0.2">
      <c r="A42" s="23" t="s">
        <v>132</v>
      </c>
      <c r="B42" s="32">
        <v>1746</v>
      </c>
      <c r="C42" s="33" t="s">
        <v>133</v>
      </c>
      <c r="D42" s="32">
        <v>6604</v>
      </c>
      <c r="E42" s="33" t="s">
        <v>134</v>
      </c>
      <c r="F42" s="27">
        <v>42999</v>
      </c>
      <c r="G42" s="27">
        <v>43164</v>
      </c>
      <c r="H42" s="25">
        <v>165</v>
      </c>
      <c r="I42" s="27"/>
      <c r="J42" s="27" t="s">
        <v>62</v>
      </c>
      <c r="K42" s="27" t="s">
        <v>135</v>
      </c>
      <c r="L42" s="34">
        <v>2.63E-2</v>
      </c>
      <c r="M42" s="34">
        <v>0.1993</v>
      </c>
      <c r="N42" s="28">
        <v>-0.17300000000000001</v>
      </c>
      <c r="O42" s="25">
        <v>0</v>
      </c>
      <c r="P42" s="25">
        <v>4849.95</v>
      </c>
      <c r="Q42" s="25">
        <v>5323.36</v>
      </c>
      <c r="R42" s="38">
        <f t="shared" si="5"/>
        <v>0.22878853951467559</v>
      </c>
      <c r="S42" s="29">
        <f t="shared" si="6"/>
        <v>-2.9488539514675588E-2</v>
      </c>
      <c r="T42" s="25"/>
      <c r="U42" s="30">
        <v>4849.95</v>
      </c>
      <c r="V42" s="35">
        <v>5323.36</v>
      </c>
      <c r="W42" s="38">
        <f t="shared" si="7"/>
        <v>0.22878853951467559</v>
      </c>
      <c r="X42" s="29">
        <f t="shared" si="8"/>
        <v>-2.9488539514675588E-2</v>
      </c>
    </row>
    <row r="43" spans="1:24" ht="14.25" customHeight="1" x14ac:dyDescent="0.2">
      <c r="A43" s="23" t="s">
        <v>136</v>
      </c>
      <c r="B43" s="24">
        <v>5435</v>
      </c>
      <c r="C43" s="25" t="s">
        <v>137</v>
      </c>
      <c r="D43" s="24">
        <v>30481</v>
      </c>
      <c r="E43" s="25" t="s">
        <v>27</v>
      </c>
      <c r="F43" s="26">
        <v>43579</v>
      </c>
      <c r="G43" s="26">
        <v>43648</v>
      </c>
      <c r="H43" s="25">
        <v>69</v>
      </c>
      <c r="I43" s="26"/>
      <c r="J43" s="27" t="s">
        <v>28</v>
      </c>
      <c r="K43" s="26" t="s">
        <v>29</v>
      </c>
      <c r="L43" s="28">
        <v>5.7333000000000007</v>
      </c>
      <c r="M43" s="28">
        <v>0.14550000000000002</v>
      </c>
      <c r="N43" s="28">
        <v>5.5878000000000005</v>
      </c>
      <c r="O43" s="25">
        <v>1</v>
      </c>
      <c r="P43" s="25">
        <v>5856.03</v>
      </c>
      <c r="Q43" s="25">
        <v>5971.29</v>
      </c>
      <c r="R43" s="38">
        <f t="shared" si="5"/>
        <v>0.10860782247794321</v>
      </c>
      <c r="S43" s="29">
        <f t="shared" si="6"/>
        <v>3.6892177522056813E-2</v>
      </c>
      <c r="T43" s="25"/>
      <c r="U43" s="30">
        <v>5856.03</v>
      </c>
      <c r="V43" s="35">
        <v>5971.29</v>
      </c>
      <c r="W43" s="38">
        <f t="shared" si="7"/>
        <v>0.10860782247794321</v>
      </c>
      <c r="X43" s="29">
        <f t="shared" si="8"/>
        <v>3.6892177522056813E-2</v>
      </c>
    </row>
    <row r="44" spans="1:24" ht="14.25" customHeight="1" x14ac:dyDescent="0.2">
      <c r="A44" s="23" t="s">
        <v>138</v>
      </c>
      <c r="B44" s="32">
        <v>8837</v>
      </c>
      <c r="C44" s="33" t="s">
        <v>139</v>
      </c>
      <c r="D44" s="32">
        <v>41120</v>
      </c>
      <c r="E44" s="33" t="s">
        <v>97</v>
      </c>
      <c r="F44" s="27">
        <v>43768</v>
      </c>
      <c r="G44" s="27">
        <v>44015</v>
      </c>
      <c r="H44" s="25">
        <v>247</v>
      </c>
      <c r="I44" s="27"/>
      <c r="J44" s="27" t="s">
        <v>54</v>
      </c>
      <c r="K44" s="27" t="s">
        <v>55</v>
      </c>
      <c r="L44" s="34">
        <v>-0.4672</v>
      </c>
      <c r="M44" s="34">
        <v>6.2300000000000001E-2</v>
      </c>
      <c r="N44" s="28">
        <v>-0.52949999999999997</v>
      </c>
      <c r="O44" s="25">
        <v>0</v>
      </c>
      <c r="P44" s="25">
        <v>6156.93</v>
      </c>
      <c r="Q44" s="25">
        <v>6414.16</v>
      </c>
      <c r="R44" s="38">
        <f t="shared" si="5"/>
        <v>6.2349816785341572E-2</v>
      </c>
      <c r="S44" s="29">
        <f t="shared" si="6"/>
        <v>-4.9816785341570691E-5</v>
      </c>
      <c r="T44" s="25"/>
      <c r="U44" s="30">
        <v>6156.93</v>
      </c>
      <c r="V44" s="31">
        <v>6516.05</v>
      </c>
      <c r="W44" s="38">
        <f t="shared" si="7"/>
        <v>8.7381813980596856E-2</v>
      </c>
      <c r="X44" s="29">
        <f t="shared" si="8"/>
        <v>-2.5081813980596855E-2</v>
      </c>
    </row>
    <row r="45" spans="1:24" ht="14.25" customHeight="1" x14ac:dyDescent="0.2">
      <c r="A45" s="23" t="s">
        <v>140</v>
      </c>
      <c r="B45" s="32">
        <v>6071</v>
      </c>
      <c r="C45" s="33" t="s">
        <v>104</v>
      </c>
      <c r="D45" s="32">
        <v>665</v>
      </c>
      <c r="E45" s="33" t="s">
        <v>141</v>
      </c>
      <c r="F45" s="27">
        <v>41866</v>
      </c>
      <c r="G45" s="27">
        <v>42781</v>
      </c>
      <c r="H45" s="25">
        <v>915</v>
      </c>
      <c r="I45" s="27"/>
      <c r="J45" s="27" t="s">
        <v>142</v>
      </c>
      <c r="K45" s="27" t="s">
        <v>143</v>
      </c>
      <c r="L45" s="34">
        <v>8.8699999999999987E-2</v>
      </c>
      <c r="M45" s="34">
        <v>0.1348</v>
      </c>
      <c r="N45" s="28">
        <v>-4.6100000000000016E-2</v>
      </c>
      <c r="O45" s="25">
        <v>0</v>
      </c>
      <c r="P45" s="25">
        <v>3552.17</v>
      </c>
      <c r="Q45" s="25">
        <v>4501.99</v>
      </c>
      <c r="R45" s="38">
        <f t="shared" si="5"/>
        <v>9.9137038179233139E-2</v>
      </c>
      <c r="S45" s="29">
        <f t="shared" si="6"/>
        <v>3.5662961820766864E-2</v>
      </c>
      <c r="T45" s="25"/>
      <c r="U45" s="30">
        <v>3552.17</v>
      </c>
      <c r="V45" s="35">
        <v>4501.99</v>
      </c>
      <c r="W45" s="38">
        <f t="shared" si="7"/>
        <v>9.9137038179233139E-2</v>
      </c>
      <c r="X45" s="29">
        <f t="shared" si="8"/>
        <v>3.5662961820766864E-2</v>
      </c>
    </row>
    <row r="46" spans="1:24" ht="14.25" customHeight="1" x14ac:dyDescent="0.2">
      <c r="A46" s="23" t="s">
        <v>144</v>
      </c>
      <c r="B46" s="32">
        <v>6071</v>
      </c>
      <c r="C46" s="33" t="s">
        <v>104</v>
      </c>
      <c r="D46" s="32">
        <v>788</v>
      </c>
      <c r="E46" s="33" t="s">
        <v>145</v>
      </c>
      <c r="F46" s="27">
        <v>43054</v>
      </c>
      <c r="G46" s="27">
        <v>43146</v>
      </c>
      <c r="H46" s="25">
        <v>92</v>
      </c>
      <c r="I46" s="27"/>
      <c r="J46" s="27" t="s">
        <v>44</v>
      </c>
      <c r="K46" s="27" t="s">
        <v>146</v>
      </c>
      <c r="L46" s="34">
        <v>0.12529999999999999</v>
      </c>
      <c r="M46" s="34">
        <v>0.1348</v>
      </c>
      <c r="N46" s="28">
        <v>-9.5000000000000084E-3</v>
      </c>
      <c r="O46" s="25">
        <v>0</v>
      </c>
      <c r="P46" s="25">
        <v>4987.96</v>
      </c>
      <c r="Q46" s="25">
        <v>5338.35</v>
      </c>
      <c r="R46" s="38">
        <f t="shared" si="5"/>
        <v>0.30910623384486047</v>
      </c>
      <c r="S46" s="29">
        <f t="shared" si="6"/>
        <v>-0.17430623384486046</v>
      </c>
      <c r="T46" s="25"/>
      <c r="U46" s="30">
        <v>4987.96</v>
      </c>
      <c r="V46" s="31">
        <v>5338.35</v>
      </c>
      <c r="W46" s="38">
        <f t="shared" si="7"/>
        <v>0.30910623384486047</v>
      </c>
      <c r="X46" s="29">
        <f t="shared" si="8"/>
        <v>-0.17430623384486046</v>
      </c>
    </row>
    <row r="47" spans="1:24" ht="14.25" customHeight="1" x14ac:dyDescent="0.2">
      <c r="A47" s="23" t="s">
        <v>147</v>
      </c>
      <c r="B47" s="32">
        <v>7524</v>
      </c>
      <c r="C47" s="33" t="s">
        <v>148</v>
      </c>
      <c r="D47" s="32">
        <v>19593</v>
      </c>
      <c r="E47" s="33" t="s">
        <v>149</v>
      </c>
      <c r="F47" s="27">
        <v>39465</v>
      </c>
      <c r="G47" s="27">
        <v>39860</v>
      </c>
      <c r="H47" s="25">
        <v>395</v>
      </c>
      <c r="I47" s="27">
        <v>39465</v>
      </c>
      <c r="J47" s="27" t="s">
        <v>58</v>
      </c>
      <c r="K47" s="27" t="s">
        <v>150</v>
      </c>
      <c r="L47" s="34">
        <v>-0.86099999999999999</v>
      </c>
      <c r="M47" s="34">
        <v>-0.3372</v>
      </c>
      <c r="N47" s="28">
        <v>-0.52380000000000004</v>
      </c>
      <c r="O47" s="25">
        <v>0</v>
      </c>
      <c r="P47" s="25">
        <v>2083.2399999999998</v>
      </c>
      <c r="Q47" s="25">
        <v>1334.83</v>
      </c>
      <c r="R47" s="38">
        <f t="shared" si="5"/>
        <v>-0.33722109175170434</v>
      </c>
      <c r="S47" s="29">
        <f t="shared" si="6"/>
        <v>2.1091751704338524E-5</v>
      </c>
      <c r="T47" s="25"/>
      <c r="U47" s="30">
        <v>2083.2399999999998</v>
      </c>
      <c r="V47" s="35">
        <v>1274.26</v>
      </c>
      <c r="W47" s="38">
        <f t="shared" si="7"/>
        <v>-0.36506025839466971</v>
      </c>
      <c r="X47" s="29">
        <f t="shared" si="8"/>
        <v>2.7860258394669712E-2</v>
      </c>
    </row>
    <row r="48" spans="1:24" ht="14.25" customHeight="1" x14ac:dyDescent="0.2">
      <c r="A48" s="23" t="s">
        <v>151</v>
      </c>
      <c r="B48" s="24">
        <v>7890</v>
      </c>
      <c r="C48" s="25" t="s">
        <v>152</v>
      </c>
      <c r="D48" s="24">
        <v>30481</v>
      </c>
      <c r="E48" s="25" t="s">
        <v>27</v>
      </c>
      <c r="F48" s="26">
        <v>43549</v>
      </c>
      <c r="G48" s="26">
        <v>43648</v>
      </c>
      <c r="H48" s="25">
        <v>99</v>
      </c>
      <c r="I48" s="26"/>
      <c r="J48" s="27" t="s">
        <v>28</v>
      </c>
      <c r="K48" s="26" t="s">
        <v>29</v>
      </c>
      <c r="L48" s="28">
        <v>3.5937000000000001</v>
      </c>
      <c r="M48" s="28">
        <v>0.30380000000000001</v>
      </c>
      <c r="N48" s="28">
        <v>3.2899000000000003</v>
      </c>
      <c r="O48" s="25">
        <v>1</v>
      </c>
      <c r="P48" s="25">
        <v>5591.23</v>
      </c>
      <c r="Q48" s="25">
        <v>5971.29</v>
      </c>
      <c r="R48" s="38">
        <f t="shared" si="5"/>
        <v>0.27438291552583394</v>
      </c>
      <c r="S48" s="29">
        <f t="shared" si="6"/>
        <v>2.9417084474166078E-2</v>
      </c>
      <c r="T48" s="25"/>
      <c r="U48" s="30">
        <v>5591.23</v>
      </c>
      <c r="V48" s="35">
        <v>5971.29</v>
      </c>
      <c r="W48" s="38">
        <f t="shared" si="7"/>
        <v>0.27438291552583394</v>
      </c>
      <c r="X48" s="29">
        <f t="shared" si="8"/>
        <v>2.9417084474166078E-2</v>
      </c>
    </row>
  </sheetData>
  <mergeCells count="2">
    <mergeCell ref="P29:S29"/>
    <mergeCell ref="U29:X29"/>
  </mergeCells>
  <conditionalFormatting sqref="S32:S48">
    <cfRule type="cellIs" dxfId="3" priority="3" operator="lessThan">
      <formula>-3</formula>
    </cfRule>
    <cfRule type="cellIs" dxfId="2" priority="4" operator="greaterThan">
      <formula>0.03</formula>
    </cfRule>
  </conditionalFormatting>
  <conditionalFormatting sqref="X31:X48">
    <cfRule type="cellIs" dxfId="1" priority="1" operator="lessThan">
      <formula>-3</formula>
    </cfRule>
    <cfRule type="cellIs" dxfId="0" priority="2" operator="greaterThan">
      <formula>0.03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9B9DB3CC2BA419E9F59973019DE46" ma:contentTypeVersion="12" ma:contentTypeDescription="Create a new document." ma:contentTypeScope="" ma:versionID="2e47e2c20b18f693dbc259200c483a2a">
  <xsd:schema xmlns:xsd="http://www.w3.org/2001/XMLSchema" xmlns:xs="http://www.w3.org/2001/XMLSchema" xmlns:p="http://schemas.microsoft.com/office/2006/metadata/properties" xmlns:ns2="9d54a9c0-2f08-4115-89b5-ddcf7d9d2e0f" xmlns:ns3="3602f463-b116-4003-8780-dd4a48b698bd" targetNamespace="http://schemas.microsoft.com/office/2006/metadata/properties" ma:root="true" ma:fieldsID="d3aa2a8748d43d5f3f337ae2e2af2067" ns2:_="" ns3:_="">
    <xsd:import namespace="9d54a9c0-2f08-4115-89b5-ddcf7d9d2e0f"/>
    <xsd:import namespace="3602f463-b116-4003-8780-dd4a48b698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4a9c0-2f08-4115-89b5-ddcf7d9d2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2f463-b116-4003-8780-dd4a48b698b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913109-E6FE-4ED4-8570-E9306AF4CA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4540F1-BEA2-46E4-888D-A440362B47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6D99A-3877-46CA-A025-AF32BF759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4a9c0-2f08-4115-89b5-ddcf7d9d2e0f"/>
    <ds:schemaRef ds:uri="3602f463-b116-4003-8780-dd4a48b69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Eti Mayer</cp:lastModifiedBy>
  <dcterms:created xsi:type="dcterms:W3CDTF">2021-06-06T11:27:09Z</dcterms:created>
  <dcterms:modified xsi:type="dcterms:W3CDTF">2021-06-09T12:14:13Z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0x0101005389B9DB3CC2BA419E9F59973019DE46</vt:lpwstr>
  </property>
</Properties>
</file>