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naplamondon/Desktop/Etienne/GMF-U/Mona/"/>
    </mc:Choice>
  </mc:AlternateContent>
  <xr:revisionPtr revIDLastSave="0" documentId="13_ncr:1_{95CA156B-4414-F544-9AE3-42326CC35B23}" xr6:coauthVersionLast="47" xr6:coauthVersionMax="47" xr10:uidLastSave="{00000000-0000-0000-0000-000000000000}"/>
  <bookViews>
    <workbookView xWindow="2120" yWindow="1880" windowWidth="28720" windowHeight="16940" activeTab="8" xr2:uid="{00000000-000D-0000-FFFF-FFFF00000000}"/>
  </bookViews>
  <sheets>
    <sheet name="Instructions" sheetId="20" r:id="rId1"/>
    <sheet name="Info" sheetId="22" r:id="rId2"/>
    <sheet name="Dispo" sheetId="23" r:id="rId3"/>
    <sheet name="Sem 1 " sheetId="24" r:id="rId4"/>
    <sheet name="Sem 2" sheetId="25" r:id="rId5"/>
    <sheet name="Sem 3" sheetId="26" r:id="rId6"/>
    <sheet name="Sem 4" sheetId="27" r:id="rId7"/>
    <sheet name="ExpérienceRés" sheetId="6" r:id="rId8"/>
    <sheet name="InfoRés" sheetId="15" r:id="rId9"/>
    <sheet name="Info sIPS" sheetId="28" r:id="rId10"/>
    <sheet name="InfoEXT" sheetId="29" r:id="rId11"/>
  </sheets>
  <functionGroups builtInGroupCount="19"/>
  <definedNames>
    <definedName name="_ftn1" localSheetId="1">Info!$M$6</definedName>
    <definedName name="_ftn10" localSheetId="1">Info!$M$21</definedName>
    <definedName name="_ftn11" localSheetId="1">Info!$M$22</definedName>
    <definedName name="_ftn2" localSheetId="1">Info!$M$7</definedName>
    <definedName name="_ftn3" localSheetId="1">Info!$M$9</definedName>
    <definedName name="_ftn4" localSheetId="1">Info!$M$12</definedName>
    <definedName name="_ftn5" localSheetId="1">Info!$M$13</definedName>
    <definedName name="_ftn6" localSheetId="1">Info!$M$14</definedName>
    <definedName name="_ftn7" localSheetId="1">Info!$M$15</definedName>
    <definedName name="_ftn8" localSheetId="1">Info!$M$16</definedName>
    <definedName name="_ftn9" localSheetId="1">Info!$M$18</definedName>
    <definedName name="_ftnref1" localSheetId="1">Info!$F$6</definedName>
    <definedName name="_ftnref10" localSheetId="1">Info!$F$21</definedName>
    <definedName name="_ftnref11" localSheetId="1">Info!$C$22</definedName>
    <definedName name="_ftnref2" localSheetId="1">Info!$F$7</definedName>
    <definedName name="_ftnref3" localSheetId="1">Info!$C$9</definedName>
    <definedName name="_ftnref4" localSheetId="1">Info!$C$12</definedName>
    <definedName name="_ftnref5" localSheetId="1">Info!$F$13</definedName>
    <definedName name="_ftnref6" localSheetId="1">Info!$C$14</definedName>
    <definedName name="_ftnref7" localSheetId="1">Info!$C$15</definedName>
    <definedName name="_ftnref8" localSheetId="1">Info!$F$16</definedName>
    <definedName name="_ftnref9" localSheetId="1">Info!$C$18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8" i="26" l="1"/>
  <c r="Q97" i="26"/>
  <c r="R86" i="26" s="1"/>
  <c r="U86" i="26" s="1"/>
  <c r="V86" i="26" s="1"/>
  <c r="AA96" i="26"/>
  <c r="Z96" i="26"/>
  <c r="U87" i="26"/>
  <c r="V87" i="26" s="1"/>
  <c r="R87" i="26"/>
  <c r="S87" i="26" s="1"/>
  <c r="T87" i="26" s="1"/>
  <c r="W85" i="26"/>
  <c r="X85" i="26" s="1"/>
  <c r="Y85" i="26" s="1"/>
  <c r="R85" i="26"/>
  <c r="U85" i="26" s="1"/>
  <c r="V85" i="26" s="1"/>
  <c r="W84" i="26"/>
  <c r="X84" i="26" s="1"/>
  <c r="Y84" i="26" s="1"/>
  <c r="W83" i="26"/>
  <c r="X83" i="26" s="1"/>
  <c r="Y83" i="26" s="1"/>
  <c r="R83" i="26"/>
  <c r="U83" i="26" s="1"/>
  <c r="V83" i="26" s="1"/>
  <c r="W82" i="26"/>
  <c r="X82" i="26" s="1"/>
  <c r="Y82" i="26" s="1"/>
  <c r="W81" i="26"/>
  <c r="X81" i="26" s="1"/>
  <c r="Y81" i="26" s="1"/>
  <c r="R81" i="26"/>
  <c r="U81" i="26" s="1"/>
  <c r="V81" i="26" s="1"/>
  <c r="W80" i="26"/>
  <c r="X80" i="26" s="1"/>
  <c r="Y80" i="26" s="1"/>
  <c r="R80" i="26"/>
  <c r="U80" i="26" s="1"/>
  <c r="V80" i="26" s="1"/>
  <c r="W79" i="26"/>
  <c r="X79" i="26" s="1"/>
  <c r="Y79" i="26" s="1"/>
  <c r="R79" i="26"/>
  <c r="U79" i="26" s="1"/>
  <c r="V79" i="26" s="1"/>
  <c r="W78" i="26"/>
  <c r="X78" i="26" s="1"/>
  <c r="Y78" i="26" s="1"/>
  <c r="R78" i="26"/>
  <c r="U78" i="26" s="1"/>
  <c r="V78" i="26" s="1"/>
  <c r="W77" i="26"/>
  <c r="X77" i="26" s="1"/>
  <c r="Y77" i="26" s="1"/>
  <c r="R77" i="26"/>
  <c r="U77" i="26" s="1"/>
  <c r="V77" i="26" s="1"/>
  <c r="W76" i="26"/>
  <c r="X76" i="26" s="1"/>
  <c r="Y76" i="26" s="1"/>
  <c r="R76" i="26"/>
  <c r="U76" i="26" s="1"/>
  <c r="V76" i="26" s="1"/>
  <c r="W75" i="26"/>
  <c r="X75" i="26" s="1"/>
  <c r="Y75" i="26" s="1"/>
  <c r="R75" i="26"/>
  <c r="U75" i="26" s="1"/>
  <c r="V75" i="26" s="1"/>
  <c r="W74" i="26"/>
  <c r="X74" i="26" s="1"/>
  <c r="Y74" i="26" s="1"/>
  <c r="R74" i="26"/>
  <c r="U74" i="26" s="1"/>
  <c r="V74" i="26" s="1"/>
  <c r="W73" i="26"/>
  <c r="W96" i="26" s="1"/>
  <c r="R73" i="26"/>
  <c r="U73" i="26" s="1"/>
  <c r="Q128" i="25"/>
  <c r="Q127" i="25"/>
  <c r="AA126" i="25"/>
  <c r="Z126" i="25"/>
  <c r="W126" i="25"/>
  <c r="R126" i="25"/>
  <c r="S117" i="25"/>
  <c r="S126" i="25" s="1"/>
  <c r="R117" i="25"/>
  <c r="U117" i="25" s="1"/>
  <c r="V117" i="25" s="1"/>
  <c r="U116" i="25"/>
  <c r="V116" i="25" s="1"/>
  <c r="T116" i="25"/>
  <c r="S116" i="25"/>
  <c r="R116" i="25"/>
  <c r="X115" i="25"/>
  <c r="Y115" i="25" s="1"/>
  <c r="W115" i="25"/>
  <c r="U115" i="25"/>
  <c r="V115" i="25" s="1"/>
  <c r="T115" i="25"/>
  <c r="S115" i="25"/>
  <c r="R115" i="25"/>
  <c r="X114" i="25"/>
  <c r="Y114" i="25" s="1"/>
  <c r="W114" i="25"/>
  <c r="U114" i="25"/>
  <c r="V114" i="25" s="1"/>
  <c r="T114" i="25"/>
  <c r="S114" i="25"/>
  <c r="R114" i="25"/>
  <c r="X113" i="25"/>
  <c r="Y113" i="25" s="1"/>
  <c r="W113" i="25"/>
  <c r="U113" i="25"/>
  <c r="V113" i="25" s="1"/>
  <c r="T113" i="25"/>
  <c r="S113" i="25"/>
  <c r="R113" i="25"/>
  <c r="X112" i="25"/>
  <c r="Y112" i="25" s="1"/>
  <c r="W112" i="25"/>
  <c r="U112" i="25"/>
  <c r="V112" i="25" s="1"/>
  <c r="T112" i="25"/>
  <c r="S112" i="25"/>
  <c r="R112" i="25"/>
  <c r="X111" i="25"/>
  <c r="Y111" i="25" s="1"/>
  <c r="W111" i="25"/>
  <c r="U111" i="25"/>
  <c r="V111" i="25" s="1"/>
  <c r="T111" i="25"/>
  <c r="S111" i="25"/>
  <c r="R111" i="25"/>
  <c r="X110" i="25"/>
  <c r="Y110" i="25" s="1"/>
  <c r="W110" i="25"/>
  <c r="U110" i="25"/>
  <c r="V110" i="25" s="1"/>
  <c r="T110" i="25"/>
  <c r="S110" i="25"/>
  <c r="R110" i="25"/>
  <c r="X109" i="25"/>
  <c r="Y109" i="25" s="1"/>
  <c r="W109" i="25"/>
  <c r="U109" i="25"/>
  <c r="V109" i="25" s="1"/>
  <c r="T109" i="25"/>
  <c r="S109" i="25"/>
  <c r="R109" i="25"/>
  <c r="X108" i="25"/>
  <c r="Y108" i="25" s="1"/>
  <c r="W108" i="25"/>
  <c r="U108" i="25"/>
  <c r="V108" i="25" s="1"/>
  <c r="T108" i="25"/>
  <c r="S108" i="25"/>
  <c r="R108" i="25"/>
  <c r="X107" i="25"/>
  <c r="Y107" i="25" s="1"/>
  <c r="W107" i="25"/>
  <c r="U107" i="25"/>
  <c r="V107" i="25" s="1"/>
  <c r="T107" i="25"/>
  <c r="S107" i="25"/>
  <c r="R107" i="25"/>
  <c r="X106" i="25"/>
  <c r="Y106" i="25" s="1"/>
  <c r="W106" i="25"/>
  <c r="U106" i="25"/>
  <c r="V106" i="25" s="1"/>
  <c r="T106" i="25"/>
  <c r="S106" i="25"/>
  <c r="R106" i="25"/>
  <c r="X105" i="25"/>
  <c r="Y105" i="25" s="1"/>
  <c r="W105" i="25"/>
  <c r="U105" i="25"/>
  <c r="V105" i="25" s="1"/>
  <c r="T105" i="25"/>
  <c r="S105" i="25"/>
  <c r="R105" i="25"/>
  <c r="X104" i="25"/>
  <c r="Y104" i="25" s="1"/>
  <c r="W104" i="25"/>
  <c r="U104" i="25"/>
  <c r="V104" i="25" s="1"/>
  <c r="T104" i="25"/>
  <c r="S104" i="25"/>
  <c r="R104" i="25"/>
  <c r="X103" i="25"/>
  <c r="X126" i="25" s="1"/>
  <c r="W103" i="25"/>
  <c r="U103" i="25"/>
  <c r="T103" i="25"/>
  <c r="S103" i="25"/>
  <c r="R103" i="25"/>
  <c r="V96" i="25"/>
  <c r="V85" i="25"/>
  <c r="V77" i="25"/>
  <c r="U96" i="25"/>
  <c r="U74" i="25"/>
  <c r="U75" i="25"/>
  <c r="U76" i="25"/>
  <c r="U77" i="25"/>
  <c r="U78" i="25"/>
  <c r="U79" i="25"/>
  <c r="U80" i="25"/>
  <c r="U81" i="25"/>
  <c r="U82" i="25"/>
  <c r="U83" i="25"/>
  <c r="U84" i="25"/>
  <c r="U85" i="25"/>
  <c r="U86" i="25"/>
  <c r="U87" i="25"/>
  <c r="T87" i="25"/>
  <c r="T80" i="25"/>
  <c r="T74" i="25"/>
  <c r="T73" i="25"/>
  <c r="X74" i="25"/>
  <c r="Y74" i="25" s="1"/>
  <c r="X75" i="25"/>
  <c r="Y75" i="25" s="1"/>
  <c r="X76" i="25"/>
  <c r="Y76" i="25" s="1"/>
  <c r="X77" i="25"/>
  <c r="Y77" i="25" s="1"/>
  <c r="X78" i="25"/>
  <c r="Y78" i="25" s="1"/>
  <c r="X79" i="25"/>
  <c r="Y79" i="25" s="1"/>
  <c r="X80" i="25"/>
  <c r="Y80" i="25" s="1"/>
  <c r="X81" i="25"/>
  <c r="Y81" i="25" s="1"/>
  <c r="X82" i="25"/>
  <c r="Y82" i="25" s="1"/>
  <c r="X83" i="25"/>
  <c r="Y83" i="25" s="1"/>
  <c r="X84" i="25"/>
  <c r="Y84" i="25" s="1"/>
  <c r="X85" i="25"/>
  <c r="Y85" i="25" s="1"/>
  <c r="X73" i="25"/>
  <c r="Y73" i="25" s="1"/>
  <c r="V74" i="25"/>
  <c r="V75" i="25"/>
  <c r="V76" i="25"/>
  <c r="V78" i="25"/>
  <c r="V79" i="25"/>
  <c r="V80" i="25"/>
  <c r="V81" i="25"/>
  <c r="V82" i="25"/>
  <c r="V83" i="25"/>
  <c r="V84" i="25"/>
  <c r="V86" i="25"/>
  <c r="V87" i="25"/>
  <c r="V73" i="25"/>
  <c r="T75" i="25"/>
  <c r="T76" i="25"/>
  <c r="T77" i="25"/>
  <c r="T78" i="25"/>
  <c r="T79" i="25"/>
  <c r="T81" i="25"/>
  <c r="T82" i="25"/>
  <c r="T83" i="25"/>
  <c r="T84" i="25"/>
  <c r="T85" i="25"/>
  <c r="T86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73" i="25"/>
  <c r="Q98" i="25"/>
  <c r="Q97" i="25"/>
  <c r="AA96" i="25"/>
  <c r="Z96" i="25"/>
  <c r="R87" i="25"/>
  <c r="R86" i="25"/>
  <c r="W85" i="25"/>
  <c r="R85" i="25"/>
  <c r="W84" i="25"/>
  <c r="R84" i="25"/>
  <c r="W83" i="25"/>
  <c r="R83" i="25"/>
  <c r="W82" i="25"/>
  <c r="R82" i="25"/>
  <c r="W81" i="25"/>
  <c r="R81" i="25"/>
  <c r="W80" i="25"/>
  <c r="R80" i="25"/>
  <c r="W79" i="25"/>
  <c r="R79" i="25"/>
  <c r="W78" i="25"/>
  <c r="R78" i="25"/>
  <c r="W77" i="25"/>
  <c r="R77" i="25"/>
  <c r="W76" i="25"/>
  <c r="R76" i="25"/>
  <c r="W75" i="25"/>
  <c r="R75" i="25"/>
  <c r="W74" i="25"/>
  <c r="R74" i="25"/>
  <c r="W73" i="25"/>
  <c r="U73" i="25"/>
  <c r="R73" i="25"/>
  <c r="Q128" i="24"/>
  <c r="Q127" i="24"/>
  <c r="AA126" i="24"/>
  <c r="Z126" i="24"/>
  <c r="V126" i="24"/>
  <c r="R117" i="24"/>
  <c r="U117" i="24" s="1"/>
  <c r="R116" i="24"/>
  <c r="U116" i="24" s="1"/>
  <c r="W115" i="24"/>
  <c r="X115" i="24" s="1"/>
  <c r="Y115" i="24" s="1"/>
  <c r="U115" i="24"/>
  <c r="R115" i="24"/>
  <c r="S115" i="24" s="1"/>
  <c r="T115" i="24" s="1"/>
  <c r="Y114" i="24"/>
  <c r="X114" i="24"/>
  <c r="W114" i="24"/>
  <c r="U114" i="24"/>
  <c r="T114" i="24"/>
  <c r="S114" i="24"/>
  <c r="R114" i="24"/>
  <c r="X113" i="24"/>
  <c r="Y113" i="24" s="1"/>
  <c r="W113" i="24"/>
  <c r="S113" i="24"/>
  <c r="T113" i="24" s="1"/>
  <c r="R113" i="24"/>
  <c r="U113" i="24" s="1"/>
  <c r="W112" i="24"/>
  <c r="X112" i="24" s="1"/>
  <c r="Y112" i="24" s="1"/>
  <c r="R112" i="24"/>
  <c r="U112" i="24" s="1"/>
  <c r="W111" i="24"/>
  <c r="X111" i="24" s="1"/>
  <c r="Y111" i="24" s="1"/>
  <c r="U111" i="24"/>
  <c r="R111" i="24"/>
  <c r="S111" i="24" s="1"/>
  <c r="T111" i="24" s="1"/>
  <c r="Y110" i="24"/>
  <c r="X110" i="24"/>
  <c r="W110" i="24"/>
  <c r="U110" i="24"/>
  <c r="T110" i="24"/>
  <c r="S110" i="24"/>
  <c r="R110" i="24"/>
  <c r="X109" i="24"/>
  <c r="Y109" i="24" s="1"/>
  <c r="W109" i="24"/>
  <c r="S109" i="24"/>
  <c r="T109" i="24" s="1"/>
  <c r="R109" i="24"/>
  <c r="U109" i="24" s="1"/>
  <c r="W108" i="24"/>
  <c r="X108" i="24" s="1"/>
  <c r="Y108" i="24" s="1"/>
  <c r="R108" i="24"/>
  <c r="U108" i="24" s="1"/>
  <c r="W107" i="24"/>
  <c r="X107" i="24" s="1"/>
  <c r="Y107" i="24" s="1"/>
  <c r="U107" i="24"/>
  <c r="R107" i="24"/>
  <c r="S107" i="24" s="1"/>
  <c r="T107" i="24" s="1"/>
  <c r="Y106" i="24"/>
  <c r="X106" i="24"/>
  <c r="W106" i="24"/>
  <c r="U106" i="24"/>
  <c r="T106" i="24"/>
  <c r="S106" i="24"/>
  <c r="R106" i="24"/>
  <c r="X105" i="24"/>
  <c r="Y105" i="24" s="1"/>
  <c r="W105" i="24"/>
  <c r="S105" i="24"/>
  <c r="T105" i="24" s="1"/>
  <c r="R105" i="24"/>
  <c r="U105" i="24" s="1"/>
  <c r="W104" i="24"/>
  <c r="X104" i="24" s="1"/>
  <c r="Y104" i="24" s="1"/>
  <c r="R104" i="24"/>
  <c r="U104" i="24" s="1"/>
  <c r="W103" i="24"/>
  <c r="X103" i="24" s="1"/>
  <c r="U103" i="24"/>
  <c r="U126" i="24" s="1"/>
  <c r="R103" i="24"/>
  <c r="S103" i="24" s="1"/>
  <c r="Y75" i="24"/>
  <c r="Y81" i="24"/>
  <c r="Y74" i="24"/>
  <c r="Y83" i="24"/>
  <c r="Y82" i="24"/>
  <c r="Y77" i="24"/>
  <c r="Y76" i="24"/>
  <c r="Y73" i="24"/>
  <c r="T86" i="24"/>
  <c r="T79" i="24"/>
  <c r="Z96" i="24"/>
  <c r="AA96" i="24"/>
  <c r="M100" i="23"/>
  <c r="M86" i="23"/>
  <c r="Q97" i="27"/>
  <c r="Y84" i="27" s="1"/>
  <c r="Q96" i="27"/>
  <c r="R78" i="27" s="1"/>
  <c r="Y85" i="27"/>
  <c r="R85" i="27"/>
  <c r="Y83" i="27"/>
  <c r="R83" i="27"/>
  <c r="Y81" i="27"/>
  <c r="R81" i="27"/>
  <c r="Y79" i="27"/>
  <c r="Y77" i="27"/>
  <c r="Y75" i="27"/>
  <c r="Y73" i="27"/>
  <c r="Q127" i="26"/>
  <c r="Q126" i="26"/>
  <c r="Y115" i="26"/>
  <c r="Q97" i="24"/>
  <c r="R77" i="24" s="1"/>
  <c r="U77" i="24" s="1"/>
  <c r="Q98" i="24"/>
  <c r="V96" i="24"/>
  <c r="R39" i="24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R82" i="26" l="1"/>
  <c r="U82" i="26" s="1"/>
  <c r="V82" i="26" s="1"/>
  <c r="R84" i="26"/>
  <c r="U84" i="26" s="1"/>
  <c r="V84" i="26" s="1"/>
  <c r="U96" i="26"/>
  <c r="V73" i="26"/>
  <c r="V96" i="26" s="1"/>
  <c r="S73" i="26"/>
  <c r="S74" i="26"/>
  <c r="T74" i="26" s="1"/>
  <c r="S75" i="26"/>
  <c r="T75" i="26" s="1"/>
  <c r="S76" i="26"/>
  <c r="T76" i="26" s="1"/>
  <c r="S77" i="26"/>
  <c r="T77" i="26" s="1"/>
  <c r="S78" i="26"/>
  <c r="T78" i="26" s="1"/>
  <c r="S79" i="26"/>
  <c r="T79" i="26" s="1"/>
  <c r="S80" i="26"/>
  <c r="T80" i="26" s="1"/>
  <c r="S81" i="26"/>
  <c r="T81" i="26" s="1"/>
  <c r="S82" i="26"/>
  <c r="T82" i="26" s="1"/>
  <c r="S83" i="26"/>
  <c r="T83" i="26" s="1"/>
  <c r="S84" i="26"/>
  <c r="T84" i="26" s="1"/>
  <c r="S85" i="26"/>
  <c r="T85" i="26" s="1"/>
  <c r="S86" i="26"/>
  <c r="T86" i="26" s="1"/>
  <c r="X73" i="26"/>
  <c r="R96" i="26"/>
  <c r="R103" i="26"/>
  <c r="R107" i="26"/>
  <c r="W107" i="26" s="1"/>
  <c r="X107" i="26" s="1"/>
  <c r="R111" i="26"/>
  <c r="R113" i="26"/>
  <c r="R104" i="26"/>
  <c r="R106" i="26"/>
  <c r="W106" i="26" s="1"/>
  <c r="X106" i="26" s="1"/>
  <c r="R108" i="26"/>
  <c r="R110" i="26"/>
  <c r="R112" i="26"/>
  <c r="R114" i="26"/>
  <c r="W114" i="26" s="1"/>
  <c r="X114" i="26" s="1"/>
  <c r="R116" i="26"/>
  <c r="Y104" i="26"/>
  <c r="Y106" i="26"/>
  <c r="Y108" i="26"/>
  <c r="Y110" i="26"/>
  <c r="Y112" i="26"/>
  <c r="Y114" i="26"/>
  <c r="R117" i="26"/>
  <c r="R105" i="26"/>
  <c r="R109" i="26"/>
  <c r="R115" i="26"/>
  <c r="W115" i="26" s="1"/>
  <c r="X115" i="26" s="1"/>
  <c r="W74" i="27"/>
  <c r="X74" i="27" s="1"/>
  <c r="W82" i="27"/>
  <c r="X82" i="27" s="1"/>
  <c r="Y103" i="26"/>
  <c r="Y105" i="26"/>
  <c r="Y107" i="26"/>
  <c r="Y109" i="26"/>
  <c r="Y111" i="26"/>
  <c r="Y113" i="26"/>
  <c r="U126" i="25"/>
  <c r="Y103" i="25"/>
  <c r="Y126" i="25" s="1"/>
  <c r="T117" i="25"/>
  <c r="T126" i="25" s="1"/>
  <c r="V103" i="25"/>
  <c r="V126" i="25" s="1"/>
  <c r="Y96" i="25"/>
  <c r="W96" i="25"/>
  <c r="R96" i="25"/>
  <c r="X96" i="25"/>
  <c r="W78" i="27"/>
  <c r="X78" i="27" s="1"/>
  <c r="W84" i="27"/>
  <c r="X84" i="27" s="1"/>
  <c r="W76" i="27"/>
  <c r="X76" i="27" s="1"/>
  <c r="W80" i="27"/>
  <c r="W86" i="27"/>
  <c r="X86" i="27" s="1"/>
  <c r="W87" i="27"/>
  <c r="W75" i="27"/>
  <c r="X75" i="27" s="1"/>
  <c r="W77" i="27"/>
  <c r="X77" i="27" s="1"/>
  <c r="W79" i="27"/>
  <c r="X79" i="27" s="1"/>
  <c r="W81" i="27"/>
  <c r="X81" i="27" s="1"/>
  <c r="W83" i="27"/>
  <c r="X83" i="27" s="1"/>
  <c r="W85" i="27"/>
  <c r="X85" i="27" s="1"/>
  <c r="W105" i="26"/>
  <c r="X105" i="26" s="1"/>
  <c r="W109" i="26"/>
  <c r="X109" i="26" s="1"/>
  <c r="W111" i="26"/>
  <c r="X111" i="26" s="1"/>
  <c r="W113" i="26"/>
  <c r="X113" i="26" s="1"/>
  <c r="W104" i="26"/>
  <c r="X104" i="26" s="1"/>
  <c r="W108" i="26"/>
  <c r="X108" i="26" s="1"/>
  <c r="W110" i="26"/>
  <c r="X110" i="26" s="1"/>
  <c r="W112" i="26"/>
  <c r="X112" i="26" s="1"/>
  <c r="W116" i="26"/>
  <c r="X116" i="26" s="1"/>
  <c r="AB105" i="25"/>
  <c r="AA105" i="26" s="1"/>
  <c r="AB105" i="26" s="1"/>
  <c r="AB107" i="25"/>
  <c r="AA107" i="26" s="1"/>
  <c r="AB107" i="26" s="1"/>
  <c r="AB113" i="25"/>
  <c r="AA113" i="26" s="1"/>
  <c r="AB113" i="26" s="1"/>
  <c r="W117" i="26"/>
  <c r="X117" i="26" s="1"/>
  <c r="Y103" i="24"/>
  <c r="Y126" i="24" s="1"/>
  <c r="X126" i="24"/>
  <c r="T103" i="24"/>
  <c r="S104" i="24"/>
  <c r="T104" i="24" s="1"/>
  <c r="S108" i="24"/>
  <c r="T108" i="24" s="1"/>
  <c r="S112" i="24"/>
  <c r="T112" i="24" s="1"/>
  <c r="S116" i="24"/>
  <c r="T116" i="24" s="1"/>
  <c r="S117" i="24"/>
  <c r="T117" i="24" s="1"/>
  <c r="W126" i="24"/>
  <c r="R126" i="24"/>
  <c r="AB114" i="25"/>
  <c r="AA114" i="26" s="1"/>
  <c r="AB114" i="26" s="1"/>
  <c r="S77" i="24"/>
  <c r="T104" i="26"/>
  <c r="U104" i="26" s="1"/>
  <c r="T108" i="26"/>
  <c r="U108" i="26" s="1"/>
  <c r="R84" i="24"/>
  <c r="W77" i="24"/>
  <c r="X77" i="24" s="1"/>
  <c r="R76" i="24"/>
  <c r="W79" i="24"/>
  <c r="X79" i="24" s="1"/>
  <c r="AB104" i="25"/>
  <c r="AB108" i="25"/>
  <c r="AA108" i="26" s="1"/>
  <c r="AB108" i="26" s="1"/>
  <c r="W85" i="24"/>
  <c r="X85" i="24" s="1"/>
  <c r="AB110" i="25"/>
  <c r="AA110" i="26" s="1"/>
  <c r="AB110" i="26" s="1"/>
  <c r="W83" i="24"/>
  <c r="X83" i="24" s="1"/>
  <c r="W75" i="24"/>
  <c r="X75" i="24" s="1"/>
  <c r="W73" i="24"/>
  <c r="W82" i="24"/>
  <c r="X82" i="24" s="1"/>
  <c r="W78" i="24"/>
  <c r="X78" i="24" s="1"/>
  <c r="W74" i="24"/>
  <c r="X74" i="24" s="1"/>
  <c r="AB106" i="25"/>
  <c r="AA106" i="26" s="1"/>
  <c r="AB106" i="26" s="1"/>
  <c r="AB112" i="25"/>
  <c r="AA112" i="26" s="1"/>
  <c r="AB112" i="26" s="1"/>
  <c r="T115" i="26"/>
  <c r="U115" i="26" s="1"/>
  <c r="W81" i="24"/>
  <c r="X81" i="24" s="1"/>
  <c r="AB109" i="25"/>
  <c r="AA109" i="26" s="1"/>
  <c r="AB109" i="26" s="1"/>
  <c r="AB111" i="25"/>
  <c r="AA111" i="26" s="1"/>
  <c r="AB111" i="26" s="1"/>
  <c r="AB115" i="25"/>
  <c r="AA115" i="26" s="1"/>
  <c r="AB115" i="26" s="1"/>
  <c r="R80" i="24"/>
  <c r="W84" i="24"/>
  <c r="X84" i="24" s="1"/>
  <c r="W80" i="24"/>
  <c r="X80" i="24" s="1"/>
  <c r="W76" i="24"/>
  <c r="X76" i="24" s="1"/>
  <c r="R76" i="27"/>
  <c r="R80" i="27"/>
  <c r="Y74" i="27"/>
  <c r="Y76" i="27"/>
  <c r="Y78" i="27"/>
  <c r="R82" i="27"/>
  <c r="R84" i="27"/>
  <c r="R86" i="27"/>
  <c r="Y96" i="27"/>
  <c r="R73" i="27"/>
  <c r="R75" i="27"/>
  <c r="R77" i="27"/>
  <c r="R79" i="27"/>
  <c r="Y80" i="27"/>
  <c r="Y82" i="27"/>
  <c r="R87" i="27"/>
  <c r="R74" i="27"/>
  <c r="T105" i="26"/>
  <c r="U105" i="26" s="1"/>
  <c r="T109" i="26"/>
  <c r="U109" i="26" s="1"/>
  <c r="T113" i="26"/>
  <c r="U113" i="26" s="1"/>
  <c r="R87" i="24"/>
  <c r="R83" i="24"/>
  <c r="R79" i="24"/>
  <c r="R75" i="24"/>
  <c r="R86" i="24"/>
  <c r="R82" i="24"/>
  <c r="R78" i="24"/>
  <c r="R74" i="24"/>
  <c r="U74" i="24" s="1"/>
  <c r="R85" i="24"/>
  <c r="R81" i="24"/>
  <c r="R73" i="24"/>
  <c r="R38" i="24"/>
  <c r="M58" i="23"/>
  <c r="G19" i="6"/>
  <c r="G18" i="6"/>
  <c r="G17" i="6"/>
  <c r="G16" i="6"/>
  <c r="D3" i="6"/>
  <c r="M149" i="23"/>
  <c r="E105" i="6" s="1"/>
  <c r="E115" i="6" s="1"/>
  <c r="E125" i="6" s="1"/>
  <c r="M142" i="23"/>
  <c r="E72" i="6" s="1"/>
  <c r="E82" i="6" s="1"/>
  <c r="E92" i="6" s="1"/>
  <c r="M135" i="23"/>
  <c r="E39" i="6" s="1"/>
  <c r="E49" i="6" s="1"/>
  <c r="E59" i="6" s="1"/>
  <c r="M128" i="23"/>
  <c r="E6" i="6" s="1"/>
  <c r="E16" i="6" s="1"/>
  <c r="E26" i="6" s="1"/>
  <c r="M121" i="23"/>
  <c r="M114" i="23"/>
  <c r="M107" i="23"/>
  <c r="M93" i="23"/>
  <c r="M79" i="23"/>
  <c r="M72" i="23"/>
  <c r="M65" i="23"/>
  <c r="M51" i="23"/>
  <c r="M44" i="23"/>
  <c r="M37" i="23"/>
  <c r="M30" i="23"/>
  <c r="M23" i="23"/>
  <c r="M16" i="23"/>
  <c r="M9" i="23"/>
  <c r="AA104" i="26" l="1"/>
  <c r="AB104" i="26" s="1"/>
  <c r="X87" i="27"/>
  <c r="S96" i="26"/>
  <c r="T73" i="26"/>
  <c r="T96" i="26" s="1"/>
  <c r="Y73" i="26"/>
  <c r="Y96" i="26" s="1"/>
  <c r="X96" i="26"/>
  <c r="R126" i="26"/>
  <c r="Y126" i="26"/>
  <c r="T96" i="25"/>
  <c r="S96" i="25"/>
  <c r="S126" i="24"/>
  <c r="T126" i="24"/>
  <c r="X73" i="24"/>
  <c r="W96" i="24"/>
  <c r="S85" i="24"/>
  <c r="U85" i="24"/>
  <c r="S80" i="24"/>
  <c r="U80" i="24"/>
  <c r="S78" i="24"/>
  <c r="U78" i="24"/>
  <c r="S81" i="24"/>
  <c r="U81" i="24"/>
  <c r="S82" i="24"/>
  <c r="U82" i="24"/>
  <c r="S83" i="24"/>
  <c r="U83" i="24"/>
  <c r="S86" i="24"/>
  <c r="T86" i="27" s="1"/>
  <c r="U86" i="24"/>
  <c r="S87" i="24"/>
  <c r="U87" i="24"/>
  <c r="S76" i="24"/>
  <c r="U76" i="24"/>
  <c r="S73" i="24"/>
  <c r="U73" i="24"/>
  <c r="S75" i="24"/>
  <c r="U75" i="24"/>
  <c r="S79" i="24"/>
  <c r="U79" i="24"/>
  <c r="S84" i="24"/>
  <c r="U84" i="24"/>
  <c r="S74" i="24"/>
  <c r="T74" i="24" s="1"/>
  <c r="T74" i="27" s="1"/>
  <c r="U74" i="27" s="1"/>
  <c r="X96" i="24"/>
  <c r="U86" i="27"/>
  <c r="T107" i="26"/>
  <c r="U107" i="26" s="1"/>
  <c r="T112" i="26"/>
  <c r="U112" i="26" s="1"/>
  <c r="T106" i="26"/>
  <c r="U106" i="26" s="1"/>
  <c r="T110" i="26"/>
  <c r="U110" i="26" s="1"/>
  <c r="T114" i="26"/>
  <c r="U114" i="26" s="1"/>
  <c r="R96" i="24"/>
  <c r="T116" i="26"/>
  <c r="U116" i="26" s="1"/>
  <c r="T117" i="26"/>
  <c r="U117" i="26" s="1"/>
  <c r="T111" i="26"/>
  <c r="U111" i="26" s="1"/>
  <c r="R96" i="27"/>
  <c r="X80" i="27"/>
  <c r="AA74" i="27"/>
  <c r="AB74" i="27" s="1"/>
  <c r="T85" i="24"/>
  <c r="T85" i="27" s="1"/>
  <c r="U85" i="27" s="1"/>
  <c r="Y85" i="24"/>
  <c r="AA85" i="27" s="1"/>
  <c r="AB85" i="27" s="1"/>
  <c r="T77" i="24"/>
  <c r="T77" i="27" s="1"/>
  <c r="U77" i="27" s="1"/>
  <c r="AA77" i="27"/>
  <c r="AB77" i="27" s="1"/>
  <c r="T82" i="24"/>
  <c r="T82" i="27" s="1"/>
  <c r="U82" i="27" s="1"/>
  <c r="AA82" i="27"/>
  <c r="AB82" i="27" s="1"/>
  <c r="T83" i="24"/>
  <c r="T83" i="27" s="1"/>
  <c r="U83" i="27" s="1"/>
  <c r="AA83" i="27"/>
  <c r="AB83" i="27" s="1"/>
  <c r="T75" i="24"/>
  <c r="T75" i="27" s="1"/>
  <c r="U75" i="27" s="1"/>
  <c r="AA75" i="27"/>
  <c r="AB75" i="27" s="1"/>
  <c r="T76" i="24"/>
  <c r="T76" i="27" s="1"/>
  <c r="U76" i="27" s="1"/>
  <c r="AA76" i="27"/>
  <c r="AB76" i="27" s="1"/>
  <c r="T81" i="24"/>
  <c r="T81" i="27" s="1"/>
  <c r="U81" i="27" s="1"/>
  <c r="AA81" i="27"/>
  <c r="AB81" i="27" s="1"/>
  <c r="T78" i="24"/>
  <c r="T78" i="27" s="1"/>
  <c r="U78" i="27" s="1"/>
  <c r="Y78" i="24"/>
  <c r="AA78" i="27" s="1"/>
  <c r="AB78" i="27" s="1"/>
  <c r="T79" i="27"/>
  <c r="U79" i="27" s="1"/>
  <c r="Y79" i="24"/>
  <c r="AA79" i="27" s="1"/>
  <c r="AB79" i="27" s="1"/>
  <c r="T80" i="24"/>
  <c r="T80" i="27" s="1"/>
  <c r="U80" i="27" s="1"/>
  <c r="Y80" i="24"/>
  <c r="AA80" i="27" s="1"/>
  <c r="AB80" i="27" s="1"/>
  <c r="T84" i="24"/>
  <c r="T84" i="27" s="1"/>
  <c r="U84" i="27" s="1"/>
  <c r="Y84" i="24"/>
  <c r="AA84" i="27" s="1"/>
  <c r="AB84" i="27" s="1"/>
  <c r="T87" i="24"/>
  <c r="T87" i="27" s="1"/>
  <c r="U87" i="27" s="1"/>
  <c r="Q26" i="27"/>
  <c r="Q26" i="26"/>
  <c r="Q25" i="26"/>
  <c r="Q26" i="25"/>
  <c r="Q25" i="25"/>
  <c r="Q26" i="24"/>
  <c r="Q25" i="24"/>
  <c r="Q24" i="24"/>
  <c r="Q23" i="24"/>
  <c r="Q22" i="24"/>
  <c r="Q21" i="24"/>
  <c r="Q17" i="24"/>
  <c r="Q20" i="24"/>
  <c r="Q19" i="27"/>
  <c r="Q18" i="26"/>
  <c r="Q16" i="24"/>
  <c r="Q15" i="27"/>
  <c r="Q14" i="24"/>
  <c r="Q13" i="24"/>
  <c r="Q12" i="24"/>
  <c r="Q11" i="27"/>
  <c r="G53" i="23"/>
  <c r="Q10" i="25" s="1"/>
  <c r="Q8" i="27"/>
  <c r="Q7" i="24"/>
  <c r="Q6" i="25"/>
  <c r="Q5" i="24"/>
  <c r="Q18" i="27"/>
  <c r="N3" i="23"/>
  <c r="A5" i="27"/>
  <c r="B5" i="27"/>
  <c r="C5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A6" i="27"/>
  <c r="B6" i="27"/>
  <c r="C6" i="27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A7" i="27"/>
  <c r="B7" i="27"/>
  <c r="C7" i="27"/>
  <c r="D7" i="27"/>
  <c r="E7" i="27"/>
  <c r="F7" i="27"/>
  <c r="G7" i="27"/>
  <c r="H7" i="27"/>
  <c r="I7" i="27"/>
  <c r="J7" i="27"/>
  <c r="K7" i="27"/>
  <c r="L7" i="27"/>
  <c r="M7" i="27"/>
  <c r="N7" i="27"/>
  <c r="O7" i="27"/>
  <c r="P7" i="27"/>
  <c r="A8" i="27"/>
  <c r="B8" i="27"/>
  <c r="C8" i="27"/>
  <c r="D8" i="27"/>
  <c r="E8" i="27"/>
  <c r="F8" i="27"/>
  <c r="G8" i="27"/>
  <c r="H8" i="27"/>
  <c r="I8" i="27"/>
  <c r="J8" i="27"/>
  <c r="K8" i="27"/>
  <c r="L8" i="27"/>
  <c r="M8" i="27"/>
  <c r="N8" i="27"/>
  <c r="O8" i="27"/>
  <c r="P8" i="27"/>
  <c r="A9" i="27"/>
  <c r="B9" i="27"/>
  <c r="C9" i="27"/>
  <c r="D9" i="27"/>
  <c r="E9" i="27"/>
  <c r="F9" i="27"/>
  <c r="G9" i="27"/>
  <c r="H9" i="27"/>
  <c r="I9" i="27"/>
  <c r="J9" i="27"/>
  <c r="K9" i="27"/>
  <c r="L9" i="27"/>
  <c r="M9" i="27"/>
  <c r="N9" i="27"/>
  <c r="O9" i="27"/>
  <c r="P9" i="27"/>
  <c r="A10" i="27"/>
  <c r="B10" i="27"/>
  <c r="C10" i="27"/>
  <c r="D10" i="27"/>
  <c r="E10" i="27"/>
  <c r="F10" i="27"/>
  <c r="G10" i="27"/>
  <c r="H10" i="27"/>
  <c r="I10" i="27"/>
  <c r="J10" i="27"/>
  <c r="K10" i="27"/>
  <c r="L10" i="27"/>
  <c r="M10" i="27"/>
  <c r="N10" i="27"/>
  <c r="O10" i="27"/>
  <c r="P10" i="27"/>
  <c r="A11" i="27"/>
  <c r="B11" i="27"/>
  <c r="C11" i="27"/>
  <c r="D11" i="27"/>
  <c r="E11" i="27"/>
  <c r="F11" i="27"/>
  <c r="G11" i="27"/>
  <c r="H11" i="27"/>
  <c r="I11" i="27"/>
  <c r="J11" i="27"/>
  <c r="K11" i="27"/>
  <c r="L11" i="27"/>
  <c r="M11" i="27"/>
  <c r="N11" i="27"/>
  <c r="O11" i="27"/>
  <c r="P11" i="27"/>
  <c r="A12" i="27"/>
  <c r="B12" i="27"/>
  <c r="C12" i="27"/>
  <c r="D12" i="27"/>
  <c r="E12" i="27"/>
  <c r="F12" i="27"/>
  <c r="G12" i="27"/>
  <c r="H12" i="27"/>
  <c r="I12" i="27"/>
  <c r="J12" i="27"/>
  <c r="K12" i="27"/>
  <c r="L12" i="27"/>
  <c r="M12" i="27"/>
  <c r="N12" i="27"/>
  <c r="O12" i="27"/>
  <c r="P12" i="27"/>
  <c r="A13" i="27"/>
  <c r="B13" i="27"/>
  <c r="C13" i="27"/>
  <c r="D13" i="27"/>
  <c r="E13" i="27"/>
  <c r="F13" i="27"/>
  <c r="G13" i="27"/>
  <c r="H13" i="27"/>
  <c r="I13" i="27"/>
  <c r="J13" i="27"/>
  <c r="K13" i="27"/>
  <c r="L13" i="27"/>
  <c r="M13" i="27"/>
  <c r="N13" i="27"/>
  <c r="O13" i="27"/>
  <c r="P13" i="27"/>
  <c r="A14" i="27"/>
  <c r="B14" i="27"/>
  <c r="C14" i="27"/>
  <c r="D14" i="27"/>
  <c r="E14" i="27"/>
  <c r="F14" i="27"/>
  <c r="G14" i="27"/>
  <c r="H14" i="27"/>
  <c r="I14" i="27"/>
  <c r="J14" i="27"/>
  <c r="K14" i="27"/>
  <c r="L14" i="27"/>
  <c r="M14" i="27"/>
  <c r="N14" i="27"/>
  <c r="O14" i="27"/>
  <c r="P14" i="27"/>
  <c r="A15" i="27"/>
  <c r="B15" i="27"/>
  <c r="C15" i="27"/>
  <c r="D15" i="27"/>
  <c r="E15" i="27"/>
  <c r="F15" i="27"/>
  <c r="G15" i="27"/>
  <c r="H15" i="27"/>
  <c r="I15" i="27"/>
  <c r="J15" i="27"/>
  <c r="K15" i="27"/>
  <c r="L15" i="27"/>
  <c r="M15" i="27"/>
  <c r="N15" i="27"/>
  <c r="O15" i="27"/>
  <c r="P15" i="27"/>
  <c r="A16" i="27"/>
  <c r="B16" i="27"/>
  <c r="C16" i="27"/>
  <c r="D16" i="27"/>
  <c r="E16" i="27"/>
  <c r="F16" i="27"/>
  <c r="G16" i="27"/>
  <c r="H16" i="27"/>
  <c r="I16" i="27"/>
  <c r="J16" i="27"/>
  <c r="K16" i="27"/>
  <c r="L16" i="27"/>
  <c r="M16" i="27"/>
  <c r="N16" i="27"/>
  <c r="O16" i="27"/>
  <c r="P16" i="27"/>
  <c r="A17" i="27"/>
  <c r="B17" i="27"/>
  <c r="C17" i="27"/>
  <c r="D17" i="27"/>
  <c r="E17" i="27"/>
  <c r="F17" i="27"/>
  <c r="G17" i="27"/>
  <c r="H17" i="27"/>
  <c r="I17" i="27"/>
  <c r="J17" i="27"/>
  <c r="K17" i="27"/>
  <c r="L17" i="27"/>
  <c r="M17" i="27"/>
  <c r="N17" i="27"/>
  <c r="O17" i="27"/>
  <c r="P17" i="27"/>
  <c r="A18" i="27"/>
  <c r="B18" i="27"/>
  <c r="C18" i="27"/>
  <c r="D18" i="27"/>
  <c r="E18" i="27"/>
  <c r="F18" i="27"/>
  <c r="G18" i="27"/>
  <c r="H18" i="27"/>
  <c r="I18" i="27"/>
  <c r="J18" i="27"/>
  <c r="K18" i="27"/>
  <c r="L18" i="27"/>
  <c r="M18" i="27"/>
  <c r="N18" i="27"/>
  <c r="O18" i="27"/>
  <c r="P18" i="27"/>
  <c r="A19" i="27"/>
  <c r="B19" i="27"/>
  <c r="C19" i="27"/>
  <c r="D19" i="27"/>
  <c r="E19" i="27"/>
  <c r="F19" i="27"/>
  <c r="G19" i="27"/>
  <c r="H19" i="27"/>
  <c r="I19" i="27"/>
  <c r="J19" i="27"/>
  <c r="K19" i="27"/>
  <c r="L19" i="27"/>
  <c r="M19" i="27"/>
  <c r="N19" i="27"/>
  <c r="O19" i="27"/>
  <c r="P19" i="27"/>
  <c r="A20" i="27"/>
  <c r="B20" i="27"/>
  <c r="C20" i="27"/>
  <c r="D20" i="27"/>
  <c r="E20" i="27"/>
  <c r="F20" i="27"/>
  <c r="G20" i="27"/>
  <c r="H20" i="27"/>
  <c r="I20" i="27"/>
  <c r="J20" i="27"/>
  <c r="K20" i="27"/>
  <c r="L20" i="27"/>
  <c r="M20" i="27"/>
  <c r="N20" i="27"/>
  <c r="O20" i="27"/>
  <c r="P20" i="27"/>
  <c r="A21" i="27"/>
  <c r="B21" i="27"/>
  <c r="C21" i="27"/>
  <c r="D21" i="27"/>
  <c r="E21" i="27"/>
  <c r="F21" i="27"/>
  <c r="G21" i="27"/>
  <c r="H21" i="27"/>
  <c r="I21" i="27"/>
  <c r="J21" i="27"/>
  <c r="K21" i="27"/>
  <c r="L21" i="27"/>
  <c r="M21" i="27"/>
  <c r="N21" i="27"/>
  <c r="O21" i="27"/>
  <c r="P21" i="27"/>
  <c r="A22" i="27"/>
  <c r="B22" i="27"/>
  <c r="C22" i="27"/>
  <c r="D22" i="27"/>
  <c r="E22" i="27"/>
  <c r="F22" i="27"/>
  <c r="G22" i="27"/>
  <c r="H22" i="27"/>
  <c r="I22" i="27"/>
  <c r="J22" i="27"/>
  <c r="K22" i="27"/>
  <c r="L22" i="27"/>
  <c r="M22" i="27"/>
  <c r="N22" i="27"/>
  <c r="O22" i="27"/>
  <c r="P22" i="27"/>
  <c r="A23" i="27"/>
  <c r="B23" i="27"/>
  <c r="C23" i="27"/>
  <c r="D23" i="27"/>
  <c r="E23" i="27"/>
  <c r="F23" i="27"/>
  <c r="G23" i="27"/>
  <c r="H23" i="27"/>
  <c r="I23" i="27"/>
  <c r="J23" i="27"/>
  <c r="K23" i="27"/>
  <c r="L23" i="27"/>
  <c r="M23" i="27"/>
  <c r="N23" i="27"/>
  <c r="O23" i="27"/>
  <c r="P23" i="27"/>
  <c r="A24" i="27"/>
  <c r="B24" i="27"/>
  <c r="C24" i="27"/>
  <c r="D24" i="27"/>
  <c r="E24" i="27"/>
  <c r="F24" i="27"/>
  <c r="G24" i="27"/>
  <c r="H24" i="27"/>
  <c r="I24" i="27"/>
  <c r="J24" i="27"/>
  <c r="K24" i="27"/>
  <c r="L24" i="27"/>
  <c r="M24" i="27"/>
  <c r="N24" i="27"/>
  <c r="O24" i="27"/>
  <c r="P24" i="27"/>
  <c r="A25" i="27"/>
  <c r="B25" i="27"/>
  <c r="C25" i="27"/>
  <c r="D25" i="27"/>
  <c r="E25" i="27"/>
  <c r="F25" i="27"/>
  <c r="G25" i="27"/>
  <c r="H25" i="27"/>
  <c r="I25" i="27"/>
  <c r="J25" i="27"/>
  <c r="K25" i="27"/>
  <c r="L25" i="27"/>
  <c r="M25" i="27"/>
  <c r="N25" i="27"/>
  <c r="O25" i="27"/>
  <c r="P25" i="27"/>
  <c r="A26" i="27"/>
  <c r="B26" i="27"/>
  <c r="C26" i="27"/>
  <c r="D26" i="27"/>
  <c r="E26" i="27"/>
  <c r="F26" i="27"/>
  <c r="G26" i="27"/>
  <c r="H26" i="27"/>
  <c r="I26" i="27"/>
  <c r="J26" i="27"/>
  <c r="K26" i="27"/>
  <c r="L26" i="27"/>
  <c r="M26" i="27"/>
  <c r="N26" i="27"/>
  <c r="O26" i="27"/>
  <c r="P26" i="27"/>
  <c r="P4" i="27"/>
  <c r="O4" i="27"/>
  <c r="N4" i="27"/>
  <c r="M4" i="27"/>
  <c r="L4" i="27"/>
  <c r="K4" i="27"/>
  <c r="J4" i="27"/>
  <c r="I4" i="27"/>
  <c r="H4" i="27"/>
  <c r="G4" i="27"/>
  <c r="F4" i="27"/>
  <c r="E4" i="27"/>
  <c r="D4" i="27"/>
  <c r="C4" i="27"/>
  <c r="B4" i="27"/>
  <c r="A5" i="26"/>
  <c r="B5" i="26"/>
  <c r="C5" i="26"/>
  <c r="D5" i="26"/>
  <c r="E5" i="26"/>
  <c r="F5" i="26"/>
  <c r="G5" i="26"/>
  <c r="H5" i="26"/>
  <c r="I5" i="26"/>
  <c r="J5" i="26"/>
  <c r="K5" i="26"/>
  <c r="L5" i="26"/>
  <c r="M5" i="26"/>
  <c r="N5" i="26"/>
  <c r="O5" i="26"/>
  <c r="P5" i="26"/>
  <c r="A6" i="26"/>
  <c r="B6" i="26"/>
  <c r="C6" i="26"/>
  <c r="D6" i="26"/>
  <c r="E6" i="26"/>
  <c r="F6" i="26"/>
  <c r="G6" i="26"/>
  <c r="H6" i="26"/>
  <c r="I6" i="26"/>
  <c r="J6" i="26"/>
  <c r="K6" i="26"/>
  <c r="L6" i="26"/>
  <c r="M6" i="26"/>
  <c r="N6" i="26"/>
  <c r="O6" i="26"/>
  <c r="P6" i="26"/>
  <c r="A7" i="26"/>
  <c r="B7" i="26"/>
  <c r="C7" i="26"/>
  <c r="D7" i="26"/>
  <c r="E7" i="26"/>
  <c r="F7" i="26"/>
  <c r="G7" i="26"/>
  <c r="H7" i="26"/>
  <c r="I7" i="26"/>
  <c r="J7" i="26"/>
  <c r="K7" i="26"/>
  <c r="L7" i="26"/>
  <c r="M7" i="26"/>
  <c r="N7" i="26"/>
  <c r="O7" i="26"/>
  <c r="P7" i="26"/>
  <c r="A8" i="26"/>
  <c r="B8" i="26"/>
  <c r="C8" i="26"/>
  <c r="D8" i="26"/>
  <c r="E8" i="26"/>
  <c r="F8" i="26"/>
  <c r="G8" i="26"/>
  <c r="H8" i="26"/>
  <c r="I8" i="26"/>
  <c r="J8" i="26"/>
  <c r="K8" i="26"/>
  <c r="L8" i="26"/>
  <c r="M8" i="26"/>
  <c r="N8" i="26"/>
  <c r="O8" i="26"/>
  <c r="P8" i="26"/>
  <c r="A9" i="26"/>
  <c r="B9" i="26"/>
  <c r="C9" i="26"/>
  <c r="D9" i="26"/>
  <c r="E9" i="26"/>
  <c r="F9" i="26"/>
  <c r="G9" i="26"/>
  <c r="H9" i="26"/>
  <c r="I9" i="26"/>
  <c r="J9" i="26"/>
  <c r="K9" i="26"/>
  <c r="L9" i="26"/>
  <c r="M9" i="26"/>
  <c r="N9" i="26"/>
  <c r="O9" i="26"/>
  <c r="P9" i="26"/>
  <c r="A10" i="26"/>
  <c r="B10" i="26"/>
  <c r="C10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P10" i="26"/>
  <c r="A11" i="26"/>
  <c r="B11" i="26"/>
  <c r="C11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P11" i="26"/>
  <c r="A12" i="26"/>
  <c r="B12" i="26"/>
  <c r="C12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P12" i="26"/>
  <c r="A13" i="26"/>
  <c r="B13" i="26"/>
  <c r="C13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P13" i="26"/>
  <c r="A14" i="26"/>
  <c r="B14" i="26"/>
  <c r="C14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P14" i="26"/>
  <c r="A15" i="26"/>
  <c r="B15" i="26"/>
  <c r="C15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P15" i="26"/>
  <c r="A16" i="26"/>
  <c r="B16" i="26"/>
  <c r="C16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P16" i="26"/>
  <c r="A17" i="26"/>
  <c r="B17" i="26"/>
  <c r="C17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P17" i="26"/>
  <c r="A18" i="26"/>
  <c r="B18" i="26"/>
  <c r="C18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P18" i="26"/>
  <c r="A19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P19" i="26"/>
  <c r="A20" i="26"/>
  <c r="B20" i="26"/>
  <c r="C20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P20" i="26"/>
  <c r="A21" i="26"/>
  <c r="B21" i="26"/>
  <c r="C21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P21" i="26"/>
  <c r="A22" i="26"/>
  <c r="B22" i="26"/>
  <c r="C22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P22" i="26"/>
  <c r="A23" i="26"/>
  <c r="B23" i="26"/>
  <c r="C23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P23" i="26"/>
  <c r="A24" i="26"/>
  <c r="B24" i="26"/>
  <c r="C24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P24" i="26"/>
  <c r="A25" i="26"/>
  <c r="B25" i="26"/>
  <c r="C25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P25" i="26"/>
  <c r="A26" i="26"/>
  <c r="B26" i="26"/>
  <c r="C26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P26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C4" i="26"/>
  <c r="B4" i="26"/>
  <c r="A26" i="25"/>
  <c r="B26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A18" i="25"/>
  <c r="B18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A19" i="25"/>
  <c r="B19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A20" i="25"/>
  <c r="B20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A21" i="25"/>
  <c r="B21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A22" i="25"/>
  <c r="B22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A23" i="25"/>
  <c r="B23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A24" i="25"/>
  <c r="B24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A25" i="25"/>
  <c r="B25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A26" i="24"/>
  <c r="B26" i="24"/>
  <c r="C26" i="24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A25" i="24"/>
  <c r="B25" i="24"/>
  <c r="C25" i="24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A24" i="24"/>
  <c r="B24" i="24"/>
  <c r="C24" i="24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A23" i="24"/>
  <c r="B23" i="24"/>
  <c r="C23" i="24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A22" i="24"/>
  <c r="B22" i="24"/>
  <c r="C22" i="24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A21" i="24"/>
  <c r="B21" i="24"/>
  <c r="C21" i="24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A20" i="24"/>
  <c r="B20" i="24"/>
  <c r="C20" i="24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A19" i="24"/>
  <c r="B19" i="24"/>
  <c r="C19" i="24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A18" i="24"/>
  <c r="B18" i="24"/>
  <c r="C18" i="24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7" i="27"/>
  <c r="Q17" i="25"/>
  <c r="Q16" i="27"/>
  <c r="Q16" i="25"/>
  <c r="Q25" i="27"/>
  <c r="Q24" i="27"/>
  <c r="Q24" i="25"/>
  <c r="Q23" i="27"/>
  <c r="Q23" i="25"/>
  <c r="Q22" i="27"/>
  <c r="Q22" i="25"/>
  <c r="U130" i="23"/>
  <c r="AB130" i="23" s="1"/>
  <c r="Q21" i="27" s="1"/>
  <c r="N130" i="23"/>
  <c r="Q21" i="25" s="1"/>
  <c r="Q20" i="27"/>
  <c r="Q20" i="25"/>
  <c r="A17" i="25"/>
  <c r="B17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A16" i="25"/>
  <c r="B16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A15" i="25"/>
  <c r="B15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A14" i="25"/>
  <c r="B14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A13" i="25"/>
  <c r="B13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A12" i="25"/>
  <c r="B12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A11" i="25"/>
  <c r="B11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A10" i="25"/>
  <c r="B10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A9" i="25"/>
  <c r="B9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A8" i="25"/>
  <c r="B8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A7" i="25"/>
  <c r="B7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A6" i="25"/>
  <c r="B6" i="25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A5" i="25"/>
  <c r="B5" i="25"/>
  <c r="C5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A4" i="27"/>
  <c r="A4" i="26"/>
  <c r="A4" i="25"/>
  <c r="A17" i="24"/>
  <c r="B17" i="24"/>
  <c r="C17" i="24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A16" i="24"/>
  <c r="B16" i="24"/>
  <c r="C16" i="24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N12" i="24"/>
  <c r="O12" i="24"/>
  <c r="P12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A10" i="24"/>
  <c r="B10" i="24"/>
  <c r="C10" i="24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A9" i="24"/>
  <c r="B9" i="24"/>
  <c r="C9" i="24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A8" i="24"/>
  <c r="B8" i="24"/>
  <c r="C8" i="24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A7" i="24"/>
  <c r="B7" i="24"/>
  <c r="C7" i="24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A6" i="24"/>
  <c r="B6" i="24"/>
  <c r="C6" i="24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A5" i="24"/>
  <c r="B5" i="24"/>
  <c r="C5" i="24"/>
  <c r="D5" i="24"/>
  <c r="E5" i="24"/>
  <c r="F5" i="24"/>
  <c r="G5" i="24"/>
  <c r="H5" i="24"/>
  <c r="I5" i="24"/>
  <c r="J5" i="24"/>
  <c r="K5" i="24"/>
  <c r="L5" i="24"/>
  <c r="M5" i="24"/>
  <c r="N5" i="24"/>
  <c r="O5" i="24"/>
  <c r="P5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C4" i="24"/>
  <c r="B4" i="24"/>
  <c r="A4" i="24"/>
  <c r="Q14" i="25"/>
  <c r="Q13" i="25"/>
  <c r="Q12" i="27"/>
  <c r="Q10" i="27"/>
  <c r="Q9" i="27"/>
  <c r="Q7" i="27"/>
  <c r="Q5" i="27"/>
  <c r="Q4" i="27"/>
  <c r="C6" i="23"/>
  <c r="D6" i="23" s="1"/>
  <c r="E6" i="23" s="1"/>
  <c r="F6" i="23" s="1"/>
  <c r="G6" i="23" s="1"/>
  <c r="H6" i="23" s="1"/>
  <c r="I6" i="23" s="1"/>
  <c r="J6" i="23" s="1"/>
  <c r="K6" i="23" s="1"/>
  <c r="L6" i="23" s="1"/>
  <c r="M6" i="23" s="1"/>
  <c r="N6" i="23" s="1"/>
  <c r="O6" i="23" s="1"/>
  <c r="P6" i="23" s="1"/>
  <c r="Q6" i="23" s="1"/>
  <c r="R6" i="23" s="1"/>
  <c r="S6" i="23" s="1"/>
  <c r="T6" i="23" s="1"/>
  <c r="U6" i="23" s="1"/>
  <c r="V6" i="23" s="1"/>
  <c r="W6" i="23" s="1"/>
  <c r="X6" i="23" s="1"/>
  <c r="Y6" i="23" s="1"/>
  <c r="Z6" i="23" s="1"/>
  <c r="AA6" i="23" s="1"/>
  <c r="AB6" i="23" s="1"/>
  <c r="AC6" i="23" s="1"/>
  <c r="G15" i="20"/>
  <c r="AB103" i="25" l="1"/>
  <c r="T73" i="24"/>
  <c r="S96" i="24"/>
  <c r="U96" i="24"/>
  <c r="Q24" i="26"/>
  <c r="Q23" i="26"/>
  <c r="Q22" i="26"/>
  <c r="Q21" i="26"/>
  <c r="Q17" i="26"/>
  <c r="Q4" i="24"/>
  <c r="Q8" i="24"/>
  <c r="Q10" i="26"/>
  <c r="Q9" i="24"/>
  <c r="Q18" i="24"/>
  <c r="Q7" i="26"/>
  <c r="Q11" i="26"/>
  <c r="Q15" i="26"/>
  <c r="Q19" i="26"/>
  <c r="Q6" i="24"/>
  <c r="Q10" i="24"/>
  <c r="Q4" i="26"/>
  <c r="Q12" i="26"/>
  <c r="Q16" i="26"/>
  <c r="Q20" i="26"/>
  <c r="Q11" i="24"/>
  <c r="Q15" i="24"/>
  <c r="Q19" i="24"/>
  <c r="Q5" i="26"/>
  <c r="Q9" i="26"/>
  <c r="Q19" i="25"/>
  <c r="Q18" i="25"/>
  <c r="Q8" i="25"/>
  <c r="Q8" i="26"/>
  <c r="Q11" i="25"/>
  <c r="Q15" i="25"/>
  <c r="Q12" i="25"/>
  <c r="Q9" i="25"/>
  <c r="Q7" i="25"/>
  <c r="Q5" i="25"/>
  <c r="Q4" i="25"/>
  <c r="G12" i="6"/>
  <c r="G13" i="6"/>
  <c r="G14" i="6"/>
  <c r="G15" i="6"/>
  <c r="G11" i="6"/>
  <c r="G10" i="6"/>
  <c r="G7" i="6"/>
  <c r="G8" i="6"/>
  <c r="G9" i="6"/>
  <c r="G6" i="6"/>
  <c r="W103" i="26" l="1"/>
  <c r="AB126" i="25"/>
  <c r="AA103" i="26"/>
  <c r="T103" i="26"/>
  <c r="T96" i="24"/>
  <c r="Y96" i="24"/>
  <c r="Q13" i="27"/>
  <c r="Q13" i="26"/>
  <c r="Q14" i="27"/>
  <c r="Q14" i="26"/>
  <c r="Q6" i="27"/>
  <c r="Q6" i="26"/>
  <c r="X103" i="26" l="1"/>
  <c r="X126" i="26" s="1"/>
  <c r="W126" i="26"/>
  <c r="W73" i="27"/>
  <c r="T126" i="26"/>
  <c r="U103" i="26"/>
  <c r="U126" i="26" s="1"/>
  <c r="AA126" i="26"/>
  <c r="AB103" i="26"/>
  <c r="AB126" i="26" s="1"/>
  <c r="X73" i="27" l="1"/>
  <c r="X96" i="27" s="1"/>
  <c r="W96" i="27"/>
  <c r="T73" i="27" l="1"/>
  <c r="AA73" i="27"/>
  <c r="AA96" i="27" l="1"/>
  <c r="AB73" i="27"/>
  <c r="AB96" i="27" s="1"/>
  <c r="U73" i="27"/>
  <c r="U96" i="27" s="1"/>
  <c r="T96" i="27"/>
</calcChain>
</file>

<file path=xl/sharedStrings.xml><?xml version="1.0" encoding="utf-8"?>
<sst xmlns="http://schemas.openxmlformats.org/spreadsheetml/2006/main" count="7220" uniqueCount="343">
  <si>
    <t>lundi</t>
  </si>
  <si>
    <t>mardi</t>
  </si>
  <si>
    <t>mercredi</t>
  </si>
  <si>
    <t>jeudi</t>
  </si>
  <si>
    <t>vendredi</t>
  </si>
  <si>
    <t>x</t>
  </si>
  <si>
    <t>à</t>
  </si>
  <si>
    <t>Total</t>
  </si>
  <si>
    <t>SRV</t>
  </si>
  <si>
    <t>VAD</t>
  </si>
  <si>
    <t>OBS</t>
  </si>
  <si>
    <t>PED</t>
  </si>
  <si>
    <t>ENS</t>
  </si>
  <si>
    <t>URG</t>
  </si>
  <si>
    <t>ACC</t>
  </si>
  <si>
    <t>HOS</t>
  </si>
  <si>
    <t>lun</t>
  </si>
  <si>
    <t>mar</t>
  </si>
  <si>
    <t>Code</t>
  </si>
  <si>
    <t>Nom</t>
  </si>
  <si>
    <t>TEL</t>
  </si>
  <si>
    <t>BUR</t>
  </si>
  <si>
    <t>Bureau</t>
  </si>
  <si>
    <t>mer</t>
  </si>
  <si>
    <t>jeu</t>
  </si>
  <si>
    <t>ven</t>
  </si>
  <si>
    <t>sam</t>
  </si>
  <si>
    <t>AM</t>
  </si>
  <si>
    <t>PM</t>
  </si>
  <si>
    <t>Soir</t>
  </si>
  <si>
    <t>Nombre de périodes :</t>
  </si>
  <si>
    <t>Spécialité</t>
  </si>
  <si>
    <t>spécialités :</t>
  </si>
  <si>
    <t>Externe</t>
  </si>
  <si>
    <t>moment</t>
  </si>
  <si>
    <t>pref</t>
  </si>
  <si>
    <t>max</t>
  </si>
  <si>
    <t>étud/med</t>
  </si>
  <si>
    <t>jour</t>
  </si>
  <si>
    <t>prédéterminé</t>
  </si>
  <si>
    <t>par personne</t>
  </si>
  <si>
    <t>aucun</t>
  </si>
  <si>
    <t>un</t>
  </si>
  <si>
    <t>CHRN</t>
  </si>
  <si>
    <t>LOCO</t>
  </si>
  <si>
    <t>JEUN</t>
  </si>
  <si>
    <t>ePAL</t>
  </si>
  <si>
    <t>eUSP</t>
  </si>
  <si>
    <t>ePAH</t>
  </si>
  <si>
    <t>eDER</t>
  </si>
  <si>
    <t>eCHSLD</t>
  </si>
  <si>
    <t>ePSY</t>
  </si>
  <si>
    <t>eORL</t>
  </si>
  <si>
    <t>eORT</t>
  </si>
  <si>
    <t>eINT</t>
  </si>
  <si>
    <t>eUEGM</t>
  </si>
  <si>
    <t>ePED</t>
  </si>
  <si>
    <t>eUHMF</t>
  </si>
  <si>
    <t>eUHB</t>
  </si>
  <si>
    <t>Page</t>
  </si>
  <si>
    <t>12 et 5</t>
  </si>
  <si>
    <t>2 et 3</t>
  </si>
  <si>
    <t>Médecine interne (externe)</t>
  </si>
  <si>
    <t>Psychiatrie (externe)</t>
  </si>
  <si>
    <t>Dermato (externe)</t>
  </si>
  <si>
    <t>ORL (externe)</t>
  </si>
  <si>
    <t>Ortho (externe)</t>
  </si>
  <si>
    <t>Services spécialisés en gériatrie (externe)</t>
  </si>
  <si>
    <t>Pédiatrie spécialisée (externe)</t>
  </si>
  <si>
    <t>Unité d’hospitalisation brève (externe)</t>
  </si>
  <si>
    <t>Unité d’hospitalisation en médecine familiale (externe)</t>
  </si>
  <si>
    <t>Toxico (externe)</t>
  </si>
  <si>
    <t>Soins palliatifs HPB (externe)</t>
  </si>
  <si>
    <t>Bureaux de continuité</t>
  </si>
  <si>
    <t>Clinique jeunesse</t>
  </si>
  <si>
    <t>Locomoteur</t>
  </si>
  <si>
    <t>Douleur chronique</t>
  </si>
  <si>
    <t>Mini-Chirurgies</t>
  </si>
  <si>
    <t>CHX</t>
  </si>
  <si>
    <t>Suivi pédiatrique</t>
  </si>
  <si>
    <t>Suivi de grossesse</t>
  </si>
  <si>
    <t>Maintien à domicile</t>
  </si>
  <si>
    <t>demi-journées R1</t>
  </si>
  <si>
    <t>/mois</t>
  </si>
  <si>
    <t>/an</t>
  </si>
  <si>
    <t>Min</t>
  </si>
  <si>
    <t>/sem.</t>
  </si>
  <si>
    <t>demi-journées R2</t>
  </si>
  <si>
    <t>total</t>
  </si>
  <si>
    <t>demi-journ.</t>
  </si>
  <si>
    <t>CONT.</t>
  </si>
  <si>
    <t>Médico-administratif</t>
  </si>
  <si>
    <t>Soins palliatifs clinique (externe)</t>
  </si>
  <si>
    <t>Soins palliatifs unité (externe)</t>
  </si>
  <si>
    <t>Marie-Christine Gélinas</t>
  </si>
  <si>
    <t>Instructions</t>
  </si>
  <si>
    <t>Période commençant le :</t>
  </si>
  <si>
    <t>Marie-Ève Turgeon</t>
  </si>
  <si>
    <t>Liliane Desgroseillers</t>
  </si>
  <si>
    <t>Christiane Martel</t>
  </si>
  <si>
    <t>Oleg Nikitin</t>
  </si>
  <si>
    <t>Naomi L-Truong</t>
  </si>
  <si>
    <t>à partir de 2025</t>
  </si>
  <si>
    <t>Camille Hince</t>
  </si>
  <si>
    <t>Chen Song</t>
  </si>
  <si>
    <t>Justine Mayrand-Desloges</t>
  </si>
  <si>
    <t>Rita Bouayed</t>
  </si>
  <si>
    <t>mer AM</t>
  </si>
  <si>
    <t>jeu AM</t>
  </si>
  <si>
    <t>mar PM</t>
  </si>
  <si>
    <t>1 jour complet AM-PM</t>
  </si>
  <si>
    <t>début oct 2024</t>
  </si>
  <si>
    <t>mer ou lun ou mar</t>
  </si>
  <si>
    <t>CHSLD (CdeL)</t>
  </si>
  <si>
    <t>CHSLD (MgrC)</t>
  </si>
  <si>
    <t>CHSLD (MT)</t>
  </si>
  <si>
    <t>jeu-ven</t>
  </si>
  <si>
    <t>Dr Pham</t>
  </si>
  <si>
    <t>Dr O'Carroll</t>
  </si>
  <si>
    <t>Dr Fontaine en mai</t>
  </si>
  <si>
    <t>Jane Omer</t>
  </si>
  <si>
    <t>Sans rendez-vous (soir)</t>
  </si>
  <si>
    <t>SRVs</t>
  </si>
  <si>
    <t>SRVf</t>
  </si>
  <si>
    <t>Sans rendez-vous (fin de semaine)</t>
  </si>
  <si>
    <t>fin de semaine</t>
  </si>
  <si>
    <t>EOC</t>
  </si>
  <si>
    <t>JO</t>
  </si>
  <si>
    <t>MK</t>
  </si>
  <si>
    <t>SB</t>
  </si>
  <si>
    <t>ON</t>
  </si>
  <si>
    <t>JEB</t>
  </si>
  <si>
    <t>MT</t>
  </si>
  <si>
    <t>MPC</t>
  </si>
  <si>
    <t>VL</t>
  </si>
  <si>
    <t>IPS</t>
  </si>
  <si>
    <t>R1</t>
  </si>
  <si>
    <t>Journal Cub</t>
  </si>
  <si>
    <t xml:space="preserve">Rencontre résidents-DLP </t>
  </si>
  <si>
    <t>Rencontres d’évaluation des résidents</t>
  </si>
  <si>
    <t>Garde médico-administrative = garde labo</t>
  </si>
  <si>
    <t>1 semaine à la fois ?</t>
  </si>
  <si>
    <t>Lecture critique</t>
  </si>
  <si>
    <t>terminé en déc.</t>
  </si>
  <si>
    <t>Évaluation qualité acte</t>
  </si>
  <si>
    <t>Communication</t>
  </si>
  <si>
    <t xml:space="preserve">Rencontre accomp. Pédago. </t>
  </si>
  <si>
    <t>6 fois 7 jours</t>
  </si>
  <si>
    <t>Véronique Malette-Gratton</t>
  </si>
  <si>
    <t>1 semaine / an</t>
  </si>
  <si>
    <t>Audet-Simard, Véronique</t>
  </si>
  <si>
    <t>TC</t>
  </si>
  <si>
    <t xml:space="preserve">Bernier, Judith </t>
  </si>
  <si>
    <t>JUBE</t>
  </si>
  <si>
    <t>Bilodeau, Audrée-Anne</t>
  </si>
  <si>
    <t>BIAU</t>
  </si>
  <si>
    <t>En attente passation examen</t>
  </si>
  <si>
    <t>Bouchard, Jean-Emmanuel</t>
  </si>
  <si>
    <t>TP</t>
  </si>
  <si>
    <t>Présente à tous les jours</t>
  </si>
  <si>
    <t>Chabot, Marie-Pierre</t>
  </si>
  <si>
    <t>Cloutier, Myriam</t>
  </si>
  <si>
    <t>MYCL</t>
  </si>
  <si>
    <t>Inf. Clin</t>
  </si>
  <si>
    <t>MCG</t>
  </si>
  <si>
    <t>Henri, Marie-Josée</t>
  </si>
  <si>
    <t>MAHE</t>
  </si>
  <si>
    <t>DCHR les mercredis</t>
  </si>
  <si>
    <t>Lavallée, Nathalie</t>
  </si>
  <si>
    <t>NALA</t>
  </si>
  <si>
    <t>Llanwarne, Nadia Rebecca</t>
  </si>
  <si>
    <t>NRL</t>
  </si>
  <si>
    <t>Aime les 12 heures</t>
  </si>
  <si>
    <t>O’Carroll, Élise</t>
  </si>
  <si>
    <t>Omer, Jane</t>
  </si>
  <si>
    <t>95% de clientèle pédiatrique</t>
  </si>
  <si>
    <t>La placer en 1ier</t>
  </si>
  <si>
    <t>Penrroz, Pénélope</t>
  </si>
  <si>
    <t>PEPE</t>
  </si>
  <si>
    <r>
      <t>Congé maternité le 1</t>
    </r>
    <r>
      <rPr>
        <vertAlign val="superscript"/>
        <sz val="7"/>
        <color theme="1"/>
        <rFont val="Tahoma"/>
        <family val="2"/>
      </rPr>
      <t>ier</t>
    </r>
    <r>
      <rPr>
        <sz val="7"/>
        <color theme="1"/>
        <rFont val="Tahoma"/>
        <family val="2"/>
      </rPr>
      <t xml:space="preserve"> déc. 2023</t>
    </r>
  </si>
  <si>
    <t>[1] 37,5 heures / semaine</t>
  </si>
  <si>
    <t>[2] Sont en cogestion : MEC | Cheffe des IPS de la ME (Roxanne Lavertue) | TC est de 40 heures/semaine dont 20% autre tâche (Formation, enseignement, etc.) Si enceinte = 32 heures/semaine</t>
  </si>
  <si>
    <t>[3] Faire horaire à la fin | Enlever plages horaires de bureau pour laisser ces dernières à d’autres cliniciens. Dans ce cas, SB sera en télétravail. Est une employée du CISSS ME (Payée 35 heures semaine; vacances; fériés)</t>
  </si>
  <si>
    <t>[4] Superviseure externe (Pratique extérieure à CML)</t>
  </si>
  <si>
    <t>[5] 37,5 heures / semaine</t>
  </si>
  <si>
    <t>[6] Objectif principal est d’inscrire 500 patients</t>
  </si>
  <si>
    <t>[7] Objectif 1ier est de PEC 500 patients</t>
  </si>
  <si>
    <t>[8] 37,5 heures / semaine</t>
  </si>
  <si>
    <t>[9] Superviseure externe (Pratique extérieure à CML)</t>
  </si>
  <si>
    <t>[10] Sont en cogestion : MEC | Cheffe des IPS de la ME (Roxanne Lavertue) | TC est de 40 heures/semaine dont 20% autre tâche (Formation, enseignement, etc.) Si enceinte = 32 heures/semaine</t>
  </si>
  <si>
    <t>[11] Objectif principal ad Août 2024 est d’inscrire 500 patients</t>
  </si>
  <si>
    <t>CML</t>
  </si>
  <si>
    <t>Béland, Marie-France</t>
  </si>
  <si>
    <t>MD</t>
  </si>
  <si>
    <t>Boyer, Suzanne</t>
  </si>
  <si>
    <t>Nikitin, Oleg</t>
  </si>
  <si>
    <t>Tadros, Maryse</t>
  </si>
  <si>
    <t>Lamarre, Vincent</t>
  </si>
  <si>
    <t>la 5 ème journée en ClinAdm</t>
  </si>
  <si>
    <t>2 en VAD</t>
  </si>
  <si>
    <t>3 idéal</t>
  </si>
  <si>
    <t>travaille sur horaire</t>
  </si>
  <si>
    <t>SP les lundis</t>
  </si>
  <si>
    <t>+1 en OBS</t>
  </si>
  <si>
    <t>+ patients</t>
  </si>
  <si>
    <t>+ 2 ClinAdm              '+ patients</t>
  </si>
  <si>
    <t>'+ patients</t>
  </si>
  <si>
    <t>37,5 h/sem</t>
  </si>
  <si>
    <t>On doit avoir 10 personnes par shift. Mettre les personnes de trop en télétravail.</t>
  </si>
  <si>
    <t>EXT : 2 clinico par 6 semaines et 10 demi-journées /sem</t>
  </si>
  <si>
    <t>IPS à temps complet et 1 soir/sem</t>
  </si>
  <si>
    <t>À l'hôpital pas plus de 1 apprenant</t>
  </si>
  <si>
    <t>En spécialité pas plus de 1 apprenant</t>
  </si>
  <si>
    <t>EOC doit faire 1 OBS/sem</t>
  </si>
  <si>
    <t>Pas d'OBS en AM les lundis, mardis et mercredis</t>
  </si>
  <si>
    <t>LF, MFB, TRMC pas de supervision ni de gardes</t>
  </si>
  <si>
    <t>BIAU 2 gardes et supervision de sIPS</t>
  </si>
  <si>
    <t>SB pas de supervision en AM</t>
  </si>
  <si>
    <t>InfAux alternance entre : 1 sem 8-16 et 1 sem 2 ou 3 jours 12-20, le reste 9-17</t>
  </si>
  <si>
    <t>InfClin alternance entre : 1 sem jour 8-16 et 1 sem 9-17 et les soirs</t>
  </si>
  <si>
    <t>InfClin à partir du 1 er avril : 3 jours de 12 heures</t>
  </si>
  <si>
    <t>SP</t>
  </si>
  <si>
    <t>IPS-PL</t>
  </si>
  <si>
    <t>Inf. aux.</t>
  </si>
  <si>
    <t>Gélinas, Marie-Christine</t>
  </si>
  <si>
    <t xml:space="preserve"> [8]</t>
  </si>
  <si>
    <t>Kaci, Mélyssa</t>
  </si>
  <si>
    <t xml:space="preserve"> [7]</t>
  </si>
  <si>
    <t>CHXM</t>
  </si>
  <si>
    <t>ADM</t>
  </si>
  <si>
    <t>-</t>
  </si>
  <si>
    <t>Mélyssa Kaci</t>
  </si>
  <si>
    <t>INF</t>
  </si>
  <si>
    <t>sem 1</t>
  </si>
  <si>
    <t>Disponibilités pour la période débutant le :</t>
  </si>
  <si>
    <t>sem 2</t>
  </si>
  <si>
    <t>Dr. A</t>
  </si>
  <si>
    <t>Dr. B</t>
  </si>
  <si>
    <t>Dr. C</t>
  </si>
  <si>
    <t>Dr. D</t>
  </si>
  <si>
    <t>IPS X</t>
  </si>
  <si>
    <t>Ext. A</t>
  </si>
  <si>
    <t>sem 3</t>
  </si>
  <si>
    <t>sem 4</t>
  </si>
  <si>
    <t>1. Faire une copie du fichier et lui donner un nom.</t>
  </si>
  <si>
    <t>2. Modifier la date de début dans la cellule jaune sous le format AAAA-MM-JJ</t>
  </si>
  <si>
    <t>3. Remplir la feuille "Dispo".</t>
  </si>
  <si>
    <t>4. Appuyer sur le bouton "Prêt".</t>
  </si>
  <si>
    <t xml:space="preserve">5. Les données seront placées dans des tableaux de travail sur l'horaire </t>
  </si>
  <si>
    <t xml:space="preserve">          dans les feuilles suivantes.</t>
  </si>
  <si>
    <t xml:space="preserve">S'il y a une modification des disponibilités, il faut reprendre à l'étape 4. </t>
  </si>
  <si>
    <t>Ouellet, Chantal</t>
  </si>
  <si>
    <t>Mc Lean, Tracy</t>
  </si>
  <si>
    <t>nb. bur.</t>
  </si>
  <si>
    <t>Nb. demi-journées</t>
  </si>
  <si>
    <t>sIPS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</si>
  <si>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</si>
  <si>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</si>
  <si>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</si>
  <si>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</si>
  <si>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</si>
  <si>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</si>
  <si>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</si>
  <si>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</si>
  <si>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</si>
  <si>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</si>
  <si>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</si>
  <si>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</si>
  <si>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</si>
  <si>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Fontaine, Laurence</t>
  </si>
  <si>
    <t>Arab, Yousra</t>
  </si>
  <si>
    <t>Ruel-Ricard, Florence</t>
  </si>
  <si>
    <t>Payette, Noémie</t>
  </si>
  <si>
    <t>Sénéchal, Julien</t>
  </si>
  <si>
    <t>S1</t>
  </si>
  <si>
    <t>S2</t>
  </si>
  <si>
    <t>S3</t>
  </si>
  <si>
    <t>S4</t>
  </si>
  <si>
    <t>vacances</t>
  </si>
  <si>
    <t>étude</t>
  </si>
  <si>
    <t>congrès</t>
  </si>
  <si>
    <t>maladie</t>
  </si>
  <si>
    <t>Responsable</t>
  </si>
  <si>
    <t>TOX</t>
  </si>
  <si>
    <t>mer ou jeu AM</t>
  </si>
  <si>
    <t>jeu PM</t>
  </si>
  <si>
    <t>Sans rendez-vous Ste-Julie</t>
  </si>
  <si>
    <t>Kim Lévesque</t>
  </si>
  <si>
    <t>bur</t>
  </si>
  <si>
    <t>Nombre de demi-journées par semaine durant l'année de</t>
  </si>
  <si>
    <t>MFB</t>
  </si>
  <si>
    <t>Congé de matérnité a partir du 15 juillet</t>
  </si>
  <si>
    <t>1 journée a partir de la P1</t>
  </si>
  <si>
    <t>Élise part en congé de matérnité à partir de la P13(début juin)</t>
  </si>
  <si>
    <t>3 ou 4</t>
  </si>
  <si>
    <t xml:space="preserve">(13) Audrée-Anne Bilodeau comence la supervision (sIPS) à la P13 </t>
  </si>
  <si>
    <t>(12) Laurence fontaine commence la supervision à la P1</t>
  </si>
  <si>
    <t>CO</t>
  </si>
  <si>
    <t>CHSLD</t>
  </si>
  <si>
    <t>nb. de bureaux occupés</t>
  </si>
  <si>
    <t>1 RES/sup   2RES/sup possible dans la nouvelle clinique</t>
  </si>
  <si>
    <t>1 ou 2</t>
  </si>
  <si>
    <t>sauf lun, mar, mer AM</t>
  </si>
  <si>
    <t>4 jours en R1 (entre P7 et P13) 2 ou 3 jours en R2 (entre P1 et P6)</t>
  </si>
  <si>
    <t>S’assurer que les infirmières ne prennent pas toujours les mensurations des jeunes patients (bébés et enfants de moins de 5 ans) puisque les résidents doivent y être exposés</t>
  </si>
  <si>
    <t>1 résident à la fois P1 à P4 ad présence de R2</t>
  </si>
  <si>
    <t>Première visite ou les premières visites : résident doit être accompagné par le patron (visite complète ou au moins la fin) de P1 à P4; 1 résident à la fois P1 à P4 ad présence de R2; Éventuellement, pourrait y avoir 1 R1 et 1 R2 ensemble OU 1 externe et 1 R2</t>
  </si>
  <si>
    <t>Doit absolument inclure accès adapté intégré; Si rendez-vous non comblés, ajouter des patients de d’autres médecins en accès adapté.</t>
  </si>
  <si>
    <t>7 jours/sem</t>
  </si>
  <si>
    <t>TMA</t>
  </si>
  <si>
    <t>2 à 4</t>
  </si>
  <si>
    <t>0,5 à 1</t>
  </si>
  <si>
    <t>Cours mardi matin</t>
  </si>
  <si>
    <t>Projet érudition</t>
  </si>
  <si>
    <t>eSRV</t>
  </si>
  <si>
    <t>Modules en ligne</t>
  </si>
  <si>
    <t>facteur</t>
  </si>
  <si>
    <t>BURs</t>
  </si>
  <si>
    <t>SUP</t>
  </si>
  <si>
    <t>début</t>
  </si>
  <si>
    <t>fin</t>
  </si>
  <si>
    <t>MPC : Max 1 SRVsoir / sem; Max 3 demi-journées de BUR/sem ; Pas plus de 8 heures /jour ; Pas de AM après un soir</t>
  </si>
  <si>
    <t>sup2</t>
  </si>
  <si>
    <t>sup1</t>
  </si>
  <si>
    <t>SRVj</t>
  </si>
  <si>
    <t>part</t>
  </si>
  <si>
    <t>SAD</t>
  </si>
  <si>
    <t>SADsup1</t>
  </si>
  <si>
    <t>OBSsup1</t>
  </si>
  <si>
    <t>TPS</t>
  </si>
  <si>
    <t>VAS</t>
  </si>
  <si>
    <t>demi-j/sem</t>
  </si>
  <si>
    <t>MD+IPS</t>
  </si>
  <si>
    <t>CHXsup1</t>
  </si>
  <si>
    <t>SRVsup1</t>
  </si>
  <si>
    <t>HOSsup1</t>
  </si>
  <si>
    <t>SRVsj</t>
  </si>
  <si>
    <t>CHXs1</t>
  </si>
  <si>
    <t>OBSs1</t>
  </si>
  <si>
    <t>PEDs1</t>
  </si>
  <si>
    <t>MOD</t>
  </si>
  <si>
    <t>LEC</t>
  </si>
  <si>
    <t>ACP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</si>
</sst>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/mm/dd;@"/>
  </numFmts>
  <fonts count="27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 Neue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Calibri (Corps)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 (Corps)"/>
    </font>
    <font>
      <sz val="16"/>
      <color rgb="FF000000"/>
      <name val="Calibri"/>
      <family val="2"/>
    </font>
    <font>
      <sz val="7"/>
      <color theme="1"/>
      <name val="Tahoma"/>
      <family val="2"/>
    </font>
    <font>
      <b/>
      <sz val="7"/>
      <color theme="1"/>
      <name val="Tahoma"/>
      <family val="2"/>
    </font>
    <font>
      <vertAlign val="superscript"/>
      <sz val="7"/>
      <color theme="1"/>
      <name val="Tahoma"/>
      <family val="2"/>
    </font>
    <font>
      <sz val="9"/>
      <color theme="1"/>
      <name val="Tahoma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Helvetica Neue"/>
      <family val="2"/>
    </font>
    <font>
      <sz val="12"/>
      <color rgb="FFFF0000"/>
      <name val="Calibri (Corps)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BFF9C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rgb="FF1F3864"/>
      </left>
      <right style="dotted">
        <color rgb="FF1F3864"/>
      </right>
      <top style="dotted">
        <color rgb="FF1F3864"/>
      </top>
      <bottom style="dotted">
        <color rgb="FF1F3864"/>
      </bottom>
      <diagonal/>
    </border>
    <border>
      <left/>
      <right style="dotted">
        <color rgb="FF1F3864"/>
      </right>
      <top style="dotted">
        <color rgb="FF1F3864"/>
      </top>
      <bottom style="dotted">
        <color rgb="FF1F38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0" fontId="3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/>
    <xf numFmtId="0" fontId="0" fillId="3" borderId="7" xfId="0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0" borderId="0" xfId="0" applyFo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0" fontId="5" fillId="3" borderId="0" xfId="0" applyFont="1" applyFill="1"/>
    <xf numFmtId="0" fontId="1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3" borderId="3" xfId="0" applyFill="1" applyBorder="1"/>
    <xf numFmtId="16" fontId="1" fillId="3" borderId="4" xfId="0" applyNumberFormat="1" applyFont="1" applyFill="1" applyBorder="1" applyAlignment="1">
      <alignment horizontal="center" textRotation="90"/>
    </xf>
    <xf numFmtId="164" fontId="0" fillId="3" borderId="0" xfId="0" applyNumberFormat="1" applyFill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7" fillId="3" borderId="0" xfId="0" applyFont="1" applyFill="1" applyAlignment="1">
      <alignment horizontal="center" vertical="center"/>
    </xf>
    <xf numFmtId="16" fontId="8" fillId="3" borderId="4" xfId="0" applyNumberFormat="1" applyFont="1" applyFill="1" applyBorder="1" applyAlignment="1">
      <alignment horizontal="center" textRotation="90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3" borderId="0" xfId="0" applyFont="1" applyFill="1" applyAlignment="1">
      <alignment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1" fillId="3" borderId="0" xfId="0" applyFont="1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3" fillId="3" borderId="0" xfId="0" applyFont="1" applyFill="1" applyAlignment="1">
      <alignment vertical="center"/>
    </xf>
    <xf numFmtId="0" fontId="0" fillId="3" borderId="20" xfId="0" applyFill="1" applyBorder="1"/>
    <xf numFmtId="0" fontId="15" fillId="3" borderId="5" xfId="0" applyFont="1" applyFill="1" applyBorder="1"/>
    <xf numFmtId="0" fontId="1" fillId="3" borderId="7" xfId="0" applyFont="1" applyFill="1" applyBorder="1"/>
    <xf numFmtId="0" fontId="15" fillId="3" borderId="4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0" fillId="3" borderId="21" xfId="0" applyFill="1" applyBorder="1"/>
    <xf numFmtId="14" fontId="14" fillId="3" borderId="20" xfId="0" applyNumberFormat="1" applyFont="1" applyFill="1" applyBorder="1"/>
    <xf numFmtId="0" fontId="18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vertical="center" wrapText="1"/>
    </xf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22" xfId="0" applyFont="1" applyBorder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0" fontId="17" fillId="0" borderId="23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0" fillId="3" borderId="0" xfId="0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14" fontId="2" fillId="2" borderId="20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14" fontId="1" fillId="3" borderId="1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 textRotation="90"/>
    </xf>
    <xf numFmtId="14" fontId="0" fillId="0" borderId="15" xfId="0" applyNumberFormat="1" applyBorder="1" applyAlignment="1">
      <alignment horizontal="center" vertical="center" textRotation="90"/>
    </xf>
    <xf numFmtId="14" fontId="0" fillId="0" borderId="0" xfId="0" applyNumberFormat="1" applyAlignment="1">
      <alignment horizontal="center" vertical="center" textRotation="90"/>
    </xf>
    <xf numFmtId="0" fontId="0" fillId="0" borderId="0" xfId="0" applyAlignment="1">
      <alignment horizontal="left" vertical="top"/>
    </xf>
    <xf numFmtId="0" fontId="23" fillId="0" borderId="0" xfId="0" applyFont="1" applyAlignment="1">
      <alignment horizontal="center"/>
    </xf>
    <xf numFmtId="0" fontId="17" fillId="0" borderId="23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24" fillId="3" borderId="0" xfId="0" applyFont="1" applyFill="1"/>
    <xf numFmtId="0" fontId="1" fillId="0" borderId="0" xfId="0" applyFont="1" applyAlignment="1">
      <alignment horizontal="left"/>
    </xf>
    <xf numFmtId="0" fontId="25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26" fillId="0" borderId="0" xfId="0" applyFont="1" applyAlignment="1">
      <alignment horizont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7" fillId="4" borderId="0" xfId="0" applyFont="1" applyFill="1" applyAlignment="1">
      <alignment horizontal="center" vertical="top"/>
    </xf>
    <xf numFmtId="0" fontId="1" fillId="3" borderId="0" xfId="0" applyFont="1" applyFill="1" applyAlignment="1">
      <alignment horizontal="right" vertical="center"/>
    </xf>
    <xf numFmtId="0" fontId="1" fillId="3" borderId="7" xfId="0" applyFont="1" applyFill="1" applyBorder="1" applyAlignment="1">
      <alignment horizontal="right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top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14" fontId="1" fillId="3" borderId="11" xfId="0" applyNumberFormat="1" applyFont="1" applyFill="1" applyBorder="1" applyAlignment="1">
      <alignment horizontal="center"/>
    </xf>
    <xf numFmtId="14" fontId="1" fillId="3" borderId="12" xfId="0" applyNumberFormat="1" applyFont="1" applyFill="1" applyBorder="1" applyAlignment="1">
      <alignment horizontal="center"/>
    </xf>
    <xf numFmtId="14" fontId="1" fillId="3" borderId="1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1" defaultTableStyle="Style de tableau 1" defaultPivotStyle="PivotStyleLight16">
    <tableStyle name="Style de tableau 1" pivot="0" count="0" xr9:uid="{6544DAE8-F19B-A448-9E17-CC61CFAC293E}"/>
  </tableStyles>
  <colors>
    <mruColors>
      <color rgb="FFFBFF9C"/>
      <color rgb="FFD9D9D9"/>
      <color rgb="FFFF7C80"/>
      <color rgb="FFFF9966"/>
      <color rgb="FFC2E1BA"/>
      <color rgb="FF69E198"/>
      <color rgb="FF9FC687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4.png"/><Relationship Id="rId3" Type="http://schemas.openxmlformats.org/officeDocument/2006/relationships/image" Target="../media/image7.png"/><Relationship Id="rId7" Type="http://schemas.openxmlformats.org/officeDocument/2006/relationships/customXml" Target="../ink/ink1.xml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ustomXml" Target="../ink/ink3.xml"/><Relationship Id="rId5" Type="http://schemas.openxmlformats.org/officeDocument/2006/relationships/image" Target="../media/image9.png"/><Relationship Id="rId15" Type="http://schemas.openxmlformats.org/officeDocument/2006/relationships/image" Target="../media/image16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customXml" Target="../ink/ink2.xml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0.png"/><Relationship Id="rId7" Type="http://schemas.openxmlformats.org/officeDocument/2006/relationships/image" Target="../media/image28.png"/><Relationship Id="rId2" Type="http://schemas.openxmlformats.org/officeDocument/2006/relationships/customXml" Target="../ink/ink4.xml"/><Relationship Id="rId1" Type="http://schemas.openxmlformats.org/officeDocument/2006/relationships/image" Target="../media/image24.png"/><Relationship Id="rId6" Type="http://schemas.openxmlformats.org/officeDocument/2006/relationships/image" Target="../media/image27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4074584</xdr:colOff>
      <xdr:row>3</xdr:row>
      <xdr:rowOff>84667</xdr:rowOff>
    </xdr:from>
    <xdr:to>
      <xdr:col>6</xdr:col>
      <xdr:colOff>201082</xdr:colOff>
      <xdr:row>7</xdr:row>
      <xdr:rowOff>126999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5667" y="698500"/>
          <a:ext cx="3407832" cy="8466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199572</xdr:colOff>
      <xdr:row>59</xdr:row>
      <xdr:rowOff>81643</xdr:rowOff>
    </xdr:from>
    <xdr:to>
      <xdr:col>10</xdr:col>
      <xdr:colOff>199572</xdr:colOff>
      <xdr:row>94</xdr:row>
      <xdr:rowOff>183243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72" y="23857857"/>
          <a:ext cx="7048500" cy="7086600"/>
        </a:xfrm>
        <a:prstGeom prst="rect">
          <a:avLst/>
        </a:prstGeom>
      </xdr:spPr>
    </xdr:pic>
    <xdr:clientData/>
  </xdr:twoCellAnchor>
  <xdr:twoCellAnchor>
    <xdr:from>
      <xdr:col>1</xdr:col>
      <xdr:colOff>254000</xdr:colOff>
      <xdr:row>0</xdr:row>
      <xdr:rowOff>54429</xdr:rowOff>
    </xdr:from>
    <xdr:to>
      <xdr:col>8</xdr:col>
      <xdr:colOff>117928</xdr:colOff>
      <xdr:row>2</xdr:row>
      <xdr:rowOff>99786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35214" y="54429"/>
          <a:ext cx="5061857" cy="444500"/>
        </a:xfrm>
        <a:prstGeom prst="wedgeEllipseCallout">
          <a:avLst>
            <a:gd name="adj1" fmla="val -33690"/>
            <a:gd name="adj2" fmla="val 12320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Sert à entrer les noms dans Dispo. La mettre à jour.</a:t>
          </a:r>
        </a:p>
      </xdr:txBody>
    </xdr:sp>
    <xdr:clientData/>
  </xdr:twoCellAnchor>
  <xdr:twoCellAnchor>
    <xdr:from>
      <xdr:col>13</xdr:col>
      <xdr:colOff>170544</xdr:colOff>
      <xdr:row>0</xdr:row>
      <xdr:rowOff>43543</xdr:rowOff>
    </xdr:from>
    <xdr:to>
      <xdr:col>17</xdr:col>
      <xdr:colOff>580571</xdr:colOff>
      <xdr:row>3</xdr:row>
      <xdr:rowOff>108857</xdr:rowOff>
    </xdr:to>
    <xdr:sp macro="" textlink="">
      <xdr:nvSpPr>
        <xdr:cNvPr id="5" name="Bulle rond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151258" y="43543"/>
          <a:ext cx="2986313" cy="781957"/>
        </a:xfrm>
        <a:prstGeom prst="wedgeEllipseCallout">
          <a:avLst>
            <a:gd name="adj1" fmla="val -10585"/>
            <a:gd name="adj2" fmla="val 113151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Vous pouvez écrire ce que vous voulez sur cette feuille.</a:t>
          </a:r>
        </a:p>
      </xdr:txBody>
    </xdr:sp>
    <xdr:clientData/>
  </xdr:twoCellAnchor>
  <xdr:twoCellAnchor editAs="oneCell">
    <xdr:from>
      <xdr:col>4</xdr:col>
      <xdr:colOff>54427</xdr:colOff>
      <xdr:row>35</xdr:row>
      <xdr:rowOff>199571</xdr:rowOff>
    </xdr:from>
    <xdr:to>
      <xdr:col>15</xdr:col>
      <xdr:colOff>596899</xdr:colOff>
      <xdr:row>38</xdr:row>
      <xdr:rowOff>90806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93356" y="9044214"/>
          <a:ext cx="7772400" cy="6532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529166</xdr:colOff>
      <xdr:row>1</xdr:row>
      <xdr:rowOff>0</xdr:rowOff>
    </xdr:from>
    <xdr:to>
      <xdr:col>8</xdr:col>
      <xdr:colOff>116416</xdr:colOff>
      <xdr:row>3</xdr:row>
      <xdr:rowOff>95841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66" y="393700"/>
          <a:ext cx="3003550" cy="7562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1</xdr:row>
          <xdr:rowOff>139700</xdr:rowOff>
        </xdr:from>
        <xdr:to>
          <xdr:col>29</xdr:col>
          <xdr:colOff>177800</xdr:colOff>
          <xdr:row>2</xdr:row>
          <xdr:rowOff>139700</xdr:rowOff>
        </xdr:to>
        <xdr:sp macro="" textlink="">
          <xdr:nvSpPr>
            <xdr:cNvPr id="17409" name="Button 1" descr="Prochaine périod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Prêt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190501</xdr:colOff>
      <xdr:row>4</xdr:row>
      <xdr:rowOff>84666</xdr:rowOff>
    </xdr:from>
    <xdr:to>
      <xdr:col>32</xdr:col>
      <xdr:colOff>603251</xdr:colOff>
      <xdr:row>5</xdr:row>
      <xdr:rowOff>656166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678834" y="1238249"/>
          <a:ext cx="2063750" cy="783167"/>
        </a:xfrm>
        <a:prstGeom prst="wedgeEllipseCallout">
          <a:avLst>
            <a:gd name="adj1" fmla="val -34842"/>
            <a:gd name="adj2" fmla="val 7490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Modifier les cellules en jaune seulement.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9</xdr:col>
      <xdr:colOff>164715</xdr:colOff>
      <xdr:row>79</xdr:row>
      <xdr:rowOff>124595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0273" y="10379364"/>
          <a:ext cx="7242078" cy="6359140"/>
        </a:xfrm>
        <a:prstGeom prst="rect">
          <a:avLst/>
        </a:prstGeom>
      </xdr:spPr>
    </xdr:pic>
    <xdr:clientData/>
  </xdr:twoCellAnchor>
  <xdr:twoCellAnchor editAs="oneCell">
    <xdr:from>
      <xdr:col>10</xdr:col>
      <xdr:colOff>161637</xdr:colOff>
      <xdr:row>48</xdr:row>
      <xdr:rowOff>57728</xdr:rowOff>
    </xdr:from>
    <xdr:to>
      <xdr:col>18</xdr:col>
      <xdr:colOff>1166093</xdr:colOff>
      <xdr:row>56</xdr:row>
      <xdr:rowOff>177240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70455" y="10229273"/>
          <a:ext cx="6096001" cy="1782058"/>
        </a:xfrm>
        <a:prstGeom prst="rect">
          <a:avLst/>
        </a:prstGeom>
      </xdr:spPr>
    </xdr:pic>
    <xdr:clientData/>
  </xdr:twoCellAnchor>
  <xdr:twoCellAnchor editAs="oneCell">
    <xdr:from>
      <xdr:col>20</xdr:col>
      <xdr:colOff>1408546</xdr:colOff>
      <xdr:row>52</xdr:row>
      <xdr:rowOff>1</xdr:rowOff>
    </xdr:from>
    <xdr:to>
      <xdr:col>25</xdr:col>
      <xdr:colOff>695037</xdr:colOff>
      <xdr:row>74</xdr:row>
      <xdr:rowOff>124227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103273" y="11002819"/>
          <a:ext cx="7772400" cy="4696226"/>
        </a:xfrm>
        <a:prstGeom prst="rect">
          <a:avLst/>
        </a:prstGeom>
      </xdr:spPr>
    </xdr:pic>
    <xdr:clientData/>
  </xdr:twoCellAnchor>
  <xdr:twoCellAnchor editAs="oneCell">
    <xdr:from>
      <xdr:col>25</xdr:col>
      <xdr:colOff>658089</xdr:colOff>
      <xdr:row>52</xdr:row>
      <xdr:rowOff>23091</xdr:rowOff>
    </xdr:from>
    <xdr:to>
      <xdr:col>35</xdr:col>
      <xdr:colOff>117761</xdr:colOff>
      <xdr:row>74</xdr:row>
      <xdr:rowOff>124246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838725" y="11025909"/>
          <a:ext cx="7772400" cy="4673155"/>
        </a:xfrm>
        <a:prstGeom prst="rect">
          <a:avLst/>
        </a:prstGeom>
      </xdr:spPr>
    </xdr:pic>
    <xdr:clientData/>
  </xdr:twoCellAnchor>
  <xdr:twoCellAnchor editAs="oneCell">
    <xdr:from>
      <xdr:col>9</xdr:col>
      <xdr:colOff>519545</xdr:colOff>
      <xdr:row>69</xdr:row>
      <xdr:rowOff>150091</xdr:rowOff>
    </xdr:from>
    <xdr:to>
      <xdr:col>20</xdr:col>
      <xdr:colOff>1180937</xdr:colOff>
      <xdr:row>75</xdr:row>
      <xdr:rowOff>69273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47181" y="14685818"/>
          <a:ext cx="9828483" cy="1166091"/>
        </a:xfrm>
        <a:prstGeom prst="rect">
          <a:avLst/>
        </a:prstGeom>
      </xdr:spPr>
    </xdr:pic>
    <xdr:clientData/>
  </xdr:twoCellAnchor>
  <xdr:twoCellAnchor editAs="oneCell">
    <xdr:from>
      <xdr:col>9</xdr:col>
      <xdr:colOff>817785</xdr:colOff>
      <xdr:row>58</xdr:row>
      <xdr:rowOff>11545</xdr:rowOff>
    </xdr:from>
    <xdr:to>
      <xdr:col>20</xdr:col>
      <xdr:colOff>1293090</xdr:colOff>
      <xdr:row>67</xdr:row>
      <xdr:rowOff>184727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514149" y="12261272"/>
          <a:ext cx="9642396" cy="2043546"/>
        </a:xfrm>
        <a:prstGeom prst="rect">
          <a:avLst/>
        </a:prstGeom>
      </xdr:spPr>
    </xdr:pic>
    <xdr:clientData/>
  </xdr:twoCellAnchor>
  <xdr:twoCellAnchor editAs="oneCell">
    <xdr:from>
      <xdr:col>9</xdr:col>
      <xdr:colOff>1144044</xdr:colOff>
      <xdr:row>71</xdr:row>
      <xdr:rowOff>103116</xdr:rowOff>
    </xdr:from>
    <xdr:to>
      <xdr:col>18</xdr:col>
      <xdr:colOff>928604</xdr:colOff>
      <xdr:row>71</xdr:row>
      <xdr:rowOff>199236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8" name="Encr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8671680" y="15054480"/>
            <a:ext cx="6388560" cy="96120"/>
          </xdr14:xfrm>
        </xdr:contentPart>
      </mc:Choice>
      <mc:Fallback xmlns="">
        <xdr:pic>
          <xdr:nvPicPr>
            <xdr:cNvPr id="8" name="Encre 7">
              <a:extLst>
                <a:ext uri="{FF2B5EF4-FFF2-40B4-BE49-F238E27FC236}">
                  <a16:creationId xmlns:a16="http://schemas.microsoft.com/office/drawing/2014/main" id="{D75A8647-A4FE-A433-51DB-B77BDF3DF8A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8662680" y="15045840"/>
              <a:ext cx="6406200" cy="11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171807</xdr:colOff>
      <xdr:row>53</xdr:row>
      <xdr:rowOff>184804</xdr:rowOff>
    </xdr:from>
    <xdr:to>
      <xdr:col>5</xdr:col>
      <xdr:colOff>380920</xdr:colOff>
      <xdr:row>65</xdr:row>
      <xdr:rowOff>141145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1" name="Encre 10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14:cNvPr>
            <xdr14:cNvContentPartPr/>
          </xdr14:nvContentPartPr>
          <xdr14:nvPr macro=""/>
          <xdr14:xfrm>
            <a:off x="622080" y="11395440"/>
            <a:ext cx="4965840" cy="2450160"/>
          </xdr14:xfrm>
        </xdr:contentPart>
      </mc:Choice>
      <mc:Fallback xmlns="">
        <xdr:pic>
          <xdr:nvPicPr>
            <xdr:cNvPr id="11" name="Encre 10">
              <a:extLst>
                <a:ext uri="{FF2B5EF4-FFF2-40B4-BE49-F238E27FC236}">
                  <a16:creationId xmlns:a16="http://schemas.microsoft.com/office/drawing/2014/main" id="{C9001F96-164D-7579-1E01-54B3F0F4D41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3080" y="11386440"/>
              <a:ext cx="4983480" cy="246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193189</xdr:colOff>
      <xdr:row>59</xdr:row>
      <xdr:rowOff>81615</xdr:rowOff>
    </xdr:from>
    <xdr:to>
      <xdr:col>17</xdr:col>
      <xdr:colOff>843455</xdr:colOff>
      <xdr:row>61</xdr:row>
      <xdr:rowOff>75298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2" name="Encre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9233280" y="12539160"/>
            <a:ext cx="4194720" cy="409320"/>
          </xdr14:xfrm>
        </xdr:contentPart>
      </mc:Choice>
      <mc:Fallback xmlns="">
        <xdr:pic>
          <xdr:nvPicPr>
            <xdr:cNvPr id="12" name="Encre 11">
              <a:extLst>
                <a:ext uri="{FF2B5EF4-FFF2-40B4-BE49-F238E27FC236}">
                  <a16:creationId xmlns:a16="http://schemas.microsoft.com/office/drawing/2014/main" id="{63464052-32E3-EEAF-3F49-28E4BDBEA291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224640" y="12530160"/>
              <a:ext cx="421236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1108363</xdr:colOff>
      <xdr:row>78</xdr:row>
      <xdr:rowOff>103910</xdr:rowOff>
    </xdr:from>
    <xdr:to>
      <xdr:col>19</xdr:col>
      <xdr:colOff>68117</xdr:colOff>
      <xdr:row>94</xdr:row>
      <xdr:rowOff>144319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35999" y="16510001"/>
          <a:ext cx="6845300" cy="3365500"/>
        </a:xfrm>
        <a:prstGeom prst="rect">
          <a:avLst/>
        </a:prstGeom>
      </xdr:spPr>
    </xdr:pic>
    <xdr:clientData/>
  </xdr:twoCellAnchor>
  <xdr:twoCellAnchor editAs="oneCell">
    <xdr:from>
      <xdr:col>19</xdr:col>
      <xdr:colOff>588817</xdr:colOff>
      <xdr:row>78</xdr:row>
      <xdr:rowOff>57727</xdr:rowOff>
    </xdr:from>
    <xdr:to>
      <xdr:col>22</xdr:col>
      <xdr:colOff>185881</xdr:colOff>
      <xdr:row>109</xdr:row>
      <xdr:rowOff>3463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001999" y="16463818"/>
          <a:ext cx="6870700" cy="6388100"/>
        </a:xfrm>
        <a:prstGeom prst="rect">
          <a:avLst/>
        </a:prstGeom>
      </xdr:spPr>
    </xdr:pic>
    <xdr:clientData/>
  </xdr:twoCellAnchor>
  <xdr:twoCellAnchor editAs="oneCell">
    <xdr:from>
      <xdr:col>2</xdr:col>
      <xdr:colOff>103909</xdr:colOff>
      <xdr:row>82</xdr:row>
      <xdr:rowOff>23090</xdr:rowOff>
    </xdr:from>
    <xdr:to>
      <xdr:col>9</xdr:col>
      <xdr:colOff>1046018</xdr:colOff>
      <xdr:row>93</xdr:row>
      <xdr:rowOff>124690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3694A648-A39F-B899-7E24-94E621BBD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85454" y="17260454"/>
          <a:ext cx="7188200" cy="2387600"/>
        </a:xfrm>
        <a:prstGeom prst="rect">
          <a:avLst/>
        </a:prstGeom>
      </xdr:spPr>
    </xdr:pic>
    <xdr:clientData/>
  </xdr:twoCellAnchor>
  <xdr:twoCellAnchor editAs="oneCell">
    <xdr:from>
      <xdr:col>2</xdr:col>
      <xdr:colOff>11546</xdr:colOff>
      <xdr:row>95</xdr:row>
      <xdr:rowOff>173182</xdr:rowOff>
    </xdr:from>
    <xdr:to>
      <xdr:col>10</xdr:col>
      <xdr:colOff>25400</xdr:colOff>
      <xdr:row>101</xdr:row>
      <xdr:rowOff>39481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F8FABBF6-811A-2061-105F-0B9652F9E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93091" y="20112182"/>
          <a:ext cx="7772400" cy="1113208"/>
        </a:xfrm>
        <a:prstGeom prst="rect">
          <a:avLst/>
        </a:prstGeom>
      </xdr:spPr>
    </xdr:pic>
    <xdr:clientData/>
  </xdr:twoCellAnchor>
  <xdr:twoCellAnchor editAs="oneCell">
    <xdr:from>
      <xdr:col>11</xdr:col>
      <xdr:colOff>23091</xdr:colOff>
      <xdr:row>95</xdr:row>
      <xdr:rowOff>69273</xdr:rowOff>
    </xdr:from>
    <xdr:to>
      <xdr:col>18</xdr:col>
      <xdr:colOff>444500</xdr:colOff>
      <xdr:row>104</xdr:row>
      <xdr:rowOff>15009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A6FA0200-FE23-DF2E-9E70-7C540DC63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559636" y="20008273"/>
          <a:ext cx="5016500" cy="1816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203200</xdr:colOff>
      <xdr:row>1</xdr:row>
      <xdr:rowOff>88900</xdr:rowOff>
    </xdr:from>
    <xdr:to>
      <xdr:col>13</xdr:col>
      <xdr:colOff>381000</xdr:colOff>
      <xdr:row>37</xdr:row>
      <xdr:rowOff>127000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700" y="292100"/>
          <a:ext cx="6781800" cy="73533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3</xdr:row>
      <xdr:rowOff>114300</xdr:rowOff>
    </xdr:from>
    <xdr:to>
      <xdr:col>21</xdr:col>
      <xdr:colOff>431800</xdr:colOff>
      <xdr:row>25</xdr:row>
      <xdr:rowOff>177800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07800" y="723900"/>
          <a:ext cx="6159500" cy="453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190500</xdr:colOff>
      <xdr:row>27</xdr:row>
      <xdr:rowOff>101600</xdr:rowOff>
    </xdr:from>
    <xdr:to>
      <xdr:col>21</xdr:col>
      <xdr:colOff>215900</xdr:colOff>
      <xdr:row>33</xdr:row>
      <xdr:rowOff>50800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47500" y="5588000"/>
          <a:ext cx="5803900" cy="1168400"/>
        </a:xfrm>
        <a:prstGeom prst="rect">
          <a:avLst/>
        </a:prstGeom>
      </xdr:spPr>
    </xdr:pic>
    <xdr:clientData/>
  </xdr:twoCellAnchor>
  <xdr:twoCellAnchor editAs="oneCell">
    <xdr:from>
      <xdr:col>12</xdr:col>
      <xdr:colOff>685800</xdr:colOff>
      <xdr:row>38</xdr:row>
      <xdr:rowOff>101600</xdr:rowOff>
    </xdr:from>
    <xdr:to>
      <xdr:col>22</xdr:col>
      <xdr:colOff>203200</xdr:colOff>
      <xdr:row>72</xdr:row>
      <xdr:rowOff>76604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91800" y="7823200"/>
          <a:ext cx="7772400" cy="6883804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43</xdr:row>
      <xdr:rowOff>88900</xdr:rowOff>
    </xdr:from>
    <xdr:to>
      <xdr:col>12</xdr:col>
      <xdr:colOff>317500</xdr:colOff>
      <xdr:row>64</xdr:row>
      <xdr:rowOff>139700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1100" y="8826500"/>
          <a:ext cx="7772400" cy="4318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122834</xdr:colOff>
      <xdr:row>1</xdr:row>
      <xdr:rowOff>25400</xdr:rowOff>
    </xdr:from>
    <xdr:to>
      <xdr:col>11</xdr:col>
      <xdr:colOff>279400</xdr:colOff>
      <xdr:row>8</xdr:row>
      <xdr:rowOff>101600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834" y="228600"/>
          <a:ext cx="9237066" cy="1498600"/>
        </a:xfrm>
        <a:prstGeom prst="rect">
          <a:avLst/>
        </a:prstGeom>
      </xdr:spPr>
    </xdr:pic>
    <xdr:clientData/>
  </xdr:twoCellAnchor>
  <xdr:twoCellAnchor editAs="oneCell">
    <xdr:from>
      <xdr:col>3</xdr:col>
      <xdr:colOff>304860</xdr:colOff>
      <xdr:row>6</xdr:row>
      <xdr:rowOff>50160</xdr:rowOff>
    </xdr:from>
    <xdr:to>
      <xdr:col>9</xdr:col>
      <xdr:colOff>177660</xdr:colOff>
      <xdr:row>10</xdr:row>
      <xdr:rowOff>36920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Encre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14:cNvPr>
            <xdr14:cNvContentPartPr/>
          </xdr14:nvContentPartPr>
          <xdr14:nvPr macro=""/>
          <xdr14:xfrm>
            <a:off x="2781360" y="1269360"/>
            <a:ext cx="4825800" cy="7995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7996982D-3483-7D80-AEF5-C46D0B7821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772720" y="1260720"/>
              <a:ext cx="4843440" cy="81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673100</xdr:colOff>
      <xdr:row>12</xdr:row>
      <xdr:rowOff>38100</xdr:rowOff>
    </xdr:from>
    <xdr:to>
      <xdr:col>19</xdr:col>
      <xdr:colOff>12700</xdr:colOff>
      <xdr:row>16</xdr:row>
      <xdr:rowOff>50800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28100" y="2476500"/>
          <a:ext cx="6769100" cy="8255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609600</xdr:colOff>
      <xdr:row>19</xdr:row>
      <xdr:rowOff>114300</xdr:rowOff>
    </xdr:from>
    <xdr:to>
      <xdr:col>20</xdr:col>
      <xdr:colOff>127000</xdr:colOff>
      <xdr:row>48</xdr:row>
      <xdr:rowOff>140231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864600" y="3975100"/>
          <a:ext cx="7772400" cy="5918731"/>
        </a:xfrm>
        <a:prstGeom prst="rect">
          <a:avLst/>
        </a:prstGeom>
      </xdr:spPr>
    </xdr:pic>
    <xdr:clientData/>
  </xdr:twoCellAnchor>
  <xdr:twoCellAnchor editAs="oneCell">
    <xdr:from>
      <xdr:col>0</xdr:col>
      <xdr:colOff>165100</xdr:colOff>
      <xdr:row>13</xdr:row>
      <xdr:rowOff>88900</xdr:rowOff>
    </xdr:from>
    <xdr:to>
      <xdr:col>9</xdr:col>
      <xdr:colOff>508000</xdr:colOff>
      <xdr:row>33</xdr:row>
      <xdr:rowOff>76031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5100" y="2730500"/>
          <a:ext cx="7772400" cy="4051131"/>
        </a:xfrm>
        <a:prstGeom prst="rect">
          <a:avLst/>
        </a:prstGeom>
      </xdr:spPr>
    </xdr:pic>
    <xdr:clientData/>
  </xdr:twoCellAnchor>
  <xdr:twoCellAnchor editAs="oneCell">
    <xdr:from>
      <xdr:col>11</xdr:col>
      <xdr:colOff>431800</xdr:colOff>
      <xdr:row>1</xdr:row>
      <xdr:rowOff>165100</xdr:rowOff>
    </xdr:from>
    <xdr:to>
      <xdr:col>20</xdr:col>
      <xdr:colOff>774700</xdr:colOff>
      <xdr:row>8</xdr:row>
      <xdr:rowOff>35128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512300" y="368300"/>
          <a:ext cx="7772400" cy="1292428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5T11:49:54.603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0 125 24575,'13'5'0,"0"-3"0,0 4 0,0-6 0,1 0 0,-1 5 0,5-3 0,-3 4 0,4-6 0,-6 0 0,0 0 0,0 0 0,0 0 0,0 0 0,0 0 0,0 0 0,0 0 0,0 0 0,6 0 0,-4 0 0,9 0 0,-9 0 0,9 0 0,-9 0 0,4-6 0,-6 4 0,0-3 0,6 5 0,1 0 0,0 0 0,-1 0 0,-6 0 0,6 0 0,1 0 0,1-6 0,3 4 0,-3-3 0,5 5 0,-6 0 0,-1 0 0,-6 0 0,0 0 0,0 0 0,6 0 0,-5 0 0,5 0 0,0 0 0,-4 0 0,9 0 0,-3 5 0,5-3 0,0 4 0,-6-6 0,-1 0 0,-6 0 0,0 0 0,0 0 0,0 0 0,0 0 0,0 0 0,0 0 0,0 0 0,6 0 0,-4 0 0,9 0 0,-3 0 0,-1 0 0,5 0 0,-11 0 0,5 0 0,-6 0 0,0 0 0,0 0 0,0 0 0,0 0 0,0 0 0,0 0 0,0 0 0,0 0 0,0 0 0,6 0 0,-4 0 0,4 0 0,-6 0 0,0 0 0,-6-6 0,5 4 0,-5-3 0,6 5 0,0 0 0,0 0 0,0 0 0,0 0 0,0 0 0,0 0 0,0 0 0,0 0 0,0 0 0,6 0 0,2 0 0,5 0 0,0 0 0,14 0 0,-11 0 0,25 0 0,-24 0 0,4 0 0,-15 0 0,0 0 0,-4 0 0,9 0 0,-9 0 0,4 0 0,-6 0 0,0 0 0,5 0 0,-3 0 0,10 0 0,-5 0 0,6 0 0,0 0 0,0 0 0,0 0 0,0 0 0,1 5 0,-7-3 0,5 4 0,-11-6 0,11 0 0,-11 0 0,11 0 0,-11 0 0,5 0 0,0 0 0,-4 0 0,9 0 0,-9 0 0,4 0 0,-6 0 0,5 0 0,-3 0 0,4 0 0,-6 0 0,0 0 0,0 0 0,0 0 0,6 0 0,-5 0 0,25 0 0,-1 0 0,19 0 0,1 8 0,28-6-529,7 7 529,0-9 0,-7 0 0,-42 0 0,-4 0 0,0 0 0,-16 0 0,9 0 0,-14 0 529,-5 0-529,5 0 0,-6 0 0,0 0 0,0 0 0,6 0 0,1 0 0,6 0 0,0 0 0,15 0 0,-12 0 0,11-6 0,-14 5 0,0-5 0,-5 6 0,-2 0 0,-12-6 0,4 4 0,-3-3 0,5 5 0,0 0 0,0 0 0,6 0 0,-5-6 0,11 4 0,-5-3 0,6 5 0,14-9 0,-10 7 0,24-7 0,-24 9 0,10 0 0,-20-5 0,5 3 0,-5-4 0,6 6 0,0 0 0,0 0 0,-5 0 0,-3 0 0,-5 0 0,0 0 0,1 0 0,-1 0 0,5 0 0,3 0 0,5 0 0,0 0 0,0 0 0,-6 0 0,5 0 0,-11 0 0,11 0 0,-10 0 0,3 0 0,-4 0 0,-1 0 0,0 0 0,0 0 0,6 0 0,-5 0 0,5 0 0,0 0 0,-5 0 0,11 0 0,-11 0 0,5 0 0,-6 0 0,6 0 0,-4 0 0,9 0 0,-9 0 0,9 0 0,11 0 0,-6 0 0,25 0 0,-24 0 0,24 0 0,-10 0 0,-7 0 0,2 0 0,-25 0 0,5 0 0,-6 0 0,0 0 0,1 0 0,-1 0 0,0-5 0,0 3 0,6-4 0,15 6 0,-5-5 0,11 3 0,1-4 0,-12 6 0,25 0 0,-24 0 0,24 0 0,-25-6 0,11 5 0,-19-5 0,3 6 0,-3 0 0,5 0 0,0 0 0,-6 0 0,5 0 0,-11 0 0,5 0 0,-6 0 0,0 0 0,0 0 0,0 0 0,1 0 0,-1 0 0,0 0 0,0 0 0,6 0 0,1 0 0,6-6 0,0 5 0,0-5 0,-6 6 0,-1 0 0,0 0 0,15 0 0,-4 0 0,24 0 0,-24 0 0,10 0 0,0-8 0,-11 6 0,11-7 0,-13 9 0,-1 0 0,-6 0 0,19 0 0,-21 0 0,20 0 0,-17 0 0,-1 0 0,-1 0 0,-6 0 0,0 0 0,0 0 0,0 0 0,0-6 0,0 5 0,0-5 0,6 6 0,-5 0 0,11 0 0,-10 0 0,9 0 0,-4 0 0,21 0 0,-12 0 0,11 0 0,-19 0 0,3 0 0,-4 0 0,7 0 0,13 0 0,-11 0 0,11 0 0,-14 0 0,1 0 0,-1 0 0,0 0 0,0 0 0,0 0 0,14 0 0,-10 0 0,4 0 0,-9 0 0,-11 0 0,11 0 0,-11 0 0,5 0 0,0 0 0,1 0 0,6 0 0,-5 0 0,-3 0 0,1 0 0,-4 0 0,4 0 0,-6 0 0,0 0 0,0 0 0,0 0 0,0 0 0,0 0 0,0 0 0,0 0 0,0 0 0,0 0 0,6 0 0,1 0 0,6 0 0,1 0 0,-7 0 0,5 0 0,-11 0 0,5 0 0,0 0 0,-5 0 0,5 0 0,0 0 0,-5 0 0,5 0 0,0 0 0,15 0 0,-4 6 0,24-5 0,-24 5 0,4-6 0,-15 0 0,0 0 0,-5 0 0,5 0 0,0 0 0,1 0 0,6 0 0,14 0 0,-16 0 0,15 0 0,-19 0 0,6 0 0,0 0 0,0 0 0,0 0 0,1 0 0,-1 0 0,-6 0 0,5 0 0,-5 0 0,6 6 0,0-5 0,14 5 0,-10-6 0,4 0 0,-9 6 0,-5-5 0,0 5 0,5-6 0,-5 0 0,20 9 0,-10-7 0,10 6 0,-20-8 0,-1 0 0,0 0 0,1 0 0,6 0 0,1 6 0,-1-4 0,-6 3 0,-1-5 0,-6 0 0,0 0 0,0 0 0,0 0 0,0 0 0,0 0 0,-6 6 0,11-4 0,-4 3 0,12-5 0,0 0 0,1 0 0,-1 0 0,0 0 0,-6 0 0,5 0 0,-11 0 0,5 0 0,-6 0 0,0 0 0,0 0 0,6 0 0,1 0 0,6 6 0,1-4 0,-1 3 0,0-5 0,0 0 0,0 0 0,0 6 0,0-4 0,0 3 0,0-5 0,0 0 0,-5 0 0,3 0 0,-3 6 0,-1-4 0,-1 4 0,0-6 0,-5 0 0,5 0 0,-6 0 0,0 0 0,6 0 0,1 0 0,6 5 0,1-3 0,-1 4 0,-6-6 0,5 0 0,-11 0 0,5 0 0,-6 0 0,0 0 0,0 0 0,6 0 0,1 5 0,20-3 0,4 4 0,-1-6 0,12 0 0,-26 0 0,25 0 0,-10 0 0,-1 0 0,-3 0 0,-14 0 0,1 0 0,-1 0 0,-6 0 0,-1 5 0,0-3 0,1 4 0,6-6 0,0 0 0,43 0 0,-32 0 0,18-1 0,1 2 0,-20 4 0,47-3 0,-53 4 0,21-6 0,-22 0 0,9 0 0,2 8 0,-16-6 0,14 7 0,-23-9 0,10 0 0,-11 6 0,11-5 0,-5 5 0,6-6 0,14 0 0,-10 0 0,24 0 0,-24 0 0,10 0 0,-14 0 0,-6 0 0,5 0 0,-5 0 0,6 0 0,0 6 0,-6-5 0,-1 5 0,-6-6 0,0 0 0,0 0 0,1 0 0,-1 0 0,0 0 0,0 0 0,6 0 0,-5 0 0,5 0 0,-6 0 0,0 0 0,0 0 0,0 0 0,0 0 0,0 0 0,0 0 0,0 0 0,6 0 0,1 0 0,7 0 0,-1 0 0,0 0 0,0 0 0,0 0 0,-6 0 0,-1 0 0,-6 0 0,0 0 0,0 0 0,0 0 0,6 0 0,-4 0 0,9 0 0,-3 0 0,5 0 0,0 0 0,-6 0 0,5 0 0,-5 0 0,0 0 0,-1 0 0,-6 0 0,0 0 0,0 0 0,0 0 0,0 0 0,1 0 0,4 0 0,17 0 0,8 0 0,1 0 0,-4 0 0,0 0 0,-10 0 0,10 0 0,0 0 0,3 9 0,15-7 0,-15 6 0,-3-8 0,1 0 0,-18 0 0,16 0 0,-25 0 0,5 0 0,-6 0 0,0 0 0,0 0 0,6 0 0,-4 0 0,4 0 0,-6 0 0,6 0 0,15 0 0,-5 0 0,25 0 0,-10 0 0,0 0 0,-4 0 0,-14 0 0,-6 0 0,-1 6 0,0-5 0,-5 5 0,25-6 0,-15 0 0,30 0 0,-25 0 0,11 0 0,-13 0 0,-1 0 0,0 6 0,0-5 0,0 5 0,-6-6 0,5 0 0,-5 0 0,6 0 0,-5 0 0,-3 0 0,-4 0 0,-1 0 0,0 0 0,0 0 0,0 0 0,0 0 0,0 0 0,0 0 0,0 0 0,0-5 0,0 3 0,0-4 0,0 6 0,6 0 0,-5 0 0,11 0 0,9-8 0,-4 6 0,4-7 0,-9 9 0,-11 0 0,5 0 0,0 0 0,-4 0 0,9 0 0,-9 0 0,4 0 0,-6 0 0,0 0 0,0 0 0,0 0 0,0 0 0,0 0 0,0 0 0,0 0 0,0 0 0,0-6 0,0 5 0,0-5 0,0 6 0,0 0 0,0-6 0,6 5 0,2-5 0,5 6 0,14-9 0,3 7 0,1-6 0,-4 8 0,-14 0 0,0 0 0,0-6 0,-5 5 0,3-5 0,-3 6 0,5 0 0,0 0 0,0 0 0,-6 0 0,5 0 0,-11 0 0,11 0 0,-11 0 0,11 0 0,-10 0 0,3-6 0,-5 4 0,1-3 0,-1 5 0,0 0 0,6 0 0,-5 0 0,11 0 0,-5-6 0,6 4 0,0-3 0,-6 5 0,5 0 0,-10 0 0,9 0 0,-9 0 0,9 0 0,11 0 0,-12 0 0,30 0 0,-35 0 0,21-6 0,-25 4 0,5-3 0,-6 5 0,6 0 0,-5 0 0,11 0 0,-5 0 0,1 0 0,3 0 0,-9 0 0,4 0 0,-6 0 0,0 0 0,0 0 0,0-6 0,0 4 0,0-3 0,0 5 0,6 0 0,1 0 0,1-6 0,3 4 0,-4-4 0,7 6 0,-7 0 0,5 0 0,-5 0 0,6 0 0,0-5 0,14 3 0,-10-4 0,10 6 0,-20 0 0,5 0 0,-11 0 0,5 0 0,-6 0 0,0 0 0,0 0 0,-5-5 0,3 3 0,-4-4 0,12 6 0,2 0 0,19 9 0,-11-7 0,25 7 0,-24-9 0,24 8 0,-30-6 0,9 7 0,-20-9 0,0 0 0,0 0 0,0 0 0,0 0 0,0 0 0,0 0 0,6 0 0,-5 0 0,5 0 0,-6 0 0,0 0 0,0 0 0,0 0 0,0 0 0,0 0 0,6 0 0,-4 0 0,4 0 0,-12 0 0,-1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5T11:52:08.81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0 24575,'19'6'0,"2"1"0,5 6 0,0 0 0,14 3 0,3 9 0,15-4 0,0 15 0,-1-14 0,-13 3 0,10-7 0,-30 2 0,14 3 0,-4-9 0,-4 4 0,10-5 0,-14-5 0,0 16 0,0-16 0,0 11 0,1 0 0,-1-4 0,14 15 0,3-12 0,1 13 0,10-11 0,-10 11 0,13-10 0,-13 4 0,-4-3 0,-14-2 0,0 6 0,0-6 0,0 5 0,14 1 0,19 30 0,-18-25 0,5 0 0,7 6 0,1 2-574,-2 3 1,1-3 573,8-13 0,-3-1 0,7 30 0,4-27 0,-43-7 0,14 9 0,-16-14 0,15 8 0,-19-5 1147,0-5-1147,5 11 0,-5-5 0,6 6 0,0 1 0,1-7 0,-1 4 0,0-3 0,14 10 0,-11-3 0,41 32 0,-32-12 0,33 16-673,-35-17 0,1 2 673,0-12 0,4 0-847,29 25 0,3 2 847,-22-16 0,0-3 0,1-10 0,0 2 0,3 17 0,0 1 0,-10-16 0,4 0-741,3 2 0,5 3 0,-1-1 741,21 14 0,-1-2 0,-6-4 0,0 0 0,2 5 0,-2-2-627,-14-13 1,-1-2 626,10 3 0,4-1 0,18 3 0,5 1-840,-27-6 0,0 2 0,7 0 840,1-7 0,5 0 0,3 0 0,-4 3-528,-6 5 1,-2 4-1,0-1 1,4-3 527,9-4 0,5-4 0,0 0 0,-5 3 0,-11 5 0,-3 4 0,-1-1 0,1-3-180,2-6 1,2-2-1,-1-2 1,-3 1 179,12 11 0,-2 0 0,-6-5 125,10 0 1,-6-5-126,-15-7 0,-8-2 2713,5 5-2713,-14-3 3997,-4-3-3997,-14-11 3764,-6 0-3764,5-5 1139,9 14-1139,-10-12 0,14 9 0,-23-7 0,4-11 0,-6 11 0,0-11 0,0 11 0,0-11 0,6 11 0,1 1 0,20 4 0,-10 2 0,24 9 0,-11-10 0,15 18 0,-1-14 0,1 5 0,-14-4 0,10-3 0,-11 2 0,15 6 0,-1-7 0,1 15 0,-1-15 0,-1-4 0,3 2-600,-10 1 1,2 0 599,25-2 0,-1 1 0,-28 0 0,-1 1-375,11-5 0,0-1 375,37 11 0,-33-3 0,-1 0 0,34 7 0,-36-7 0,-2-1 0,9-1 0,21 4 0,-28-4 0,28 17 0,-22-13-223,-6-3 0,-1 1 223,8 7 0,21-3 0,-29 2 0,29-4 0,5 5 0,1-3 0,-9 2 0,-25-9 1124,-1 0-1124,1 0 778,-1 1-778,1-10 0,-15 5 0,12-14 493,-32 11-493,10-11 0,-20 5 0,6-6 0,-4 6 0,3-5 0,1 11 0,-4-11 0,23 14 0,0 4 0,48 7 0,-41-2 0,3 0-777,26-5 0,3-2 777,-13 5 0,1 1-1103,23 3 0,2 1 1103,-11-1 0,0 3 0,-18-5 0,1 2 0,1-2 0,30 6 0,0-2 0,1-1 0,-2 0 0,-12-3 0,-3 0-430,1-6 0,-5 0 430,-26 2 0,-1-1 0,12-3 0,-2-2 0,9 6 0,7 1 1303,-32-11-1303,-14 8 2264,14-7-2264,4 20 1053,14-1-1053,-1 0 0,-13-5 0,-4-10 0,-14-1 0,0-1 0,0 0 0,14 2 0,-10-1 0,10-4 0,-20 2 0,-1-11 0,0 11 0,-5-5 0,11 6 0,9 3 0,-4-2 0,24 4 0,-11-1 0,15 2 0,0 0 0,-15 3 0,11-2 0,-10 2 0,42 3-578,-41-6 0,3 0 578,13-2 0,0 0 0,-13 4 0,-3-3 0,27-2 0,-32-8 0,-19-8 0,-8 0 0,-8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5T11:53:43.68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0 24575,'13'0'0,"6"0"0,-5 0 0,5 0 0,-6 0 0,0 0 0,0 0 0,0 0 0,0 0 0,0 0 0,0 0 0,0 0 0,0 0 0,0 0 0,0 0 0,6 0 0,-4 0 0,9 0 0,-9 0 0,10 0 0,-11 6 0,5-4 0,-6 3 0,0-5 0,0 0 0,6 6 0,-5-4 0,5 3 0,14-5 0,-15 6 0,35-4 0,-29 3 0,16 1 0,-20-4 0,-1 3 0,-6-5 0,0 0 0,0 0 0,0 0 0,0 6 0,0-4 0,0 4 0,6-6 0,-5 5 0,11-3 0,-5 4 0,1-6 0,-2 5 0,-1-3 0,3 4 0,5-6 0,0 5 0,0-3 0,0 4 0,-6-6 0,-1 5 0,0-3 0,-4 4 0,9-6 0,-9 0 0,4 6 0,0-5 0,15 5 0,9 2 0,1-6 0,10 7 0,-24-3 0,24-5 0,-11 14 0,1-13 0,-4 6 0,0-8 0,-10 6 0,10-5 0,-14 5 0,0-6 0,0 6 0,14-5 0,-10 5 0,24-6 0,-11 9 0,15-7 0,-1 6 0,1 1 0,-1-7 0,-13 7 0,10-9 0,-24 0 0,10 0 0,-14 0 0,0 0 0,0 0 0,-6 5 0,5-3 0,-5 4 0,6-6 0,14 0 0,-10 0 0,10 5 0,-14-3 0,0 4 0,0-6 0,-5 0 0,3 0 0,2 0 0,2 0 0,4 0 0,8 0 0,4 0 0,-1 0 0,11 8 0,-24-6 0,24 7 0,-25-9 0,25 0 0,-24 0 0,10 0 0,-14 6 0,0-5 0,14 5 0,-16-6 0,15 0 0,-19 0 0,0 0 0,5 0 0,-10 0 0,9 0 0,-9 0 0,4 0 0,-1 0 0,-3 0 0,4 0 0,0 0 0,1 0 0,6 0 0,0 0 0,43 0 0,-33 0 0,19 0 0,2 0 0,-7 0 0,36 8 0,-28-5 0,-1 5 0,-13-8 0,39 14 0,-33-11 0,36 11 0,-42-9 0,10-3 0,-24 4 0,24-6 0,-25 5 0,11-3 0,-14 4 0,1-6 0,-7 0 0,4 0 0,-9 0 0,4 0 0,-6 0 0,0 0 0,0 0 0,0 0 0,0 0 0,0 0 0,6 0 0,1 0 0,6 0 0,14 0 0,4 8 0,14-6 0,-15 7 0,11-9 0,-24 0 0,24 0 0,-25 0 0,25 0 0,-24 0 0,10 6 0,-20-5 0,5 5 0,-10-6 0,9 0 0,-9 0 0,23 8 0,-14-5 0,16 5 0,-19-8 0,-3 0 0,1 0 0,-4 0 0,9 0 0,-9 6 0,10-5 0,-5 5 0,6-6 0,0 0 0,0 0 0,0 0 0,-5 0 0,3 0 0,11 0 0,8 9 0,15-7 0,-15 12 0,-3-12 0,0 3 0,4-5 0,-1 0 0,12 0 0,17 14 0,21-11-641,-33 11 1,2-1 640,-1-10 0,-1-2 0,34 12 0,-37-13 0,0 0 0,36 14-365,1-11 365,-8 11 0,-29-14 0,1 8 0,-1-6 0,1 7 0,-1-9 1256,1 0-1256,-3 6 0,2 1 0,14-3 0,-16 2 0,1 1-194,30 7 194,8-11-1063,-36 10 1,5 1 1062,25-2 0,3-2 0,-11-1 0,5 0-1011,2 4 1,7 2 0,-4-4 1010,-22-9 0,-3-2 0,3 3 0,20 8 0,4 3 0,-1-1 0,-7-4 0,-1-1 0,0 0 0,3-1 0,0 1 0,0 0 0,-2 4 0,0 1 0,-2-1-549,-8-4 1,-2-2-1,-3 1 549,11 2 0,-3 2-266,-1 5 0,-2-2 266,-13-12 0,0 0 0,14 13 0,0 0 0,-11-13 0,1 0 141,25 13 1,-1 3-142,-24-9 0,-1 0 0,11 6 0,0 3 1133,-11-2 0,-6-1-1133,21 1 1900,-10 4-1900,-43-19 310,-6 5 0,-7-6 0,-7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25T11:42:57.01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1095 24575,'21'6'0,"-6"-4"0,13 10 0,-6-4 0,22 0 0,-11 5 0,26-2 0,-26-2 0,11 6 0,0-13 0,-12 11 0,25-5 0,-25 0 0,3 5 0,-8-12 0,11 15 0,-12-14 0,32 17 0,-38-17 0,38 17 0,15-17 0,-24 10 0,4 1-377,14-11 1,0-1 376,-15 12 0,-1-1 0,43-10 0,-30 17 0,-16-17 0,11 17 0,-26-17 0,26 8 0,-26-10 753,11 6-753,0-4 0,4 13 0,0-12 0,11 6 0,-26-3 0,11-4 0,0 14 0,4-5 0,15 11 0,32 4-892,-46-19 0,4-1 892,27 10 0,6 1-1010,0-6 1,1 1 1009,-1 6 0,1 2 0,-22-7 0,1 0 0,0 1 0,20 5 0,1-1 0,-20-4 0,3 0 0,-3-1 0,20 6 0,0 0 0,-22-6 0,1 1 0,-1-1-1052,22 6 0,-1 0 1052,-19-6 0,2 1 0,0 0 0,-1 0 0,-1 0 0,3-2-755,7-2 0,3-3 0,-1-1 755,-8 1 0,-1-2 0,1 1 0,7 0 0,2 0 0,-2 1 0,-9-1 0,-2 1 0,2 2 0,8 4 0,2 2 0,0 0-468,2 1 0,0-1 0,1-2 468,9-3 0,2-3 0,-1 2 0,-11 4 0,-1 1 0,2-3 0,17-7 0,4-5 0,-6 3 0,-22 3 0,-3 3 0,1-3 0,16-4 0,2-1 0,-3-1 200,-19 0 0,-4 1 0,5 1-200,26 3 0,6 2 0,-4-1 0,-21-4 0,-3 0 0,2 0-69,12 4 1,2 1 0,-4-2 68,13-3 0,-1-2 0,-20 1 0,2 0 0,-5 0 0,3 0 0,0 0 313,6 0 1,6 0 0,-15 0-314,4 0 946,-2-7 0,3-1-946,-27 7 0,-3-1 172,0-10 0,2-1-172,11 4 0,0 1 0,-12 2 0,1-1 0,14-7 0,2-2 624,-1 7 0,0 0-624,0-8 0,0 0 0,0 8 0,0 0 0,1-6 0,-2 0 368,-15 9 0,0-1-368,11-8 0,2-2 0,2 0 0,2 2-527,16 6 1,5-1 526,-22-1 0,2-1 0,0-1 0,-1-1 0,-1-1 0,2 3-649,9 3 1,2 2 0,-2-5 648,-6-9 0,-2-6 0,1 3 0,7 7 0,2 4 0,-2-3 0,-8-3 0,-2-3 0,-2 0-373,21-15 1,0 3 372,-21 18 0,3 4 0,-8-4-151,-5-10 0,-1-1 151,24 1 0,-1-1 0,-24 0 0,-5-2 0,-5 5 0,-1-1 893,1-6 1,-7 0-894,-6-1 2660,19-18-2660,-24 20 2285,16-5-2285,-26 6 1333,11 0-1333,-11 1 0,11-1 0,-8-15 0,15-4 0,-10-15 0,10 15 0,-12-12 0,-1 28 0,9-28 0,-10 12 0,8 0 0,-8-11 0,-2 11 0,-6-15 0,7 0 0,-8-1 0,7 16 0,-7 4 0,-4 22 0,-7 1 0,-13 0 0,10 5 0,-16 2 0,17 1 0,-11 5 0,5 0 0,-6 2 0,0 6 0,-7 0 0,5 0 0,-5 0 0,0 0 0,6 0 0,-6 0 0,6 0 0,-5-6 0,-3 4 0,-5-4 0,-1 6 0,-15 0 0,-4 0 0,-15 0 0,-1 0 0,-30 0 0,22 0 0,-22 0 0,30 0 0,1 0 0,0 0 0,0 0 0,-1 0 0,1 0 0,-32 0 0,24 0 0,-24 0 0,32 0 0,-31 0 0,15 0 0,-5 0 0,11 0 0,-2 0-865,-23 0 1,2 0 864,28 0 0,2 0 0,-1 0 0,0 0-612,0 0 0,0 0 612,-1 0 0,2 0-39,13 0 1,4 0 38,-30 0 0,19 0 0,28 0 1609,-6 0-1609,11 0 1331,4 0-1331,1 0 90,-5 0-90,5 0 0,-7 0 0,0 0 0,0 0 0,-15 0 0,-4 0 0,-46 0 0,23 0-804,-6 0 1,-4 0 803,27 0 0,-2 0 0,-41 0 0,-3 0 0,28-1 0,2 2 0,-13 6 0,1 1 0,14-7 0,2 1 0,-2 5 0,2 1-127,14-3 0,2 0 127,-45-3 0,32 7 0,-1 1 0,1-8 0,-32 7 0,24 1 0,-24-8 0,32 7 0,-32-9-366,44 0 0,0 0 366,0 0 0,-1 0 0,-11 0 0,0 0 0,11 0 0,2 0 0,-1 5 0,-1 0 0,-11-4 0,0 0 0,11 3 0,2 2 0,-3-1 0,3-1 0,-29-2 0,19 8 0,-19 5 1523,23-12-1523,-35 21 265,43-21-265,0 13 805,-11-15-805,11 6 0,0-1 0,-11-4 0,11 4 0,0 0 0,-12 5 0,-19-2 0,23 7 0,-5-14 0,0-3 0,5 8 0,-38 2 0,-1-7-649,45 10 0,-3 1 649,-13-4 0,-2 0 0,0 8 0,2 0 0,16-8 0,-2 0 0,-25 9 0,-4-3 0,13-12 0,-2-1 0,-15 15 0,-2-1 0,3-14 0,6 0 0,24 10 0,5 0 0,-46-10 0,32 8 0,0-1 0,-1-7 0,1 8 0,15-4 0,-11-4 1298,11 4-1298,0-6 0,-12 0 0,12 0 0,1 0 0,-13 10 0,12-8 0,-15 7 0,-32-9 0,24 0 0,-24 0 0,32 0 0,15 0 0,-11 10 0,11-8 0,0 7 0,-12-9 0,28 0 0,-59 0 0,35 0 0,-19-8 0,-7-2-762,27 9 1,-1-2 761,-24-14 0,-5 1-1340,3 14 0,-1 0 1340,16-8 0,-2-3 0,0 1 0,-1 3 0,-1 2 0,0-1 0,-8 1 0,-1-1 0,3-2 0,7-2 0,3-2 0,-1 4 0,-1 7 0,1 3 0,1-1-717,-21-8 1,2-1 716,1 2 0,5 1-147,27 6 1,4-1 146,-46-13 1169,47 8-1169,4 6 2589,21-6-2589,-4 7 1767,5 0-1767,-7 0 404,1 0-404,-16 0 0,-4 0 0,-16 0 0,16 0 0,-11 10 0,26-8 0,-11 8 0,16-10 0,-1 6 0,0-4 0,7 4 0,7 0 0,-4 2 0,16 7 0,-16-1 0,11 7 0,0-5 0,-5 4 0,12-5 0,-6-1 0,7 1 0,0-1 0,0 0 0,0 1 0,0-1 0,7 0 0,-6 1 0,6-1 0,-7 0 0,0 1 0,0-1 0,6 0 0,-4 1 0,4 6 0,-6-6 0,0 6 0,0-6 0,0-1 0,0 0 0,6 1 0,-4 5 0,4-4 0,-6 5 0,0-7 0,0 1 0,0 6 0,0-6 0,0 0 0,0-9 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53D4-B76A-3B43-BCBD-423425F6F6B5}">
  <sheetPr codeName="Feuil13">
    <pageSetUpPr fitToPage="1"/>
  </sheetPr>
  <dimension ref="A3:H21"/>
  <sheetViews>
    <sheetView showGridLines="0" zoomScale="120" zoomScaleNormal="120" workbookViewId="0">
      <selection activeCell="A34" sqref="A34"/>
    </sheetView>
  </sheetViews>
  <sheetFormatPr baseColWidth="10" defaultRowHeight="16" x14ac:dyDescent="0.2"/>
  <cols>
    <col min="1" max="1" width="14.5" customWidth="1"/>
    <col min="2" max="2" width="4.83203125" customWidth="1"/>
    <col min="3" max="3" width="82.33203125" bestFit="1" customWidth="1"/>
    <col min="4" max="4" width="4.83203125" customWidth="1"/>
    <col min="5" max="5" width="3.5" customWidth="1"/>
    <col min="6" max="6" width="4.83203125" customWidth="1"/>
    <col min="7" max="7" width="42.83203125" customWidth="1"/>
    <col min="8" max="8" width="4.83203125" customWidth="1"/>
  </cols>
  <sheetData>
    <row r="3" spans="2:8" ht="17" thickBot="1" x14ac:dyDescent="0.25"/>
    <row r="4" spans="2:8" x14ac:dyDescent="0.2">
      <c r="B4" s="20"/>
      <c r="C4" s="6"/>
      <c r="D4" s="6"/>
      <c r="E4" s="6"/>
      <c r="F4" s="6"/>
      <c r="G4" s="6"/>
      <c r="H4" s="7"/>
    </row>
    <row r="5" spans="2:8" x14ac:dyDescent="0.2">
      <c r="B5" s="8"/>
      <c r="C5" s="9"/>
      <c r="D5" s="9"/>
      <c r="E5" s="9"/>
      <c r="F5" s="9"/>
      <c r="G5" s="9"/>
      <c r="H5" s="10"/>
    </row>
    <row r="6" spans="2:8" x14ac:dyDescent="0.2">
      <c r="B6" s="8"/>
      <c r="C6" s="9"/>
      <c r="D6" s="9"/>
      <c r="E6" s="9"/>
      <c r="F6" s="9"/>
      <c r="G6" s="9"/>
      <c r="H6" s="10"/>
    </row>
    <row r="7" spans="2:8" x14ac:dyDescent="0.2">
      <c r="B7" s="8"/>
      <c r="C7" s="9"/>
      <c r="D7" s="9"/>
      <c r="E7" s="9"/>
      <c r="F7" s="9"/>
      <c r="G7" s="9"/>
      <c r="H7" s="10"/>
    </row>
    <row r="8" spans="2:8" ht="17" thickBot="1" x14ac:dyDescent="0.25">
      <c r="B8" s="23"/>
      <c r="C8" s="24"/>
      <c r="D8" s="24"/>
      <c r="E8" s="24"/>
      <c r="F8" s="24"/>
      <c r="G8" s="24"/>
      <c r="H8" s="25"/>
    </row>
    <row r="9" spans="2:8" ht="17" thickBot="1" x14ac:dyDescent="0.25"/>
    <row r="10" spans="2:8" ht="26" x14ac:dyDescent="0.3">
      <c r="B10" s="20"/>
      <c r="C10" s="49" t="s">
        <v>95</v>
      </c>
      <c r="D10" s="47"/>
      <c r="F10" s="20"/>
      <c r="G10" s="50"/>
      <c r="H10" s="7"/>
    </row>
    <row r="11" spans="2:8" ht="17" thickBot="1" x14ac:dyDescent="0.25">
      <c r="B11" s="8"/>
      <c r="C11" s="9"/>
      <c r="D11" s="10"/>
      <c r="F11" s="8"/>
      <c r="G11" s="9"/>
      <c r="H11" s="10"/>
    </row>
    <row r="12" spans="2:8" ht="19" x14ac:dyDescent="0.25">
      <c r="B12" s="8"/>
      <c r="C12" s="16" t="s">
        <v>244</v>
      </c>
      <c r="D12" s="48"/>
      <c r="F12" s="8"/>
      <c r="G12" s="83" t="s">
        <v>96</v>
      </c>
      <c r="H12" s="10"/>
    </row>
    <row r="13" spans="2:8" ht="19" x14ac:dyDescent="0.25">
      <c r="B13" s="8"/>
      <c r="C13" s="16" t="s">
        <v>245</v>
      </c>
      <c r="D13" s="48"/>
      <c r="F13" s="8"/>
      <c r="G13" s="84"/>
      <c r="H13" s="10"/>
    </row>
    <row r="14" spans="2:8" ht="21" x14ac:dyDescent="0.25">
      <c r="B14" s="8"/>
      <c r="C14" s="16" t="s">
        <v>246</v>
      </c>
      <c r="D14" s="48"/>
      <c r="F14" s="8"/>
      <c r="G14" s="66">
        <v>45474</v>
      </c>
      <c r="H14" s="10"/>
    </row>
    <row r="15" spans="2:8" ht="19" x14ac:dyDescent="0.25">
      <c r="B15" s="8"/>
      <c r="C15" s="16" t="s">
        <v>247</v>
      </c>
      <c r="D15" s="48"/>
      <c r="F15" s="8"/>
      <c r="G15" s="52">
        <f>G14+28</f>
        <v>45502</v>
      </c>
      <c r="H15" s="10"/>
    </row>
    <row r="16" spans="2:8" ht="19" x14ac:dyDescent="0.25">
      <c r="B16" s="8"/>
      <c r="C16" s="16" t="s">
        <v>248</v>
      </c>
      <c r="D16" s="48"/>
      <c r="F16" s="8"/>
      <c r="G16" s="46"/>
      <c r="H16" s="10"/>
    </row>
    <row r="17" spans="1:8" ht="20" thickBot="1" x14ac:dyDescent="0.3">
      <c r="B17" s="8"/>
      <c r="C17" s="16" t="s">
        <v>249</v>
      </c>
      <c r="D17" s="48"/>
      <c r="F17" s="8"/>
      <c r="G17" s="51"/>
      <c r="H17" s="10"/>
    </row>
    <row r="18" spans="1:8" ht="19" x14ac:dyDescent="0.25">
      <c r="B18" s="8"/>
      <c r="C18" s="16" t="s">
        <v>250</v>
      </c>
      <c r="D18" s="48"/>
      <c r="F18" s="8"/>
      <c r="G18" s="9"/>
      <c r="H18" s="10"/>
    </row>
    <row r="19" spans="1:8" x14ac:dyDescent="0.2">
      <c r="B19" s="8"/>
      <c r="C19" s="9"/>
      <c r="D19" s="10"/>
      <c r="F19" s="8"/>
      <c r="G19" s="9"/>
      <c r="H19" s="10"/>
    </row>
    <row r="20" spans="1:8" ht="22" thickBot="1" x14ac:dyDescent="0.3">
      <c r="A20" s="14"/>
      <c r="B20" s="11"/>
      <c r="C20" s="12"/>
      <c r="D20" s="13"/>
      <c r="F20" s="23"/>
      <c r="G20" s="24"/>
      <c r="H20" s="25"/>
    </row>
    <row r="21" spans="1:8" ht="21" x14ac:dyDescent="0.25">
      <c r="A21" s="14"/>
      <c r="B21" s="14"/>
      <c r="C21" s="14"/>
      <c r="D21" s="14"/>
    </row>
  </sheetData>
  <mergeCells count="1">
    <mergeCell ref="G12:G13"/>
  </mergeCells>
  <pageMargins left="0.7" right="0.7" top="0.75" bottom="0.75" header="0.3" footer="0.3"/>
  <pageSetup fitToWidth="9" fitToHeight="9" orientation="portrait" horizontalDpi="0" verticalDpi="0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026D5-FA34-8A45-98AE-CA108ECF355C}">
  <sheetPr codeName="Feuil6"/>
  <dimension ref="B3:Q55"/>
  <sheetViews>
    <sheetView topLeftCell="A8" zoomScale="140" zoomScaleNormal="140" workbookViewId="0">
      <selection activeCell="E25" sqref="E25"/>
    </sheetView>
  </sheetViews>
  <sheetFormatPr baseColWidth="10" defaultRowHeight="16" x14ac:dyDescent="0.2"/>
  <cols>
    <col min="1" max="1" width="3.6640625" customWidth="1"/>
    <col min="2" max="2" width="6.5" style="5" customWidth="1"/>
    <col min="3" max="3" width="23" customWidth="1"/>
    <col min="4" max="5" width="6.6640625" customWidth="1"/>
    <col min="6" max="8" width="8.5" style="5" customWidth="1"/>
    <col min="9" max="9" width="9.83203125" style="5" customWidth="1"/>
    <col min="10" max="10" width="10.6640625" style="5" customWidth="1"/>
    <col min="11" max="17" width="8.5" style="5" customWidth="1"/>
    <col min="18" max="20" width="8.5" customWidth="1"/>
    <col min="21" max="21" width="11.83203125" customWidth="1"/>
  </cols>
  <sheetData>
    <row r="3" spans="3:13" ht="25" x14ac:dyDescent="0.2">
      <c r="H3" s="55" t="s">
        <v>254</v>
      </c>
    </row>
    <row r="4" spans="3:13" ht="20" customHeight="1" x14ac:dyDescent="0.2">
      <c r="C4" s="59" t="s">
        <v>150</v>
      </c>
      <c r="D4" s="53" t="s">
        <v>9</v>
      </c>
      <c r="E4" s="53" t="s">
        <v>15</v>
      </c>
      <c r="F4" s="53" t="s">
        <v>193</v>
      </c>
      <c r="G4" s="53" t="s">
        <v>151</v>
      </c>
      <c r="H4" s="57">
        <v>8</v>
      </c>
      <c r="I4" s="54"/>
      <c r="J4" s="58"/>
    </row>
    <row r="5" spans="3:13" ht="20" customHeight="1" x14ac:dyDescent="0.2">
      <c r="C5" s="59" t="s">
        <v>192</v>
      </c>
      <c r="D5" s="53" t="s">
        <v>290</v>
      </c>
      <c r="E5" s="53" t="s">
        <v>191</v>
      </c>
      <c r="F5" s="53" t="s">
        <v>193</v>
      </c>
      <c r="G5" s="53" t="s">
        <v>151</v>
      </c>
      <c r="H5" s="57">
        <v>8</v>
      </c>
      <c r="I5" s="62" t="s">
        <v>291</v>
      </c>
      <c r="J5" s="58"/>
    </row>
    <row r="6" spans="3:13" ht="20" customHeight="1" x14ac:dyDescent="0.2">
      <c r="C6" s="59" t="s">
        <v>152</v>
      </c>
      <c r="D6" s="53" t="s">
        <v>153</v>
      </c>
      <c r="E6" s="53"/>
      <c r="F6" s="53" t="s">
        <v>163</v>
      </c>
      <c r="G6" s="53"/>
      <c r="H6" s="57">
        <v>10</v>
      </c>
      <c r="I6" s="62" t="s">
        <v>207</v>
      </c>
      <c r="J6" s="58"/>
      <c r="M6" s="60" t="s">
        <v>180</v>
      </c>
    </row>
    <row r="7" spans="3:13" ht="20" customHeight="1" x14ac:dyDescent="0.2">
      <c r="C7" s="59" t="s">
        <v>154</v>
      </c>
      <c r="D7" s="53" t="s">
        <v>155</v>
      </c>
      <c r="E7" s="53"/>
      <c r="F7" s="53" t="s">
        <v>222</v>
      </c>
      <c r="G7" s="53"/>
      <c r="H7" s="57">
        <v>8</v>
      </c>
      <c r="I7" s="62" t="s">
        <v>156</v>
      </c>
      <c r="J7" s="58" t="s">
        <v>198</v>
      </c>
      <c r="M7" s="60" t="s">
        <v>181</v>
      </c>
    </row>
    <row r="8" spans="3:13" ht="20" customHeight="1" x14ac:dyDescent="0.2">
      <c r="C8" s="59" t="s">
        <v>157</v>
      </c>
      <c r="D8" s="53" t="s">
        <v>131</v>
      </c>
      <c r="E8" s="53" t="s">
        <v>13</v>
      </c>
      <c r="F8" s="53" t="s">
        <v>193</v>
      </c>
      <c r="G8" s="53" t="s">
        <v>158</v>
      </c>
      <c r="H8" s="57">
        <v>2</v>
      </c>
      <c r="I8" s="62"/>
      <c r="J8" s="58"/>
      <c r="M8" s="60" t="s">
        <v>295</v>
      </c>
    </row>
    <row r="9" spans="3:13" ht="20" customHeight="1" x14ac:dyDescent="0.2">
      <c r="C9" s="59" t="s">
        <v>194</v>
      </c>
      <c r="D9" s="53" t="s">
        <v>129</v>
      </c>
      <c r="E9" s="53" t="s">
        <v>9</v>
      </c>
      <c r="F9" s="53" t="s">
        <v>193</v>
      </c>
      <c r="G9" s="53" t="s">
        <v>151</v>
      </c>
      <c r="H9" s="57">
        <v>10</v>
      </c>
      <c r="I9" s="62" t="s">
        <v>159</v>
      </c>
      <c r="J9" s="58" t="s">
        <v>199</v>
      </c>
      <c r="M9" s="60" t="s">
        <v>182</v>
      </c>
    </row>
    <row r="10" spans="3:13" ht="20" customHeight="1" x14ac:dyDescent="0.2">
      <c r="C10" s="59" t="s">
        <v>160</v>
      </c>
      <c r="D10" s="53" t="s">
        <v>133</v>
      </c>
      <c r="E10" s="53" t="s">
        <v>13</v>
      </c>
      <c r="F10" s="53" t="s">
        <v>193</v>
      </c>
      <c r="G10" s="53" t="s">
        <v>158</v>
      </c>
      <c r="H10" s="57">
        <v>3</v>
      </c>
      <c r="I10" s="62"/>
      <c r="J10" s="58" t="s">
        <v>200</v>
      </c>
    </row>
    <row r="11" spans="3:13" ht="20" customHeight="1" x14ac:dyDescent="0.2">
      <c r="C11" s="59" t="s">
        <v>161</v>
      </c>
      <c r="D11" s="53" t="s">
        <v>162</v>
      </c>
      <c r="E11" s="53"/>
      <c r="F11" s="53" t="s">
        <v>163</v>
      </c>
      <c r="G11" s="53"/>
      <c r="H11" s="57">
        <v>10</v>
      </c>
      <c r="I11" s="62"/>
      <c r="J11" s="58"/>
    </row>
    <row r="12" spans="3:13" ht="20" customHeight="1" x14ac:dyDescent="0.2">
      <c r="C12" s="59" t="s">
        <v>224</v>
      </c>
      <c r="D12" s="53" t="s">
        <v>164</v>
      </c>
      <c r="E12" s="53" t="s">
        <v>221</v>
      </c>
      <c r="F12" s="53" t="s">
        <v>193</v>
      </c>
      <c r="G12" s="53"/>
      <c r="H12" s="57">
        <v>0</v>
      </c>
      <c r="I12" s="62" t="s">
        <v>201</v>
      </c>
      <c r="J12" s="58"/>
      <c r="M12" s="60" t="s">
        <v>183</v>
      </c>
    </row>
    <row r="13" spans="3:13" ht="20" customHeight="1" x14ac:dyDescent="0.2">
      <c r="C13" s="59" t="s">
        <v>165</v>
      </c>
      <c r="D13" s="53" t="s">
        <v>166</v>
      </c>
      <c r="E13" s="53"/>
      <c r="F13" s="53" t="s">
        <v>223</v>
      </c>
      <c r="G13" s="53"/>
      <c r="H13" s="57">
        <v>10</v>
      </c>
      <c r="I13" s="62" t="s">
        <v>207</v>
      </c>
      <c r="J13" s="58"/>
      <c r="M13" s="60" t="s">
        <v>184</v>
      </c>
    </row>
    <row r="14" spans="3:13" ht="20" customHeight="1" x14ac:dyDescent="0.2">
      <c r="C14" s="59" t="s">
        <v>226</v>
      </c>
      <c r="D14" s="53" t="s">
        <v>128</v>
      </c>
      <c r="E14" s="53" t="s">
        <v>191</v>
      </c>
      <c r="F14" s="53" t="s">
        <v>193</v>
      </c>
      <c r="G14" s="53" t="s">
        <v>158</v>
      </c>
      <c r="H14" s="57">
        <v>8</v>
      </c>
      <c r="I14" s="62"/>
      <c r="J14" s="58" t="s">
        <v>202</v>
      </c>
      <c r="K14" s="63" t="s">
        <v>167</v>
      </c>
      <c r="L14" s="56" t="s">
        <v>206</v>
      </c>
      <c r="M14" s="60" t="s">
        <v>185</v>
      </c>
    </row>
    <row r="15" spans="3:13" ht="20" customHeight="1" x14ac:dyDescent="0.2">
      <c r="C15" s="59" t="s">
        <v>197</v>
      </c>
      <c r="D15" s="53" t="s">
        <v>134</v>
      </c>
      <c r="E15" s="53" t="s">
        <v>15</v>
      </c>
      <c r="F15" s="53" t="s">
        <v>193</v>
      </c>
      <c r="G15" s="53" t="s">
        <v>151</v>
      </c>
      <c r="H15" s="57">
        <v>8</v>
      </c>
      <c r="I15" s="62"/>
      <c r="J15" s="58" t="s">
        <v>205</v>
      </c>
      <c r="K15" s="5" t="s">
        <v>227</v>
      </c>
      <c r="M15" s="60" t="s">
        <v>186</v>
      </c>
    </row>
    <row r="16" spans="3:13" ht="20" customHeight="1" x14ac:dyDescent="0.2">
      <c r="C16" s="59" t="s">
        <v>168</v>
      </c>
      <c r="D16" s="53" t="s">
        <v>169</v>
      </c>
      <c r="E16" s="53"/>
      <c r="F16" s="53" t="s">
        <v>223</v>
      </c>
      <c r="G16" s="53" t="s">
        <v>151</v>
      </c>
      <c r="H16" s="57">
        <v>10</v>
      </c>
      <c r="I16" s="62" t="s">
        <v>207</v>
      </c>
      <c r="J16" s="58"/>
      <c r="K16" s="5" t="s">
        <v>225</v>
      </c>
      <c r="M16" s="60" t="s">
        <v>187</v>
      </c>
    </row>
    <row r="17" spans="3:13" ht="20" customHeight="1" x14ac:dyDescent="0.2">
      <c r="C17" s="59" t="s">
        <v>170</v>
      </c>
      <c r="D17" s="53" t="s">
        <v>171</v>
      </c>
      <c r="E17" s="53" t="s">
        <v>191</v>
      </c>
      <c r="F17" s="53" t="s">
        <v>193</v>
      </c>
      <c r="G17" s="53" t="s">
        <v>151</v>
      </c>
      <c r="H17" s="57">
        <v>8</v>
      </c>
      <c r="I17" s="62" t="s">
        <v>172</v>
      </c>
      <c r="J17" s="58"/>
    </row>
    <row r="18" spans="3:13" ht="20" customHeight="1" x14ac:dyDescent="0.2">
      <c r="C18" s="59" t="s">
        <v>195</v>
      </c>
      <c r="D18" s="53" t="s">
        <v>130</v>
      </c>
      <c r="E18" s="53" t="s">
        <v>228</v>
      </c>
      <c r="F18" s="53" t="s">
        <v>193</v>
      </c>
      <c r="G18" s="53" t="s">
        <v>158</v>
      </c>
      <c r="H18" s="57">
        <v>1</v>
      </c>
      <c r="I18" s="62" t="s">
        <v>292</v>
      </c>
      <c r="J18" s="58"/>
      <c r="M18" s="60" t="s">
        <v>188</v>
      </c>
    </row>
    <row r="19" spans="3:13" ht="20" customHeight="1" x14ac:dyDescent="0.2">
      <c r="C19" s="59" t="s">
        <v>173</v>
      </c>
      <c r="D19" s="53" t="s">
        <v>126</v>
      </c>
      <c r="E19" s="53" t="s">
        <v>10</v>
      </c>
      <c r="F19" s="53" t="s">
        <v>193</v>
      </c>
      <c r="G19" s="53"/>
      <c r="H19" s="57">
        <v>3</v>
      </c>
      <c r="I19" s="62"/>
      <c r="J19" s="58" t="s">
        <v>203</v>
      </c>
      <c r="M19" s="76" t="s">
        <v>293</v>
      </c>
    </row>
    <row r="20" spans="3:13" ht="20" customHeight="1" x14ac:dyDescent="0.2">
      <c r="C20" s="59" t="s">
        <v>174</v>
      </c>
      <c r="D20" s="53" t="s">
        <v>127</v>
      </c>
      <c r="E20" s="53" t="s">
        <v>11</v>
      </c>
      <c r="F20" s="53" t="s">
        <v>193</v>
      </c>
      <c r="G20" s="53"/>
      <c r="H20" s="57">
        <v>4</v>
      </c>
      <c r="I20" s="62" t="s">
        <v>176</v>
      </c>
      <c r="J20" s="58" t="s">
        <v>175</v>
      </c>
    </row>
    <row r="21" spans="3:13" ht="20" customHeight="1" x14ac:dyDescent="0.2">
      <c r="C21" s="59" t="s">
        <v>177</v>
      </c>
      <c r="D21" s="53" t="s">
        <v>178</v>
      </c>
      <c r="E21" s="53"/>
      <c r="F21" s="53" t="s">
        <v>222</v>
      </c>
      <c r="G21" s="53"/>
      <c r="H21" s="57">
        <v>8</v>
      </c>
      <c r="I21" s="62" t="s">
        <v>179</v>
      </c>
      <c r="J21" s="58" t="s">
        <v>198</v>
      </c>
      <c r="M21" s="60" t="s">
        <v>189</v>
      </c>
    </row>
    <row r="22" spans="3:13" ht="20" customHeight="1" x14ac:dyDescent="0.2">
      <c r="C22" s="59" t="s">
        <v>196</v>
      </c>
      <c r="D22" s="53" t="s">
        <v>132</v>
      </c>
      <c r="E22" s="53" t="s">
        <v>191</v>
      </c>
      <c r="F22" s="53" t="s">
        <v>193</v>
      </c>
      <c r="G22" s="53" t="s">
        <v>151</v>
      </c>
      <c r="H22" s="57">
        <v>8</v>
      </c>
      <c r="I22" s="62"/>
      <c r="J22" s="58" t="s">
        <v>204</v>
      </c>
      <c r="M22" s="60" t="s">
        <v>190</v>
      </c>
    </row>
    <row r="23" spans="3:13" ht="20" customHeight="1" x14ac:dyDescent="0.2">
      <c r="C23" s="59" t="s">
        <v>251</v>
      </c>
      <c r="D23" s="53" t="s">
        <v>297</v>
      </c>
      <c r="E23" s="53" t="s">
        <v>10</v>
      </c>
      <c r="F23" s="53" t="s">
        <v>193</v>
      </c>
      <c r="G23" s="53"/>
      <c r="H23" s="57" t="s">
        <v>294</v>
      </c>
      <c r="I23" s="62"/>
      <c r="J23" s="58"/>
      <c r="M23" s="60"/>
    </row>
    <row r="24" spans="3:13" ht="20" customHeight="1" x14ac:dyDescent="0.2">
      <c r="C24" s="59" t="s">
        <v>252</v>
      </c>
      <c r="D24" s="53"/>
      <c r="E24" s="53"/>
      <c r="F24" s="53" t="s">
        <v>222</v>
      </c>
      <c r="G24" s="53"/>
      <c r="H24" s="57">
        <v>10</v>
      </c>
      <c r="I24" s="62"/>
      <c r="J24" s="58"/>
      <c r="M24" s="60"/>
    </row>
    <row r="25" spans="3:13" ht="20" customHeight="1" x14ac:dyDescent="0.2">
      <c r="C25" s="59" t="s">
        <v>269</v>
      </c>
      <c r="D25" s="53"/>
      <c r="E25" s="53" t="s">
        <v>10</v>
      </c>
      <c r="F25" s="53" t="s">
        <v>193</v>
      </c>
      <c r="G25" s="53"/>
      <c r="H25" s="57">
        <v>8</v>
      </c>
      <c r="I25" s="62"/>
      <c r="J25" s="58"/>
      <c r="M25" s="60" t="s">
        <v>296</v>
      </c>
    </row>
    <row r="26" spans="3:13" ht="20" customHeight="1" x14ac:dyDescent="0.2">
      <c r="C26" s="59" t="s">
        <v>236</v>
      </c>
      <c r="D26" s="53"/>
      <c r="E26" s="53"/>
      <c r="F26" s="53"/>
      <c r="G26" s="53"/>
      <c r="H26" s="57"/>
      <c r="I26" s="62"/>
      <c r="J26" s="58"/>
      <c r="M26" s="60"/>
    </row>
    <row r="27" spans="3:13" ht="20" customHeight="1" x14ac:dyDescent="0.2">
      <c r="C27" s="59" t="s">
        <v>237</v>
      </c>
      <c r="D27" s="53"/>
      <c r="E27" s="53"/>
      <c r="F27" s="53"/>
      <c r="G27" s="53"/>
      <c r="H27" s="57"/>
      <c r="I27" s="62"/>
      <c r="J27" s="58"/>
      <c r="M27" s="60"/>
    </row>
    <row r="28" spans="3:13" ht="20" customHeight="1" x14ac:dyDescent="0.2">
      <c r="C28" s="59" t="s">
        <v>238</v>
      </c>
      <c r="D28" s="53"/>
      <c r="E28" s="53"/>
      <c r="F28" s="53"/>
      <c r="G28" s="53"/>
      <c r="H28" s="57"/>
      <c r="I28" s="62"/>
      <c r="J28" s="58"/>
      <c r="M28" s="60"/>
    </row>
    <row r="29" spans="3:13" ht="20" customHeight="1" x14ac:dyDescent="0.2">
      <c r="C29" s="59" t="s">
        <v>239</v>
      </c>
      <c r="D29" s="53"/>
      <c r="E29" s="53"/>
      <c r="F29" s="53"/>
      <c r="G29" s="53"/>
      <c r="H29" s="57"/>
      <c r="I29" s="62"/>
      <c r="J29" s="58"/>
      <c r="M29" s="60"/>
    </row>
    <row r="30" spans="3:13" ht="20" customHeight="1" x14ac:dyDescent="0.2">
      <c r="C30" s="59" t="s">
        <v>240</v>
      </c>
      <c r="D30" s="53"/>
      <c r="E30" s="53"/>
      <c r="F30" s="53"/>
      <c r="G30" s="53"/>
      <c r="H30" s="57">
        <v>8</v>
      </c>
      <c r="I30" s="62"/>
      <c r="J30" s="58"/>
      <c r="M30" s="60"/>
    </row>
    <row r="31" spans="3:13" ht="20" customHeight="1" x14ac:dyDescent="0.2">
      <c r="C31" s="59" t="s">
        <v>270</v>
      </c>
      <c r="D31" s="53"/>
      <c r="E31" s="53"/>
      <c r="F31" s="53" t="s">
        <v>136</v>
      </c>
      <c r="G31" s="53"/>
      <c r="H31" s="57"/>
      <c r="I31" s="62"/>
      <c r="J31" s="58"/>
      <c r="M31" s="60"/>
    </row>
    <row r="32" spans="3:13" ht="20" customHeight="1" x14ac:dyDescent="0.2">
      <c r="C32" s="59" t="s">
        <v>271</v>
      </c>
      <c r="D32" s="53"/>
      <c r="E32" s="53"/>
      <c r="F32" s="53" t="s">
        <v>136</v>
      </c>
      <c r="G32" s="53"/>
      <c r="H32" s="57"/>
      <c r="I32" s="62"/>
      <c r="J32" s="58"/>
      <c r="M32" s="60"/>
    </row>
    <row r="33" spans="2:13" ht="20" customHeight="1" x14ac:dyDescent="0.2">
      <c r="C33" s="59" t="s">
        <v>272</v>
      </c>
      <c r="D33" s="53"/>
      <c r="E33" s="53"/>
      <c r="F33" s="53" t="s">
        <v>136</v>
      </c>
      <c r="G33" s="53"/>
      <c r="H33" s="57"/>
      <c r="I33" s="62"/>
      <c r="J33" s="58"/>
      <c r="M33" s="60"/>
    </row>
    <row r="34" spans="2:13" ht="20" customHeight="1" x14ac:dyDescent="0.2">
      <c r="C34" s="59" t="s">
        <v>273</v>
      </c>
      <c r="D34" s="53"/>
      <c r="E34" s="53"/>
      <c r="F34" s="53" t="s">
        <v>136</v>
      </c>
      <c r="G34" s="53"/>
      <c r="H34" s="57"/>
      <c r="I34" s="62"/>
      <c r="J34" s="58"/>
      <c r="M34" s="60"/>
    </row>
    <row r="35" spans="2:13" ht="20" customHeight="1" x14ac:dyDescent="0.2">
      <c r="C35" s="59"/>
      <c r="D35" s="53"/>
      <c r="E35" s="53"/>
      <c r="F35" s="53"/>
      <c r="G35" s="53"/>
      <c r="H35" s="57"/>
      <c r="I35" s="62"/>
      <c r="J35" s="58"/>
      <c r="M35" s="60"/>
    </row>
    <row r="36" spans="2:13" ht="20" customHeight="1" x14ac:dyDescent="0.2">
      <c r="C36" s="59"/>
      <c r="D36" s="53"/>
      <c r="E36" s="53"/>
      <c r="F36" s="53"/>
      <c r="G36" s="53"/>
      <c r="H36" s="57"/>
      <c r="I36" s="62"/>
      <c r="J36" s="58"/>
      <c r="M36" s="60"/>
    </row>
    <row r="37" spans="2:13" ht="20" customHeight="1" x14ac:dyDescent="0.2">
      <c r="C37" s="59"/>
      <c r="D37" s="53"/>
      <c r="E37" s="53"/>
      <c r="F37" s="53"/>
      <c r="G37" s="53"/>
      <c r="H37" s="57"/>
      <c r="I37" s="62"/>
      <c r="J37" s="58"/>
      <c r="M37" s="60"/>
    </row>
    <row r="38" spans="2:13" ht="20" customHeight="1" x14ac:dyDescent="0.2">
      <c r="C38" s="59"/>
      <c r="D38" s="53"/>
      <c r="E38" s="53"/>
      <c r="F38" s="53"/>
      <c r="G38" s="53"/>
      <c r="H38" s="57"/>
      <c r="I38" s="62"/>
      <c r="J38" s="58"/>
      <c r="M38" s="60"/>
    </row>
    <row r="39" spans="2:13" ht="20" customHeight="1" x14ac:dyDescent="0.2">
      <c r="C39" s="59"/>
      <c r="D39" s="53"/>
      <c r="E39" s="53"/>
      <c r="F39" s="53"/>
      <c r="G39" s="53"/>
      <c r="H39" s="57"/>
      <c r="I39" s="62"/>
      <c r="J39" s="58"/>
      <c r="M39" s="60"/>
    </row>
    <row r="40" spans="2:13" ht="20" customHeight="1" x14ac:dyDescent="0.2">
      <c r="C40" s="59"/>
      <c r="D40" s="53"/>
      <c r="E40" s="53"/>
      <c r="F40" s="54"/>
      <c r="G40" s="53"/>
      <c r="H40" s="57"/>
      <c r="I40" s="54"/>
      <c r="J40" s="61"/>
    </row>
    <row r="42" spans="2:13" x14ac:dyDescent="0.2">
      <c r="B42" s="5">
        <v>1</v>
      </c>
      <c r="C42" t="s">
        <v>208</v>
      </c>
    </row>
    <row r="43" spans="2:13" x14ac:dyDescent="0.2">
      <c r="B43" s="5">
        <v>2</v>
      </c>
      <c r="C43" t="s">
        <v>209</v>
      </c>
    </row>
    <row r="44" spans="2:13" x14ac:dyDescent="0.2">
      <c r="B44" s="5">
        <v>3</v>
      </c>
      <c r="C44" t="s">
        <v>210</v>
      </c>
    </row>
    <row r="45" spans="2:13" x14ac:dyDescent="0.2">
      <c r="B45" s="5">
        <v>4</v>
      </c>
      <c r="C45" t="s">
        <v>211</v>
      </c>
    </row>
    <row r="46" spans="2:13" x14ac:dyDescent="0.2">
      <c r="B46" s="5">
        <v>5</v>
      </c>
      <c r="C46" t="s">
        <v>212</v>
      </c>
    </row>
    <row r="47" spans="2:13" x14ac:dyDescent="0.2">
      <c r="B47" s="5">
        <v>6</v>
      </c>
      <c r="C47" t="s">
        <v>213</v>
      </c>
    </row>
    <row r="48" spans="2:13" x14ac:dyDescent="0.2">
      <c r="B48" s="5">
        <v>7</v>
      </c>
      <c r="C48" t="s">
        <v>214</v>
      </c>
    </row>
    <row r="49" spans="2:3" x14ac:dyDescent="0.2">
      <c r="B49" s="5">
        <v>8</v>
      </c>
      <c r="C49" t="s">
        <v>215</v>
      </c>
    </row>
    <row r="50" spans="2:3" x14ac:dyDescent="0.2">
      <c r="B50" s="5">
        <v>9</v>
      </c>
      <c r="C50" t="s">
        <v>216</v>
      </c>
    </row>
    <row r="51" spans="2:3" x14ac:dyDescent="0.2">
      <c r="B51" s="5">
        <v>10</v>
      </c>
      <c r="C51" t="s">
        <v>321</v>
      </c>
    </row>
    <row r="52" spans="2:3" x14ac:dyDescent="0.2">
      <c r="B52" s="5">
        <v>11</v>
      </c>
      <c r="C52" t="s">
        <v>217</v>
      </c>
    </row>
    <row r="53" spans="2:3" x14ac:dyDescent="0.2">
      <c r="B53" s="5">
        <v>12</v>
      </c>
      <c r="C53" t="s">
        <v>218</v>
      </c>
    </row>
    <row r="54" spans="2:3" x14ac:dyDescent="0.2">
      <c r="B54" s="5">
        <v>13</v>
      </c>
      <c r="C54" t="s">
        <v>219</v>
      </c>
    </row>
    <row r="55" spans="2:3" x14ac:dyDescent="0.2">
      <c r="B55" s="5">
        <v>14</v>
      </c>
      <c r="C55" t="s">
        <v>220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CF656-4459-044E-84BD-9CF39BC9A0AB}">
  <sheetPr codeName="Feuil14"/>
  <dimension ref="A1:AD170"/>
  <sheetViews>
    <sheetView showGridLines="0" zoomScale="120" zoomScaleNormal="120" workbookViewId="0">
      <pane ySplit="7" topLeftCell="A136" activePane="bottomLeft" state="frozen"/>
      <selection pane="bottomLeft" activeCell="N138" sqref="N138"/>
    </sheetView>
  </sheetViews>
  <sheetFormatPr baseColWidth="10" defaultRowHeight="16" x14ac:dyDescent="0.2"/>
  <cols>
    <col min="1" max="1" width="7" customWidth="1"/>
    <col min="2" max="2" width="4.83203125" style="5" customWidth="1"/>
    <col min="3" max="8" width="5.5" customWidth="1"/>
    <col min="9" max="9" width="3.83203125" customWidth="1"/>
    <col min="10" max="15" width="5.5" customWidth="1"/>
    <col min="16" max="16" width="4.83203125" customWidth="1"/>
    <col min="17" max="22" width="5.5" customWidth="1"/>
    <col min="23" max="23" width="4.83203125" customWidth="1"/>
    <col min="24" max="29" width="5.5" customWidth="1"/>
    <col min="30" max="30" width="5.1640625" customWidth="1"/>
  </cols>
  <sheetData>
    <row r="1" spans="1:30" ht="31" customHeight="1" thickBot="1" x14ac:dyDescent="0.25"/>
    <row r="2" spans="1:30" ht="32" customHeight="1" thickBot="1" x14ac:dyDescent="0.35">
      <c r="A2" s="2"/>
      <c r="B2" s="97" t="s">
        <v>234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9"/>
    </row>
    <row r="3" spans="1:30" ht="20" thickBot="1" x14ac:dyDescent="0.3">
      <c r="B3" s="2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100">
        <f>Instructions!$G$14</f>
        <v>45474</v>
      </c>
      <c r="O3" s="101"/>
      <c r="P3" s="101"/>
      <c r="Q3" s="101"/>
      <c r="R3" s="102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/>
    </row>
    <row r="4" spans="1:30" ht="8" customHeight="1" thickBot="1" x14ac:dyDescent="0.25">
      <c r="B4" s="31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5"/>
    </row>
    <row r="5" spans="1:30" ht="17" thickBot="1" x14ac:dyDescent="0.25">
      <c r="I5" s="3"/>
    </row>
    <row r="6" spans="1:30" ht="55" customHeight="1" x14ac:dyDescent="0.2">
      <c r="B6" s="28"/>
      <c r="C6" s="21">
        <f>N3</f>
        <v>45474</v>
      </c>
      <c r="D6" s="21">
        <f>C6+1</f>
        <v>45475</v>
      </c>
      <c r="E6" s="21">
        <f t="shared" ref="E6:AC6" si="0">D6+1</f>
        <v>45476</v>
      </c>
      <c r="F6" s="21">
        <f t="shared" si="0"/>
        <v>45477</v>
      </c>
      <c r="G6" s="21">
        <f t="shared" si="0"/>
        <v>45478</v>
      </c>
      <c r="H6" s="21">
        <f t="shared" si="0"/>
        <v>45479</v>
      </c>
      <c r="I6" s="27">
        <f t="shared" si="0"/>
        <v>45480</v>
      </c>
      <c r="J6" s="21">
        <f t="shared" si="0"/>
        <v>45481</v>
      </c>
      <c r="K6" s="21">
        <f t="shared" si="0"/>
        <v>45482</v>
      </c>
      <c r="L6" s="21">
        <f t="shared" si="0"/>
        <v>45483</v>
      </c>
      <c r="M6" s="21">
        <f t="shared" si="0"/>
        <v>45484</v>
      </c>
      <c r="N6" s="21">
        <f t="shared" si="0"/>
        <v>45485</v>
      </c>
      <c r="O6" s="21">
        <f t="shared" si="0"/>
        <v>45486</v>
      </c>
      <c r="P6" s="27">
        <f t="shared" si="0"/>
        <v>45487</v>
      </c>
      <c r="Q6" s="21">
        <f t="shared" si="0"/>
        <v>45488</v>
      </c>
      <c r="R6" s="21">
        <f t="shared" si="0"/>
        <v>45489</v>
      </c>
      <c r="S6" s="21">
        <f t="shared" si="0"/>
        <v>45490</v>
      </c>
      <c r="T6" s="21">
        <f t="shared" si="0"/>
        <v>45491</v>
      </c>
      <c r="U6" s="21">
        <f t="shared" si="0"/>
        <v>45492</v>
      </c>
      <c r="V6" s="21">
        <f t="shared" si="0"/>
        <v>45493</v>
      </c>
      <c r="W6" s="27">
        <f t="shared" si="0"/>
        <v>45494</v>
      </c>
      <c r="X6" s="21">
        <f t="shared" si="0"/>
        <v>45495</v>
      </c>
      <c r="Y6" s="21">
        <f t="shared" si="0"/>
        <v>45496</v>
      </c>
      <c r="Z6" s="21">
        <f t="shared" si="0"/>
        <v>45497</v>
      </c>
      <c r="AA6" s="21">
        <f t="shared" si="0"/>
        <v>45498</v>
      </c>
      <c r="AB6" s="21">
        <f t="shared" si="0"/>
        <v>45499</v>
      </c>
      <c r="AC6" s="21">
        <f t="shared" si="0"/>
        <v>45500</v>
      </c>
      <c r="AD6" s="7"/>
    </row>
    <row r="7" spans="1:30" ht="26" customHeight="1" x14ac:dyDescent="0.25">
      <c r="B7" s="29"/>
      <c r="C7" s="15" t="s">
        <v>16</v>
      </c>
      <c r="D7" s="15" t="s">
        <v>17</v>
      </c>
      <c r="E7" s="15" t="s">
        <v>23</v>
      </c>
      <c r="F7" s="15" t="s">
        <v>24</v>
      </c>
      <c r="G7" s="15" t="s">
        <v>25</v>
      </c>
      <c r="H7" s="15" t="s">
        <v>26</v>
      </c>
      <c r="I7" s="22"/>
      <c r="J7" s="15" t="s">
        <v>16</v>
      </c>
      <c r="K7" s="15" t="s">
        <v>17</v>
      </c>
      <c r="L7" s="15" t="s">
        <v>23</v>
      </c>
      <c r="M7" s="15" t="s">
        <v>24</v>
      </c>
      <c r="N7" s="15" t="s">
        <v>25</v>
      </c>
      <c r="O7" s="15" t="s">
        <v>26</v>
      </c>
      <c r="P7" s="9"/>
      <c r="Q7" s="15" t="s">
        <v>16</v>
      </c>
      <c r="R7" s="15" t="s">
        <v>17</v>
      </c>
      <c r="S7" s="15" t="s">
        <v>23</v>
      </c>
      <c r="T7" s="15" t="s">
        <v>24</v>
      </c>
      <c r="U7" s="15" t="s">
        <v>25</v>
      </c>
      <c r="V7" s="15" t="s">
        <v>26</v>
      </c>
      <c r="W7" s="9"/>
      <c r="X7" s="15" t="s">
        <v>16</v>
      </c>
      <c r="Y7" s="15" t="s">
        <v>17</v>
      </c>
      <c r="Z7" s="15" t="s">
        <v>23</v>
      </c>
      <c r="AA7" s="15" t="s">
        <v>24</v>
      </c>
      <c r="AB7" s="15" t="s">
        <v>25</v>
      </c>
      <c r="AC7" s="15" t="s">
        <v>26</v>
      </c>
      <c r="AD7" s="10"/>
    </row>
    <row r="8" spans="1:30" ht="11" customHeight="1" thickBot="1" x14ac:dyDescent="0.3">
      <c r="B8" s="29"/>
      <c r="C8" s="15"/>
      <c r="D8" s="15"/>
      <c r="E8" s="15"/>
      <c r="F8" s="15"/>
      <c r="G8" s="15"/>
      <c r="H8" s="15"/>
      <c r="I8" s="22"/>
      <c r="J8" s="15"/>
      <c r="K8" s="15"/>
      <c r="L8" s="15"/>
      <c r="M8" s="15"/>
      <c r="N8" s="15"/>
      <c r="O8" s="15"/>
      <c r="P8" s="9"/>
      <c r="Q8" s="15"/>
      <c r="R8" s="15"/>
      <c r="S8" s="15"/>
      <c r="T8" s="15"/>
      <c r="U8" s="15"/>
      <c r="V8" s="15"/>
      <c r="W8" s="9"/>
      <c r="X8" s="15"/>
      <c r="Y8" s="15"/>
      <c r="Z8" s="15"/>
      <c r="AA8" s="15"/>
      <c r="AB8" s="15"/>
      <c r="AC8" s="15"/>
      <c r="AD8" s="10"/>
    </row>
    <row r="9" spans="1:30" ht="19" customHeight="1" thickBot="1" x14ac:dyDescent="0.25">
      <c r="B9" s="29"/>
      <c r="C9" s="45"/>
      <c r="D9" s="32"/>
      <c r="E9" s="32"/>
      <c r="F9" s="32"/>
      <c r="G9" s="32"/>
      <c r="H9" s="32"/>
      <c r="I9" s="32"/>
      <c r="J9" s="9"/>
      <c r="K9" s="32"/>
      <c r="L9" s="32"/>
      <c r="M9" s="96" t="str">
        <f>Info!C25</f>
        <v>Fontaine, Laurence</v>
      </c>
      <c r="N9" s="96"/>
      <c r="O9" s="96"/>
      <c r="P9" s="96"/>
      <c r="Q9" s="96"/>
      <c r="R9" s="96"/>
      <c r="S9" s="96"/>
      <c r="T9" s="88" t="s">
        <v>32</v>
      </c>
      <c r="U9" s="88"/>
      <c r="V9" s="88"/>
      <c r="W9" s="89"/>
      <c r="X9" s="33" t="s">
        <v>15</v>
      </c>
      <c r="Y9" s="34" t="s">
        <v>14</v>
      </c>
      <c r="Z9" s="34"/>
      <c r="AA9" s="34"/>
      <c r="AB9" s="34"/>
      <c r="AC9" s="35"/>
      <c r="AD9" s="10"/>
    </row>
    <row r="10" spans="1:30" ht="19" customHeight="1" thickBot="1" x14ac:dyDescent="0.25">
      <c r="B10" s="29"/>
      <c r="C10" s="32"/>
      <c r="D10" s="32"/>
      <c r="E10" s="32"/>
      <c r="F10" s="32"/>
      <c r="G10" s="32"/>
      <c r="H10" s="32"/>
      <c r="I10" s="32"/>
      <c r="J10" s="9"/>
      <c r="K10" s="32"/>
      <c r="L10" s="32"/>
      <c r="M10" s="96"/>
      <c r="N10" s="96"/>
      <c r="O10" s="96"/>
      <c r="P10" s="96"/>
      <c r="Q10" s="96"/>
      <c r="R10" s="96"/>
      <c r="S10" s="96"/>
      <c r="T10" s="36"/>
      <c r="U10" s="36"/>
      <c r="V10" s="36"/>
      <c r="W10" s="36"/>
      <c r="X10" s="37"/>
      <c r="Y10" s="37"/>
      <c r="Z10" s="37"/>
      <c r="AA10" s="37"/>
      <c r="AB10" s="37"/>
      <c r="AC10" s="37"/>
      <c r="AD10" s="10"/>
    </row>
    <row r="11" spans="1:30" ht="19" customHeight="1" thickBot="1" x14ac:dyDescent="0.25">
      <c r="B11" s="29"/>
      <c r="C11" s="94" t="s">
        <v>30</v>
      </c>
      <c r="D11" s="95"/>
      <c r="E11" s="95"/>
      <c r="F11" s="95"/>
      <c r="G11" s="85">
        <v>3</v>
      </c>
      <c r="H11" s="86"/>
      <c r="I11" s="26"/>
      <c r="J11" s="94" t="s">
        <v>30</v>
      </c>
      <c r="K11" s="95"/>
      <c r="L11" s="95"/>
      <c r="M11" s="95"/>
      <c r="N11" s="85">
        <v>7</v>
      </c>
      <c r="O11" s="86"/>
      <c r="P11" s="26"/>
      <c r="Q11" s="94" t="s">
        <v>30</v>
      </c>
      <c r="R11" s="95"/>
      <c r="S11" s="95"/>
      <c r="T11" s="95"/>
      <c r="U11" s="85">
        <v>5</v>
      </c>
      <c r="V11" s="86"/>
      <c r="W11" s="26"/>
      <c r="X11" s="94" t="s">
        <v>30</v>
      </c>
      <c r="Y11" s="95"/>
      <c r="Z11" s="95"/>
      <c r="AA11" s="95"/>
      <c r="AB11" s="85">
        <v>5</v>
      </c>
      <c r="AC11" s="86"/>
      <c r="AD11" s="10"/>
    </row>
    <row r="12" spans="1:30" ht="19" customHeight="1" x14ac:dyDescent="0.25">
      <c r="B12" s="30" t="s">
        <v>27</v>
      </c>
      <c r="C12" s="65" t="s">
        <v>230</v>
      </c>
      <c r="D12" s="65" t="s">
        <v>5</v>
      </c>
      <c r="E12" s="65" t="s">
        <v>5</v>
      </c>
      <c r="F12" s="65" t="s">
        <v>5</v>
      </c>
      <c r="G12" s="65" t="s">
        <v>14</v>
      </c>
      <c r="H12" s="65" t="s">
        <v>230</v>
      </c>
      <c r="I12" s="22"/>
      <c r="J12" s="65" t="s">
        <v>5</v>
      </c>
      <c r="K12" s="65" t="s">
        <v>5</v>
      </c>
      <c r="L12" s="65" t="s">
        <v>5</v>
      </c>
      <c r="M12" s="65" t="s">
        <v>5</v>
      </c>
      <c r="N12" s="65" t="s">
        <v>5</v>
      </c>
      <c r="O12" s="65" t="s">
        <v>230</v>
      </c>
      <c r="P12" s="9"/>
      <c r="Q12" s="65" t="s">
        <v>5</v>
      </c>
      <c r="R12" s="65" t="s">
        <v>5</v>
      </c>
      <c r="S12" s="65" t="s">
        <v>14</v>
      </c>
      <c r="T12" s="65" t="s">
        <v>229</v>
      </c>
      <c r="U12" s="65" t="s">
        <v>5</v>
      </c>
      <c r="V12" s="65" t="s">
        <v>230</v>
      </c>
      <c r="W12" s="9"/>
      <c r="X12" s="65" t="s">
        <v>5</v>
      </c>
      <c r="Y12" s="65" t="s">
        <v>5</v>
      </c>
      <c r="Z12" s="65" t="s">
        <v>5</v>
      </c>
      <c r="AA12" s="65" t="s">
        <v>230</v>
      </c>
      <c r="AB12" s="65" t="s">
        <v>5</v>
      </c>
      <c r="AC12" s="65" t="s">
        <v>230</v>
      </c>
      <c r="AD12" s="46"/>
    </row>
    <row r="13" spans="1:30" ht="19" customHeight="1" x14ac:dyDescent="0.25">
      <c r="B13" s="30" t="s">
        <v>28</v>
      </c>
      <c r="C13" s="65" t="s">
        <v>230</v>
      </c>
      <c r="D13" s="65" t="s">
        <v>229</v>
      </c>
      <c r="E13" s="65" t="s">
        <v>10</v>
      </c>
      <c r="F13" s="65" t="s">
        <v>229</v>
      </c>
      <c r="G13" s="65" t="s">
        <v>14</v>
      </c>
      <c r="H13" s="65" t="s">
        <v>230</v>
      </c>
      <c r="I13" s="22"/>
      <c r="J13" s="65" t="s">
        <v>10</v>
      </c>
      <c r="K13" s="65" t="s">
        <v>5</v>
      </c>
      <c r="L13" s="65" t="s">
        <v>5</v>
      </c>
      <c r="M13" s="65" t="s">
        <v>229</v>
      </c>
      <c r="N13" s="65" t="s">
        <v>229</v>
      </c>
      <c r="O13" s="65" t="s">
        <v>230</v>
      </c>
      <c r="P13" s="9"/>
      <c r="Q13" s="65" t="s">
        <v>10</v>
      </c>
      <c r="R13" s="65" t="s">
        <v>229</v>
      </c>
      <c r="S13" s="65" t="s">
        <v>14</v>
      </c>
      <c r="T13" s="65" t="s">
        <v>5</v>
      </c>
      <c r="U13" s="65" t="s">
        <v>5</v>
      </c>
      <c r="V13" s="65" t="s">
        <v>230</v>
      </c>
      <c r="W13" s="9"/>
      <c r="X13" s="65" t="s">
        <v>10</v>
      </c>
      <c r="Y13" s="65" t="s">
        <v>229</v>
      </c>
      <c r="Z13" s="65" t="s">
        <v>230</v>
      </c>
      <c r="AA13" s="65" t="s">
        <v>230</v>
      </c>
      <c r="AB13" s="65" t="s">
        <v>5</v>
      </c>
      <c r="AC13" s="65" t="s">
        <v>230</v>
      </c>
      <c r="AD13" s="46"/>
    </row>
    <row r="14" spans="1:30" ht="19" customHeight="1" x14ac:dyDescent="0.25">
      <c r="B14" s="30" t="s">
        <v>29</v>
      </c>
      <c r="C14" s="65" t="s">
        <v>230</v>
      </c>
      <c r="D14" s="65" t="s">
        <v>5</v>
      </c>
      <c r="E14" s="65" t="s">
        <v>5</v>
      </c>
      <c r="F14" s="65" t="s">
        <v>230</v>
      </c>
      <c r="G14" s="65" t="s">
        <v>230</v>
      </c>
      <c r="H14" s="65" t="s">
        <v>230</v>
      </c>
      <c r="I14" s="22"/>
      <c r="J14" s="65" t="s">
        <v>5</v>
      </c>
      <c r="K14" s="65" t="s">
        <v>5</v>
      </c>
      <c r="L14" s="65" t="s">
        <v>5</v>
      </c>
      <c r="M14" s="65" t="s">
        <v>230</v>
      </c>
      <c r="N14" s="65" t="s">
        <v>230</v>
      </c>
      <c r="O14" s="65" t="s">
        <v>230</v>
      </c>
      <c r="P14" s="9"/>
      <c r="Q14" s="65" t="s">
        <v>5</v>
      </c>
      <c r="R14" s="65" t="s">
        <v>230</v>
      </c>
      <c r="S14" s="65" t="s">
        <v>14</v>
      </c>
      <c r="T14" s="65" t="s">
        <v>230</v>
      </c>
      <c r="U14" s="65" t="s">
        <v>230</v>
      </c>
      <c r="V14" s="65" t="s">
        <v>230</v>
      </c>
      <c r="W14" s="9"/>
      <c r="X14" s="65" t="s">
        <v>5</v>
      </c>
      <c r="Y14" s="65" t="s">
        <v>5</v>
      </c>
      <c r="Z14" s="65" t="s">
        <v>14</v>
      </c>
      <c r="AA14" s="65" t="s">
        <v>230</v>
      </c>
      <c r="AB14" s="65" t="s">
        <v>230</v>
      </c>
      <c r="AC14" s="65" t="s">
        <v>230</v>
      </c>
      <c r="AD14" s="46"/>
    </row>
    <row r="15" spans="1:30" ht="19" customHeight="1" thickBot="1" x14ac:dyDescent="0.3">
      <c r="B15" s="29"/>
      <c r="C15" s="15"/>
      <c r="D15" s="15"/>
      <c r="E15" s="15"/>
      <c r="F15" s="15"/>
      <c r="G15" s="15"/>
      <c r="H15" s="15"/>
      <c r="I15" s="22"/>
      <c r="J15" s="15"/>
      <c r="K15" s="15"/>
      <c r="L15" s="15"/>
      <c r="M15" s="15"/>
      <c r="N15" s="15"/>
      <c r="O15" s="15"/>
      <c r="P15" s="9"/>
      <c r="Q15" s="15"/>
      <c r="R15" s="15"/>
      <c r="S15" s="15"/>
      <c r="T15" s="15"/>
      <c r="U15" s="15"/>
      <c r="V15" s="15"/>
      <c r="W15" s="9"/>
      <c r="X15" s="15"/>
      <c r="Y15" s="15"/>
      <c r="Z15" s="15"/>
      <c r="AA15" s="15"/>
      <c r="AB15" s="15"/>
      <c r="AC15" s="15"/>
      <c r="AD15" s="10"/>
    </row>
    <row r="16" spans="1:30" ht="19" customHeight="1" thickBot="1" x14ac:dyDescent="0.25">
      <c r="B16" s="29"/>
      <c r="C16" s="45"/>
      <c r="D16" s="32"/>
      <c r="E16" s="32"/>
      <c r="F16" s="32"/>
      <c r="G16" s="32"/>
      <c r="H16" s="32"/>
      <c r="I16" s="32"/>
      <c r="J16" s="9"/>
      <c r="K16" s="32"/>
      <c r="L16" s="32"/>
      <c r="M16" s="96" t="str">
        <f>Info!C22</f>
        <v>Tadros, Maryse</v>
      </c>
      <c r="N16" s="96"/>
      <c r="O16" s="96"/>
      <c r="P16" s="96"/>
      <c r="Q16" s="96"/>
      <c r="R16" s="96"/>
      <c r="S16" s="96"/>
      <c r="T16" s="88" t="s">
        <v>32</v>
      </c>
      <c r="U16" s="88"/>
      <c r="V16" s="88"/>
      <c r="W16" s="89"/>
      <c r="X16" s="33"/>
      <c r="Y16" s="34"/>
      <c r="Z16" s="34"/>
      <c r="AA16" s="34"/>
      <c r="AB16" s="34"/>
      <c r="AC16" s="35"/>
      <c r="AD16" s="10"/>
    </row>
    <row r="17" spans="2:30" ht="19" customHeight="1" thickBot="1" x14ac:dyDescent="0.25">
      <c r="B17" s="29"/>
      <c r="C17" s="32"/>
      <c r="D17" s="32"/>
      <c r="E17" s="32"/>
      <c r="F17" s="32"/>
      <c r="G17" s="32"/>
      <c r="H17" s="32"/>
      <c r="I17" s="32"/>
      <c r="J17" s="9"/>
      <c r="K17" s="32"/>
      <c r="L17" s="32"/>
      <c r="M17" s="96"/>
      <c r="N17" s="96"/>
      <c r="O17" s="96"/>
      <c r="P17" s="96"/>
      <c r="Q17" s="96"/>
      <c r="R17" s="96"/>
      <c r="S17" s="96"/>
      <c r="T17" s="36"/>
      <c r="U17" s="36"/>
      <c r="V17" s="36"/>
      <c r="W17" s="36"/>
      <c r="X17" s="37"/>
      <c r="Y17" s="37"/>
      <c r="Z17" s="37"/>
      <c r="AA17" s="37"/>
      <c r="AB17" s="37"/>
      <c r="AC17" s="37"/>
      <c r="AD17" s="10"/>
    </row>
    <row r="18" spans="2:30" ht="19" customHeight="1" thickBot="1" x14ac:dyDescent="0.25">
      <c r="B18" s="29"/>
      <c r="C18" s="90" t="s">
        <v>30</v>
      </c>
      <c r="D18" s="91"/>
      <c r="E18" s="91"/>
      <c r="F18" s="91"/>
      <c r="G18" s="92">
        <v>2</v>
      </c>
      <c r="H18" s="93"/>
      <c r="I18" s="26"/>
      <c r="J18" s="94" t="s">
        <v>30</v>
      </c>
      <c r="K18" s="95"/>
      <c r="L18" s="95"/>
      <c r="M18" s="95"/>
      <c r="N18" s="85">
        <v>5</v>
      </c>
      <c r="O18" s="86"/>
      <c r="P18" s="26"/>
      <c r="Q18" s="94" t="s">
        <v>30</v>
      </c>
      <c r="R18" s="95"/>
      <c r="S18" s="95"/>
      <c r="T18" s="95"/>
      <c r="U18" s="85">
        <v>5</v>
      </c>
      <c r="V18" s="86"/>
      <c r="W18" s="26"/>
      <c r="X18" s="94" t="s">
        <v>30</v>
      </c>
      <c r="Y18" s="95"/>
      <c r="Z18" s="95"/>
      <c r="AA18" s="95"/>
      <c r="AB18" s="85">
        <v>5</v>
      </c>
      <c r="AC18" s="86"/>
      <c r="AD18" s="10"/>
    </row>
    <row r="19" spans="2:30" ht="19" customHeight="1" x14ac:dyDescent="0.25">
      <c r="B19" s="30" t="s">
        <v>27</v>
      </c>
      <c r="C19" s="65" t="s">
        <v>230</v>
      </c>
      <c r="D19" s="65" t="s">
        <v>229</v>
      </c>
      <c r="E19" s="65" t="s">
        <v>5</v>
      </c>
      <c r="F19" s="65" t="s">
        <v>5</v>
      </c>
      <c r="G19" s="65" t="s">
        <v>230</v>
      </c>
      <c r="H19" s="65" t="s">
        <v>230</v>
      </c>
      <c r="I19" s="22"/>
      <c r="J19" s="65" t="s">
        <v>5</v>
      </c>
      <c r="K19" s="65" t="s">
        <v>5</v>
      </c>
      <c r="L19" s="65" t="s">
        <v>5</v>
      </c>
      <c r="M19" s="65" t="s">
        <v>5</v>
      </c>
      <c r="N19" s="65" t="s">
        <v>230</v>
      </c>
      <c r="O19" s="65" t="s">
        <v>230</v>
      </c>
      <c r="P19" s="9"/>
      <c r="Q19" s="65" t="s">
        <v>5</v>
      </c>
      <c r="R19" s="65" t="s">
        <v>5</v>
      </c>
      <c r="S19" s="65" t="s">
        <v>5</v>
      </c>
      <c r="T19" s="65" t="s">
        <v>5</v>
      </c>
      <c r="U19" s="65" t="s">
        <v>230</v>
      </c>
      <c r="V19" s="65" t="s">
        <v>230</v>
      </c>
      <c r="W19" s="9"/>
      <c r="X19" s="65" t="s">
        <v>5</v>
      </c>
      <c r="Y19" s="65" t="s">
        <v>5</v>
      </c>
      <c r="Z19" s="65" t="s">
        <v>5</v>
      </c>
      <c r="AA19" s="65" t="s">
        <v>5</v>
      </c>
      <c r="AB19" s="65" t="s">
        <v>230</v>
      </c>
      <c r="AC19" s="65" t="s">
        <v>230</v>
      </c>
      <c r="AD19" s="9"/>
    </row>
    <row r="20" spans="2:30" ht="19" customHeight="1" x14ac:dyDescent="0.25">
      <c r="B20" s="30" t="s">
        <v>28</v>
      </c>
      <c r="C20" s="65" t="s">
        <v>229</v>
      </c>
      <c r="D20" s="65" t="s">
        <v>229</v>
      </c>
      <c r="E20" s="65" t="s">
        <v>229</v>
      </c>
      <c r="F20" s="65" t="s">
        <v>229</v>
      </c>
      <c r="G20" s="65" t="s">
        <v>230</v>
      </c>
      <c r="H20" s="65" t="s">
        <v>230</v>
      </c>
      <c r="I20" s="22"/>
      <c r="J20" s="65" t="s">
        <v>229</v>
      </c>
      <c r="K20" s="65" t="s">
        <v>5</v>
      </c>
      <c r="L20" s="65" t="s">
        <v>229</v>
      </c>
      <c r="M20" s="65" t="s">
        <v>229</v>
      </c>
      <c r="N20" s="65" t="s">
        <v>230</v>
      </c>
      <c r="O20" s="65" t="s">
        <v>230</v>
      </c>
      <c r="P20" s="9"/>
      <c r="Q20" s="65" t="s">
        <v>229</v>
      </c>
      <c r="R20" s="65" t="s">
        <v>5</v>
      </c>
      <c r="S20" s="65" t="s">
        <v>229</v>
      </c>
      <c r="T20" s="65" t="s">
        <v>229</v>
      </c>
      <c r="U20" s="65" t="s">
        <v>230</v>
      </c>
      <c r="V20" s="65" t="s">
        <v>230</v>
      </c>
      <c r="W20" s="9"/>
      <c r="X20" s="65" t="s">
        <v>229</v>
      </c>
      <c r="Y20" s="65" t="s">
        <v>5</v>
      </c>
      <c r="Z20" s="65" t="s">
        <v>229</v>
      </c>
      <c r="AA20" s="65" t="s">
        <v>229</v>
      </c>
      <c r="AB20" s="65" t="s">
        <v>230</v>
      </c>
      <c r="AC20" s="65" t="s">
        <v>230</v>
      </c>
      <c r="AD20" s="9"/>
    </row>
    <row r="21" spans="2:30" ht="19" customHeight="1" x14ac:dyDescent="0.25">
      <c r="B21" s="30" t="s">
        <v>29</v>
      </c>
      <c r="C21" s="65" t="s">
        <v>230</v>
      </c>
      <c r="D21" s="65" t="s">
        <v>229</v>
      </c>
      <c r="E21" s="65" t="s">
        <v>5</v>
      </c>
      <c r="F21" s="65" t="s">
        <v>230</v>
      </c>
      <c r="G21" s="65" t="s">
        <v>230</v>
      </c>
      <c r="H21" s="65" t="s">
        <v>230</v>
      </c>
      <c r="I21" s="22"/>
      <c r="J21" s="65" t="s">
        <v>5</v>
      </c>
      <c r="K21" s="65" t="s">
        <v>230</v>
      </c>
      <c r="L21" s="65" t="s">
        <v>5</v>
      </c>
      <c r="M21" s="65" t="s">
        <v>230</v>
      </c>
      <c r="N21" s="65" t="s">
        <v>230</v>
      </c>
      <c r="O21" s="65" t="s">
        <v>230</v>
      </c>
      <c r="P21" s="9"/>
      <c r="Q21" s="65" t="s">
        <v>5</v>
      </c>
      <c r="R21" s="65" t="s">
        <v>5</v>
      </c>
      <c r="S21" s="65" t="s">
        <v>5</v>
      </c>
      <c r="T21" s="65" t="s">
        <v>230</v>
      </c>
      <c r="U21" s="65" t="s">
        <v>230</v>
      </c>
      <c r="V21" s="65" t="s">
        <v>230</v>
      </c>
      <c r="W21" s="9"/>
      <c r="X21" s="65" t="s">
        <v>5</v>
      </c>
      <c r="Y21" s="65" t="s">
        <v>5</v>
      </c>
      <c r="Z21" s="65" t="s">
        <v>5</v>
      </c>
      <c r="AA21" s="65" t="s">
        <v>230</v>
      </c>
      <c r="AB21" s="65" t="s">
        <v>230</v>
      </c>
      <c r="AC21" s="65" t="s">
        <v>230</v>
      </c>
      <c r="AD21" s="9"/>
    </row>
    <row r="22" spans="2:30" ht="19" customHeight="1" thickBot="1" x14ac:dyDescent="0.3">
      <c r="B22" s="64"/>
      <c r="C22" s="15"/>
      <c r="D22" s="15"/>
      <c r="E22" s="15"/>
      <c r="F22" s="15"/>
      <c r="G22" s="15"/>
      <c r="H22" s="15"/>
      <c r="I22" s="22"/>
      <c r="J22" s="15"/>
      <c r="K22" s="15"/>
      <c r="L22" s="15"/>
      <c r="M22" s="15"/>
      <c r="N22" s="15"/>
      <c r="O22" s="15"/>
      <c r="P22" s="9"/>
      <c r="Q22" s="15"/>
      <c r="R22" s="15"/>
      <c r="S22" s="15"/>
      <c r="T22" s="15"/>
      <c r="U22" s="15"/>
      <c r="V22" s="15"/>
      <c r="W22" s="9"/>
      <c r="X22" s="15"/>
      <c r="Y22" s="15"/>
      <c r="Z22" s="15"/>
      <c r="AA22" s="15"/>
      <c r="AB22" s="15"/>
      <c r="AC22" s="15"/>
      <c r="AD22" s="9"/>
    </row>
    <row r="23" spans="2:30" ht="19" customHeight="1" thickBot="1" x14ac:dyDescent="0.25">
      <c r="B23" s="29"/>
      <c r="C23" s="45"/>
      <c r="D23" s="32"/>
      <c r="E23" s="32"/>
      <c r="F23" s="32"/>
      <c r="G23" s="32"/>
      <c r="H23" s="32"/>
      <c r="I23" s="32"/>
      <c r="J23" s="9"/>
      <c r="K23" s="32"/>
      <c r="L23" s="32"/>
      <c r="M23" s="96" t="str">
        <f>Info!C8</f>
        <v>Bouchard, Jean-Emmanuel</v>
      </c>
      <c r="N23" s="96"/>
      <c r="O23" s="96"/>
      <c r="P23" s="96"/>
      <c r="Q23" s="96"/>
      <c r="R23" s="96"/>
      <c r="S23" s="96"/>
      <c r="T23" s="88" t="s">
        <v>32</v>
      </c>
      <c r="U23" s="88"/>
      <c r="V23" s="88"/>
      <c r="W23" s="89"/>
      <c r="X23" s="33" t="s">
        <v>13</v>
      </c>
      <c r="Y23" s="34"/>
      <c r="Z23" s="34"/>
      <c r="AA23" s="34"/>
      <c r="AB23" s="34"/>
      <c r="AC23" s="35"/>
      <c r="AD23" s="10"/>
    </row>
    <row r="24" spans="2:30" ht="19" customHeight="1" thickBot="1" x14ac:dyDescent="0.25">
      <c r="B24" s="29"/>
      <c r="C24" s="32"/>
      <c r="D24" s="32"/>
      <c r="E24" s="32"/>
      <c r="F24" s="32"/>
      <c r="G24" s="32"/>
      <c r="H24" s="32"/>
      <c r="I24" s="32"/>
      <c r="J24" s="9"/>
      <c r="K24" s="32"/>
      <c r="L24" s="32"/>
      <c r="M24" s="96"/>
      <c r="N24" s="96"/>
      <c r="O24" s="96"/>
      <c r="P24" s="96"/>
      <c r="Q24" s="96"/>
      <c r="R24" s="96"/>
      <c r="S24" s="96"/>
      <c r="T24" s="36"/>
      <c r="U24" s="36"/>
      <c r="V24" s="36"/>
      <c r="W24" s="36"/>
      <c r="X24" s="37"/>
      <c r="Y24" s="37"/>
      <c r="Z24" s="37"/>
      <c r="AA24" s="37"/>
      <c r="AB24" s="37"/>
      <c r="AC24" s="37"/>
      <c r="AD24" s="10"/>
    </row>
    <row r="25" spans="2:30" ht="19" customHeight="1" thickBot="1" x14ac:dyDescent="0.25">
      <c r="B25" s="29"/>
      <c r="C25" s="90" t="s">
        <v>30</v>
      </c>
      <c r="D25" s="91"/>
      <c r="E25" s="91"/>
      <c r="F25" s="91"/>
      <c r="G25" s="92">
        <v>3</v>
      </c>
      <c r="H25" s="93"/>
      <c r="I25" s="26"/>
      <c r="J25" s="94" t="s">
        <v>30</v>
      </c>
      <c r="K25" s="95"/>
      <c r="L25" s="95"/>
      <c r="M25" s="95"/>
      <c r="N25" s="85">
        <v>0</v>
      </c>
      <c r="O25" s="86"/>
      <c r="P25" s="26"/>
      <c r="Q25" s="94" t="s">
        <v>30</v>
      </c>
      <c r="R25" s="95"/>
      <c r="S25" s="95"/>
      <c r="T25" s="95"/>
      <c r="U25" s="85">
        <v>4</v>
      </c>
      <c r="V25" s="86"/>
      <c r="W25" s="26"/>
      <c r="X25" s="94" t="s">
        <v>30</v>
      </c>
      <c r="Y25" s="95"/>
      <c r="Z25" s="95"/>
      <c r="AA25" s="95"/>
      <c r="AB25" s="85">
        <v>0</v>
      </c>
      <c r="AC25" s="86"/>
      <c r="AD25" s="10"/>
    </row>
    <row r="26" spans="2:30" ht="19" customHeight="1" x14ac:dyDescent="0.25">
      <c r="B26" s="30" t="s">
        <v>27</v>
      </c>
      <c r="C26" s="65" t="s">
        <v>5</v>
      </c>
      <c r="D26" s="65" t="s">
        <v>13</v>
      </c>
      <c r="E26" s="65" t="s">
        <v>13</v>
      </c>
      <c r="F26" s="65" t="s">
        <v>5</v>
      </c>
      <c r="G26" s="65" t="s">
        <v>230</v>
      </c>
      <c r="H26" s="65" t="s">
        <v>13</v>
      </c>
      <c r="I26" s="22"/>
      <c r="J26" s="65" t="s">
        <v>13</v>
      </c>
      <c r="K26" s="65" t="s">
        <v>230</v>
      </c>
      <c r="L26" s="65" t="s">
        <v>13</v>
      </c>
      <c r="M26" s="65" t="s">
        <v>13</v>
      </c>
      <c r="N26" s="65" t="s">
        <v>230</v>
      </c>
      <c r="O26" s="65" t="s">
        <v>230</v>
      </c>
      <c r="P26" s="9"/>
      <c r="Q26" s="65" t="s">
        <v>5</v>
      </c>
      <c r="R26" s="65" t="s">
        <v>230</v>
      </c>
      <c r="S26" s="65" t="s">
        <v>5</v>
      </c>
      <c r="T26" s="65" t="s">
        <v>13</v>
      </c>
      <c r="U26" s="65" t="s">
        <v>230</v>
      </c>
      <c r="V26" s="65" t="s">
        <v>230</v>
      </c>
      <c r="W26" s="9"/>
      <c r="X26" s="65" t="s">
        <v>230</v>
      </c>
      <c r="Y26" s="65" t="s">
        <v>230</v>
      </c>
      <c r="Z26" s="65" t="s">
        <v>230</v>
      </c>
      <c r="AA26" s="65" t="s">
        <v>230</v>
      </c>
      <c r="AB26" s="65" t="s">
        <v>230</v>
      </c>
      <c r="AC26" s="65" t="s">
        <v>230</v>
      </c>
      <c r="AD26" s="9"/>
    </row>
    <row r="27" spans="2:30" ht="19" customHeight="1" x14ac:dyDescent="0.25">
      <c r="B27" s="30" t="s">
        <v>28</v>
      </c>
      <c r="C27" s="65" t="s">
        <v>5</v>
      </c>
      <c r="D27" s="65" t="s">
        <v>13</v>
      </c>
      <c r="E27" s="65" t="s">
        <v>13</v>
      </c>
      <c r="F27" s="65" t="s">
        <v>5</v>
      </c>
      <c r="G27" s="65" t="s">
        <v>230</v>
      </c>
      <c r="H27" s="65" t="s">
        <v>13</v>
      </c>
      <c r="I27" s="22"/>
      <c r="J27" s="65" t="s">
        <v>13</v>
      </c>
      <c r="K27" s="65" t="s">
        <v>230</v>
      </c>
      <c r="L27" s="65" t="s">
        <v>13</v>
      </c>
      <c r="M27" s="65" t="s">
        <v>13</v>
      </c>
      <c r="N27" s="65" t="s">
        <v>230</v>
      </c>
      <c r="O27" s="65" t="s">
        <v>230</v>
      </c>
      <c r="P27" s="9"/>
      <c r="Q27" s="65" t="s">
        <v>5</v>
      </c>
      <c r="R27" s="65" t="s">
        <v>5</v>
      </c>
      <c r="S27" s="65" t="s">
        <v>5</v>
      </c>
      <c r="T27" s="65" t="s">
        <v>13</v>
      </c>
      <c r="U27" s="65" t="s">
        <v>230</v>
      </c>
      <c r="V27" s="65" t="s">
        <v>230</v>
      </c>
      <c r="W27" s="9"/>
      <c r="X27" s="65" t="s">
        <v>230</v>
      </c>
      <c r="Y27" s="65" t="s">
        <v>230</v>
      </c>
      <c r="Z27" s="65" t="s">
        <v>230</v>
      </c>
      <c r="AA27" s="65" t="s">
        <v>230</v>
      </c>
      <c r="AB27" s="65" t="s">
        <v>230</v>
      </c>
      <c r="AC27" s="65" t="s">
        <v>230</v>
      </c>
      <c r="AD27" s="9"/>
    </row>
    <row r="28" spans="2:30" ht="19" customHeight="1" x14ac:dyDescent="0.25">
      <c r="B28" s="30" t="s">
        <v>29</v>
      </c>
      <c r="C28" s="65" t="s">
        <v>230</v>
      </c>
      <c r="D28" s="65" t="s">
        <v>230</v>
      </c>
      <c r="E28" s="65" t="s">
        <v>230</v>
      </c>
      <c r="F28" s="65" t="s">
        <v>230</v>
      </c>
      <c r="G28" s="65" t="s">
        <v>230</v>
      </c>
      <c r="H28" s="65" t="s">
        <v>230</v>
      </c>
      <c r="I28" s="22"/>
      <c r="J28" s="65" t="s">
        <v>230</v>
      </c>
      <c r="K28" s="65" t="s">
        <v>230</v>
      </c>
      <c r="L28" s="65" t="s">
        <v>230</v>
      </c>
      <c r="M28" s="65" t="s">
        <v>230</v>
      </c>
      <c r="N28" s="65" t="s">
        <v>230</v>
      </c>
      <c r="O28" s="65" t="s">
        <v>230</v>
      </c>
      <c r="P28" s="9"/>
      <c r="Q28" s="65" t="s">
        <v>230</v>
      </c>
      <c r="R28" s="65" t="s">
        <v>5</v>
      </c>
      <c r="S28" s="65" t="s">
        <v>230</v>
      </c>
      <c r="T28" s="65" t="s">
        <v>230</v>
      </c>
      <c r="U28" s="65" t="s">
        <v>230</v>
      </c>
      <c r="V28" s="65" t="s">
        <v>230</v>
      </c>
      <c r="W28" s="9"/>
      <c r="X28" s="65" t="s">
        <v>230</v>
      </c>
      <c r="Y28" s="65" t="s">
        <v>230</v>
      </c>
      <c r="Z28" s="65" t="s">
        <v>230</v>
      </c>
      <c r="AA28" s="65" t="s">
        <v>230</v>
      </c>
      <c r="AB28" s="65" t="s">
        <v>230</v>
      </c>
      <c r="AC28" s="65" t="s">
        <v>230</v>
      </c>
      <c r="AD28" s="9"/>
    </row>
    <row r="29" spans="2:30" ht="19" customHeight="1" thickBot="1" x14ac:dyDescent="0.3">
      <c r="B29" s="64"/>
      <c r="C29" s="15"/>
      <c r="D29" s="15"/>
      <c r="E29" s="15"/>
      <c r="F29" s="15"/>
      <c r="G29" s="15"/>
      <c r="H29" s="15"/>
      <c r="I29" s="22"/>
      <c r="J29" s="15"/>
      <c r="K29" s="15"/>
      <c r="L29" s="15"/>
      <c r="M29" s="15"/>
      <c r="N29" s="15"/>
      <c r="O29" s="15"/>
      <c r="P29" s="9"/>
      <c r="Q29" s="15"/>
      <c r="R29" s="15"/>
      <c r="S29" s="15"/>
      <c r="T29" s="15"/>
      <c r="U29" s="15"/>
      <c r="V29" s="15"/>
      <c r="W29" s="9"/>
      <c r="X29" s="15"/>
      <c r="Y29" s="15"/>
      <c r="Z29" s="15"/>
      <c r="AA29" s="15"/>
      <c r="AB29" s="15"/>
      <c r="AC29" s="15"/>
      <c r="AD29" s="9"/>
    </row>
    <row r="30" spans="2:30" ht="19" customHeight="1" thickBot="1" x14ac:dyDescent="0.25">
      <c r="B30" s="29"/>
      <c r="C30" s="45"/>
      <c r="D30" s="32"/>
      <c r="E30" s="32"/>
      <c r="F30" s="32"/>
      <c r="G30" s="32"/>
      <c r="H30" s="32"/>
      <c r="I30" s="32"/>
      <c r="J30" s="9"/>
      <c r="K30" s="32"/>
      <c r="L30" s="32"/>
      <c r="M30" s="96" t="str">
        <f>Info!C15</f>
        <v>Lamarre, Vincent</v>
      </c>
      <c r="N30" s="96"/>
      <c r="O30" s="96"/>
      <c r="P30" s="96"/>
      <c r="Q30" s="96"/>
      <c r="R30" s="96"/>
      <c r="S30" s="96"/>
      <c r="T30" s="88" t="s">
        <v>32</v>
      </c>
      <c r="U30" s="88"/>
      <c r="V30" s="88"/>
      <c r="W30" s="89"/>
      <c r="X30" s="33" t="s">
        <v>15</v>
      </c>
      <c r="Y30" s="34"/>
      <c r="Z30" s="34"/>
      <c r="AA30" s="34"/>
      <c r="AB30" s="34"/>
      <c r="AC30" s="35"/>
      <c r="AD30" s="10"/>
    </row>
    <row r="31" spans="2:30" ht="19" customHeight="1" thickBot="1" x14ac:dyDescent="0.25">
      <c r="B31" s="29"/>
      <c r="C31" s="32"/>
      <c r="D31" s="32"/>
      <c r="E31" s="32"/>
      <c r="F31" s="32"/>
      <c r="G31" s="32"/>
      <c r="H31" s="32"/>
      <c r="I31" s="32"/>
      <c r="J31" s="9"/>
      <c r="K31" s="32"/>
      <c r="L31" s="32"/>
      <c r="M31" s="96"/>
      <c r="N31" s="96"/>
      <c r="O31" s="96"/>
      <c r="P31" s="96"/>
      <c r="Q31" s="96"/>
      <c r="R31" s="96"/>
      <c r="S31" s="96"/>
      <c r="T31" s="36"/>
      <c r="U31" s="36"/>
      <c r="V31" s="36"/>
      <c r="W31" s="36"/>
      <c r="X31" s="37"/>
      <c r="Y31" s="37"/>
      <c r="Z31" s="37"/>
      <c r="AA31" s="37"/>
      <c r="AB31" s="37"/>
      <c r="AC31" s="37"/>
      <c r="AD31" s="10"/>
    </row>
    <row r="32" spans="2:30" ht="19" customHeight="1" thickBot="1" x14ac:dyDescent="0.25">
      <c r="B32" s="29"/>
      <c r="C32" s="90" t="s">
        <v>30</v>
      </c>
      <c r="D32" s="91"/>
      <c r="E32" s="91"/>
      <c r="F32" s="91"/>
      <c r="G32" s="92">
        <v>6</v>
      </c>
      <c r="H32" s="93"/>
      <c r="I32" s="26"/>
      <c r="J32" s="94" t="s">
        <v>30</v>
      </c>
      <c r="K32" s="95"/>
      <c r="L32" s="95"/>
      <c r="M32" s="95"/>
      <c r="N32" s="85">
        <v>3</v>
      </c>
      <c r="O32" s="86"/>
      <c r="P32" s="26"/>
      <c r="Q32" s="94" t="s">
        <v>30</v>
      </c>
      <c r="R32" s="95"/>
      <c r="S32" s="95"/>
      <c r="T32" s="95"/>
      <c r="U32" s="85">
        <v>0</v>
      </c>
      <c r="V32" s="86"/>
      <c r="W32" s="26"/>
      <c r="X32" s="94" t="s">
        <v>30</v>
      </c>
      <c r="Y32" s="95"/>
      <c r="Z32" s="95"/>
      <c r="AA32" s="95"/>
      <c r="AB32" s="85">
        <v>4</v>
      </c>
      <c r="AC32" s="86"/>
      <c r="AD32" s="10"/>
    </row>
    <row r="33" spans="2:30" ht="19" customHeight="1" x14ac:dyDescent="0.25">
      <c r="B33" s="30" t="s">
        <v>27</v>
      </c>
      <c r="C33" s="65" t="s">
        <v>230</v>
      </c>
      <c r="D33" s="65" t="s">
        <v>5</v>
      </c>
      <c r="E33" s="65" t="s">
        <v>5</v>
      </c>
      <c r="F33" s="65" t="s">
        <v>5</v>
      </c>
      <c r="G33" s="65" t="s">
        <v>5</v>
      </c>
      <c r="H33" s="65" t="s">
        <v>230</v>
      </c>
      <c r="I33" s="22"/>
      <c r="J33" s="65" t="s">
        <v>5</v>
      </c>
      <c r="K33" s="65" t="s">
        <v>5</v>
      </c>
      <c r="L33" s="65" t="s">
        <v>230</v>
      </c>
      <c r="M33" s="65" t="s">
        <v>15</v>
      </c>
      <c r="N33" s="65" t="s">
        <v>15</v>
      </c>
      <c r="O33" s="65" t="s">
        <v>230</v>
      </c>
      <c r="P33" s="9"/>
      <c r="Q33" s="65" t="s">
        <v>15</v>
      </c>
      <c r="R33" s="65" t="s">
        <v>15</v>
      </c>
      <c r="S33" s="65" t="s">
        <v>15</v>
      </c>
      <c r="T33" s="65" t="s">
        <v>15</v>
      </c>
      <c r="U33" s="65" t="s">
        <v>230</v>
      </c>
      <c r="V33" s="65"/>
      <c r="W33" s="9"/>
      <c r="X33" s="65" t="s">
        <v>5</v>
      </c>
      <c r="Y33" s="65" t="s">
        <v>5</v>
      </c>
      <c r="Z33" s="65" t="s">
        <v>5</v>
      </c>
      <c r="AA33" s="65" t="s">
        <v>230</v>
      </c>
      <c r="AB33" s="65" t="s">
        <v>15</v>
      </c>
      <c r="AC33" s="65" t="s">
        <v>230</v>
      </c>
      <c r="AD33" s="9"/>
    </row>
    <row r="34" spans="2:30" ht="19" customHeight="1" x14ac:dyDescent="0.25">
      <c r="B34" s="30" t="s">
        <v>28</v>
      </c>
      <c r="C34" s="65" t="s">
        <v>230</v>
      </c>
      <c r="D34" s="65" t="s">
        <v>229</v>
      </c>
      <c r="E34" s="65" t="s">
        <v>5</v>
      </c>
      <c r="F34" s="65" t="s">
        <v>229</v>
      </c>
      <c r="G34" s="65" t="s">
        <v>5</v>
      </c>
      <c r="H34" s="65" t="s">
        <v>230</v>
      </c>
      <c r="I34" s="22"/>
      <c r="J34" s="65" t="s">
        <v>5</v>
      </c>
      <c r="K34" s="65" t="s">
        <v>229</v>
      </c>
      <c r="L34" s="65" t="s">
        <v>230</v>
      </c>
      <c r="M34" s="65" t="s">
        <v>15</v>
      </c>
      <c r="N34" s="65" t="s">
        <v>15</v>
      </c>
      <c r="O34" s="65" t="s">
        <v>230</v>
      </c>
      <c r="P34" s="9"/>
      <c r="Q34" s="65" t="s">
        <v>15</v>
      </c>
      <c r="R34" s="65" t="s">
        <v>15</v>
      </c>
      <c r="S34" s="65" t="s">
        <v>15</v>
      </c>
      <c r="T34" s="65" t="s">
        <v>15</v>
      </c>
      <c r="U34" s="65" t="s">
        <v>230</v>
      </c>
      <c r="V34" s="65"/>
      <c r="W34" s="9"/>
      <c r="X34" s="65" t="s">
        <v>5</v>
      </c>
      <c r="Y34" s="65" t="s">
        <v>229</v>
      </c>
      <c r="Z34" s="65" t="s">
        <v>229</v>
      </c>
      <c r="AA34" s="65" t="s">
        <v>230</v>
      </c>
      <c r="AB34" s="65" t="s">
        <v>15</v>
      </c>
      <c r="AC34" s="65" t="s">
        <v>230</v>
      </c>
      <c r="AD34" s="9"/>
    </row>
    <row r="35" spans="2:30" ht="19" customHeight="1" x14ac:dyDescent="0.25">
      <c r="B35" s="30" t="s">
        <v>29</v>
      </c>
      <c r="C35" s="65" t="s">
        <v>230</v>
      </c>
      <c r="D35" s="65" t="s">
        <v>230</v>
      </c>
      <c r="E35" s="65" t="s">
        <v>5</v>
      </c>
      <c r="F35" s="65" t="s">
        <v>230</v>
      </c>
      <c r="G35" s="65" t="s">
        <v>230</v>
      </c>
      <c r="H35" s="65" t="s">
        <v>230</v>
      </c>
      <c r="I35" s="22"/>
      <c r="J35" s="65" t="s">
        <v>5</v>
      </c>
      <c r="K35" s="65" t="s">
        <v>230</v>
      </c>
      <c r="L35" s="65" t="s">
        <v>230</v>
      </c>
      <c r="M35" s="65" t="s">
        <v>230</v>
      </c>
      <c r="N35" s="65" t="s">
        <v>230</v>
      </c>
      <c r="O35" s="65" t="s">
        <v>230</v>
      </c>
      <c r="P35" s="9"/>
      <c r="Q35" s="65" t="s">
        <v>15</v>
      </c>
      <c r="R35" s="65" t="s">
        <v>15</v>
      </c>
      <c r="S35" s="65" t="s">
        <v>15</v>
      </c>
      <c r="T35" s="65" t="s">
        <v>230</v>
      </c>
      <c r="U35" s="65" t="s">
        <v>230</v>
      </c>
      <c r="V35" s="65"/>
      <c r="W35" s="9"/>
      <c r="X35" s="65" t="s">
        <v>5</v>
      </c>
      <c r="Y35" s="65" t="s">
        <v>5</v>
      </c>
      <c r="Z35" s="65" t="s">
        <v>230</v>
      </c>
      <c r="AA35" s="65" t="s">
        <v>230</v>
      </c>
      <c r="AB35" s="65" t="s">
        <v>230</v>
      </c>
      <c r="AC35" s="65" t="s">
        <v>230</v>
      </c>
      <c r="AD35" s="9"/>
    </row>
    <row r="36" spans="2:30" ht="19" customHeight="1" thickBot="1" x14ac:dyDescent="0.3">
      <c r="B36" s="64"/>
      <c r="C36" s="15"/>
      <c r="D36" s="15"/>
      <c r="E36" s="15"/>
      <c r="F36" s="15"/>
      <c r="G36" s="15"/>
      <c r="H36" s="15"/>
      <c r="I36" s="22"/>
      <c r="J36" s="15"/>
      <c r="K36" s="15"/>
      <c r="L36" s="15"/>
      <c r="M36" s="15"/>
      <c r="N36" s="15"/>
      <c r="O36" s="15"/>
      <c r="P36" s="9"/>
      <c r="Q36" s="15"/>
      <c r="R36" s="15"/>
      <c r="S36" s="15"/>
      <c r="T36" s="15"/>
      <c r="U36" s="15"/>
      <c r="V36" s="15"/>
      <c r="W36" s="9"/>
      <c r="X36" s="15"/>
      <c r="Y36" s="15"/>
      <c r="Z36" s="15"/>
      <c r="AA36" s="15"/>
      <c r="AB36" s="15"/>
      <c r="AC36" s="15"/>
      <c r="AD36" s="9"/>
    </row>
    <row r="37" spans="2:30" ht="19" customHeight="1" thickBot="1" x14ac:dyDescent="0.25">
      <c r="B37" s="29"/>
      <c r="C37" s="45"/>
      <c r="D37" s="32"/>
      <c r="E37" s="32"/>
      <c r="F37" s="32"/>
      <c r="G37" s="32"/>
      <c r="H37" s="32"/>
      <c r="I37" s="32"/>
      <c r="J37" s="9"/>
      <c r="K37" s="32"/>
      <c r="L37" s="32"/>
      <c r="M37" s="96" t="str">
        <f>Info!C9</f>
        <v>Boyer, Suzanne</v>
      </c>
      <c r="N37" s="96"/>
      <c r="O37" s="96"/>
      <c r="P37" s="96"/>
      <c r="Q37" s="96"/>
      <c r="R37" s="96"/>
      <c r="S37" s="96"/>
      <c r="T37" s="88" t="s">
        <v>32</v>
      </c>
      <c r="U37" s="88"/>
      <c r="V37" s="88"/>
      <c r="W37" s="89"/>
      <c r="X37" s="33" t="s">
        <v>326</v>
      </c>
      <c r="Y37" s="34" t="s">
        <v>12</v>
      </c>
      <c r="Z37" s="34"/>
      <c r="AA37" s="34"/>
      <c r="AB37" s="34"/>
      <c r="AC37" s="35"/>
      <c r="AD37" s="10"/>
    </row>
    <row r="38" spans="2:30" ht="19" customHeight="1" thickBot="1" x14ac:dyDescent="0.25">
      <c r="B38" s="29"/>
      <c r="C38" s="32"/>
      <c r="D38" s="32"/>
      <c r="E38" s="32"/>
      <c r="F38" s="32"/>
      <c r="G38" s="32"/>
      <c r="H38" s="32"/>
      <c r="I38" s="32"/>
      <c r="J38" s="9"/>
      <c r="K38" s="32"/>
      <c r="L38" s="32"/>
      <c r="M38" s="96"/>
      <c r="N38" s="96"/>
      <c r="O38" s="96"/>
      <c r="P38" s="96"/>
      <c r="Q38" s="96"/>
      <c r="R38" s="96"/>
      <c r="S38" s="96"/>
      <c r="T38" s="36"/>
      <c r="U38" s="36"/>
      <c r="V38" s="36"/>
      <c r="W38" s="36"/>
      <c r="X38" s="37"/>
      <c r="Y38" s="37"/>
      <c r="Z38" s="37"/>
      <c r="AA38" s="37"/>
      <c r="AB38" s="37"/>
      <c r="AC38" s="37"/>
      <c r="AD38" s="10"/>
    </row>
    <row r="39" spans="2:30" ht="19" customHeight="1" thickBot="1" x14ac:dyDescent="0.25">
      <c r="B39" s="29"/>
      <c r="C39" s="90" t="s">
        <v>30</v>
      </c>
      <c r="D39" s="91"/>
      <c r="E39" s="91"/>
      <c r="F39" s="91"/>
      <c r="G39" s="92">
        <v>8</v>
      </c>
      <c r="H39" s="93"/>
      <c r="I39" s="26"/>
      <c r="J39" s="94" t="s">
        <v>30</v>
      </c>
      <c r="K39" s="95"/>
      <c r="L39" s="95"/>
      <c r="M39" s="95"/>
      <c r="N39" s="85">
        <v>8</v>
      </c>
      <c r="O39" s="86"/>
      <c r="P39" s="26"/>
      <c r="Q39" s="94" t="s">
        <v>30</v>
      </c>
      <c r="R39" s="95"/>
      <c r="S39" s="95"/>
      <c r="T39" s="95"/>
      <c r="U39" s="85">
        <v>8</v>
      </c>
      <c r="V39" s="86"/>
      <c r="W39" s="26"/>
      <c r="X39" s="94" t="s">
        <v>30</v>
      </c>
      <c r="Y39" s="95"/>
      <c r="Z39" s="95"/>
      <c r="AA39" s="95"/>
      <c r="AB39" s="85">
        <v>8</v>
      </c>
      <c r="AC39" s="86"/>
      <c r="AD39" s="10"/>
    </row>
    <row r="40" spans="2:30" ht="19" customHeight="1" x14ac:dyDescent="0.25">
      <c r="B40" s="30" t="s">
        <v>27</v>
      </c>
      <c r="C40" s="65" t="s">
        <v>230</v>
      </c>
      <c r="D40" s="65" t="s">
        <v>5</v>
      </c>
      <c r="E40" s="65" t="s">
        <v>5</v>
      </c>
      <c r="F40" s="65" t="s">
        <v>5</v>
      </c>
      <c r="G40" s="65" t="s">
        <v>5</v>
      </c>
      <c r="H40" s="65" t="s">
        <v>230</v>
      </c>
      <c r="I40" s="22"/>
      <c r="J40" s="65" t="s">
        <v>5</v>
      </c>
      <c r="K40" s="65" t="s">
        <v>5</v>
      </c>
      <c r="L40" s="65" t="s">
        <v>5</v>
      </c>
      <c r="M40" s="65" t="s">
        <v>5</v>
      </c>
      <c r="N40" s="65" t="s">
        <v>5</v>
      </c>
      <c r="O40" s="65" t="s">
        <v>230</v>
      </c>
      <c r="P40" s="9"/>
      <c r="Q40" s="65" t="s">
        <v>5</v>
      </c>
      <c r="R40" s="65" t="s">
        <v>5</v>
      </c>
      <c r="S40" s="65" t="s">
        <v>5</v>
      </c>
      <c r="T40" s="65" t="s">
        <v>5</v>
      </c>
      <c r="U40" s="65" t="s">
        <v>5</v>
      </c>
      <c r="V40" s="65" t="s">
        <v>230</v>
      </c>
      <c r="W40" s="9"/>
      <c r="X40" s="65" t="s">
        <v>5</v>
      </c>
      <c r="Y40" s="65" t="s">
        <v>5</v>
      </c>
      <c r="Z40" s="65" t="s">
        <v>5</v>
      </c>
      <c r="AA40" s="65" t="s">
        <v>5</v>
      </c>
      <c r="AB40" s="65" t="s">
        <v>5</v>
      </c>
      <c r="AC40" s="65" t="s">
        <v>230</v>
      </c>
      <c r="AD40" s="9"/>
    </row>
    <row r="41" spans="2:30" ht="19" customHeight="1" x14ac:dyDescent="0.25">
      <c r="B41" s="30" t="s">
        <v>28</v>
      </c>
      <c r="C41" s="65" t="s">
        <v>230</v>
      </c>
      <c r="D41" s="65" t="s">
        <v>5</v>
      </c>
      <c r="E41" s="65" t="s">
        <v>5</v>
      </c>
      <c r="F41" s="65" t="s">
        <v>5</v>
      </c>
      <c r="G41" s="65" t="s">
        <v>5</v>
      </c>
      <c r="H41" s="65" t="s">
        <v>230</v>
      </c>
      <c r="I41" s="22"/>
      <c r="J41" s="65" t="s">
        <v>5</v>
      </c>
      <c r="K41" s="65" t="s">
        <v>5</v>
      </c>
      <c r="L41" s="65" t="s">
        <v>5</v>
      </c>
      <c r="M41" s="65" t="s">
        <v>5</v>
      </c>
      <c r="N41" s="65" t="s">
        <v>5</v>
      </c>
      <c r="O41" s="65" t="s">
        <v>230</v>
      </c>
      <c r="P41" s="9"/>
      <c r="Q41" s="65" t="s">
        <v>5</v>
      </c>
      <c r="R41" s="65" t="s">
        <v>5</v>
      </c>
      <c r="S41" s="65" t="s">
        <v>5</v>
      </c>
      <c r="T41" s="65" t="s">
        <v>5</v>
      </c>
      <c r="U41" s="65" t="s">
        <v>5</v>
      </c>
      <c r="V41" s="65" t="s">
        <v>230</v>
      </c>
      <c r="W41" s="9"/>
      <c r="X41" s="65" t="s">
        <v>5</v>
      </c>
      <c r="Y41" s="65" t="s">
        <v>5</v>
      </c>
      <c r="Z41" s="65" t="s">
        <v>5</v>
      </c>
      <c r="AA41" s="65" t="s">
        <v>5</v>
      </c>
      <c r="AB41" s="65" t="s">
        <v>5</v>
      </c>
      <c r="AC41" s="65" t="s">
        <v>230</v>
      </c>
      <c r="AD41" s="9"/>
    </row>
    <row r="42" spans="2:30" ht="19" customHeight="1" x14ac:dyDescent="0.25">
      <c r="B42" s="30" t="s">
        <v>29</v>
      </c>
      <c r="C42" s="65" t="s">
        <v>230</v>
      </c>
      <c r="D42" s="65" t="s">
        <v>5</v>
      </c>
      <c r="E42" s="65" t="s">
        <v>5</v>
      </c>
      <c r="F42" s="65" t="s">
        <v>230</v>
      </c>
      <c r="G42" s="65" t="s">
        <v>230</v>
      </c>
      <c r="H42" s="65" t="s">
        <v>230</v>
      </c>
      <c r="I42" s="22"/>
      <c r="J42" s="65" t="s">
        <v>5</v>
      </c>
      <c r="K42" s="65" t="s">
        <v>5</v>
      </c>
      <c r="L42" s="65" t="s">
        <v>5</v>
      </c>
      <c r="M42" s="65" t="s">
        <v>230</v>
      </c>
      <c r="N42" s="65" t="s">
        <v>230</v>
      </c>
      <c r="O42" s="65" t="s">
        <v>230</v>
      </c>
      <c r="P42" s="9"/>
      <c r="Q42" s="65" t="s">
        <v>5</v>
      </c>
      <c r="R42" s="65" t="s">
        <v>5</v>
      </c>
      <c r="S42" s="65" t="s">
        <v>5</v>
      </c>
      <c r="T42" s="65" t="s">
        <v>230</v>
      </c>
      <c r="U42" s="65" t="s">
        <v>230</v>
      </c>
      <c r="V42" s="65" t="s">
        <v>230</v>
      </c>
      <c r="W42" s="9"/>
      <c r="X42" s="65" t="s">
        <v>5</v>
      </c>
      <c r="Y42" s="65" t="s">
        <v>5</v>
      </c>
      <c r="Z42" s="65" t="s">
        <v>5</v>
      </c>
      <c r="AA42" s="65" t="s">
        <v>230</v>
      </c>
      <c r="AB42" s="65" t="s">
        <v>230</v>
      </c>
      <c r="AC42" s="65" t="s">
        <v>230</v>
      </c>
      <c r="AD42" s="9"/>
    </row>
    <row r="43" spans="2:30" ht="19" customHeight="1" thickBot="1" x14ac:dyDescent="0.3">
      <c r="B43" s="64"/>
      <c r="C43" s="15"/>
      <c r="D43" s="15"/>
      <c r="E43" s="15"/>
      <c r="F43" s="15"/>
      <c r="G43" s="15"/>
      <c r="H43" s="15"/>
      <c r="I43" s="22"/>
      <c r="J43" s="15"/>
      <c r="K43" s="15"/>
      <c r="L43" s="15"/>
      <c r="M43" s="15"/>
      <c r="N43" s="15"/>
      <c r="O43" s="15"/>
      <c r="P43" s="9"/>
      <c r="Q43" s="15"/>
      <c r="R43" s="15"/>
      <c r="S43" s="15"/>
      <c r="T43" s="15"/>
      <c r="U43" s="15"/>
      <c r="V43" s="15"/>
      <c r="W43" s="9"/>
      <c r="X43" s="15"/>
      <c r="Y43" s="15"/>
      <c r="Z43" s="15"/>
      <c r="AA43" s="15"/>
      <c r="AB43" s="15"/>
      <c r="AC43" s="15"/>
      <c r="AD43" s="9"/>
    </row>
    <row r="44" spans="2:30" ht="19" customHeight="1" thickBot="1" x14ac:dyDescent="0.25">
      <c r="B44" s="29"/>
      <c r="C44" s="45"/>
      <c r="D44" s="32"/>
      <c r="E44" s="32"/>
      <c r="F44" s="32"/>
      <c r="G44" s="32"/>
      <c r="H44" s="32"/>
      <c r="I44" s="32"/>
      <c r="J44" s="9"/>
      <c r="K44" s="32"/>
      <c r="L44" s="32"/>
      <c r="M44" s="96" t="str">
        <f>Info!C5</f>
        <v>Béland, Marie-France</v>
      </c>
      <c r="N44" s="96"/>
      <c r="O44" s="96"/>
      <c r="P44" s="96"/>
      <c r="Q44" s="96"/>
      <c r="R44" s="96"/>
      <c r="S44" s="96"/>
      <c r="T44" s="88" t="s">
        <v>32</v>
      </c>
      <c r="U44" s="88"/>
      <c r="V44" s="88"/>
      <c r="W44" s="89"/>
      <c r="X44" s="33"/>
      <c r="Y44" s="34"/>
      <c r="Z44" s="34"/>
      <c r="AA44" s="34"/>
      <c r="AB44" s="34"/>
      <c r="AC44" s="35"/>
      <c r="AD44" s="10"/>
    </row>
    <row r="45" spans="2:30" ht="19" customHeight="1" thickBot="1" x14ac:dyDescent="0.25">
      <c r="B45" s="29"/>
      <c r="C45" s="32"/>
      <c r="D45" s="32"/>
      <c r="E45" s="32"/>
      <c r="F45" s="32"/>
      <c r="G45" s="32"/>
      <c r="H45" s="32"/>
      <c r="I45" s="32"/>
      <c r="J45" s="9"/>
      <c r="K45" s="32"/>
      <c r="L45" s="32"/>
      <c r="M45" s="96"/>
      <c r="N45" s="96"/>
      <c r="O45" s="96"/>
      <c r="P45" s="96"/>
      <c r="Q45" s="96"/>
      <c r="R45" s="96"/>
      <c r="S45" s="96"/>
      <c r="T45" s="36"/>
      <c r="U45" s="36"/>
      <c r="V45" s="36"/>
      <c r="W45" s="36"/>
      <c r="X45" s="37"/>
      <c r="Y45" s="37"/>
      <c r="Z45" s="37"/>
      <c r="AA45" s="37"/>
      <c r="AB45" s="37"/>
      <c r="AC45" s="37"/>
      <c r="AD45" s="10"/>
    </row>
    <row r="46" spans="2:30" ht="19" customHeight="1" thickBot="1" x14ac:dyDescent="0.25">
      <c r="B46" s="29"/>
      <c r="C46" s="90" t="s">
        <v>30</v>
      </c>
      <c r="D46" s="91"/>
      <c r="E46" s="91"/>
      <c r="F46" s="91"/>
      <c r="G46" s="92">
        <v>0</v>
      </c>
      <c r="H46" s="93"/>
      <c r="I46" s="26"/>
      <c r="J46" s="94" t="s">
        <v>30</v>
      </c>
      <c r="K46" s="95"/>
      <c r="L46" s="95"/>
      <c r="M46" s="95"/>
      <c r="N46" s="85">
        <v>0</v>
      </c>
      <c r="O46" s="86"/>
      <c r="P46" s="26"/>
      <c r="Q46" s="94" t="s">
        <v>30</v>
      </c>
      <c r="R46" s="95"/>
      <c r="S46" s="95"/>
      <c r="T46" s="95"/>
      <c r="U46" s="85">
        <v>0</v>
      </c>
      <c r="V46" s="86"/>
      <c r="W46" s="26"/>
      <c r="X46" s="94" t="s">
        <v>30</v>
      </c>
      <c r="Y46" s="95"/>
      <c r="Z46" s="95"/>
      <c r="AA46" s="95"/>
      <c r="AB46" s="85">
        <v>0</v>
      </c>
      <c r="AC46" s="86"/>
      <c r="AD46" s="10"/>
    </row>
    <row r="47" spans="2:30" ht="19" customHeight="1" x14ac:dyDescent="0.25">
      <c r="B47" s="30" t="s">
        <v>27</v>
      </c>
      <c r="C47" s="65" t="s">
        <v>229</v>
      </c>
      <c r="D47" s="65" t="s">
        <v>229</v>
      </c>
      <c r="E47" s="65" t="s">
        <v>229</v>
      </c>
      <c r="F47" s="65" t="s">
        <v>229</v>
      </c>
      <c r="G47" s="65" t="s">
        <v>230</v>
      </c>
      <c r="H47" s="65" t="s">
        <v>230</v>
      </c>
      <c r="I47" s="22"/>
      <c r="J47" s="65" t="s">
        <v>229</v>
      </c>
      <c r="K47" s="65" t="s">
        <v>229</v>
      </c>
      <c r="L47" s="65" t="s">
        <v>229</v>
      </c>
      <c r="M47" s="65" t="s">
        <v>229</v>
      </c>
      <c r="N47" s="65" t="s">
        <v>230</v>
      </c>
      <c r="O47" s="65" t="s">
        <v>230</v>
      </c>
      <c r="P47" s="9"/>
      <c r="Q47" s="65" t="s">
        <v>230</v>
      </c>
      <c r="R47" s="65" t="s">
        <v>230</v>
      </c>
      <c r="S47" s="65" t="s">
        <v>230</v>
      </c>
      <c r="T47" s="65" t="s">
        <v>230</v>
      </c>
      <c r="U47" s="65" t="s">
        <v>230</v>
      </c>
      <c r="V47" s="65" t="s">
        <v>230</v>
      </c>
      <c r="W47" s="9"/>
      <c r="X47" s="65" t="s">
        <v>230</v>
      </c>
      <c r="Y47" s="65" t="s">
        <v>230</v>
      </c>
      <c r="Z47" s="65" t="s">
        <v>230</v>
      </c>
      <c r="AA47" s="65" t="s">
        <v>230</v>
      </c>
      <c r="AB47" s="65" t="s">
        <v>230</v>
      </c>
      <c r="AC47" s="65" t="s">
        <v>230</v>
      </c>
      <c r="AD47" s="9"/>
    </row>
    <row r="48" spans="2:30" ht="19" customHeight="1" x14ac:dyDescent="0.25">
      <c r="B48" s="30" t="s">
        <v>28</v>
      </c>
      <c r="C48" s="65" t="s">
        <v>229</v>
      </c>
      <c r="D48" s="65" t="s">
        <v>229</v>
      </c>
      <c r="E48" s="65" t="s">
        <v>229</v>
      </c>
      <c r="F48" s="65" t="s">
        <v>229</v>
      </c>
      <c r="G48" s="65" t="s">
        <v>230</v>
      </c>
      <c r="H48" s="65" t="s">
        <v>230</v>
      </c>
      <c r="I48" s="22"/>
      <c r="J48" s="65" t="s">
        <v>229</v>
      </c>
      <c r="K48" s="65" t="s">
        <v>229</v>
      </c>
      <c r="L48" s="65" t="s">
        <v>229</v>
      </c>
      <c r="M48" s="65" t="s">
        <v>229</v>
      </c>
      <c r="N48" s="65" t="s">
        <v>230</v>
      </c>
      <c r="O48" s="65" t="s">
        <v>230</v>
      </c>
      <c r="P48" s="9"/>
      <c r="Q48" s="65" t="s">
        <v>230</v>
      </c>
      <c r="R48" s="65" t="s">
        <v>230</v>
      </c>
      <c r="S48" s="65" t="s">
        <v>230</v>
      </c>
      <c r="T48" s="65" t="s">
        <v>230</v>
      </c>
      <c r="U48" s="65" t="s">
        <v>230</v>
      </c>
      <c r="V48" s="65" t="s">
        <v>230</v>
      </c>
      <c r="W48" s="9"/>
      <c r="X48" s="65" t="s">
        <v>230</v>
      </c>
      <c r="Y48" s="65" t="s">
        <v>230</v>
      </c>
      <c r="Z48" s="65" t="s">
        <v>230</v>
      </c>
      <c r="AA48" s="65" t="s">
        <v>230</v>
      </c>
      <c r="AB48" s="65" t="s">
        <v>230</v>
      </c>
      <c r="AC48" s="65" t="s">
        <v>230</v>
      </c>
      <c r="AD48" s="9"/>
    </row>
    <row r="49" spans="2:30" ht="19" customHeight="1" x14ac:dyDescent="0.25">
      <c r="B49" s="30" t="s">
        <v>29</v>
      </c>
      <c r="C49" s="65" t="s">
        <v>230</v>
      </c>
      <c r="D49" s="65" t="s">
        <v>230</v>
      </c>
      <c r="E49" s="65" t="s">
        <v>230</v>
      </c>
      <c r="F49" s="65" t="s">
        <v>230</v>
      </c>
      <c r="G49" s="65" t="s">
        <v>230</v>
      </c>
      <c r="H49" s="65" t="s">
        <v>230</v>
      </c>
      <c r="I49" s="22"/>
      <c r="J49" s="65" t="s">
        <v>230</v>
      </c>
      <c r="K49" s="65" t="s">
        <v>230</v>
      </c>
      <c r="L49" s="65" t="s">
        <v>230</v>
      </c>
      <c r="M49" s="65" t="s">
        <v>230</v>
      </c>
      <c r="N49" s="65" t="s">
        <v>230</v>
      </c>
      <c r="O49" s="65" t="s">
        <v>230</v>
      </c>
      <c r="P49" s="9"/>
      <c r="Q49" s="65" t="s">
        <v>230</v>
      </c>
      <c r="R49" s="65" t="s">
        <v>230</v>
      </c>
      <c r="S49" s="65" t="s">
        <v>230</v>
      </c>
      <c r="T49" s="65" t="s">
        <v>230</v>
      </c>
      <c r="U49" s="65" t="s">
        <v>230</v>
      </c>
      <c r="V49" s="65" t="s">
        <v>230</v>
      </c>
      <c r="W49" s="9"/>
      <c r="X49" s="65" t="s">
        <v>230</v>
      </c>
      <c r="Y49" s="65" t="s">
        <v>230</v>
      </c>
      <c r="Z49" s="65" t="s">
        <v>230</v>
      </c>
      <c r="AA49" s="65" t="s">
        <v>230</v>
      </c>
      <c r="AB49" s="65" t="s">
        <v>230</v>
      </c>
      <c r="AC49" s="65" t="s">
        <v>230</v>
      </c>
      <c r="AD49" s="9"/>
    </row>
    <row r="50" spans="2:30" ht="19" customHeight="1" thickBot="1" x14ac:dyDescent="0.3">
      <c r="B50" s="64"/>
      <c r="C50" s="15"/>
      <c r="D50" s="15"/>
      <c r="E50" s="15"/>
      <c r="F50" s="15"/>
      <c r="G50" s="15"/>
      <c r="H50" s="15"/>
      <c r="I50" s="22"/>
      <c r="J50" s="15"/>
      <c r="K50" s="15"/>
      <c r="L50" s="15"/>
      <c r="M50" s="15"/>
      <c r="N50" s="15"/>
      <c r="O50" s="15"/>
      <c r="P50" s="9"/>
      <c r="Q50" s="15"/>
      <c r="R50" s="15"/>
      <c r="S50" s="15"/>
      <c r="T50" s="15"/>
      <c r="U50" s="15"/>
      <c r="V50" s="15"/>
      <c r="W50" s="9"/>
      <c r="X50" s="15"/>
      <c r="Y50" s="15"/>
      <c r="Z50" s="15"/>
      <c r="AA50" s="15"/>
      <c r="AB50" s="15"/>
      <c r="AC50" s="15"/>
      <c r="AD50" s="9"/>
    </row>
    <row r="51" spans="2:30" ht="19" customHeight="1" thickBot="1" x14ac:dyDescent="0.25">
      <c r="B51" s="29"/>
      <c r="C51" s="45"/>
      <c r="D51" s="32"/>
      <c r="E51" s="32"/>
      <c r="F51" s="32"/>
      <c r="G51" s="32"/>
      <c r="H51" s="32"/>
      <c r="I51" s="32"/>
      <c r="J51" s="9"/>
      <c r="K51" s="32"/>
      <c r="L51" s="32"/>
      <c r="M51" s="96" t="str">
        <f>Info!C4</f>
        <v>Audet-Simard, Véronique</v>
      </c>
      <c r="N51" s="96"/>
      <c r="O51" s="96"/>
      <c r="P51" s="96"/>
      <c r="Q51" s="96"/>
      <c r="R51" s="96"/>
      <c r="S51" s="96"/>
      <c r="T51" s="88" t="s">
        <v>32</v>
      </c>
      <c r="U51" s="88"/>
      <c r="V51" s="88"/>
      <c r="W51" s="89"/>
      <c r="X51" s="33" t="s">
        <v>15</v>
      </c>
      <c r="Y51" s="34"/>
      <c r="Z51" s="34"/>
      <c r="AA51" s="34"/>
      <c r="AB51" s="34"/>
      <c r="AC51" s="35"/>
      <c r="AD51" s="10"/>
    </row>
    <row r="52" spans="2:30" ht="19" customHeight="1" thickBot="1" x14ac:dyDescent="0.25">
      <c r="B52" s="29"/>
      <c r="C52" s="32"/>
      <c r="D52" s="32"/>
      <c r="E52" s="32"/>
      <c r="F52" s="32"/>
      <c r="G52" s="32"/>
      <c r="H52" s="32"/>
      <c r="I52" s="32"/>
      <c r="J52" s="9"/>
      <c r="K52" s="32"/>
      <c r="L52" s="32"/>
      <c r="M52" s="96"/>
      <c r="N52" s="96"/>
      <c r="O52" s="96"/>
      <c r="P52" s="96"/>
      <c r="Q52" s="96"/>
      <c r="R52" s="96"/>
      <c r="S52" s="96"/>
      <c r="T52" s="36"/>
      <c r="U52" s="36"/>
      <c r="V52" s="36"/>
      <c r="W52" s="36"/>
      <c r="X52" s="37"/>
      <c r="Y52" s="37"/>
      <c r="Z52" s="37"/>
      <c r="AA52" s="37"/>
      <c r="AB52" s="37"/>
      <c r="AC52" s="37"/>
      <c r="AD52" s="10"/>
    </row>
    <row r="53" spans="2:30" ht="19" customHeight="1" thickBot="1" x14ac:dyDescent="0.25">
      <c r="B53" s="29"/>
      <c r="C53" s="90" t="s">
        <v>30</v>
      </c>
      <c r="D53" s="91"/>
      <c r="E53" s="91"/>
      <c r="F53" s="91"/>
      <c r="G53" s="92">
        <f>Info!H4</f>
        <v>8</v>
      </c>
      <c r="H53" s="93"/>
      <c r="I53" s="26"/>
      <c r="J53" s="94" t="s">
        <v>30</v>
      </c>
      <c r="K53" s="95"/>
      <c r="L53" s="95"/>
      <c r="M53" s="95"/>
      <c r="N53" s="85">
        <v>0</v>
      </c>
      <c r="O53" s="86"/>
      <c r="P53" s="26"/>
      <c r="Q53" s="94" t="s">
        <v>30</v>
      </c>
      <c r="R53" s="95"/>
      <c r="S53" s="95"/>
      <c r="T53" s="95"/>
      <c r="U53" s="85">
        <v>6</v>
      </c>
      <c r="V53" s="86"/>
      <c r="W53" s="26"/>
      <c r="X53" s="94" t="s">
        <v>30</v>
      </c>
      <c r="Y53" s="95"/>
      <c r="Z53" s="95"/>
      <c r="AA53" s="95"/>
      <c r="AB53" s="85">
        <v>8</v>
      </c>
      <c r="AC53" s="86"/>
      <c r="AD53" s="10"/>
    </row>
    <row r="54" spans="2:30" ht="19" customHeight="1" x14ac:dyDescent="0.25">
      <c r="B54" s="30" t="s">
        <v>27</v>
      </c>
      <c r="C54" s="65" t="s">
        <v>5</v>
      </c>
      <c r="D54" s="65" t="s">
        <v>5</v>
      </c>
      <c r="E54" s="65" t="s">
        <v>5</v>
      </c>
      <c r="F54" s="65" t="s">
        <v>5</v>
      </c>
      <c r="G54" s="65" t="s">
        <v>5</v>
      </c>
      <c r="H54" s="65" t="s">
        <v>230</v>
      </c>
      <c r="I54" s="22"/>
      <c r="J54" s="65" t="s">
        <v>15</v>
      </c>
      <c r="K54" s="65" t="s">
        <v>15</v>
      </c>
      <c r="L54" s="65" t="s">
        <v>15</v>
      </c>
      <c r="M54" s="65" t="s">
        <v>15</v>
      </c>
      <c r="N54" s="65" t="s">
        <v>15</v>
      </c>
      <c r="O54" s="65" t="s">
        <v>230</v>
      </c>
      <c r="P54" s="9"/>
      <c r="Q54" s="65" t="s">
        <v>230</v>
      </c>
      <c r="R54" s="65" t="s">
        <v>5</v>
      </c>
      <c r="S54" s="65" t="s">
        <v>5</v>
      </c>
      <c r="T54" s="65" t="s">
        <v>5</v>
      </c>
      <c r="U54" s="65" t="s">
        <v>5</v>
      </c>
      <c r="V54" s="65" t="s">
        <v>230</v>
      </c>
      <c r="W54" s="9"/>
      <c r="X54" s="65" t="s">
        <v>5</v>
      </c>
      <c r="Y54" s="65" t="s">
        <v>5</v>
      </c>
      <c r="Z54" s="65" t="s">
        <v>5</v>
      </c>
      <c r="AA54" s="65" t="s">
        <v>5</v>
      </c>
      <c r="AB54" s="65" t="s">
        <v>5</v>
      </c>
      <c r="AC54" s="65" t="s">
        <v>230</v>
      </c>
      <c r="AD54" s="9"/>
    </row>
    <row r="55" spans="2:30" ht="19" customHeight="1" x14ac:dyDescent="0.25">
      <c r="B55" s="30" t="s">
        <v>28</v>
      </c>
      <c r="C55" s="65" t="s">
        <v>5</v>
      </c>
      <c r="D55" s="65" t="s">
        <v>229</v>
      </c>
      <c r="E55" s="65" t="s">
        <v>5</v>
      </c>
      <c r="F55" s="65" t="s">
        <v>229</v>
      </c>
      <c r="G55" s="65" t="s">
        <v>5</v>
      </c>
      <c r="H55" s="65" t="s">
        <v>230</v>
      </c>
      <c r="I55" s="22"/>
      <c r="J55" s="65" t="s">
        <v>15</v>
      </c>
      <c r="K55" s="65" t="s">
        <v>15</v>
      </c>
      <c r="L55" s="65" t="s">
        <v>15</v>
      </c>
      <c r="M55" s="65" t="s">
        <v>15</v>
      </c>
      <c r="N55" s="65" t="s">
        <v>15</v>
      </c>
      <c r="O55" s="65" t="s">
        <v>230</v>
      </c>
      <c r="P55" s="9"/>
      <c r="Q55" s="65" t="s">
        <v>230</v>
      </c>
      <c r="R55" s="65" t="s">
        <v>229</v>
      </c>
      <c r="S55" s="65" t="s">
        <v>5</v>
      </c>
      <c r="T55" s="65" t="s">
        <v>229</v>
      </c>
      <c r="U55" s="65" t="s">
        <v>5</v>
      </c>
      <c r="V55" s="65" t="s">
        <v>230</v>
      </c>
      <c r="W55" s="9"/>
      <c r="X55" s="65" t="s">
        <v>5</v>
      </c>
      <c r="Y55" s="65" t="s">
        <v>229</v>
      </c>
      <c r="Z55" s="65" t="s">
        <v>5</v>
      </c>
      <c r="AA55" s="65" t="s">
        <v>229</v>
      </c>
      <c r="AB55" s="65" t="s">
        <v>5</v>
      </c>
      <c r="AC55" s="65" t="s">
        <v>230</v>
      </c>
      <c r="AD55" s="9"/>
    </row>
    <row r="56" spans="2:30" ht="19" customHeight="1" x14ac:dyDescent="0.25">
      <c r="B56" s="30" t="s">
        <v>29</v>
      </c>
      <c r="C56" s="65" t="s">
        <v>5</v>
      </c>
      <c r="D56" s="65" t="s">
        <v>5</v>
      </c>
      <c r="E56" s="65" t="s">
        <v>5</v>
      </c>
      <c r="F56" s="65" t="s">
        <v>230</v>
      </c>
      <c r="G56" s="65" t="s">
        <v>230</v>
      </c>
      <c r="H56" s="65" t="s">
        <v>230</v>
      </c>
      <c r="I56" s="22"/>
      <c r="J56" s="65" t="s">
        <v>230</v>
      </c>
      <c r="K56" s="65" t="s">
        <v>230</v>
      </c>
      <c r="L56" s="65" t="s">
        <v>230</v>
      </c>
      <c r="M56" s="65" t="s">
        <v>230</v>
      </c>
      <c r="N56" s="65" t="s">
        <v>230</v>
      </c>
      <c r="O56" s="65" t="s">
        <v>230</v>
      </c>
      <c r="P56" s="9"/>
      <c r="Q56" s="65" t="s">
        <v>230</v>
      </c>
      <c r="R56" s="65" t="s">
        <v>5</v>
      </c>
      <c r="S56" s="65" t="s">
        <v>5</v>
      </c>
      <c r="T56" s="65" t="s">
        <v>230</v>
      </c>
      <c r="U56" s="65" t="s">
        <v>230</v>
      </c>
      <c r="V56" s="65" t="s">
        <v>230</v>
      </c>
      <c r="W56" s="9"/>
      <c r="X56" s="65" t="s">
        <v>5</v>
      </c>
      <c r="Y56" s="65" t="s">
        <v>5</v>
      </c>
      <c r="Z56" s="65" t="s">
        <v>5</v>
      </c>
      <c r="AA56" s="65" t="s">
        <v>230</v>
      </c>
      <c r="AB56" s="65" t="s">
        <v>230</v>
      </c>
      <c r="AC56" s="65" t="s">
        <v>230</v>
      </c>
      <c r="AD56" s="9"/>
    </row>
    <row r="57" spans="2:30" ht="19" customHeight="1" thickBot="1" x14ac:dyDescent="0.3">
      <c r="B57" s="64"/>
      <c r="C57" s="15"/>
      <c r="D57" s="15"/>
      <c r="E57" s="15"/>
      <c r="F57" s="15"/>
      <c r="G57" s="15"/>
      <c r="H57" s="15"/>
      <c r="I57" s="22"/>
      <c r="J57" s="15"/>
      <c r="K57" s="15"/>
      <c r="L57" s="15"/>
      <c r="M57" s="15"/>
      <c r="N57" s="15"/>
      <c r="O57" s="15"/>
      <c r="P57" s="9"/>
      <c r="Q57" s="15"/>
      <c r="R57" s="15"/>
      <c r="S57" s="15"/>
      <c r="T57" s="15"/>
      <c r="U57" s="15"/>
      <c r="V57" s="15"/>
      <c r="W57" s="9"/>
      <c r="X57" s="15"/>
      <c r="Y57" s="15"/>
      <c r="Z57" s="15"/>
      <c r="AA57" s="15"/>
      <c r="AB57" s="15"/>
      <c r="AC57" s="15"/>
      <c r="AD57" s="9"/>
    </row>
    <row r="58" spans="2:30" ht="19" customHeight="1" thickBot="1" x14ac:dyDescent="0.25">
      <c r="B58" s="29"/>
      <c r="C58" s="45"/>
      <c r="D58" s="32"/>
      <c r="E58" s="32"/>
      <c r="F58" s="32"/>
      <c r="G58" s="32"/>
      <c r="H58" s="32"/>
      <c r="I58" s="32"/>
      <c r="J58" s="9"/>
      <c r="K58" s="32"/>
      <c r="L58" s="32"/>
      <c r="M58" s="96" t="str">
        <f>Info!C20</f>
        <v>Omer, Jane</v>
      </c>
      <c r="N58" s="96"/>
      <c r="O58" s="96"/>
      <c r="P58" s="96"/>
      <c r="Q58" s="96"/>
      <c r="R58" s="96"/>
      <c r="S58" s="96"/>
      <c r="T58" s="88" t="s">
        <v>32</v>
      </c>
      <c r="U58" s="88"/>
      <c r="V58" s="88"/>
      <c r="W58" s="89"/>
      <c r="X58" s="33" t="s">
        <v>11</v>
      </c>
      <c r="Y58" s="34"/>
      <c r="Z58" s="34"/>
      <c r="AA58" s="34"/>
      <c r="AB58" s="34"/>
      <c r="AC58" s="35"/>
      <c r="AD58" s="10"/>
    </row>
    <row r="59" spans="2:30" ht="19" customHeight="1" thickBot="1" x14ac:dyDescent="0.25">
      <c r="B59" s="29"/>
      <c r="C59" s="32"/>
      <c r="D59" s="32"/>
      <c r="E59" s="32"/>
      <c r="F59" s="32"/>
      <c r="G59" s="32"/>
      <c r="H59" s="32"/>
      <c r="I59" s="32"/>
      <c r="J59" s="9"/>
      <c r="K59" s="32"/>
      <c r="L59" s="32"/>
      <c r="M59" s="96"/>
      <c r="N59" s="96"/>
      <c r="O59" s="96"/>
      <c r="P59" s="96"/>
      <c r="Q59" s="96"/>
      <c r="R59" s="96"/>
      <c r="S59" s="96"/>
      <c r="T59" s="36"/>
      <c r="U59" s="36"/>
      <c r="V59" s="36"/>
      <c r="W59" s="36"/>
      <c r="X59" s="37"/>
      <c r="Y59" s="37"/>
      <c r="Z59" s="37"/>
      <c r="AA59" s="37"/>
      <c r="AB59" s="37"/>
      <c r="AC59" s="37"/>
      <c r="AD59" s="10"/>
    </row>
    <row r="60" spans="2:30" ht="19" customHeight="1" thickBot="1" x14ac:dyDescent="0.25">
      <c r="B60" s="29"/>
      <c r="C60" s="90" t="s">
        <v>30</v>
      </c>
      <c r="D60" s="91"/>
      <c r="E60" s="91"/>
      <c r="F60" s="91"/>
      <c r="G60" s="92"/>
      <c r="H60" s="93"/>
      <c r="I60" s="26"/>
      <c r="J60" s="94" t="s">
        <v>30</v>
      </c>
      <c r="K60" s="95"/>
      <c r="L60" s="95"/>
      <c r="M60" s="95"/>
      <c r="N60" s="85">
        <v>4</v>
      </c>
      <c r="O60" s="86"/>
      <c r="P60" s="26"/>
      <c r="Q60" s="94" t="s">
        <v>30</v>
      </c>
      <c r="R60" s="95"/>
      <c r="S60" s="95"/>
      <c r="T60" s="95"/>
      <c r="U60" s="85">
        <v>4</v>
      </c>
      <c r="V60" s="86"/>
      <c r="W60" s="26"/>
      <c r="X60" s="94" t="s">
        <v>30</v>
      </c>
      <c r="Y60" s="95"/>
      <c r="Z60" s="95"/>
      <c r="AA60" s="95"/>
      <c r="AB60" s="85">
        <v>4</v>
      </c>
      <c r="AC60" s="86"/>
      <c r="AD60" s="10"/>
    </row>
    <row r="61" spans="2:30" ht="19" customHeight="1" x14ac:dyDescent="0.25">
      <c r="B61" s="30" t="s">
        <v>27</v>
      </c>
      <c r="C61" s="65" t="s">
        <v>230</v>
      </c>
      <c r="D61" s="65" t="s">
        <v>230</v>
      </c>
      <c r="E61" s="65" t="s">
        <v>230</v>
      </c>
      <c r="F61" s="65" t="s">
        <v>230</v>
      </c>
      <c r="G61" s="65" t="s">
        <v>230</v>
      </c>
      <c r="H61" s="65" t="s">
        <v>230</v>
      </c>
      <c r="I61" s="22"/>
      <c r="J61" s="65" t="s">
        <v>230</v>
      </c>
      <c r="K61" s="65" t="s">
        <v>5</v>
      </c>
      <c r="L61" s="65" t="s">
        <v>5</v>
      </c>
      <c r="M61" s="65" t="s">
        <v>5</v>
      </c>
      <c r="N61" s="65" t="s">
        <v>230</v>
      </c>
      <c r="O61" s="65" t="s">
        <v>230</v>
      </c>
      <c r="P61" s="9"/>
      <c r="Q61" s="65" t="s">
        <v>230</v>
      </c>
      <c r="R61" s="65" t="s">
        <v>5</v>
      </c>
      <c r="S61" s="65" t="s">
        <v>5</v>
      </c>
      <c r="T61" s="65" t="s">
        <v>5</v>
      </c>
      <c r="U61" s="65" t="s">
        <v>230</v>
      </c>
      <c r="V61" s="65" t="s">
        <v>230</v>
      </c>
      <c r="W61" s="9"/>
      <c r="X61" s="65" t="s">
        <v>230</v>
      </c>
      <c r="Y61" s="65" t="s">
        <v>5</v>
      </c>
      <c r="Z61" s="65" t="s">
        <v>5</v>
      </c>
      <c r="AA61" s="65" t="s">
        <v>5</v>
      </c>
      <c r="AB61" s="65" t="s">
        <v>230</v>
      </c>
      <c r="AC61" s="65" t="s">
        <v>230</v>
      </c>
      <c r="AD61" s="9"/>
    </row>
    <row r="62" spans="2:30" ht="19" customHeight="1" x14ac:dyDescent="0.25">
      <c r="B62" s="30" t="s">
        <v>28</v>
      </c>
      <c r="C62" s="65" t="s">
        <v>230</v>
      </c>
      <c r="D62" s="65" t="s">
        <v>230</v>
      </c>
      <c r="E62" s="65" t="s">
        <v>230</v>
      </c>
      <c r="F62" s="65" t="s">
        <v>230</v>
      </c>
      <c r="G62" s="65" t="s">
        <v>230</v>
      </c>
      <c r="H62" s="65" t="s">
        <v>230</v>
      </c>
      <c r="I62" s="22"/>
      <c r="J62" s="65" t="s">
        <v>230</v>
      </c>
      <c r="K62" s="65" t="s">
        <v>229</v>
      </c>
      <c r="L62" s="65" t="s">
        <v>5</v>
      </c>
      <c r="M62" s="65" t="s">
        <v>229</v>
      </c>
      <c r="N62" s="65" t="s">
        <v>230</v>
      </c>
      <c r="O62" s="65" t="s">
        <v>230</v>
      </c>
      <c r="P62" s="9"/>
      <c r="Q62" s="65" t="s">
        <v>230</v>
      </c>
      <c r="R62" s="65" t="s">
        <v>229</v>
      </c>
      <c r="S62" s="65" t="s">
        <v>5</v>
      </c>
      <c r="T62" s="65" t="s">
        <v>229</v>
      </c>
      <c r="U62" s="65" t="s">
        <v>230</v>
      </c>
      <c r="V62" s="65" t="s">
        <v>230</v>
      </c>
      <c r="W62" s="9"/>
      <c r="X62" s="65" t="s">
        <v>230</v>
      </c>
      <c r="Y62" s="65" t="s">
        <v>229</v>
      </c>
      <c r="Z62" s="65" t="s">
        <v>5</v>
      </c>
      <c r="AA62" s="65" t="s">
        <v>229</v>
      </c>
      <c r="AB62" s="65" t="s">
        <v>230</v>
      </c>
      <c r="AC62" s="65" t="s">
        <v>230</v>
      </c>
      <c r="AD62" s="9"/>
    </row>
    <row r="63" spans="2:30" ht="19" customHeight="1" x14ac:dyDescent="0.25">
      <c r="B63" s="30" t="s">
        <v>29</v>
      </c>
      <c r="C63" s="65" t="s">
        <v>230</v>
      </c>
      <c r="D63" s="65" t="s">
        <v>230</v>
      </c>
      <c r="E63" s="65" t="s">
        <v>230</v>
      </c>
      <c r="F63" s="65" t="s">
        <v>230</v>
      </c>
      <c r="G63" s="65" t="s">
        <v>230</v>
      </c>
      <c r="H63" s="65" t="s">
        <v>230</v>
      </c>
      <c r="I63" s="22"/>
      <c r="J63" s="65" t="s">
        <v>230</v>
      </c>
      <c r="K63" s="65" t="s">
        <v>5</v>
      </c>
      <c r="L63" s="65" t="s">
        <v>230</v>
      </c>
      <c r="M63" s="65" t="s">
        <v>230</v>
      </c>
      <c r="N63" s="65" t="s">
        <v>230</v>
      </c>
      <c r="O63" s="65" t="s">
        <v>230</v>
      </c>
      <c r="P63" s="9"/>
      <c r="Q63" s="65" t="s">
        <v>230</v>
      </c>
      <c r="R63" s="65" t="s">
        <v>5</v>
      </c>
      <c r="S63" s="65" t="s">
        <v>230</v>
      </c>
      <c r="T63" s="65" t="s">
        <v>230</v>
      </c>
      <c r="U63" s="65" t="s">
        <v>230</v>
      </c>
      <c r="V63" s="65" t="s">
        <v>230</v>
      </c>
      <c r="W63" s="9"/>
      <c r="X63" s="65" t="s">
        <v>230</v>
      </c>
      <c r="Y63" s="65" t="s">
        <v>5</v>
      </c>
      <c r="Z63" s="65" t="s">
        <v>230</v>
      </c>
      <c r="AA63" s="65" t="s">
        <v>230</v>
      </c>
      <c r="AB63" s="65" t="s">
        <v>230</v>
      </c>
      <c r="AC63" s="65" t="s">
        <v>230</v>
      </c>
      <c r="AD63" s="9"/>
    </row>
    <row r="64" spans="2:30" ht="19" customHeight="1" thickBot="1" x14ac:dyDescent="0.3">
      <c r="B64" s="64"/>
      <c r="C64" s="15"/>
      <c r="D64" s="15"/>
      <c r="E64" s="15"/>
      <c r="F64" s="15"/>
      <c r="G64" s="15"/>
      <c r="H64" s="15"/>
      <c r="I64" s="22"/>
      <c r="J64" s="15"/>
      <c r="K64" s="15"/>
      <c r="L64" s="15"/>
      <c r="M64" s="15"/>
      <c r="N64" s="15"/>
      <c r="O64" s="15"/>
      <c r="P64" s="9"/>
      <c r="Q64" s="15"/>
      <c r="R64" s="15"/>
      <c r="S64" s="15"/>
      <c r="T64" s="15"/>
      <c r="U64" s="15"/>
      <c r="V64" s="15"/>
      <c r="W64" s="9"/>
      <c r="X64" s="15"/>
      <c r="Y64" s="15"/>
      <c r="Z64" s="15"/>
      <c r="AA64" s="15"/>
      <c r="AB64" s="15"/>
      <c r="AC64" s="15"/>
      <c r="AD64" s="9"/>
    </row>
    <row r="65" spans="2:30" ht="19" customHeight="1" thickBot="1" x14ac:dyDescent="0.25">
      <c r="B65" s="29"/>
      <c r="C65" s="45"/>
      <c r="D65" s="32"/>
      <c r="E65" s="32"/>
      <c r="F65" s="32"/>
      <c r="G65" s="32"/>
      <c r="H65" s="32"/>
      <c r="I65" s="32"/>
      <c r="J65" s="9"/>
      <c r="K65" s="32"/>
      <c r="L65" s="32"/>
      <c r="M65" s="96" t="str">
        <f>Info!C14</f>
        <v>Kaci, Mélyssa</v>
      </c>
      <c r="N65" s="96"/>
      <c r="O65" s="96"/>
      <c r="P65" s="96"/>
      <c r="Q65" s="96"/>
      <c r="R65" s="96"/>
      <c r="S65" s="96"/>
      <c r="T65" s="88" t="s">
        <v>32</v>
      </c>
      <c r="U65" s="88"/>
      <c r="V65" s="88"/>
      <c r="W65" s="89"/>
      <c r="X65" s="33" t="s">
        <v>326</v>
      </c>
      <c r="Y65" s="34"/>
      <c r="Z65" s="34"/>
      <c r="AA65" s="34"/>
      <c r="AB65" s="34"/>
      <c r="AC65" s="35"/>
      <c r="AD65" s="10"/>
    </row>
    <row r="66" spans="2:30" ht="19" customHeight="1" thickBot="1" x14ac:dyDescent="0.25">
      <c r="B66" s="29"/>
      <c r="C66" s="32"/>
      <c r="D66" s="32"/>
      <c r="E66" s="32"/>
      <c r="F66" s="32"/>
      <c r="G66" s="32"/>
      <c r="H66" s="32"/>
      <c r="I66" s="32"/>
      <c r="J66" s="9"/>
      <c r="K66" s="32"/>
      <c r="L66" s="32"/>
      <c r="M66" s="96"/>
      <c r="N66" s="96"/>
      <c r="O66" s="96"/>
      <c r="P66" s="96"/>
      <c r="Q66" s="96"/>
      <c r="R66" s="96"/>
      <c r="S66" s="96"/>
      <c r="T66" s="36"/>
      <c r="U66" s="36"/>
      <c r="V66" s="36"/>
      <c r="W66" s="36"/>
      <c r="X66" s="37"/>
      <c r="Y66" s="37"/>
      <c r="Z66" s="37"/>
      <c r="AA66" s="37"/>
      <c r="AB66" s="37"/>
      <c r="AC66" s="37"/>
      <c r="AD66" s="10"/>
    </row>
    <row r="67" spans="2:30" ht="19" customHeight="1" thickBot="1" x14ac:dyDescent="0.25">
      <c r="B67" s="29"/>
      <c r="C67" s="90" t="s">
        <v>30</v>
      </c>
      <c r="D67" s="91"/>
      <c r="E67" s="91"/>
      <c r="F67" s="91"/>
      <c r="G67" s="92">
        <v>4</v>
      </c>
      <c r="H67" s="93"/>
      <c r="I67" s="26"/>
      <c r="J67" s="94" t="s">
        <v>30</v>
      </c>
      <c r="K67" s="95"/>
      <c r="L67" s="95"/>
      <c r="M67" s="95"/>
      <c r="N67" s="85">
        <v>6</v>
      </c>
      <c r="O67" s="86"/>
      <c r="P67" s="26"/>
      <c r="Q67" s="94" t="s">
        <v>30</v>
      </c>
      <c r="R67" s="95"/>
      <c r="S67" s="95"/>
      <c r="T67" s="95"/>
      <c r="U67" s="85">
        <v>0</v>
      </c>
      <c r="V67" s="86"/>
      <c r="W67" s="26"/>
      <c r="X67" s="94" t="s">
        <v>30</v>
      </c>
      <c r="Y67" s="95"/>
      <c r="Z67" s="95"/>
      <c r="AA67" s="95"/>
      <c r="AB67" s="85">
        <v>5</v>
      </c>
      <c r="AC67" s="86"/>
      <c r="AD67" s="10"/>
    </row>
    <row r="68" spans="2:30" ht="19" customHeight="1" x14ac:dyDescent="0.25">
      <c r="B68" s="30" t="s">
        <v>27</v>
      </c>
      <c r="C68" s="65" t="s">
        <v>230</v>
      </c>
      <c r="D68" s="65" t="s">
        <v>5</v>
      </c>
      <c r="E68" s="65" t="s">
        <v>5</v>
      </c>
      <c r="F68" s="65" t="s">
        <v>5</v>
      </c>
      <c r="G68" s="65" t="s">
        <v>20</v>
      </c>
      <c r="H68" s="65" t="s">
        <v>230</v>
      </c>
      <c r="I68" s="22"/>
      <c r="J68" s="65" t="s">
        <v>5</v>
      </c>
      <c r="K68" s="65" t="s">
        <v>5</v>
      </c>
      <c r="L68" s="65" t="s">
        <v>5</v>
      </c>
      <c r="M68" s="65" t="s">
        <v>5</v>
      </c>
      <c r="N68" s="65" t="s">
        <v>20</v>
      </c>
      <c r="O68" s="65" t="s">
        <v>230</v>
      </c>
      <c r="P68" s="9"/>
      <c r="Q68" s="65" t="s">
        <v>230</v>
      </c>
      <c r="R68" s="65" t="s">
        <v>230</v>
      </c>
      <c r="S68" s="65" t="s">
        <v>230</v>
      </c>
      <c r="T68" s="65" t="s">
        <v>230</v>
      </c>
      <c r="U68" s="65" t="s">
        <v>230</v>
      </c>
      <c r="V68" s="65" t="s">
        <v>230</v>
      </c>
      <c r="W68" s="9"/>
      <c r="X68" s="65" t="s">
        <v>229</v>
      </c>
      <c r="Y68" s="65" t="s">
        <v>5</v>
      </c>
      <c r="Z68" s="65" t="s">
        <v>5</v>
      </c>
      <c r="AA68" s="65" t="s">
        <v>5</v>
      </c>
      <c r="AB68" s="65" t="s">
        <v>20</v>
      </c>
      <c r="AC68" s="65" t="s">
        <v>230</v>
      </c>
      <c r="AD68" s="9"/>
    </row>
    <row r="69" spans="2:30" ht="19" customHeight="1" x14ac:dyDescent="0.25">
      <c r="B69" s="30" t="s">
        <v>28</v>
      </c>
      <c r="C69" s="65" t="s">
        <v>230</v>
      </c>
      <c r="D69" s="65" t="s">
        <v>5</v>
      </c>
      <c r="E69" s="65" t="s">
        <v>229</v>
      </c>
      <c r="F69" s="65" t="s">
        <v>326</v>
      </c>
      <c r="G69" s="65" t="s">
        <v>229</v>
      </c>
      <c r="H69" s="65" t="s">
        <v>230</v>
      </c>
      <c r="I69" s="22"/>
      <c r="J69" s="65" t="s">
        <v>5</v>
      </c>
      <c r="K69" s="65" t="s">
        <v>5</v>
      </c>
      <c r="L69" s="65" t="s">
        <v>229</v>
      </c>
      <c r="M69" s="65" t="s">
        <v>326</v>
      </c>
      <c r="N69" s="65" t="s">
        <v>229</v>
      </c>
      <c r="O69" s="65" t="s">
        <v>230</v>
      </c>
      <c r="P69" s="9"/>
      <c r="Q69" s="65" t="s">
        <v>230</v>
      </c>
      <c r="R69" s="65" t="s">
        <v>230</v>
      </c>
      <c r="S69" s="65" t="s">
        <v>230</v>
      </c>
      <c r="T69" s="65" t="s">
        <v>230</v>
      </c>
      <c r="U69" s="65" t="s">
        <v>230</v>
      </c>
      <c r="V69" s="65" t="s">
        <v>230</v>
      </c>
      <c r="W69" s="9"/>
      <c r="X69" s="65" t="s">
        <v>229</v>
      </c>
      <c r="Y69" s="65" t="s">
        <v>5</v>
      </c>
      <c r="Z69" s="65" t="s">
        <v>5</v>
      </c>
      <c r="AA69" s="65" t="s">
        <v>326</v>
      </c>
      <c r="AB69" s="65" t="s">
        <v>229</v>
      </c>
      <c r="AC69" s="65" t="s">
        <v>230</v>
      </c>
      <c r="AD69" s="9"/>
    </row>
    <row r="70" spans="2:30" ht="19" customHeight="1" x14ac:dyDescent="0.25">
      <c r="B70" s="30" t="s">
        <v>29</v>
      </c>
      <c r="C70" s="65" t="s">
        <v>230</v>
      </c>
      <c r="D70" s="65" t="s">
        <v>230</v>
      </c>
      <c r="E70" s="65" t="s">
        <v>230</v>
      </c>
      <c r="F70" s="65" t="s">
        <v>230</v>
      </c>
      <c r="G70" s="65" t="s">
        <v>230</v>
      </c>
      <c r="H70" s="65" t="s">
        <v>230</v>
      </c>
      <c r="I70" s="22"/>
      <c r="J70" s="65" t="s">
        <v>5</v>
      </c>
      <c r="K70" s="65" t="s">
        <v>230</v>
      </c>
      <c r="L70" s="65" t="s">
        <v>230</v>
      </c>
      <c r="M70" s="65" t="s">
        <v>230</v>
      </c>
      <c r="N70" s="65" t="s">
        <v>230</v>
      </c>
      <c r="O70" s="65" t="s">
        <v>230</v>
      </c>
      <c r="P70" s="9"/>
      <c r="Q70" s="65" t="s">
        <v>230</v>
      </c>
      <c r="R70" s="65" t="s">
        <v>230</v>
      </c>
      <c r="S70" s="65" t="s">
        <v>230</v>
      </c>
      <c r="T70" s="65" t="s">
        <v>230</v>
      </c>
      <c r="U70" s="65" t="s">
        <v>230</v>
      </c>
      <c r="V70" s="65" t="s">
        <v>230</v>
      </c>
      <c r="W70" s="9"/>
      <c r="X70" s="65" t="s">
        <v>5</v>
      </c>
      <c r="Y70" s="65" t="s">
        <v>230</v>
      </c>
      <c r="Z70" s="65" t="s">
        <v>230</v>
      </c>
      <c r="AA70" s="65" t="s">
        <v>230</v>
      </c>
      <c r="AB70" s="65" t="s">
        <v>230</v>
      </c>
      <c r="AC70" s="65" t="s">
        <v>230</v>
      </c>
      <c r="AD70" s="9"/>
    </row>
    <row r="71" spans="2:30" ht="19" customHeight="1" thickBot="1" x14ac:dyDescent="0.3">
      <c r="B71" s="64"/>
      <c r="C71" s="15"/>
      <c r="D71" s="15"/>
      <c r="E71" s="15"/>
      <c r="F71" s="15"/>
      <c r="G71" s="15"/>
      <c r="H71" s="15"/>
      <c r="I71" s="22"/>
      <c r="J71" s="15"/>
      <c r="K71" s="15"/>
      <c r="L71" s="15"/>
      <c r="M71" s="15"/>
      <c r="N71" s="15"/>
      <c r="O71" s="15"/>
      <c r="P71" s="9"/>
      <c r="Q71" s="15"/>
      <c r="R71" s="15"/>
      <c r="S71" s="15"/>
      <c r="T71" s="15"/>
      <c r="U71" s="15"/>
      <c r="V71" s="15"/>
      <c r="W71" s="9"/>
      <c r="X71" s="15"/>
      <c r="Y71" s="15"/>
      <c r="Z71" s="15"/>
      <c r="AA71" s="15"/>
      <c r="AB71" s="15"/>
      <c r="AC71" s="15"/>
      <c r="AD71" s="9"/>
    </row>
    <row r="72" spans="2:30" ht="19" customHeight="1" thickBot="1" x14ac:dyDescent="0.25">
      <c r="B72" s="29"/>
      <c r="C72" s="45"/>
      <c r="D72" s="32"/>
      <c r="E72" s="32"/>
      <c r="F72" s="32"/>
      <c r="G72" s="32"/>
      <c r="H72" s="32"/>
      <c r="I72" s="32"/>
      <c r="J72" s="9"/>
      <c r="K72" s="32"/>
      <c r="L72" s="32"/>
      <c r="M72" s="96" t="str">
        <f>Info!C18</f>
        <v>Nikitin, Oleg</v>
      </c>
      <c r="N72" s="96"/>
      <c r="O72" s="96"/>
      <c r="P72" s="96"/>
      <c r="Q72" s="96"/>
      <c r="R72" s="96"/>
      <c r="S72" s="96"/>
      <c r="T72" s="88" t="s">
        <v>32</v>
      </c>
      <c r="U72" s="88"/>
      <c r="V72" s="88"/>
      <c r="W72" s="89"/>
      <c r="X72" s="33" t="s">
        <v>78</v>
      </c>
      <c r="Y72" s="34"/>
      <c r="Z72" s="34"/>
      <c r="AA72" s="34"/>
      <c r="AB72" s="34"/>
      <c r="AC72" s="35"/>
      <c r="AD72" s="10"/>
    </row>
    <row r="73" spans="2:30" ht="19" customHeight="1" thickBot="1" x14ac:dyDescent="0.25">
      <c r="B73" s="29"/>
      <c r="C73" s="32"/>
      <c r="D73" s="32"/>
      <c r="E73" s="32"/>
      <c r="F73" s="32"/>
      <c r="G73" s="32"/>
      <c r="H73" s="32"/>
      <c r="I73" s="32"/>
      <c r="J73" s="9"/>
      <c r="K73" s="32"/>
      <c r="L73" s="32"/>
      <c r="M73" s="96"/>
      <c r="N73" s="96"/>
      <c r="O73" s="96"/>
      <c r="P73" s="96"/>
      <c r="Q73" s="96"/>
      <c r="R73" s="96"/>
      <c r="S73" s="96"/>
      <c r="T73" s="36"/>
      <c r="U73" s="36"/>
      <c r="V73" s="36"/>
      <c r="W73" s="36"/>
      <c r="X73" s="37"/>
      <c r="Y73" s="37"/>
      <c r="Z73" s="37"/>
      <c r="AA73" s="37"/>
      <c r="AB73" s="37"/>
      <c r="AC73" s="37"/>
      <c r="AD73" s="10"/>
    </row>
    <row r="74" spans="2:30" ht="19" customHeight="1" thickBot="1" x14ac:dyDescent="0.25">
      <c r="B74" s="29"/>
      <c r="C74" s="90" t="s">
        <v>30</v>
      </c>
      <c r="D74" s="91"/>
      <c r="E74" s="91"/>
      <c r="F74" s="91"/>
      <c r="G74" s="92">
        <v>2</v>
      </c>
      <c r="H74" s="93"/>
      <c r="I74" s="26"/>
      <c r="J74" s="94" t="s">
        <v>30</v>
      </c>
      <c r="K74" s="95"/>
      <c r="L74" s="95"/>
      <c r="M74" s="95"/>
      <c r="N74" s="85">
        <v>0</v>
      </c>
      <c r="O74" s="86"/>
      <c r="P74" s="26"/>
      <c r="Q74" s="94" t="s">
        <v>30</v>
      </c>
      <c r="R74" s="95"/>
      <c r="S74" s="95"/>
      <c r="T74" s="95"/>
      <c r="U74" s="85">
        <v>2</v>
      </c>
      <c r="V74" s="86"/>
      <c r="W74" s="26"/>
      <c r="X74" s="94" t="s">
        <v>30</v>
      </c>
      <c r="Y74" s="95"/>
      <c r="Z74" s="95"/>
      <c r="AA74" s="95"/>
      <c r="AB74" s="85">
        <v>2</v>
      </c>
      <c r="AC74" s="86"/>
      <c r="AD74" s="10"/>
    </row>
    <row r="75" spans="2:30" ht="19" customHeight="1" x14ac:dyDescent="0.25">
      <c r="B75" s="30" t="s">
        <v>27</v>
      </c>
      <c r="C75" s="65" t="s">
        <v>230</v>
      </c>
      <c r="D75" s="65" t="s">
        <v>230</v>
      </c>
      <c r="E75" s="65" t="s">
        <v>230</v>
      </c>
      <c r="F75" s="65" t="s">
        <v>78</v>
      </c>
      <c r="G75" s="65" t="s">
        <v>230</v>
      </c>
      <c r="H75" s="65" t="s">
        <v>230</v>
      </c>
      <c r="I75" s="22"/>
      <c r="J75" s="65" t="s">
        <v>230</v>
      </c>
      <c r="K75" s="65" t="s">
        <v>230</v>
      </c>
      <c r="L75" s="65" t="s">
        <v>230</v>
      </c>
      <c r="M75" s="65" t="s">
        <v>230</v>
      </c>
      <c r="N75" s="65" t="s">
        <v>230</v>
      </c>
      <c r="O75" s="65" t="s">
        <v>230</v>
      </c>
      <c r="P75" s="9"/>
      <c r="Q75" s="65" t="s">
        <v>230</v>
      </c>
      <c r="R75" s="65" t="s">
        <v>230</v>
      </c>
      <c r="S75" s="65" t="s">
        <v>230</v>
      </c>
      <c r="T75" s="65" t="s">
        <v>78</v>
      </c>
      <c r="U75" s="65" t="s">
        <v>230</v>
      </c>
      <c r="V75" s="65" t="s">
        <v>230</v>
      </c>
      <c r="W75" s="9"/>
      <c r="X75" s="65" t="s">
        <v>230</v>
      </c>
      <c r="Y75" s="65" t="s">
        <v>230</v>
      </c>
      <c r="Z75" s="65" t="s">
        <v>230</v>
      </c>
      <c r="AA75" s="65" t="s">
        <v>78</v>
      </c>
      <c r="AB75" s="65" t="s">
        <v>230</v>
      </c>
      <c r="AC75" s="65" t="s">
        <v>230</v>
      </c>
      <c r="AD75" s="9"/>
    </row>
    <row r="76" spans="2:30" ht="19" customHeight="1" x14ac:dyDescent="0.25">
      <c r="B76" s="30" t="s">
        <v>28</v>
      </c>
      <c r="C76" s="65" t="s">
        <v>230</v>
      </c>
      <c r="D76" s="65" t="s">
        <v>230</v>
      </c>
      <c r="E76" s="65" t="s">
        <v>230</v>
      </c>
      <c r="F76" s="65" t="s">
        <v>78</v>
      </c>
      <c r="G76" s="65" t="s">
        <v>230</v>
      </c>
      <c r="H76" s="65" t="s">
        <v>230</v>
      </c>
      <c r="I76" s="22"/>
      <c r="J76" s="65" t="s">
        <v>230</v>
      </c>
      <c r="K76" s="65" t="s">
        <v>230</v>
      </c>
      <c r="L76" s="65" t="s">
        <v>230</v>
      </c>
      <c r="M76" s="65" t="s">
        <v>230</v>
      </c>
      <c r="N76" s="65" t="s">
        <v>230</v>
      </c>
      <c r="O76" s="65" t="s">
        <v>230</v>
      </c>
      <c r="P76" s="9"/>
      <c r="Q76" s="65" t="s">
        <v>230</v>
      </c>
      <c r="R76" s="65" t="s">
        <v>230</v>
      </c>
      <c r="S76" s="65" t="s">
        <v>230</v>
      </c>
      <c r="T76" s="65" t="s">
        <v>78</v>
      </c>
      <c r="U76" s="65" t="s">
        <v>230</v>
      </c>
      <c r="V76" s="65" t="s">
        <v>230</v>
      </c>
      <c r="W76" s="9"/>
      <c r="X76" s="65" t="s">
        <v>230</v>
      </c>
      <c r="Y76" s="65" t="s">
        <v>230</v>
      </c>
      <c r="Z76" s="65" t="s">
        <v>230</v>
      </c>
      <c r="AA76" s="65" t="s">
        <v>78</v>
      </c>
      <c r="AB76" s="65" t="s">
        <v>230</v>
      </c>
      <c r="AC76" s="65" t="s">
        <v>230</v>
      </c>
      <c r="AD76" s="9"/>
    </row>
    <row r="77" spans="2:30" ht="19" customHeight="1" x14ac:dyDescent="0.25">
      <c r="B77" s="30" t="s">
        <v>29</v>
      </c>
      <c r="C77" s="65" t="s">
        <v>230</v>
      </c>
      <c r="D77" s="65" t="s">
        <v>230</v>
      </c>
      <c r="E77" s="65" t="s">
        <v>230</v>
      </c>
      <c r="F77" s="65" t="s">
        <v>230</v>
      </c>
      <c r="G77" s="65" t="s">
        <v>230</v>
      </c>
      <c r="H77" s="65" t="s">
        <v>230</v>
      </c>
      <c r="I77" s="22"/>
      <c r="J77" s="65" t="s">
        <v>230</v>
      </c>
      <c r="K77" s="65" t="s">
        <v>230</v>
      </c>
      <c r="L77" s="65" t="s">
        <v>230</v>
      </c>
      <c r="M77" s="65" t="s">
        <v>230</v>
      </c>
      <c r="N77" s="65" t="s">
        <v>230</v>
      </c>
      <c r="O77" s="65" t="s">
        <v>230</v>
      </c>
      <c r="P77" s="9"/>
      <c r="Q77" s="65" t="s">
        <v>230</v>
      </c>
      <c r="R77" s="65" t="s">
        <v>230</v>
      </c>
      <c r="S77" s="65" t="s">
        <v>230</v>
      </c>
      <c r="T77" s="65" t="s">
        <v>230</v>
      </c>
      <c r="U77" s="65" t="s">
        <v>230</v>
      </c>
      <c r="V77" s="65" t="s">
        <v>230</v>
      </c>
      <c r="W77" s="9"/>
      <c r="X77" s="65" t="s">
        <v>230</v>
      </c>
      <c r="Y77" s="65" t="s">
        <v>230</v>
      </c>
      <c r="Z77" s="65" t="s">
        <v>230</v>
      </c>
      <c r="AA77" s="65" t="s">
        <v>230</v>
      </c>
      <c r="AB77" s="65" t="s">
        <v>230</v>
      </c>
      <c r="AC77" s="65" t="s">
        <v>230</v>
      </c>
      <c r="AD77" s="9"/>
    </row>
    <row r="78" spans="2:30" ht="19" customHeight="1" thickBot="1" x14ac:dyDescent="0.3">
      <c r="B78" s="64"/>
      <c r="C78" s="15"/>
      <c r="D78" s="15"/>
      <c r="E78" s="15"/>
      <c r="F78" s="15"/>
      <c r="G78" s="15"/>
      <c r="H78" s="15"/>
      <c r="I78" s="22"/>
      <c r="J78" s="15"/>
      <c r="K78" s="15"/>
      <c r="L78" s="15"/>
      <c r="M78" s="15"/>
      <c r="N78" s="15"/>
      <c r="O78" s="15"/>
      <c r="P78" s="9"/>
      <c r="Q78" s="15"/>
      <c r="R78" s="15"/>
      <c r="S78" s="15"/>
      <c r="T78" s="15"/>
      <c r="U78" s="15"/>
      <c r="V78" s="15"/>
      <c r="W78" s="9"/>
      <c r="X78" s="15"/>
      <c r="Y78" s="15"/>
      <c r="Z78" s="15"/>
      <c r="AA78" s="15"/>
      <c r="AB78" s="15"/>
      <c r="AC78" s="15"/>
      <c r="AD78" s="9"/>
    </row>
    <row r="79" spans="2:30" ht="19" customHeight="1" thickBot="1" x14ac:dyDescent="0.25">
      <c r="B79" s="29"/>
      <c r="C79" s="45"/>
      <c r="D79" s="32"/>
      <c r="E79" s="32"/>
      <c r="F79" s="32"/>
      <c r="G79" s="32"/>
      <c r="H79" s="32"/>
      <c r="I79" s="32"/>
      <c r="J79" s="9"/>
      <c r="K79" s="32"/>
      <c r="L79" s="32"/>
      <c r="M79" s="96" t="str">
        <f>Info!C23</f>
        <v>Ouellet, Chantal</v>
      </c>
      <c r="N79" s="96"/>
      <c r="O79" s="96"/>
      <c r="P79" s="96"/>
      <c r="Q79" s="96"/>
      <c r="R79" s="96"/>
      <c r="S79" s="96"/>
      <c r="T79" s="88" t="s">
        <v>32</v>
      </c>
      <c r="U79" s="88"/>
      <c r="V79" s="88"/>
      <c r="W79" s="89"/>
      <c r="X79" s="33" t="s">
        <v>10</v>
      </c>
      <c r="Y79" s="34"/>
      <c r="Z79" s="34"/>
      <c r="AA79" s="34"/>
      <c r="AB79" s="34"/>
      <c r="AC79" s="35"/>
      <c r="AD79" s="10"/>
    </row>
    <row r="80" spans="2:30" ht="19" customHeight="1" thickBot="1" x14ac:dyDescent="0.25">
      <c r="B80" s="29"/>
      <c r="C80" s="32"/>
      <c r="D80" s="32"/>
      <c r="E80" s="32"/>
      <c r="F80" s="32"/>
      <c r="G80" s="32"/>
      <c r="H80" s="32"/>
      <c r="I80" s="32"/>
      <c r="J80" s="9"/>
      <c r="K80" s="32"/>
      <c r="L80" s="32"/>
      <c r="M80" s="96"/>
      <c r="N80" s="96"/>
      <c r="O80" s="96"/>
      <c r="P80" s="96"/>
      <c r="Q80" s="96"/>
      <c r="R80" s="96"/>
      <c r="S80" s="96"/>
      <c r="T80" s="36"/>
      <c r="U80" s="36"/>
      <c r="V80" s="36"/>
      <c r="W80" s="36"/>
      <c r="X80" s="37"/>
      <c r="Y80" s="37"/>
      <c r="Z80" s="37"/>
      <c r="AA80" s="37"/>
      <c r="AB80" s="37"/>
      <c r="AC80" s="37"/>
      <c r="AD80" s="10"/>
    </row>
    <row r="81" spans="2:30" ht="19" customHeight="1" thickBot="1" x14ac:dyDescent="0.25">
      <c r="B81" s="29"/>
      <c r="C81" s="90" t="s">
        <v>30</v>
      </c>
      <c r="D81" s="91"/>
      <c r="E81" s="91"/>
      <c r="F81" s="91"/>
      <c r="G81" s="92">
        <v>2</v>
      </c>
      <c r="H81" s="93"/>
      <c r="I81" s="26"/>
      <c r="J81" s="94" t="s">
        <v>30</v>
      </c>
      <c r="K81" s="95"/>
      <c r="L81" s="95"/>
      <c r="M81" s="95"/>
      <c r="N81" s="85">
        <v>2</v>
      </c>
      <c r="O81" s="86"/>
      <c r="P81" s="26"/>
      <c r="Q81" s="94" t="s">
        <v>30</v>
      </c>
      <c r="R81" s="95"/>
      <c r="S81" s="95"/>
      <c r="T81" s="95"/>
      <c r="U81" s="85">
        <v>2</v>
      </c>
      <c r="V81" s="86"/>
      <c r="W81" s="26"/>
      <c r="X81" s="94" t="s">
        <v>30</v>
      </c>
      <c r="Y81" s="95"/>
      <c r="Z81" s="95"/>
      <c r="AA81" s="95"/>
      <c r="AB81" s="85">
        <v>0</v>
      </c>
      <c r="AC81" s="86"/>
      <c r="AD81" s="10"/>
    </row>
    <row r="82" spans="2:30" ht="19" customHeight="1" x14ac:dyDescent="0.25">
      <c r="B82" s="30" t="s">
        <v>27</v>
      </c>
      <c r="C82" s="65" t="s">
        <v>230</v>
      </c>
      <c r="D82" s="65" t="s">
        <v>230</v>
      </c>
      <c r="E82" s="65" t="s">
        <v>230</v>
      </c>
      <c r="F82" s="65" t="s">
        <v>230</v>
      </c>
      <c r="G82" s="65" t="s">
        <v>5</v>
      </c>
      <c r="H82" s="65" t="s">
        <v>230</v>
      </c>
      <c r="I82" s="22"/>
      <c r="J82" s="65" t="s">
        <v>230</v>
      </c>
      <c r="K82" s="65" t="s">
        <v>230</v>
      </c>
      <c r="L82" s="65" t="s">
        <v>230</v>
      </c>
      <c r="M82" s="65" t="s">
        <v>230</v>
      </c>
      <c r="N82" s="65" t="s">
        <v>5</v>
      </c>
      <c r="O82" s="65" t="s">
        <v>230</v>
      </c>
      <c r="P82" s="9"/>
      <c r="Q82" s="65" t="s">
        <v>5</v>
      </c>
      <c r="R82" s="65" t="s">
        <v>230</v>
      </c>
      <c r="S82" s="65" t="s">
        <v>230</v>
      </c>
      <c r="T82" s="65" t="s">
        <v>230</v>
      </c>
      <c r="U82" s="65" t="s">
        <v>230</v>
      </c>
      <c r="V82" s="65" t="s">
        <v>230</v>
      </c>
      <c r="W82" s="9"/>
      <c r="X82" s="65" t="s">
        <v>230</v>
      </c>
      <c r="Y82" s="65" t="s">
        <v>230</v>
      </c>
      <c r="Z82" s="65" t="s">
        <v>230</v>
      </c>
      <c r="AA82" s="65" t="s">
        <v>230</v>
      </c>
      <c r="AB82" s="65" t="s">
        <v>230</v>
      </c>
      <c r="AC82" s="65" t="s">
        <v>230</v>
      </c>
      <c r="AD82" s="9"/>
    </row>
    <row r="83" spans="2:30" ht="19" customHeight="1" x14ac:dyDescent="0.25">
      <c r="B83" s="30" t="s">
        <v>28</v>
      </c>
      <c r="C83" s="65" t="s">
        <v>230</v>
      </c>
      <c r="D83" s="65" t="s">
        <v>230</v>
      </c>
      <c r="E83" s="65" t="s">
        <v>230</v>
      </c>
      <c r="F83" s="65" t="s">
        <v>230</v>
      </c>
      <c r="G83" s="65" t="s">
        <v>5</v>
      </c>
      <c r="H83" s="65" t="s">
        <v>230</v>
      </c>
      <c r="I83" s="22"/>
      <c r="J83" s="65" t="s">
        <v>230</v>
      </c>
      <c r="K83" s="65" t="s">
        <v>230</v>
      </c>
      <c r="L83" s="65" t="s">
        <v>230</v>
      </c>
      <c r="M83" s="65" t="s">
        <v>230</v>
      </c>
      <c r="N83" s="65" t="s">
        <v>5</v>
      </c>
      <c r="O83" s="65" t="s">
        <v>230</v>
      </c>
      <c r="P83" s="9"/>
      <c r="Q83" s="65" t="s">
        <v>5</v>
      </c>
      <c r="R83" s="65" t="s">
        <v>230</v>
      </c>
      <c r="S83" s="65" t="s">
        <v>230</v>
      </c>
      <c r="T83" s="65" t="s">
        <v>230</v>
      </c>
      <c r="U83" s="65" t="s">
        <v>230</v>
      </c>
      <c r="V83" s="65" t="s">
        <v>230</v>
      </c>
      <c r="W83" s="9"/>
      <c r="X83" s="65" t="s">
        <v>230</v>
      </c>
      <c r="Y83" s="65" t="s">
        <v>230</v>
      </c>
      <c r="Z83" s="65" t="s">
        <v>230</v>
      </c>
      <c r="AA83" s="65" t="s">
        <v>230</v>
      </c>
      <c r="AB83" s="65" t="s">
        <v>230</v>
      </c>
      <c r="AC83" s="65" t="s">
        <v>230</v>
      </c>
      <c r="AD83" s="9"/>
    </row>
    <row r="84" spans="2:30" ht="19" customHeight="1" x14ac:dyDescent="0.25">
      <c r="B84" s="30" t="s">
        <v>29</v>
      </c>
      <c r="C84" s="65" t="s">
        <v>230</v>
      </c>
      <c r="D84" s="65" t="s">
        <v>230</v>
      </c>
      <c r="E84" s="65" t="s">
        <v>230</v>
      </c>
      <c r="F84" s="65" t="s">
        <v>230</v>
      </c>
      <c r="G84" s="65" t="s">
        <v>230</v>
      </c>
      <c r="H84" s="65" t="s">
        <v>230</v>
      </c>
      <c r="I84" s="22"/>
      <c r="J84" s="65" t="s">
        <v>230</v>
      </c>
      <c r="K84" s="65" t="s">
        <v>230</v>
      </c>
      <c r="L84" s="65" t="s">
        <v>230</v>
      </c>
      <c r="M84" s="65" t="s">
        <v>230</v>
      </c>
      <c r="N84" s="65" t="s">
        <v>230</v>
      </c>
      <c r="O84" s="65" t="s">
        <v>230</v>
      </c>
      <c r="P84" s="9"/>
      <c r="Q84" s="65" t="s">
        <v>230</v>
      </c>
      <c r="R84" s="65" t="s">
        <v>230</v>
      </c>
      <c r="S84" s="65" t="s">
        <v>230</v>
      </c>
      <c r="T84" s="65" t="s">
        <v>230</v>
      </c>
      <c r="U84" s="65" t="s">
        <v>230</v>
      </c>
      <c r="V84" s="65" t="s">
        <v>230</v>
      </c>
      <c r="W84" s="9"/>
      <c r="X84" s="65" t="s">
        <v>230</v>
      </c>
      <c r="Y84" s="65" t="s">
        <v>230</v>
      </c>
      <c r="Z84" s="65" t="s">
        <v>230</v>
      </c>
      <c r="AA84" s="65" t="s">
        <v>230</v>
      </c>
      <c r="AB84" s="65" t="s">
        <v>230</v>
      </c>
      <c r="AC84" s="65" t="s">
        <v>230</v>
      </c>
      <c r="AD84" s="9"/>
    </row>
    <row r="85" spans="2:30" ht="19" customHeight="1" thickBot="1" x14ac:dyDescent="0.3">
      <c r="B85" s="64"/>
      <c r="C85" s="15"/>
      <c r="D85" s="15"/>
      <c r="E85" s="15"/>
      <c r="F85" s="15"/>
      <c r="G85" s="15"/>
      <c r="H85" s="15"/>
      <c r="I85" s="22"/>
      <c r="J85" s="15"/>
      <c r="K85" s="15"/>
      <c r="L85" s="15"/>
      <c r="M85" s="15"/>
      <c r="N85" s="15"/>
      <c r="O85" s="15"/>
      <c r="P85" s="9"/>
      <c r="Q85" s="15"/>
      <c r="R85" s="15"/>
      <c r="S85" s="15"/>
      <c r="T85" s="15"/>
      <c r="U85" s="15"/>
      <c r="V85" s="15"/>
      <c r="W85" s="9"/>
      <c r="X85" s="15"/>
      <c r="Y85" s="15"/>
      <c r="Z85" s="15"/>
      <c r="AA85" s="15"/>
      <c r="AB85" s="15"/>
      <c r="AC85" s="15"/>
      <c r="AD85" s="9"/>
    </row>
    <row r="86" spans="2:30" ht="19" customHeight="1" thickBot="1" x14ac:dyDescent="0.25">
      <c r="B86" s="29"/>
      <c r="C86" s="45"/>
      <c r="D86" s="32"/>
      <c r="E86" s="32"/>
      <c r="F86" s="32"/>
      <c r="G86" s="32"/>
      <c r="H86" s="32"/>
      <c r="I86" s="32"/>
      <c r="J86" s="9"/>
      <c r="K86" s="32"/>
      <c r="L86" s="32"/>
      <c r="M86" s="96" t="str">
        <f>Info!C10</f>
        <v>Chabot, Marie-Pierre</v>
      </c>
      <c r="N86" s="96"/>
      <c r="O86" s="96"/>
      <c r="P86" s="96"/>
      <c r="Q86" s="96"/>
      <c r="R86" s="96"/>
      <c r="S86" s="96"/>
      <c r="T86" s="88" t="s">
        <v>32</v>
      </c>
      <c r="U86" s="88"/>
      <c r="V86" s="88"/>
      <c r="W86" s="89"/>
      <c r="X86" s="33" t="s">
        <v>13</v>
      </c>
      <c r="Y86" s="34"/>
      <c r="Z86" s="34"/>
      <c r="AA86" s="34"/>
      <c r="AB86" s="34"/>
      <c r="AC86" s="35"/>
      <c r="AD86" s="10"/>
    </row>
    <row r="87" spans="2:30" ht="19" customHeight="1" thickBot="1" x14ac:dyDescent="0.25">
      <c r="B87" s="29"/>
      <c r="C87" s="32"/>
      <c r="D87" s="32"/>
      <c r="E87" s="32"/>
      <c r="F87" s="32"/>
      <c r="G87" s="32"/>
      <c r="H87" s="32"/>
      <c r="I87" s="32"/>
      <c r="J87" s="9"/>
      <c r="K87" s="32"/>
      <c r="L87" s="32"/>
      <c r="M87" s="96"/>
      <c r="N87" s="96"/>
      <c r="O87" s="96"/>
      <c r="P87" s="96"/>
      <c r="Q87" s="96"/>
      <c r="R87" s="96"/>
      <c r="S87" s="96"/>
      <c r="T87" s="36"/>
      <c r="U87" s="36"/>
      <c r="V87" s="36"/>
      <c r="W87" s="36"/>
      <c r="X87" s="37"/>
      <c r="Y87" s="37"/>
      <c r="Z87" s="37"/>
      <c r="AA87" s="37"/>
      <c r="AB87" s="37"/>
      <c r="AC87" s="37"/>
      <c r="AD87" s="10"/>
    </row>
    <row r="88" spans="2:30" ht="19" customHeight="1" thickBot="1" x14ac:dyDescent="0.25">
      <c r="B88" s="29"/>
      <c r="C88" s="90" t="s">
        <v>30</v>
      </c>
      <c r="D88" s="91"/>
      <c r="E88" s="91"/>
      <c r="F88" s="91"/>
      <c r="G88" s="92">
        <v>0</v>
      </c>
      <c r="H88" s="93"/>
      <c r="I88" s="26"/>
      <c r="J88" s="94" t="s">
        <v>30</v>
      </c>
      <c r="K88" s="95"/>
      <c r="L88" s="95"/>
      <c r="M88" s="95"/>
      <c r="N88" s="85">
        <v>0</v>
      </c>
      <c r="O88" s="86"/>
      <c r="P88" s="26"/>
      <c r="Q88" s="94" t="s">
        <v>30</v>
      </c>
      <c r="R88" s="95"/>
      <c r="S88" s="95"/>
      <c r="T88" s="95"/>
      <c r="U88" s="85">
        <v>2</v>
      </c>
      <c r="V88" s="86"/>
      <c r="W88" s="26"/>
      <c r="X88" s="94" t="s">
        <v>30</v>
      </c>
      <c r="Y88" s="95"/>
      <c r="Z88" s="95"/>
      <c r="AA88" s="95"/>
      <c r="AB88" s="85">
        <v>2</v>
      </c>
      <c r="AC88" s="86"/>
      <c r="AD88" s="10"/>
    </row>
    <row r="89" spans="2:30" ht="19" customHeight="1" x14ac:dyDescent="0.25">
      <c r="B89" s="30" t="s">
        <v>27</v>
      </c>
      <c r="C89" s="65" t="s">
        <v>230</v>
      </c>
      <c r="D89" s="65" t="s">
        <v>230</v>
      </c>
      <c r="E89" s="65" t="s">
        <v>230</v>
      </c>
      <c r="F89" s="65" t="s">
        <v>230</v>
      </c>
      <c r="G89" s="65" t="s">
        <v>230</v>
      </c>
      <c r="H89" s="65" t="s">
        <v>230</v>
      </c>
      <c r="I89" s="22"/>
      <c r="J89" s="65" t="s">
        <v>230</v>
      </c>
      <c r="K89" s="65" t="s">
        <v>230</v>
      </c>
      <c r="L89" s="65" t="s">
        <v>230</v>
      </c>
      <c r="M89" s="65" t="s">
        <v>230</v>
      </c>
      <c r="N89" s="65" t="s">
        <v>230</v>
      </c>
      <c r="O89" s="65" t="s">
        <v>230</v>
      </c>
      <c r="P89" s="9"/>
      <c r="Q89" s="65" t="s">
        <v>230</v>
      </c>
      <c r="R89" s="65" t="s">
        <v>5</v>
      </c>
      <c r="S89" s="65" t="s">
        <v>13</v>
      </c>
      <c r="T89" s="65" t="s">
        <v>229</v>
      </c>
      <c r="U89" s="65" t="s">
        <v>13</v>
      </c>
      <c r="V89" s="65" t="s">
        <v>230</v>
      </c>
      <c r="W89" s="9"/>
      <c r="X89" s="65" t="s">
        <v>13</v>
      </c>
      <c r="Y89" s="65" t="s">
        <v>13</v>
      </c>
      <c r="Z89" s="65" t="s">
        <v>13</v>
      </c>
      <c r="AA89" s="65" t="s">
        <v>229</v>
      </c>
      <c r="AB89" s="65" t="s">
        <v>5</v>
      </c>
      <c r="AC89" s="65" t="s">
        <v>230</v>
      </c>
      <c r="AD89" s="9"/>
    </row>
    <row r="90" spans="2:30" ht="19" customHeight="1" x14ac:dyDescent="0.25">
      <c r="B90" s="30" t="s">
        <v>28</v>
      </c>
      <c r="C90" s="65" t="s">
        <v>230</v>
      </c>
      <c r="D90" s="65" t="s">
        <v>230</v>
      </c>
      <c r="E90" s="65" t="s">
        <v>230</v>
      </c>
      <c r="F90" s="65" t="s">
        <v>230</v>
      </c>
      <c r="G90" s="65" t="s">
        <v>230</v>
      </c>
      <c r="H90" s="65" t="s">
        <v>230</v>
      </c>
      <c r="I90" s="22"/>
      <c r="J90" s="65" t="s">
        <v>230</v>
      </c>
      <c r="K90" s="65" t="s">
        <v>230</v>
      </c>
      <c r="L90" s="65" t="s">
        <v>230</v>
      </c>
      <c r="M90" s="65" t="s">
        <v>230</v>
      </c>
      <c r="N90" s="65" t="s">
        <v>230</v>
      </c>
      <c r="O90" s="65" t="s">
        <v>230</v>
      </c>
      <c r="P90" s="9"/>
      <c r="Q90" s="65" t="s">
        <v>230</v>
      </c>
      <c r="R90" s="65" t="s">
        <v>229</v>
      </c>
      <c r="S90" s="65" t="s">
        <v>13</v>
      </c>
      <c r="T90" s="65" t="s">
        <v>5</v>
      </c>
      <c r="U90" s="65" t="s">
        <v>13</v>
      </c>
      <c r="V90" s="65" t="s">
        <v>230</v>
      </c>
      <c r="W90" s="9"/>
      <c r="X90" s="65" t="s">
        <v>13</v>
      </c>
      <c r="Y90" s="65" t="s">
        <v>13</v>
      </c>
      <c r="Z90" s="65" t="s">
        <v>13</v>
      </c>
      <c r="AA90" s="65" t="s">
        <v>5</v>
      </c>
      <c r="AB90" s="65" t="s">
        <v>229</v>
      </c>
      <c r="AC90" s="65" t="s">
        <v>230</v>
      </c>
      <c r="AD90" s="9"/>
    </row>
    <row r="91" spans="2:30" ht="19" customHeight="1" x14ac:dyDescent="0.25">
      <c r="B91" s="30" t="s">
        <v>29</v>
      </c>
      <c r="C91" s="65" t="s">
        <v>230</v>
      </c>
      <c r="D91" s="65" t="s">
        <v>230</v>
      </c>
      <c r="E91" s="65" t="s">
        <v>230</v>
      </c>
      <c r="F91" s="65" t="s">
        <v>230</v>
      </c>
      <c r="G91" s="65" t="s">
        <v>230</v>
      </c>
      <c r="H91" s="65" t="s">
        <v>230</v>
      </c>
      <c r="I91" s="22"/>
      <c r="J91" s="65" t="s">
        <v>230</v>
      </c>
      <c r="K91" s="65" t="s">
        <v>230</v>
      </c>
      <c r="L91" s="65" t="s">
        <v>230</v>
      </c>
      <c r="M91" s="65" t="s">
        <v>230</v>
      </c>
      <c r="N91" s="65" t="s">
        <v>230</v>
      </c>
      <c r="O91" s="65" t="s">
        <v>230</v>
      </c>
      <c r="P91" s="9"/>
      <c r="Q91" s="65" t="s">
        <v>230</v>
      </c>
      <c r="R91" s="65" t="s">
        <v>230</v>
      </c>
      <c r="S91" s="65" t="s">
        <v>13</v>
      </c>
      <c r="T91" s="65" t="s">
        <v>230</v>
      </c>
      <c r="U91" s="65" t="s">
        <v>230</v>
      </c>
      <c r="V91" s="65" t="s">
        <v>230</v>
      </c>
      <c r="W91" s="9"/>
      <c r="X91" s="65" t="s">
        <v>13</v>
      </c>
      <c r="Y91" s="65" t="s">
        <v>13</v>
      </c>
      <c r="Z91" s="65" t="s">
        <v>13</v>
      </c>
      <c r="AA91" s="65" t="s">
        <v>230</v>
      </c>
      <c r="AB91" s="65" t="s">
        <v>230</v>
      </c>
      <c r="AC91" s="65" t="s">
        <v>230</v>
      </c>
      <c r="AD91" s="9"/>
    </row>
    <row r="92" spans="2:30" ht="19" customHeight="1" thickBot="1" x14ac:dyDescent="0.3">
      <c r="B92" s="64"/>
      <c r="C92" s="15"/>
      <c r="D92" s="15"/>
      <c r="E92" s="15"/>
      <c r="F92" s="15"/>
      <c r="G92" s="15"/>
      <c r="H92" s="15"/>
      <c r="I92" s="22"/>
      <c r="J92" s="15"/>
      <c r="K92" s="15"/>
      <c r="L92" s="15"/>
      <c r="M92" s="15"/>
      <c r="N92" s="15"/>
      <c r="O92" s="15"/>
      <c r="P92" s="9"/>
      <c r="Q92" s="15"/>
      <c r="R92" s="15"/>
      <c r="S92" s="15"/>
      <c r="T92" s="15"/>
      <c r="U92" s="15"/>
      <c r="V92" s="15"/>
      <c r="W92" s="9"/>
      <c r="X92" s="15"/>
      <c r="Y92" s="15"/>
      <c r="Z92" s="15"/>
      <c r="AA92" s="15"/>
      <c r="AB92" s="15"/>
      <c r="AC92" s="15"/>
      <c r="AD92" s="9"/>
    </row>
    <row r="93" spans="2:30" ht="19" customHeight="1" thickBot="1" x14ac:dyDescent="0.25">
      <c r="B93" s="29"/>
      <c r="C93" s="45"/>
      <c r="D93" s="32"/>
      <c r="E93" s="32"/>
      <c r="F93" s="32"/>
      <c r="G93" s="32"/>
      <c r="H93" s="32"/>
      <c r="I93" s="32"/>
      <c r="J93" s="9"/>
      <c r="K93" s="32"/>
      <c r="L93" s="32"/>
      <c r="M93" s="96" t="str">
        <f>Info!C17</f>
        <v>Llanwarne, Nadia Rebecca</v>
      </c>
      <c r="N93" s="96"/>
      <c r="O93" s="96"/>
      <c r="P93" s="96"/>
      <c r="Q93" s="96"/>
      <c r="R93" s="96"/>
      <c r="S93" s="96"/>
      <c r="T93" s="88" t="s">
        <v>32</v>
      </c>
      <c r="U93" s="88"/>
      <c r="V93" s="88"/>
      <c r="W93" s="89"/>
      <c r="X93" s="33"/>
      <c r="Y93" s="34"/>
      <c r="Z93" s="34"/>
      <c r="AA93" s="34"/>
      <c r="AB93" s="34"/>
      <c r="AC93" s="35"/>
      <c r="AD93" s="10"/>
    </row>
    <row r="94" spans="2:30" ht="19" customHeight="1" thickBot="1" x14ac:dyDescent="0.25">
      <c r="B94" s="29"/>
      <c r="C94" s="32"/>
      <c r="D94" s="32"/>
      <c r="E94" s="32"/>
      <c r="F94" s="32"/>
      <c r="G94" s="32"/>
      <c r="H94" s="32"/>
      <c r="I94" s="32"/>
      <c r="J94" s="9"/>
      <c r="K94" s="32"/>
      <c r="L94" s="32"/>
      <c r="M94" s="96"/>
      <c r="N94" s="96"/>
      <c r="O94" s="96"/>
      <c r="P94" s="96"/>
      <c r="Q94" s="96"/>
      <c r="R94" s="96"/>
      <c r="S94" s="96"/>
      <c r="T94" s="36"/>
      <c r="U94" s="36"/>
      <c r="V94" s="36"/>
      <c r="W94" s="36"/>
      <c r="X94" s="37"/>
      <c r="Y94" s="37"/>
      <c r="Z94" s="37"/>
      <c r="AA94" s="37"/>
      <c r="AB94" s="37"/>
      <c r="AC94" s="37"/>
      <c r="AD94" s="10"/>
    </row>
    <row r="95" spans="2:30" ht="19" customHeight="1" thickBot="1" x14ac:dyDescent="0.25">
      <c r="B95" s="29"/>
      <c r="C95" s="90" t="s">
        <v>30</v>
      </c>
      <c r="D95" s="91"/>
      <c r="E95" s="91"/>
      <c r="F95" s="91"/>
      <c r="G95" s="92">
        <v>0</v>
      </c>
      <c r="H95" s="93"/>
      <c r="I95" s="26"/>
      <c r="J95" s="94" t="s">
        <v>30</v>
      </c>
      <c r="K95" s="95"/>
      <c r="L95" s="95"/>
      <c r="M95" s="95"/>
      <c r="N95" s="85">
        <v>8</v>
      </c>
      <c r="O95" s="86"/>
      <c r="P95" s="26"/>
      <c r="Q95" s="94" t="s">
        <v>30</v>
      </c>
      <c r="R95" s="95"/>
      <c r="S95" s="95"/>
      <c r="T95" s="95"/>
      <c r="U95" s="85">
        <v>0</v>
      </c>
      <c r="V95" s="86"/>
      <c r="W95" s="26"/>
      <c r="X95" s="94" t="s">
        <v>30</v>
      </c>
      <c r="Y95" s="95"/>
      <c r="Z95" s="95"/>
      <c r="AA95" s="95"/>
      <c r="AB95" s="85">
        <v>8</v>
      </c>
      <c r="AC95" s="86"/>
      <c r="AD95" s="10"/>
    </row>
    <row r="96" spans="2:30" ht="19" customHeight="1" x14ac:dyDescent="0.25">
      <c r="B96" s="30" t="s">
        <v>27</v>
      </c>
      <c r="C96" s="65" t="s">
        <v>20</v>
      </c>
      <c r="D96" s="65" t="s">
        <v>20</v>
      </c>
      <c r="E96" s="65" t="s">
        <v>229</v>
      </c>
      <c r="F96" s="65" t="s">
        <v>20</v>
      </c>
      <c r="G96" s="65" t="s">
        <v>20</v>
      </c>
      <c r="H96" s="65" t="s">
        <v>230</v>
      </c>
      <c r="I96" s="22"/>
      <c r="J96" s="65" t="s">
        <v>5</v>
      </c>
      <c r="K96" s="65" t="s">
        <v>5</v>
      </c>
      <c r="L96" s="65" t="s">
        <v>5</v>
      </c>
      <c r="M96" s="65" t="s">
        <v>5</v>
      </c>
      <c r="N96" s="65" t="s">
        <v>5</v>
      </c>
      <c r="O96" s="65" t="s">
        <v>230</v>
      </c>
      <c r="P96" s="9"/>
      <c r="Q96" s="65" t="s">
        <v>230</v>
      </c>
      <c r="R96" s="65" t="s">
        <v>230</v>
      </c>
      <c r="S96" s="65" t="s">
        <v>230</v>
      </c>
      <c r="T96" s="65" t="s">
        <v>230</v>
      </c>
      <c r="U96" s="65" t="s">
        <v>230</v>
      </c>
      <c r="V96" s="65" t="s">
        <v>230</v>
      </c>
      <c r="W96" s="9"/>
      <c r="X96" s="65" t="s">
        <v>229</v>
      </c>
      <c r="Y96" s="65" t="s">
        <v>5</v>
      </c>
      <c r="Z96" s="65" t="s">
        <v>5</v>
      </c>
      <c r="AA96" s="65" t="s">
        <v>5</v>
      </c>
      <c r="AB96" s="65" t="s">
        <v>5</v>
      </c>
      <c r="AC96" s="65" t="s">
        <v>230</v>
      </c>
      <c r="AD96" s="9"/>
    </row>
    <row r="97" spans="2:30" ht="19" customHeight="1" x14ac:dyDescent="0.25">
      <c r="B97" s="30" t="s">
        <v>28</v>
      </c>
      <c r="C97" s="65" t="s">
        <v>20</v>
      </c>
      <c r="D97" s="65" t="s">
        <v>20</v>
      </c>
      <c r="E97" s="65" t="s">
        <v>229</v>
      </c>
      <c r="F97" s="65" t="s">
        <v>20</v>
      </c>
      <c r="G97" s="65" t="s">
        <v>20</v>
      </c>
      <c r="H97" s="65" t="s">
        <v>230</v>
      </c>
      <c r="I97" s="22"/>
      <c r="J97" s="65" t="s">
        <v>5</v>
      </c>
      <c r="K97" s="65" t="s">
        <v>5</v>
      </c>
      <c r="L97" s="65" t="s">
        <v>5</v>
      </c>
      <c r="M97" s="65" t="s">
        <v>5</v>
      </c>
      <c r="N97" s="65" t="s">
        <v>5</v>
      </c>
      <c r="O97" s="65" t="s">
        <v>230</v>
      </c>
      <c r="P97" s="9"/>
      <c r="Q97" s="65" t="s">
        <v>230</v>
      </c>
      <c r="R97" s="65" t="s">
        <v>230</v>
      </c>
      <c r="S97" s="65" t="s">
        <v>230</v>
      </c>
      <c r="T97" s="65" t="s">
        <v>230</v>
      </c>
      <c r="U97" s="65" t="s">
        <v>230</v>
      </c>
      <c r="V97" s="65" t="s">
        <v>230</v>
      </c>
      <c r="W97" s="9"/>
      <c r="X97" s="65" t="s">
        <v>229</v>
      </c>
      <c r="Y97" s="65" t="s">
        <v>5</v>
      </c>
      <c r="Z97" s="65" t="s">
        <v>5</v>
      </c>
      <c r="AA97" s="65" t="s">
        <v>5</v>
      </c>
      <c r="AB97" s="65" t="s">
        <v>5</v>
      </c>
      <c r="AC97" s="65" t="s">
        <v>230</v>
      </c>
      <c r="AD97" s="9"/>
    </row>
    <row r="98" spans="2:30" ht="19" customHeight="1" x14ac:dyDescent="0.25">
      <c r="B98" s="30" t="s">
        <v>29</v>
      </c>
      <c r="C98" s="65" t="s">
        <v>230</v>
      </c>
      <c r="D98" s="65" t="s">
        <v>230</v>
      </c>
      <c r="E98" s="65" t="s">
        <v>230</v>
      </c>
      <c r="F98" s="65" t="s">
        <v>230</v>
      </c>
      <c r="G98" s="65" t="s">
        <v>230</v>
      </c>
      <c r="H98" s="65" t="s">
        <v>230</v>
      </c>
      <c r="I98" s="22"/>
      <c r="J98" s="65" t="s">
        <v>5</v>
      </c>
      <c r="K98" s="65" t="s">
        <v>230</v>
      </c>
      <c r="L98" s="65" t="s">
        <v>230</v>
      </c>
      <c r="M98" s="65" t="s">
        <v>230</v>
      </c>
      <c r="N98" s="65" t="s">
        <v>230</v>
      </c>
      <c r="O98" s="65" t="s">
        <v>230</v>
      </c>
      <c r="P98" s="9"/>
      <c r="Q98" s="65" t="s">
        <v>230</v>
      </c>
      <c r="R98" s="65" t="s">
        <v>230</v>
      </c>
      <c r="S98" s="65" t="s">
        <v>230</v>
      </c>
      <c r="T98" s="65" t="s">
        <v>230</v>
      </c>
      <c r="U98" s="65" t="s">
        <v>230</v>
      </c>
      <c r="V98" s="65" t="s">
        <v>230</v>
      </c>
      <c r="W98" s="9"/>
      <c r="X98" s="65" t="s">
        <v>230</v>
      </c>
      <c r="Y98" s="65" t="s">
        <v>230</v>
      </c>
      <c r="Z98" s="65" t="s">
        <v>5</v>
      </c>
      <c r="AA98" s="65" t="s">
        <v>230</v>
      </c>
      <c r="AB98" s="65" t="s">
        <v>230</v>
      </c>
      <c r="AC98" s="65" t="s">
        <v>230</v>
      </c>
      <c r="AD98" s="9"/>
    </row>
    <row r="99" spans="2:30" ht="19" customHeight="1" thickBot="1" x14ac:dyDescent="0.3">
      <c r="B99" s="64"/>
      <c r="C99" s="15"/>
      <c r="D99" s="15"/>
      <c r="E99" s="15"/>
      <c r="F99" s="15"/>
      <c r="G99" s="15"/>
      <c r="H99" s="15"/>
      <c r="I99" s="22"/>
      <c r="J99" s="15"/>
      <c r="K99" s="15"/>
      <c r="L99" s="15"/>
      <c r="M99" s="15"/>
      <c r="N99" s="15"/>
      <c r="O99" s="15"/>
      <c r="P99" s="9"/>
      <c r="Q99" s="15"/>
      <c r="R99" s="15"/>
      <c r="S99" s="15"/>
      <c r="T99" s="15"/>
      <c r="U99" s="15"/>
      <c r="V99" s="15"/>
      <c r="W99" s="9"/>
      <c r="X99" s="15"/>
      <c r="Y99" s="15"/>
      <c r="Z99" s="15"/>
      <c r="AA99" s="15"/>
      <c r="AB99" s="15"/>
      <c r="AC99" s="15"/>
      <c r="AD99" s="9"/>
    </row>
    <row r="100" spans="2:30" ht="19" customHeight="1" thickBot="1" x14ac:dyDescent="0.25">
      <c r="B100" s="29"/>
      <c r="C100" s="45"/>
      <c r="D100" s="32"/>
      <c r="E100" s="32"/>
      <c r="F100" s="32"/>
      <c r="G100" s="32"/>
      <c r="H100" s="32"/>
      <c r="I100" s="32"/>
      <c r="J100" s="9"/>
      <c r="K100" s="32"/>
      <c r="L100" s="32"/>
      <c r="M100" s="96" t="str">
        <f>Info!C24</f>
        <v>Mc Lean, Tracy</v>
      </c>
      <c r="N100" s="96"/>
      <c r="O100" s="96"/>
      <c r="P100" s="96"/>
      <c r="Q100" s="96"/>
      <c r="R100" s="96"/>
      <c r="S100" s="96"/>
      <c r="T100" s="88" t="s">
        <v>32</v>
      </c>
      <c r="U100" s="88"/>
      <c r="V100" s="88"/>
      <c r="W100" s="89"/>
      <c r="X100" s="33" t="s">
        <v>329</v>
      </c>
      <c r="Y100" s="34"/>
      <c r="Z100" s="34"/>
      <c r="AA100" s="34"/>
      <c r="AB100" s="34"/>
      <c r="AC100" s="35"/>
      <c r="AD100" s="10"/>
    </row>
    <row r="101" spans="2:30" ht="19" customHeight="1" thickBot="1" x14ac:dyDescent="0.25">
      <c r="B101" s="29"/>
      <c r="C101" s="32"/>
      <c r="D101" s="32"/>
      <c r="E101" s="32"/>
      <c r="F101" s="32"/>
      <c r="G101" s="32"/>
      <c r="H101" s="32"/>
      <c r="I101" s="32"/>
      <c r="J101" s="9"/>
      <c r="K101" s="32"/>
      <c r="L101" s="32"/>
      <c r="M101" s="96"/>
      <c r="N101" s="96"/>
      <c r="O101" s="96"/>
      <c r="P101" s="96"/>
      <c r="Q101" s="96"/>
      <c r="R101" s="96"/>
      <c r="S101" s="96"/>
      <c r="T101" s="36"/>
      <c r="U101" s="36"/>
      <c r="V101" s="36"/>
      <c r="W101" s="36"/>
      <c r="X101" s="37"/>
      <c r="Y101" s="37"/>
      <c r="Z101" s="37"/>
      <c r="AA101" s="37"/>
      <c r="AB101" s="37"/>
      <c r="AC101" s="37"/>
      <c r="AD101" s="10"/>
    </row>
    <row r="102" spans="2:30" ht="19" customHeight="1" thickBot="1" x14ac:dyDescent="0.25">
      <c r="B102" s="29"/>
      <c r="C102" s="90" t="s">
        <v>30</v>
      </c>
      <c r="D102" s="91"/>
      <c r="E102" s="91"/>
      <c r="F102" s="91"/>
      <c r="G102" s="92">
        <v>8</v>
      </c>
      <c r="H102" s="93"/>
      <c r="I102" s="26"/>
      <c r="J102" s="94" t="s">
        <v>30</v>
      </c>
      <c r="K102" s="95"/>
      <c r="L102" s="95"/>
      <c r="M102" s="95"/>
      <c r="N102" s="85">
        <v>10</v>
      </c>
      <c r="O102" s="86"/>
      <c r="P102" s="26"/>
      <c r="Q102" s="94" t="s">
        <v>30</v>
      </c>
      <c r="R102" s="95"/>
      <c r="S102" s="95"/>
      <c r="T102" s="95"/>
      <c r="U102" s="85">
        <v>10</v>
      </c>
      <c r="V102" s="86"/>
      <c r="W102" s="26"/>
      <c r="X102" s="94" t="s">
        <v>30</v>
      </c>
      <c r="Y102" s="95"/>
      <c r="Z102" s="95"/>
      <c r="AA102" s="95"/>
      <c r="AB102" s="85">
        <v>10</v>
      </c>
      <c r="AC102" s="86"/>
      <c r="AD102" s="10"/>
    </row>
    <row r="103" spans="2:30" ht="19" customHeight="1" x14ac:dyDescent="0.25">
      <c r="B103" s="30" t="s">
        <v>27</v>
      </c>
      <c r="C103" s="65" t="s">
        <v>230</v>
      </c>
      <c r="D103" s="65" t="s">
        <v>5</v>
      </c>
      <c r="E103" s="65" t="s">
        <v>5</v>
      </c>
      <c r="F103" s="65" t="s">
        <v>5</v>
      </c>
      <c r="G103" s="65" t="s">
        <v>5</v>
      </c>
      <c r="H103" s="65" t="s">
        <v>230</v>
      </c>
      <c r="I103" s="22"/>
      <c r="J103" s="65" t="s">
        <v>5</v>
      </c>
      <c r="K103" s="65" t="s">
        <v>5</v>
      </c>
      <c r="L103" s="65" t="s">
        <v>5</v>
      </c>
      <c r="M103" s="65" t="s">
        <v>5</v>
      </c>
      <c r="N103" s="65" t="s">
        <v>5</v>
      </c>
      <c r="O103" s="65" t="s">
        <v>230</v>
      </c>
      <c r="P103" s="9"/>
      <c r="Q103" s="65" t="s">
        <v>5</v>
      </c>
      <c r="R103" s="65" t="s">
        <v>5</v>
      </c>
      <c r="S103" s="65" t="s">
        <v>5</v>
      </c>
      <c r="T103" s="65" t="s">
        <v>5</v>
      </c>
      <c r="U103" s="65" t="s">
        <v>5</v>
      </c>
      <c r="V103" s="65" t="s">
        <v>230</v>
      </c>
      <c r="W103" s="9"/>
      <c r="X103" s="65" t="s">
        <v>5</v>
      </c>
      <c r="Y103" s="65" t="s">
        <v>5</v>
      </c>
      <c r="Z103" s="65" t="s">
        <v>5</v>
      </c>
      <c r="AA103" s="65" t="s">
        <v>5</v>
      </c>
      <c r="AB103" s="65" t="s">
        <v>5</v>
      </c>
      <c r="AC103" s="65" t="s">
        <v>230</v>
      </c>
      <c r="AD103" s="9"/>
    </row>
    <row r="104" spans="2:30" ht="19" customHeight="1" x14ac:dyDescent="0.25">
      <c r="B104" s="30" t="s">
        <v>28</v>
      </c>
      <c r="C104" s="65" t="s">
        <v>230</v>
      </c>
      <c r="D104" s="65" t="s">
        <v>5</v>
      </c>
      <c r="E104" s="65" t="s">
        <v>5</v>
      </c>
      <c r="F104" s="65" t="s">
        <v>5</v>
      </c>
      <c r="G104" s="65" t="s">
        <v>5</v>
      </c>
      <c r="H104" s="65" t="s">
        <v>230</v>
      </c>
      <c r="I104" s="22"/>
      <c r="J104" s="65" t="s">
        <v>5</v>
      </c>
      <c r="K104" s="65" t="s">
        <v>5</v>
      </c>
      <c r="L104" s="65" t="s">
        <v>5</v>
      </c>
      <c r="M104" s="65" t="s">
        <v>5</v>
      </c>
      <c r="N104" s="65" t="s">
        <v>5</v>
      </c>
      <c r="O104" s="65" t="s">
        <v>230</v>
      </c>
      <c r="P104" s="9"/>
      <c r="Q104" s="65" t="s">
        <v>5</v>
      </c>
      <c r="R104" s="65" t="s">
        <v>5</v>
      </c>
      <c r="S104" s="65" t="s">
        <v>5</v>
      </c>
      <c r="T104" s="65" t="s">
        <v>5</v>
      </c>
      <c r="U104" s="65" t="s">
        <v>5</v>
      </c>
      <c r="V104" s="65" t="s">
        <v>230</v>
      </c>
      <c r="W104" s="9"/>
      <c r="X104" s="65" t="s">
        <v>5</v>
      </c>
      <c r="Y104" s="65" t="s">
        <v>5</v>
      </c>
      <c r="Z104" s="65" t="s">
        <v>5</v>
      </c>
      <c r="AA104" s="65" t="s">
        <v>5</v>
      </c>
      <c r="AB104" s="65" t="s">
        <v>5</v>
      </c>
      <c r="AC104" s="65" t="s">
        <v>230</v>
      </c>
      <c r="AD104" s="9"/>
    </row>
    <row r="105" spans="2:30" ht="19" customHeight="1" x14ac:dyDescent="0.25">
      <c r="B105" s="30" t="s">
        <v>29</v>
      </c>
      <c r="C105" s="65" t="s">
        <v>230</v>
      </c>
      <c r="D105" s="65" t="s">
        <v>230</v>
      </c>
      <c r="E105" s="65" t="s">
        <v>5</v>
      </c>
      <c r="F105" s="65" t="s">
        <v>230</v>
      </c>
      <c r="G105" s="65" t="s">
        <v>230</v>
      </c>
      <c r="H105" s="65" t="s">
        <v>230</v>
      </c>
      <c r="I105" s="22"/>
      <c r="J105" s="65" t="s">
        <v>230</v>
      </c>
      <c r="K105" s="65" t="s">
        <v>230</v>
      </c>
      <c r="L105" s="65" t="s">
        <v>5</v>
      </c>
      <c r="M105" s="65" t="s">
        <v>230</v>
      </c>
      <c r="N105" s="65" t="s">
        <v>230</v>
      </c>
      <c r="O105" s="65" t="s">
        <v>230</v>
      </c>
      <c r="P105" s="9"/>
      <c r="Q105" s="65" t="s">
        <v>230</v>
      </c>
      <c r="R105" s="65" t="s">
        <v>230</v>
      </c>
      <c r="S105" s="65" t="s">
        <v>5</v>
      </c>
      <c r="T105" s="65" t="s">
        <v>230</v>
      </c>
      <c r="U105" s="65" t="s">
        <v>230</v>
      </c>
      <c r="V105" s="65" t="s">
        <v>230</v>
      </c>
      <c r="W105" s="9"/>
      <c r="X105" s="65" t="s">
        <v>230</v>
      </c>
      <c r="Y105" s="65" t="s">
        <v>230</v>
      </c>
      <c r="Z105" s="65" t="s">
        <v>5</v>
      </c>
      <c r="AA105" s="65" t="s">
        <v>230</v>
      </c>
      <c r="AB105" s="65" t="s">
        <v>230</v>
      </c>
      <c r="AC105" s="65" t="s">
        <v>230</v>
      </c>
      <c r="AD105" s="9"/>
    </row>
    <row r="106" spans="2:30" ht="19" customHeight="1" thickBot="1" x14ac:dyDescent="0.3">
      <c r="B106" s="64"/>
      <c r="C106" s="15"/>
      <c r="D106" s="15"/>
      <c r="E106" s="15"/>
      <c r="F106" s="15"/>
      <c r="G106" s="15"/>
      <c r="H106" s="15"/>
      <c r="I106" s="22"/>
      <c r="J106" s="15"/>
      <c r="K106" s="15"/>
      <c r="L106" s="15"/>
      <c r="M106" s="15"/>
      <c r="N106" s="15"/>
      <c r="O106" s="15"/>
      <c r="P106" s="9"/>
      <c r="Q106" s="15"/>
      <c r="R106" s="15"/>
      <c r="S106" s="15"/>
      <c r="T106" s="15"/>
      <c r="U106" s="15"/>
      <c r="V106" s="15"/>
      <c r="W106" s="9"/>
      <c r="X106" s="15"/>
      <c r="Y106" s="15"/>
      <c r="Z106" s="15"/>
      <c r="AA106" s="15"/>
      <c r="AB106" s="15"/>
      <c r="AC106" s="15"/>
      <c r="AD106" s="9"/>
    </row>
    <row r="107" spans="2:30" ht="19" customHeight="1" thickBot="1" x14ac:dyDescent="0.25">
      <c r="B107" s="29"/>
      <c r="C107" s="45"/>
      <c r="D107" s="32"/>
      <c r="E107" s="32"/>
      <c r="F107" s="32"/>
      <c r="G107" s="32"/>
      <c r="H107" s="32"/>
      <c r="I107" s="32"/>
      <c r="J107" s="9"/>
      <c r="K107" s="32"/>
      <c r="L107" s="32"/>
      <c r="M107" s="96" t="str">
        <f>Info!C7</f>
        <v>Bilodeau, Audrée-Anne</v>
      </c>
      <c r="N107" s="96"/>
      <c r="O107" s="96"/>
      <c r="P107" s="96"/>
      <c r="Q107" s="96"/>
      <c r="R107" s="96"/>
      <c r="S107" s="96"/>
      <c r="T107" s="88" t="s">
        <v>32</v>
      </c>
      <c r="U107" s="88"/>
      <c r="V107" s="88"/>
      <c r="W107" s="89"/>
      <c r="X107" s="33" t="s">
        <v>135</v>
      </c>
      <c r="Y107" s="34"/>
      <c r="Z107" s="34"/>
      <c r="AA107" s="34"/>
      <c r="AB107" s="34"/>
      <c r="AC107" s="35"/>
      <c r="AD107" s="10"/>
    </row>
    <row r="108" spans="2:30" ht="19" customHeight="1" thickBot="1" x14ac:dyDescent="0.25">
      <c r="B108" s="29"/>
      <c r="C108" s="32"/>
      <c r="D108" s="32"/>
      <c r="E108" s="32"/>
      <c r="F108" s="32"/>
      <c r="G108" s="32"/>
      <c r="H108" s="32"/>
      <c r="I108" s="32"/>
      <c r="J108" s="9"/>
      <c r="K108" s="32"/>
      <c r="L108" s="32"/>
      <c r="M108" s="96"/>
      <c r="N108" s="96"/>
      <c r="O108" s="96"/>
      <c r="P108" s="96"/>
      <c r="Q108" s="96"/>
      <c r="R108" s="96"/>
      <c r="S108" s="96"/>
      <c r="T108" s="36"/>
      <c r="U108" s="36"/>
      <c r="V108" s="36"/>
      <c r="W108" s="36"/>
      <c r="X108" s="37"/>
      <c r="Y108" s="37"/>
      <c r="Z108" s="37"/>
      <c r="AA108" s="37"/>
      <c r="AB108" s="37"/>
      <c r="AC108" s="37"/>
      <c r="AD108" s="10"/>
    </row>
    <row r="109" spans="2:30" ht="19" customHeight="1" thickBot="1" x14ac:dyDescent="0.25">
      <c r="B109" s="29"/>
      <c r="C109" s="90" t="s">
        <v>30</v>
      </c>
      <c r="D109" s="91"/>
      <c r="E109" s="91"/>
      <c r="F109" s="91"/>
      <c r="G109" s="92">
        <v>0</v>
      </c>
      <c r="H109" s="93"/>
      <c r="I109" s="26"/>
      <c r="J109" s="94" t="s">
        <v>30</v>
      </c>
      <c r="K109" s="95"/>
      <c r="L109" s="95"/>
      <c r="M109" s="95"/>
      <c r="N109" s="85">
        <v>8</v>
      </c>
      <c r="O109" s="86"/>
      <c r="P109" s="26"/>
      <c r="Q109" s="94" t="s">
        <v>30</v>
      </c>
      <c r="R109" s="95"/>
      <c r="S109" s="95"/>
      <c r="T109" s="95"/>
      <c r="U109" s="85">
        <v>8</v>
      </c>
      <c r="V109" s="86"/>
      <c r="W109" s="26"/>
      <c r="X109" s="94" t="s">
        <v>30</v>
      </c>
      <c r="Y109" s="95"/>
      <c r="Z109" s="95"/>
      <c r="AA109" s="95"/>
      <c r="AB109" s="85">
        <v>8</v>
      </c>
      <c r="AC109" s="86"/>
      <c r="AD109" s="10"/>
    </row>
    <row r="110" spans="2:30" ht="19" customHeight="1" x14ac:dyDescent="0.25">
      <c r="B110" s="30" t="s">
        <v>27</v>
      </c>
      <c r="C110" s="65" t="s">
        <v>230</v>
      </c>
      <c r="D110" s="65" t="s">
        <v>230</v>
      </c>
      <c r="E110" s="65" t="s">
        <v>230</v>
      </c>
      <c r="F110" s="65" t="s">
        <v>230</v>
      </c>
      <c r="G110" s="65" t="s">
        <v>230</v>
      </c>
      <c r="H110" s="65" t="s">
        <v>230</v>
      </c>
      <c r="I110" s="22"/>
      <c r="J110" s="65" t="s">
        <v>5</v>
      </c>
      <c r="K110" s="65" t="s">
        <v>5</v>
      </c>
      <c r="L110" s="65" t="s">
        <v>5</v>
      </c>
      <c r="M110" s="65" t="s">
        <v>5</v>
      </c>
      <c r="N110" s="65" t="s">
        <v>5</v>
      </c>
      <c r="O110" s="65" t="s">
        <v>230</v>
      </c>
      <c r="P110" s="9"/>
      <c r="Q110" s="65" t="s">
        <v>5</v>
      </c>
      <c r="R110" s="65" t="s">
        <v>5</v>
      </c>
      <c r="S110" s="65" t="s">
        <v>5</v>
      </c>
      <c r="T110" s="65" t="s">
        <v>5</v>
      </c>
      <c r="U110" s="65" t="s">
        <v>5</v>
      </c>
      <c r="V110" s="65" t="s">
        <v>230</v>
      </c>
      <c r="W110" s="9"/>
      <c r="X110" s="65" t="s">
        <v>5</v>
      </c>
      <c r="Y110" s="65" t="s">
        <v>5</v>
      </c>
      <c r="Z110" s="65" t="s">
        <v>5</v>
      </c>
      <c r="AA110" s="65" t="s">
        <v>5</v>
      </c>
      <c r="AB110" s="65" t="s">
        <v>5</v>
      </c>
      <c r="AC110" s="65" t="s">
        <v>230</v>
      </c>
      <c r="AD110" s="9"/>
    </row>
    <row r="111" spans="2:30" ht="19" customHeight="1" x14ac:dyDescent="0.25">
      <c r="B111" s="30" t="s">
        <v>28</v>
      </c>
      <c r="C111" s="65" t="s">
        <v>230</v>
      </c>
      <c r="D111" s="65" t="s">
        <v>230</v>
      </c>
      <c r="E111" s="65" t="s">
        <v>230</v>
      </c>
      <c r="F111" s="65" t="s">
        <v>230</v>
      </c>
      <c r="G111" s="65" t="s">
        <v>230</v>
      </c>
      <c r="H111" s="65" t="s">
        <v>230</v>
      </c>
      <c r="I111" s="22"/>
      <c r="J111" s="65" t="s">
        <v>229</v>
      </c>
      <c r="K111" s="65" t="s">
        <v>5</v>
      </c>
      <c r="L111" s="65" t="s">
        <v>5</v>
      </c>
      <c r="M111" s="65" t="s">
        <v>229</v>
      </c>
      <c r="N111" s="65" t="s">
        <v>5</v>
      </c>
      <c r="O111" s="65" t="s">
        <v>230</v>
      </c>
      <c r="P111" s="9"/>
      <c r="Q111" s="65" t="s">
        <v>229</v>
      </c>
      <c r="R111" s="65" t="s">
        <v>5</v>
      </c>
      <c r="S111" s="65" t="s">
        <v>5</v>
      </c>
      <c r="T111" s="65" t="s">
        <v>229</v>
      </c>
      <c r="U111" s="65" t="s">
        <v>5</v>
      </c>
      <c r="V111" s="65" t="s">
        <v>230</v>
      </c>
      <c r="W111" s="9"/>
      <c r="X111" s="65" t="s">
        <v>229</v>
      </c>
      <c r="Y111" s="65" t="s">
        <v>5</v>
      </c>
      <c r="Z111" s="65" t="s">
        <v>5</v>
      </c>
      <c r="AA111" s="65" t="s">
        <v>229</v>
      </c>
      <c r="AB111" s="65" t="s">
        <v>5</v>
      </c>
      <c r="AC111" s="65" t="s">
        <v>230</v>
      </c>
      <c r="AD111" s="9"/>
    </row>
    <row r="112" spans="2:30" ht="19" customHeight="1" x14ac:dyDescent="0.25">
      <c r="B112" s="30" t="s">
        <v>29</v>
      </c>
      <c r="C112" s="65" t="s">
        <v>230</v>
      </c>
      <c r="D112" s="65" t="s">
        <v>230</v>
      </c>
      <c r="E112" s="65" t="s">
        <v>230</v>
      </c>
      <c r="F112" s="65" t="s">
        <v>230</v>
      </c>
      <c r="G112" s="65" t="s">
        <v>230</v>
      </c>
      <c r="H112" s="65" t="s">
        <v>230</v>
      </c>
      <c r="I112" s="22"/>
      <c r="J112" s="65" t="s">
        <v>230</v>
      </c>
      <c r="K112" s="65" t="s">
        <v>230</v>
      </c>
      <c r="L112" s="65" t="s">
        <v>5</v>
      </c>
      <c r="M112" s="65" t="s">
        <v>230</v>
      </c>
      <c r="N112" s="65" t="s">
        <v>230</v>
      </c>
      <c r="O112" s="65" t="s">
        <v>230</v>
      </c>
      <c r="P112" s="9"/>
      <c r="Q112" s="65" t="s">
        <v>230</v>
      </c>
      <c r="R112" s="65" t="s">
        <v>230</v>
      </c>
      <c r="S112" s="65" t="s">
        <v>5</v>
      </c>
      <c r="T112" s="65" t="s">
        <v>230</v>
      </c>
      <c r="U112" s="65" t="s">
        <v>230</v>
      </c>
      <c r="V112" s="65" t="s">
        <v>230</v>
      </c>
      <c r="W112" s="9"/>
      <c r="X112" s="65" t="s">
        <v>230</v>
      </c>
      <c r="Y112" s="65" t="s">
        <v>230</v>
      </c>
      <c r="Z112" s="65" t="s">
        <v>5</v>
      </c>
      <c r="AA112" s="65" t="s">
        <v>230</v>
      </c>
      <c r="AB112" s="65" t="s">
        <v>230</v>
      </c>
      <c r="AC112" s="65" t="s">
        <v>230</v>
      </c>
      <c r="AD112" s="9"/>
    </row>
    <row r="113" spans="2:30" ht="19" customHeight="1" thickBot="1" x14ac:dyDescent="0.3">
      <c r="B113" s="64"/>
      <c r="C113" s="15"/>
      <c r="D113" s="15"/>
      <c r="E113" s="15"/>
      <c r="F113" s="15"/>
      <c r="G113" s="15"/>
      <c r="H113" s="15"/>
      <c r="I113" s="22"/>
      <c r="J113" s="15"/>
      <c r="K113" s="15"/>
      <c r="L113" s="15"/>
      <c r="M113" s="15"/>
      <c r="N113" s="15"/>
      <c r="O113" s="15"/>
      <c r="P113" s="9"/>
      <c r="Q113" s="15"/>
      <c r="R113" s="15"/>
      <c r="S113" s="15"/>
      <c r="T113" s="15"/>
      <c r="U113" s="15"/>
      <c r="V113" s="15"/>
      <c r="W113" s="9"/>
      <c r="X113" s="15"/>
      <c r="Y113" s="15"/>
      <c r="Z113" s="15"/>
      <c r="AA113" s="15"/>
      <c r="AB113" s="15"/>
      <c r="AC113" s="15"/>
      <c r="AD113" s="9"/>
    </row>
    <row r="114" spans="2:30" ht="19" customHeight="1" thickBot="1" x14ac:dyDescent="0.25">
      <c r="B114" s="29"/>
      <c r="C114" s="45"/>
      <c r="D114" s="32"/>
      <c r="E114" s="32"/>
      <c r="F114" s="32"/>
      <c r="G114" s="32"/>
      <c r="H114" s="32"/>
      <c r="I114" s="32"/>
      <c r="J114" s="9"/>
      <c r="K114" s="32"/>
      <c r="L114" s="32"/>
      <c r="M114" s="96" t="str">
        <f>Info!C11</f>
        <v>Cloutier, Myriam</v>
      </c>
      <c r="N114" s="96"/>
      <c r="O114" s="96"/>
      <c r="P114" s="96"/>
      <c r="Q114" s="96"/>
      <c r="R114" s="96"/>
      <c r="S114" s="96"/>
      <c r="T114" s="88" t="s">
        <v>32</v>
      </c>
      <c r="U114" s="88"/>
      <c r="V114" s="88"/>
      <c r="W114" s="89"/>
      <c r="X114" s="33" t="s">
        <v>232</v>
      </c>
      <c r="Y114" s="34"/>
      <c r="Z114" s="34"/>
      <c r="AA114" s="34"/>
      <c r="AB114" s="34"/>
      <c r="AC114" s="35"/>
      <c r="AD114" s="10"/>
    </row>
    <row r="115" spans="2:30" ht="19" customHeight="1" thickBot="1" x14ac:dyDescent="0.25">
      <c r="B115" s="29"/>
      <c r="C115" s="32"/>
      <c r="D115" s="32"/>
      <c r="E115" s="32"/>
      <c r="F115" s="32"/>
      <c r="G115" s="32"/>
      <c r="H115" s="32"/>
      <c r="I115" s="32"/>
      <c r="J115" s="9"/>
      <c r="K115" s="32"/>
      <c r="L115" s="32"/>
      <c r="M115" s="96"/>
      <c r="N115" s="96"/>
      <c r="O115" s="96"/>
      <c r="P115" s="96"/>
      <c r="Q115" s="96"/>
      <c r="R115" s="96"/>
      <c r="S115" s="96"/>
      <c r="T115" s="36"/>
      <c r="U115" s="36"/>
      <c r="V115" s="36"/>
      <c r="W115" s="36"/>
      <c r="X115" s="37"/>
      <c r="Y115" s="37"/>
      <c r="Z115" s="37"/>
      <c r="AA115" s="37"/>
      <c r="AB115" s="37"/>
      <c r="AC115" s="37"/>
      <c r="AD115" s="10"/>
    </row>
    <row r="116" spans="2:30" ht="19" customHeight="1" thickBot="1" x14ac:dyDescent="0.25">
      <c r="B116" s="29"/>
      <c r="C116" s="90" t="s">
        <v>30</v>
      </c>
      <c r="D116" s="91"/>
      <c r="E116" s="91"/>
      <c r="F116" s="91"/>
      <c r="G116" s="92">
        <v>8</v>
      </c>
      <c r="H116" s="93"/>
      <c r="I116" s="26"/>
      <c r="J116" s="94" t="s">
        <v>30</v>
      </c>
      <c r="K116" s="95"/>
      <c r="L116" s="95"/>
      <c r="M116" s="95"/>
      <c r="N116" s="85">
        <v>8</v>
      </c>
      <c r="O116" s="86"/>
      <c r="P116" s="26"/>
      <c r="Q116" s="94" t="s">
        <v>30</v>
      </c>
      <c r="R116" s="95"/>
      <c r="S116" s="95"/>
      <c r="T116" s="95"/>
      <c r="U116" s="85">
        <v>0</v>
      </c>
      <c r="V116" s="86"/>
      <c r="W116" s="26"/>
      <c r="X116" s="94" t="s">
        <v>30</v>
      </c>
      <c r="Y116" s="95"/>
      <c r="Z116" s="95"/>
      <c r="AA116" s="95"/>
      <c r="AB116" s="85">
        <v>8</v>
      </c>
      <c r="AC116" s="86"/>
      <c r="AD116" s="10"/>
    </row>
    <row r="117" spans="2:30" ht="19" customHeight="1" x14ac:dyDescent="0.25">
      <c r="B117" s="30" t="s">
        <v>27</v>
      </c>
      <c r="C117" s="65" t="s">
        <v>230</v>
      </c>
      <c r="D117" s="65" t="s">
        <v>230</v>
      </c>
      <c r="E117" s="65" t="s">
        <v>230</v>
      </c>
      <c r="F117" s="65" t="s">
        <v>5</v>
      </c>
      <c r="G117" s="65" t="s">
        <v>5</v>
      </c>
      <c r="H117" s="65" t="s">
        <v>230</v>
      </c>
      <c r="I117" s="22"/>
      <c r="J117" s="65" t="s">
        <v>5</v>
      </c>
      <c r="K117" s="65" t="s">
        <v>5</v>
      </c>
      <c r="L117" s="65" t="s">
        <v>5</v>
      </c>
      <c r="M117" s="65" t="s">
        <v>5</v>
      </c>
      <c r="N117" s="65" t="s">
        <v>5</v>
      </c>
      <c r="O117" s="65" t="s">
        <v>230</v>
      </c>
      <c r="P117" s="9"/>
      <c r="Q117" s="65" t="s">
        <v>230</v>
      </c>
      <c r="R117" s="65" t="s">
        <v>230</v>
      </c>
      <c r="S117" s="65" t="s">
        <v>230</v>
      </c>
      <c r="T117" s="65" t="s">
        <v>230</v>
      </c>
      <c r="U117" s="65" t="s">
        <v>230</v>
      </c>
      <c r="V117" s="65" t="s">
        <v>230</v>
      </c>
      <c r="W117" s="9"/>
      <c r="X117" s="65" t="s">
        <v>5</v>
      </c>
      <c r="Y117" s="65" t="s">
        <v>5</v>
      </c>
      <c r="Z117" s="65" t="s">
        <v>5</v>
      </c>
      <c r="AA117" s="65" t="s">
        <v>5</v>
      </c>
      <c r="AB117" s="65" t="s">
        <v>5</v>
      </c>
      <c r="AC117" s="65" t="s">
        <v>230</v>
      </c>
      <c r="AD117" s="9"/>
    </row>
    <row r="118" spans="2:30" ht="19" customHeight="1" x14ac:dyDescent="0.25">
      <c r="B118" s="30" t="s">
        <v>28</v>
      </c>
      <c r="C118" s="65" t="s">
        <v>230</v>
      </c>
      <c r="D118" s="65" t="s">
        <v>5</v>
      </c>
      <c r="E118" s="65" t="s">
        <v>5</v>
      </c>
      <c r="F118" s="65" t="s">
        <v>5</v>
      </c>
      <c r="G118" s="65" t="s">
        <v>5</v>
      </c>
      <c r="H118" s="65" t="s">
        <v>230</v>
      </c>
      <c r="I118" s="22"/>
      <c r="J118" s="65" t="s">
        <v>5</v>
      </c>
      <c r="K118" s="65" t="s">
        <v>5</v>
      </c>
      <c r="L118" s="65" t="s">
        <v>5</v>
      </c>
      <c r="M118" s="65" t="s">
        <v>5</v>
      </c>
      <c r="N118" s="65" t="s">
        <v>5</v>
      </c>
      <c r="O118" s="65" t="s">
        <v>230</v>
      </c>
      <c r="P118" s="9"/>
      <c r="Q118" s="65" t="s">
        <v>230</v>
      </c>
      <c r="R118" s="65" t="s">
        <v>230</v>
      </c>
      <c r="S118" s="65" t="s">
        <v>230</v>
      </c>
      <c r="T118" s="65" t="s">
        <v>230</v>
      </c>
      <c r="U118" s="65" t="s">
        <v>230</v>
      </c>
      <c r="V118" s="65" t="s">
        <v>230</v>
      </c>
      <c r="W118" s="9"/>
      <c r="X118" s="65" t="s">
        <v>5</v>
      </c>
      <c r="Y118" s="65" t="s">
        <v>5</v>
      </c>
      <c r="Z118" s="65" t="s">
        <v>5</v>
      </c>
      <c r="AA118" s="65" t="s">
        <v>5</v>
      </c>
      <c r="AB118" s="65" t="s">
        <v>5</v>
      </c>
      <c r="AC118" s="65" t="s">
        <v>230</v>
      </c>
      <c r="AD118" s="9"/>
    </row>
    <row r="119" spans="2:30" ht="19" customHeight="1" x14ac:dyDescent="0.25">
      <c r="B119" s="30" t="s">
        <v>29</v>
      </c>
      <c r="C119" s="65" t="s">
        <v>230</v>
      </c>
      <c r="D119" s="65" t="s">
        <v>5</v>
      </c>
      <c r="E119" s="65" t="s">
        <v>5</v>
      </c>
      <c r="F119" s="65" t="s">
        <v>230</v>
      </c>
      <c r="G119" s="65" t="s">
        <v>230</v>
      </c>
      <c r="H119" s="65" t="s">
        <v>230</v>
      </c>
      <c r="I119" s="22"/>
      <c r="J119" s="65" t="s">
        <v>230</v>
      </c>
      <c r="K119" s="65" t="s">
        <v>230</v>
      </c>
      <c r="L119" s="65" t="s">
        <v>230</v>
      </c>
      <c r="M119" s="65" t="s">
        <v>230</v>
      </c>
      <c r="N119" s="65" t="s">
        <v>230</v>
      </c>
      <c r="O119" s="65" t="s">
        <v>230</v>
      </c>
      <c r="P119" s="9"/>
      <c r="Q119" s="65" t="s">
        <v>230</v>
      </c>
      <c r="R119" s="65" t="s">
        <v>230</v>
      </c>
      <c r="S119" s="65" t="s">
        <v>230</v>
      </c>
      <c r="T119" s="65" t="s">
        <v>230</v>
      </c>
      <c r="U119" s="65" t="s">
        <v>230</v>
      </c>
      <c r="V119" s="65" t="s">
        <v>230</v>
      </c>
      <c r="W119" s="9"/>
      <c r="X119" s="65" t="s">
        <v>230</v>
      </c>
      <c r="Y119" s="65" t="s">
        <v>230</v>
      </c>
      <c r="Z119" s="65" t="s">
        <v>230</v>
      </c>
      <c r="AA119" s="65" t="s">
        <v>230</v>
      </c>
      <c r="AB119" s="65" t="s">
        <v>230</v>
      </c>
      <c r="AC119" s="65" t="s">
        <v>230</v>
      </c>
      <c r="AD119" s="9"/>
    </row>
    <row r="120" spans="2:30" ht="19" customHeight="1" thickBot="1" x14ac:dyDescent="0.3">
      <c r="B120" s="64"/>
      <c r="C120" s="15"/>
      <c r="D120" s="15"/>
      <c r="E120" s="15"/>
      <c r="F120" s="15"/>
      <c r="G120" s="15"/>
      <c r="H120" s="15"/>
      <c r="I120" s="22"/>
      <c r="J120" s="15"/>
      <c r="K120" s="15"/>
      <c r="L120" s="15"/>
      <c r="M120" s="15"/>
      <c r="N120" s="15"/>
      <c r="O120" s="15"/>
      <c r="P120" s="9"/>
      <c r="Q120" s="15"/>
      <c r="R120" s="15"/>
      <c r="S120" s="15"/>
      <c r="T120" s="15"/>
      <c r="U120" s="15"/>
      <c r="V120" s="15"/>
      <c r="W120" s="9"/>
      <c r="X120" s="15"/>
      <c r="Y120" s="15"/>
      <c r="Z120" s="15"/>
      <c r="AA120" s="15"/>
      <c r="AB120" s="15"/>
      <c r="AC120" s="15"/>
      <c r="AD120" s="9"/>
    </row>
    <row r="121" spans="2:30" ht="19" customHeight="1" thickBot="1" x14ac:dyDescent="0.25">
      <c r="B121" s="29"/>
      <c r="C121" s="45"/>
      <c r="D121" s="32"/>
      <c r="E121" s="32"/>
      <c r="F121" s="32"/>
      <c r="G121" s="32"/>
      <c r="H121" s="32"/>
      <c r="I121" s="32"/>
      <c r="J121" s="9"/>
      <c r="K121" s="32"/>
      <c r="L121" s="32"/>
      <c r="M121" s="96" t="str">
        <f>Info!C6</f>
        <v xml:space="preserve">Bernier, Judith </v>
      </c>
      <c r="N121" s="96"/>
      <c r="O121" s="96"/>
      <c r="P121" s="96"/>
      <c r="Q121" s="96"/>
      <c r="R121" s="96"/>
      <c r="S121" s="96"/>
      <c r="T121" s="88" t="s">
        <v>32</v>
      </c>
      <c r="U121" s="88"/>
      <c r="V121" s="88"/>
      <c r="W121" s="89"/>
      <c r="X121" s="33" t="s">
        <v>232</v>
      </c>
      <c r="Y121" s="34"/>
      <c r="Z121" s="34"/>
      <c r="AA121" s="34"/>
      <c r="AB121" s="34"/>
      <c r="AC121" s="35"/>
      <c r="AD121" s="10"/>
    </row>
    <row r="122" spans="2:30" ht="19" customHeight="1" thickBot="1" x14ac:dyDescent="0.25">
      <c r="B122" s="29"/>
      <c r="C122" s="32"/>
      <c r="D122" s="32"/>
      <c r="E122" s="32"/>
      <c r="F122" s="32"/>
      <c r="G122" s="32"/>
      <c r="H122" s="32"/>
      <c r="I122" s="32"/>
      <c r="J122" s="9"/>
      <c r="K122" s="32"/>
      <c r="L122" s="32"/>
      <c r="M122" s="96"/>
      <c r="N122" s="96"/>
      <c r="O122" s="96"/>
      <c r="P122" s="96"/>
      <c r="Q122" s="96"/>
      <c r="R122" s="96"/>
      <c r="S122" s="96"/>
      <c r="T122" s="36"/>
      <c r="U122" s="36"/>
      <c r="V122" s="36"/>
      <c r="W122" s="36"/>
      <c r="X122" s="37"/>
      <c r="Y122" s="37"/>
      <c r="Z122" s="37"/>
      <c r="AA122" s="37"/>
      <c r="AB122" s="37"/>
      <c r="AC122" s="37"/>
      <c r="AD122" s="10"/>
    </row>
    <row r="123" spans="2:30" ht="19" customHeight="1" thickBot="1" x14ac:dyDescent="0.25">
      <c r="B123" s="29"/>
      <c r="C123" s="90" t="s">
        <v>30</v>
      </c>
      <c r="D123" s="91"/>
      <c r="E123" s="91"/>
      <c r="F123" s="91"/>
      <c r="G123" s="92">
        <v>0</v>
      </c>
      <c r="H123" s="93"/>
      <c r="I123" s="26"/>
      <c r="J123" s="94" t="s">
        <v>30</v>
      </c>
      <c r="K123" s="95"/>
      <c r="L123" s="95"/>
      <c r="M123" s="95"/>
      <c r="N123" s="85">
        <v>0</v>
      </c>
      <c r="O123" s="86"/>
      <c r="P123" s="26"/>
      <c r="Q123" s="94" t="s">
        <v>30</v>
      </c>
      <c r="R123" s="95"/>
      <c r="S123" s="95"/>
      <c r="T123" s="95"/>
      <c r="U123" s="85">
        <v>0</v>
      </c>
      <c r="V123" s="86"/>
      <c r="W123" s="26"/>
      <c r="X123" s="94" t="s">
        <v>30</v>
      </c>
      <c r="Y123" s="95"/>
      <c r="Z123" s="95"/>
      <c r="AA123" s="95"/>
      <c r="AB123" s="85">
        <v>0</v>
      </c>
      <c r="AC123" s="86"/>
      <c r="AD123" s="10"/>
    </row>
    <row r="124" spans="2:30" ht="19" customHeight="1" x14ac:dyDescent="0.25">
      <c r="B124" s="30" t="s">
        <v>27</v>
      </c>
      <c r="C124" s="65" t="s">
        <v>230</v>
      </c>
      <c r="D124" s="65" t="s">
        <v>230</v>
      </c>
      <c r="E124" s="65" t="s">
        <v>230</v>
      </c>
      <c r="F124" s="65" t="s">
        <v>230</v>
      </c>
      <c r="G124" s="65" t="s">
        <v>230</v>
      </c>
      <c r="H124" s="65" t="s">
        <v>230</v>
      </c>
      <c r="I124" s="22"/>
      <c r="J124" s="65" t="s">
        <v>230</v>
      </c>
      <c r="K124" s="65" t="s">
        <v>230</v>
      </c>
      <c r="L124" s="65" t="s">
        <v>230</v>
      </c>
      <c r="M124" s="65" t="s">
        <v>230</v>
      </c>
      <c r="N124" s="65" t="s">
        <v>230</v>
      </c>
      <c r="O124" s="65" t="s">
        <v>230</v>
      </c>
      <c r="P124" s="9"/>
      <c r="Q124" s="65" t="s">
        <v>230</v>
      </c>
      <c r="R124" s="65" t="s">
        <v>230</v>
      </c>
      <c r="S124" s="65" t="s">
        <v>230</v>
      </c>
      <c r="T124" s="65" t="s">
        <v>230</v>
      </c>
      <c r="U124" s="65" t="s">
        <v>230</v>
      </c>
      <c r="V124" s="65" t="s">
        <v>230</v>
      </c>
      <c r="W124" s="9"/>
      <c r="X124" s="65" t="s">
        <v>230</v>
      </c>
      <c r="Y124" s="65" t="s">
        <v>230</v>
      </c>
      <c r="Z124" s="65" t="s">
        <v>230</v>
      </c>
      <c r="AA124" s="65" t="s">
        <v>230</v>
      </c>
      <c r="AB124" s="65" t="s">
        <v>230</v>
      </c>
      <c r="AC124" s="65" t="s">
        <v>230</v>
      </c>
      <c r="AD124" s="9"/>
    </row>
    <row r="125" spans="2:30" ht="19" customHeight="1" x14ac:dyDescent="0.25">
      <c r="B125" s="30" t="s">
        <v>28</v>
      </c>
      <c r="C125" s="65" t="s">
        <v>230</v>
      </c>
      <c r="D125" s="65" t="s">
        <v>230</v>
      </c>
      <c r="E125" s="65" t="s">
        <v>230</v>
      </c>
      <c r="F125" s="65" t="s">
        <v>230</v>
      </c>
      <c r="G125" s="65" t="s">
        <v>230</v>
      </c>
      <c r="H125" s="65" t="s">
        <v>230</v>
      </c>
      <c r="I125" s="22"/>
      <c r="J125" s="65" t="s">
        <v>230</v>
      </c>
      <c r="K125" s="65" t="s">
        <v>230</v>
      </c>
      <c r="L125" s="65" t="s">
        <v>230</v>
      </c>
      <c r="M125" s="65" t="s">
        <v>230</v>
      </c>
      <c r="N125" s="65" t="s">
        <v>230</v>
      </c>
      <c r="O125" s="65" t="s">
        <v>230</v>
      </c>
      <c r="P125" s="9"/>
      <c r="Q125" s="65" t="s">
        <v>230</v>
      </c>
      <c r="R125" s="65" t="s">
        <v>230</v>
      </c>
      <c r="S125" s="65" t="s">
        <v>230</v>
      </c>
      <c r="T125" s="65" t="s">
        <v>230</v>
      </c>
      <c r="U125" s="65" t="s">
        <v>230</v>
      </c>
      <c r="V125" s="65" t="s">
        <v>230</v>
      </c>
      <c r="W125" s="9"/>
      <c r="X125" s="65" t="s">
        <v>230</v>
      </c>
      <c r="Y125" s="65" t="s">
        <v>230</v>
      </c>
      <c r="Z125" s="65" t="s">
        <v>230</v>
      </c>
      <c r="AA125" s="65" t="s">
        <v>230</v>
      </c>
      <c r="AB125" s="65" t="s">
        <v>230</v>
      </c>
      <c r="AC125" s="65" t="s">
        <v>230</v>
      </c>
      <c r="AD125" s="9"/>
    </row>
    <row r="126" spans="2:30" ht="19" customHeight="1" x14ac:dyDescent="0.25">
      <c r="B126" s="30" t="s">
        <v>29</v>
      </c>
      <c r="C126" s="65" t="s">
        <v>230</v>
      </c>
      <c r="D126" s="65" t="s">
        <v>230</v>
      </c>
      <c r="E126" s="65" t="s">
        <v>230</v>
      </c>
      <c r="F126" s="65" t="s">
        <v>230</v>
      </c>
      <c r="G126" s="65" t="s">
        <v>230</v>
      </c>
      <c r="H126" s="65" t="s">
        <v>230</v>
      </c>
      <c r="I126" s="22"/>
      <c r="J126" s="65" t="s">
        <v>230</v>
      </c>
      <c r="K126" s="65" t="s">
        <v>230</v>
      </c>
      <c r="L126" s="65" t="s">
        <v>230</v>
      </c>
      <c r="M126" s="65" t="s">
        <v>230</v>
      </c>
      <c r="N126" s="65" t="s">
        <v>230</v>
      </c>
      <c r="O126" s="65" t="s">
        <v>230</v>
      </c>
      <c r="P126" s="9"/>
      <c r="Q126" s="65" t="s">
        <v>230</v>
      </c>
      <c r="R126" s="65" t="s">
        <v>230</v>
      </c>
      <c r="S126" s="65" t="s">
        <v>230</v>
      </c>
      <c r="T126" s="65" t="s">
        <v>230</v>
      </c>
      <c r="U126" s="65" t="s">
        <v>230</v>
      </c>
      <c r="V126" s="65" t="s">
        <v>230</v>
      </c>
      <c r="W126" s="9"/>
      <c r="X126" s="65" t="s">
        <v>230</v>
      </c>
      <c r="Y126" s="65" t="s">
        <v>230</v>
      </c>
      <c r="Z126" s="65" t="s">
        <v>230</v>
      </c>
      <c r="AA126" s="65" t="s">
        <v>230</v>
      </c>
      <c r="AB126" s="65" t="s">
        <v>230</v>
      </c>
      <c r="AC126" s="65" t="s">
        <v>230</v>
      </c>
      <c r="AD126" s="9"/>
    </row>
    <row r="127" spans="2:30" ht="19" customHeight="1" thickBot="1" x14ac:dyDescent="0.3">
      <c r="B127" s="64"/>
      <c r="C127" s="15"/>
      <c r="D127" s="15"/>
      <c r="E127" s="15"/>
      <c r="F127" s="15"/>
      <c r="G127" s="15"/>
      <c r="H127" s="15"/>
      <c r="I127" s="22"/>
      <c r="J127" s="15"/>
      <c r="K127" s="15"/>
      <c r="L127" s="15"/>
      <c r="M127" s="15"/>
      <c r="N127" s="15"/>
      <c r="O127" s="15"/>
      <c r="P127" s="9"/>
      <c r="Q127" s="15"/>
      <c r="R127" s="15"/>
      <c r="S127" s="15"/>
      <c r="T127" s="15"/>
      <c r="U127" s="15"/>
      <c r="V127" s="15"/>
      <c r="W127" s="9"/>
      <c r="X127" s="15"/>
      <c r="Y127" s="15"/>
      <c r="Z127" s="15"/>
      <c r="AA127" s="15"/>
      <c r="AB127" s="15"/>
      <c r="AC127" s="15"/>
      <c r="AD127" s="9"/>
    </row>
    <row r="128" spans="2:30" ht="19" customHeight="1" thickBot="1" x14ac:dyDescent="0.25">
      <c r="B128" s="29"/>
      <c r="C128" s="45"/>
      <c r="D128" s="32"/>
      <c r="E128" s="32"/>
      <c r="F128" s="32"/>
      <c r="G128" s="32"/>
      <c r="H128" s="32"/>
      <c r="I128" s="32"/>
      <c r="J128" s="9"/>
      <c r="K128" s="32"/>
      <c r="L128" s="32"/>
      <c r="M128" s="96" t="str">
        <f>Info!C31</f>
        <v>Arab, Yousra</v>
      </c>
      <c r="N128" s="96"/>
      <c r="O128" s="96"/>
      <c r="P128" s="96"/>
      <c r="Q128" s="96"/>
      <c r="R128" s="96"/>
      <c r="S128" s="96"/>
      <c r="T128" s="88" t="s">
        <v>32</v>
      </c>
      <c r="U128" s="88"/>
      <c r="V128" s="88"/>
      <c r="W128" s="89"/>
      <c r="X128" s="33" t="s">
        <v>136</v>
      </c>
      <c r="Y128" s="34"/>
      <c r="Z128" s="34"/>
      <c r="AA128" s="34"/>
      <c r="AB128" s="34"/>
      <c r="AC128" s="35"/>
      <c r="AD128" s="10"/>
    </row>
    <row r="129" spans="2:30" ht="19" customHeight="1" thickBot="1" x14ac:dyDescent="0.25">
      <c r="B129" s="29"/>
      <c r="C129" s="32"/>
      <c r="D129" s="32"/>
      <c r="E129" s="32"/>
      <c r="F129" s="32"/>
      <c r="G129" s="32"/>
      <c r="H129" s="32"/>
      <c r="I129" s="32"/>
      <c r="J129" s="9"/>
      <c r="K129" s="32"/>
      <c r="L129" s="32"/>
      <c r="M129" s="96"/>
      <c r="N129" s="96"/>
      <c r="O129" s="96"/>
      <c r="P129" s="96"/>
      <c r="Q129" s="96"/>
      <c r="R129" s="96"/>
      <c r="S129" s="96"/>
      <c r="T129" s="36"/>
      <c r="U129" s="36"/>
      <c r="V129" s="36"/>
      <c r="W129" s="36"/>
      <c r="X129" s="37"/>
      <c r="Y129" s="37"/>
      <c r="Z129" s="37"/>
      <c r="AA129" s="37"/>
      <c r="AB129" s="37"/>
      <c r="AC129" s="37"/>
      <c r="AD129" s="10"/>
    </row>
    <row r="130" spans="2:30" ht="19" customHeight="1" thickBot="1" x14ac:dyDescent="0.25">
      <c r="B130" s="29"/>
      <c r="C130" s="90" t="s">
        <v>30</v>
      </c>
      <c r="D130" s="91"/>
      <c r="E130" s="91"/>
      <c r="F130" s="91"/>
      <c r="G130" s="92">
        <v>1</v>
      </c>
      <c r="H130" s="93"/>
      <c r="I130" s="26"/>
      <c r="J130" s="94" t="s">
        <v>30</v>
      </c>
      <c r="K130" s="95"/>
      <c r="L130" s="95"/>
      <c r="M130" s="95"/>
      <c r="N130" s="85">
        <f>G130</f>
        <v>1</v>
      </c>
      <c r="O130" s="86"/>
      <c r="P130" s="26"/>
      <c r="Q130" s="94" t="s">
        <v>30</v>
      </c>
      <c r="R130" s="95"/>
      <c r="S130" s="95"/>
      <c r="T130" s="95"/>
      <c r="U130" s="85">
        <f>G130</f>
        <v>1</v>
      </c>
      <c r="V130" s="86"/>
      <c r="W130" s="26"/>
      <c r="X130" s="94" t="s">
        <v>30</v>
      </c>
      <c r="Y130" s="95"/>
      <c r="Z130" s="95"/>
      <c r="AA130" s="95"/>
      <c r="AB130" s="85">
        <f>U130</f>
        <v>1</v>
      </c>
      <c r="AC130" s="86"/>
      <c r="AD130" s="10"/>
    </row>
    <row r="131" spans="2:30" ht="19" customHeight="1" x14ac:dyDescent="0.25">
      <c r="B131" s="30" t="s">
        <v>27</v>
      </c>
      <c r="C131" s="65" t="s">
        <v>230</v>
      </c>
      <c r="D131" s="65" t="s">
        <v>230</v>
      </c>
      <c r="E131" s="65" t="s">
        <v>10</v>
      </c>
      <c r="F131" s="65" t="s">
        <v>10</v>
      </c>
      <c r="G131" s="65" t="s">
        <v>10</v>
      </c>
      <c r="H131" s="65" t="s">
        <v>230</v>
      </c>
      <c r="I131" s="22"/>
      <c r="J131" s="65" t="s">
        <v>10</v>
      </c>
      <c r="K131" s="65" t="s">
        <v>12</v>
      </c>
      <c r="L131" s="65" t="s">
        <v>10</v>
      </c>
      <c r="M131" s="65" t="s">
        <v>10</v>
      </c>
      <c r="N131" s="65" t="s">
        <v>10</v>
      </c>
      <c r="O131" s="65" t="s">
        <v>230</v>
      </c>
      <c r="P131" s="9"/>
      <c r="Q131" s="65" t="s">
        <v>10</v>
      </c>
      <c r="R131" s="65" t="s">
        <v>230</v>
      </c>
      <c r="S131" s="65" t="s">
        <v>10</v>
      </c>
      <c r="T131" s="65" t="s">
        <v>10</v>
      </c>
      <c r="U131" s="65" t="s">
        <v>10</v>
      </c>
      <c r="V131" s="65" t="s">
        <v>230</v>
      </c>
      <c r="W131" s="9"/>
      <c r="X131" s="65" t="s">
        <v>10</v>
      </c>
      <c r="Y131" s="65" t="s">
        <v>230</v>
      </c>
      <c r="Z131" s="65" t="s">
        <v>10</v>
      </c>
      <c r="AA131" s="65" t="s">
        <v>10</v>
      </c>
      <c r="AB131" s="65" t="s">
        <v>10</v>
      </c>
      <c r="AC131" s="65" t="s">
        <v>230</v>
      </c>
      <c r="AD131" s="9"/>
    </row>
    <row r="132" spans="2:30" ht="19" customHeight="1" x14ac:dyDescent="0.25">
      <c r="B132" s="30" t="s">
        <v>28</v>
      </c>
      <c r="C132" s="65" t="s">
        <v>230</v>
      </c>
      <c r="D132" s="65" t="s">
        <v>230</v>
      </c>
      <c r="E132" s="65" t="s">
        <v>10</v>
      </c>
      <c r="F132" s="65" t="s">
        <v>10</v>
      </c>
      <c r="G132" s="65" t="s">
        <v>10</v>
      </c>
      <c r="H132" s="65" t="s">
        <v>230</v>
      </c>
      <c r="I132" s="22"/>
      <c r="J132" s="65" t="s">
        <v>10</v>
      </c>
      <c r="K132" s="65" t="s">
        <v>12</v>
      </c>
      <c r="L132" s="65" t="s">
        <v>10</v>
      </c>
      <c r="M132" s="65" t="s">
        <v>10</v>
      </c>
      <c r="N132" s="65" t="s">
        <v>10</v>
      </c>
      <c r="O132" s="65" t="s">
        <v>230</v>
      </c>
      <c r="P132" s="9"/>
      <c r="Q132" s="65" t="s">
        <v>10</v>
      </c>
      <c r="R132" s="65" t="s">
        <v>12</v>
      </c>
      <c r="S132" s="65" t="s">
        <v>10</v>
      </c>
      <c r="T132" s="65" t="s">
        <v>10</v>
      </c>
      <c r="U132" s="65" t="s">
        <v>10</v>
      </c>
      <c r="V132" s="65" t="s">
        <v>230</v>
      </c>
      <c r="W132" s="9"/>
      <c r="X132" s="65" t="s">
        <v>10</v>
      </c>
      <c r="Y132" s="65" t="s">
        <v>12</v>
      </c>
      <c r="Z132" s="65" t="s">
        <v>10</v>
      </c>
      <c r="AA132" s="65" t="s">
        <v>10</v>
      </c>
      <c r="AB132" s="65" t="s">
        <v>10</v>
      </c>
      <c r="AC132" s="65" t="s">
        <v>230</v>
      </c>
      <c r="AD132" s="9"/>
    </row>
    <row r="133" spans="2:30" ht="19" customHeight="1" x14ac:dyDescent="0.25">
      <c r="B133" s="30" t="s">
        <v>29</v>
      </c>
      <c r="C133" s="65" t="s">
        <v>230</v>
      </c>
      <c r="D133" s="65" t="s">
        <v>230</v>
      </c>
      <c r="E133" s="65" t="s">
        <v>230</v>
      </c>
      <c r="F133" s="65" t="s">
        <v>230</v>
      </c>
      <c r="G133" s="65" t="s">
        <v>230</v>
      </c>
      <c r="H133" s="65" t="s">
        <v>230</v>
      </c>
      <c r="I133" s="22"/>
      <c r="J133" s="65" t="s">
        <v>230</v>
      </c>
      <c r="K133" s="65" t="s">
        <v>230</v>
      </c>
      <c r="L133" s="65" t="s">
        <v>230</v>
      </c>
      <c r="M133" s="65" t="s">
        <v>230</v>
      </c>
      <c r="N133" s="65" t="s">
        <v>230</v>
      </c>
      <c r="O133" s="65" t="s">
        <v>230</v>
      </c>
      <c r="P133" s="9"/>
      <c r="Q133" s="65" t="s">
        <v>230</v>
      </c>
      <c r="R133" s="65" t="s">
        <v>230</v>
      </c>
      <c r="S133" s="65" t="s">
        <v>230</v>
      </c>
      <c r="T133" s="65" t="s">
        <v>230</v>
      </c>
      <c r="U133" s="65" t="s">
        <v>230</v>
      </c>
      <c r="V133" s="65" t="s">
        <v>230</v>
      </c>
      <c r="W133" s="9"/>
      <c r="X133" s="65" t="s">
        <v>230</v>
      </c>
      <c r="Y133" s="65" t="s">
        <v>230</v>
      </c>
      <c r="Z133" s="65" t="s">
        <v>230</v>
      </c>
      <c r="AA133" s="65" t="s">
        <v>230</v>
      </c>
      <c r="AB133" s="65" t="s">
        <v>230</v>
      </c>
      <c r="AC133" s="65" t="s">
        <v>230</v>
      </c>
      <c r="AD133" s="9"/>
    </row>
    <row r="134" spans="2:30" ht="19" customHeight="1" thickBot="1" x14ac:dyDescent="0.3">
      <c r="B134" s="64"/>
      <c r="C134" s="15"/>
      <c r="D134" s="15"/>
      <c r="E134" s="15"/>
      <c r="F134" s="15"/>
      <c r="G134" s="15"/>
      <c r="H134" s="15"/>
      <c r="I134" s="22"/>
      <c r="J134" s="15"/>
      <c r="K134" s="15"/>
      <c r="L134" s="15"/>
      <c r="M134" s="15"/>
      <c r="N134" s="15"/>
      <c r="O134" s="15"/>
      <c r="P134" s="9"/>
      <c r="Q134" s="15"/>
      <c r="R134" s="15"/>
      <c r="S134" s="15"/>
      <c r="T134" s="15"/>
      <c r="U134" s="15"/>
      <c r="V134" s="15"/>
      <c r="W134" s="9"/>
      <c r="X134" s="15"/>
      <c r="Y134" s="15"/>
      <c r="Z134" s="15"/>
      <c r="AA134" s="15"/>
      <c r="AB134" s="15"/>
      <c r="AC134" s="15"/>
      <c r="AD134" s="9"/>
    </row>
    <row r="135" spans="2:30" ht="19" customHeight="1" thickBot="1" x14ac:dyDescent="0.25">
      <c r="B135" s="29"/>
      <c r="C135" s="45"/>
      <c r="D135" s="32"/>
      <c r="E135" s="32"/>
      <c r="F135" s="32"/>
      <c r="G135" s="32"/>
      <c r="H135" s="32"/>
      <c r="I135" s="32"/>
      <c r="J135" s="9"/>
      <c r="K135" s="32"/>
      <c r="L135" s="32"/>
      <c r="M135" s="96" t="str">
        <f>Info!C32</f>
        <v>Ruel-Ricard, Florence</v>
      </c>
      <c r="N135" s="96"/>
      <c r="O135" s="96"/>
      <c r="P135" s="96"/>
      <c r="Q135" s="96"/>
      <c r="R135" s="96"/>
      <c r="S135" s="96"/>
      <c r="T135" s="88" t="s">
        <v>32</v>
      </c>
      <c r="U135" s="88"/>
      <c r="V135" s="88"/>
      <c r="W135" s="89"/>
      <c r="X135" s="33" t="s">
        <v>136</v>
      </c>
      <c r="Y135" s="34"/>
      <c r="Z135" s="34"/>
      <c r="AA135" s="34"/>
      <c r="AB135" s="34"/>
      <c r="AC135" s="35"/>
      <c r="AD135" s="10"/>
    </row>
    <row r="136" spans="2:30" ht="19" customHeight="1" thickBot="1" x14ac:dyDescent="0.25">
      <c r="B136" s="29"/>
      <c r="C136" s="32"/>
      <c r="D136" s="32"/>
      <c r="E136" s="32"/>
      <c r="F136" s="32"/>
      <c r="G136" s="32"/>
      <c r="H136" s="32"/>
      <c r="I136" s="32"/>
      <c r="J136" s="9"/>
      <c r="K136" s="32"/>
      <c r="L136" s="32"/>
      <c r="M136" s="96"/>
      <c r="N136" s="96"/>
      <c r="O136" s="96"/>
      <c r="P136" s="96"/>
      <c r="Q136" s="96"/>
      <c r="R136" s="96"/>
      <c r="S136" s="96"/>
      <c r="T136" s="36"/>
      <c r="U136" s="36"/>
      <c r="V136" s="36"/>
      <c r="W136" s="36"/>
      <c r="X136" s="37"/>
      <c r="Y136" s="37"/>
      <c r="Z136" s="37"/>
      <c r="AA136" s="37"/>
      <c r="AB136" s="37"/>
      <c r="AC136" s="37"/>
      <c r="AD136" s="10"/>
    </row>
    <row r="137" spans="2:30" ht="19" customHeight="1" thickBot="1" x14ac:dyDescent="0.25">
      <c r="B137" s="29"/>
      <c r="C137" s="90" t="s">
        <v>30</v>
      </c>
      <c r="D137" s="91"/>
      <c r="E137" s="91"/>
      <c r="F137" s="91"/>
      <c r="G137" s="92">
        <v>3</v>
      </c>
      <c r="H137" s="93"/>
      <c r="I137" s="26"/>
      <c r="J137" s="94" t="s">
        <v>30</v>
      </c>
      <c r="K137" s="95"/>
      <c r="L137" s="95"/>
      <c r="M137" s="95"/>
      <c r="N137" s="85">
        <v>7</v>
      </c>
      <c r="O137" s="86"/>
      <c r="P137" s="26"/>
      <c r="Q137" s="94" t="s">
        <v>30</v>
      </c>
      <c r="R137" s="95"/>
      <c r="S137" s="95"/>
      <c r="T137" s="95"/>
      <c r="U137" s="85">
        <v>10</v>
      </c>
      <c r="V137" s="86"/>
      <c r="W137" s="26"/>
      <c r="X137" s="94" t="s">
        <v>30</v>
      </c>
      <c r="Y137" s="95"/>
      <c r="Z137" s="95"/>
      <c r="AA137" s="95"/>
      <c r="AB137" s="85">
        <v>10</v>
      </c>
      <c r="AC137" s="86"/>
      <c r="AD137" s="10"/>
    </row>
    <row r="138" spans="2:30" ht="19" customHeight="1" x14ac:dyDescent="0.25">
      <c r="B138" s="30" t="s">
        <v>27</v>
      </c>
      <c r="C138" s="65" t="s">
        <v>230</v>
      </c>
      <c r="D138" s="65" t="s">
        <v>230</v>
      </c>
      <c r="E138" s="65" t="s">
        <v>5</v>
      </c>
      <c r="F138" s="65" t="s">
        <v>230</v>
      </c>
      <c r="G138" s="65" t="s">
        <v>230</v>
      </c>
      <c r="H138" s="65" t="s">
        <v>230</v>
      </c>
      <c r="I138" s="22"/>
      <c r="J138" s="65" t="s">
        <v>5</v>
      </c>
      <c r="K138" s="65" t="s">
        <v>12</v>
      </c>
      <c r="L138" s="65" t="s">
        <v>230</v>
      </c>
      <c r="M138" s="65" t="s">
        <v>5</v>
      </c>
      <c r="N138" s="65" t="s">
        <v>5</v>
      </c>
      <c r="O138" s="65" t="s">
        <v>230</v>
      </c>
      <c r="P138" s="9"/>
      <c r="Q138" s="65" t="s">
        <v>5</v>
      </c>
      <c r="R138" s="65" t="s">
        <v>230</v>
      </c>
      <c r="S138" s="65" t="s">
        <v>5</v>
      </c>
      <c r="T138" s="65" t="s">
        <v>5</v>
      </c>
      <c r="U138" s="65" t="s">
        <v>5</v>
      </c>
      <c r="V138" s="65" t="s">
        <v>230</v>
      </c>
      <c r="W138" s="9"/>
      <c r="X138" s="65" t="s">
        <v>5</v>
      </c>
      <c r="Y138" s="65" t="s">
        <v>230</v>
      </c>
      <c r="Z138" s="65" t="s">
        <v>5</v>
      </c>
      <c r="AA138" s="65" t="s">
        <v>5</v>
      </c>
      <c r="AB138" s="65" t="s">
        <v>5</v>
      </c>
      <c r="AC138" s="65" t="s">
        <v>230</v>
      </c>
      <c r="AD138" s="9"/>
    </row>
    <row r="139" spans="2:30" ht="19" customHeight="1" x14ac:dyDescent="0.25">
      <c r="B139" s="30" t="s">
        <v>28</v>
      </c>
      <c r="C139" s="65" t="s">
        <v>230</v>
      </c>
      <c r="D139" s="65" t="s">
        <v>230</v>
      </c>
      <c r="E139" s="65" t="s">
        <v>5</v>
      </c>
      <c r="F139" s="65" t="s">
        <v>230</v>
      </c>
      <c r="G139" s="65" t="s">
        <v>230</v>
      </c>
      <c r="H139" s="65" t="s">
        <v>230</v>
      </c>
      <c r="I139" s="22"/>
      <c r="J139" s="65" t="s">
        <v>5</v>
      </c>
      <c r="K139" s="65" t="s">
        <v>12</v>
      </c>
      <c r="L139" s="65" t="s">
        <v>230</v>
      </c>
      <c r="M139" s="65" t="s">
        <v>5</v>
      </c>
      <c r="N139" s="65" t="s">
        <v>230</v>
      </c>
      <c r="O139" s="65" t="s">
        <v>230</v>
      </c>
      <c r="P139" s="9"/>
      <c r="Q139" s="65" t="s">
        <v>5</v>
      </c>
      <c r="R139" s="65" t="s">
        <v>12</v>
      </c>
      <c r="S139" s="65" t="s">
        <v>5</v>
      </c>
      <c r="T139" s="65" t="s">
        <v>5</v>
      </c>
      <c r="U139" s="65" t="s">
        <v>5</v>
      </c>
      <c r="V139" s="65" t="s">
        <v>230</v>
      </c>
      <c r="W139" s="9"/>
      <c r="X139" s="65" t="s">
        <v>5</v>
      </c>
      <c r="Y139" s="65" t="s">
        <v>12</v>
      </c>
      <c r="Z139" s="65" t="s">
        <v>5</v>
      </c>
      <c r="AA139" s="65" t="s">
        <v>5</v>
      </c>
      <c r="AB139" s="65" t="s">
        <v>5</v>
      </c>
      <c r="AC139" s="65" t="s">
        <v>230</v>
      </c>
      <c r="AD139" s="9"/>
    </row>
    <row r="140" spans="2:30" ht="19" customHeight="1" x14ac:dyDescent="0.25">
      <c r="B140" s="30" t="s">
        <v>29</v>
      </c>
      <c r="C140" s="65" t="s">
        <v>230</v>
      </c>
      <c r="D140" s="65" t="s">
        <v>230</v>
      </c>
      <c r="E140" s="65" t="s">
        <v>5</v>
      </c>
      <c r="F140" s="65" t="s">
        <v>230</v>
      </c>
      <c r="G140" s="65" t="s">
        <v>230</v>
      </c>
      <c r="H140" s="65" t="s">
        <v>230</v>
      </c>
      <c r="I140" s="22"/>
      <c r="J140" s="65" t="s">
        <v>230</v>
      </c>
      <c r="K140" s="65" t="s">
        <v>5</v>
      </c>
      <c r="L140" s="65" t="s">
        <v>230</v>
      </c>
      <c r="M140" s="65" t="s">
        <v>230</v>
      </c>
      <c r="N140" s="65" t="s">
        <v>230</v>
      </c>
      <c r="O140" s="65" t="s">
        <v>230</v>
      </c>
      <c r="P140" s="9"/>
      <c r="Q140" s="65" t="s">
        <v>230</v>
      </c>
      <c r="R140" s="65" t="s">
        <v>5</v>
      </c>
      <c r="S140" s="65" t="s">
        <v>5</v>
      </c>
      <c r="T140" s="65" t="s">
        <v>230</v>
      </c>
      <c r="U140" s="65" t="s">
        <v>230</v>
      </c>
      <c r="V140" s="65" t="s">
        <v>230</v>
      </c>
      <c r="W140" s="9"/>
      <c r="X140" s="65" t="s">
        <v>230</v>
      </c>
      <c r="Y140" s="65" t="s">
        <v>230</v>
      </c>
      <c r="Z140" s="65" t="s">
        <v>5</v>
      </c>
      <c r="AA140" s="65" t="s">
        <v>230</v>
      </c>
      <c r="AB140" s="65" t="s">
        <v>230</v>
      </c>
      <c r="AC140" s="65" t="s">
        <v>230</v>
      </c>
      <c r="AD140" s="9"/>
    </row>
    <row r="141" spans="2:30" ht="19" customHeight="1" thickBot="1" x14ac:dyDescent="0.3">
      <c r="B141" s="64"/>
      <c r="C141" s="15"/>
      <c r="D141" s="15"/>
      <c r="E141" s="15"/>
      <c r="F141" s="15"/>
      <c r="G141" s="15"/>
      <c r="H141" s="15"/>
      <c r="I141" s="22"/>
      <c r="J141" s="15"/>
      <c r="K141" s="15"/>
      <c r="L141" s="15"/>
      <c r="M141" s="15"/>
      <c r="N141" s="15"/>
      <c r="O141" s="15"/>
      <c r="P141" s="9"/>
      <c r="Q141" s="15"/>
      <c r="R141" s="15"/>
      <c r="S141" s="15"/>
      <c r="T141" s="15"/>
      <c r="U141" s="15"/>
      <c r="V141" s="15"/>
      <c r="W141" s="9"/>
      <c r="X141" s="15"/>
      <c r="Y141" s="15"/>
      <c r="Z141" s="15"/>
      <c r="AA141" s="15"/>
      <c r="AB141" s="15"/>
      <c r="AC141" s="15"/>
      <c r="AD141" s="9"/>
    </row>
    <row r="142" spans="2:30" ht="19" customHeight="1" thickBot="1" x14ac:dyDescent="0.25">
      <c r="B142" s="29"/>
      <c r="C142" s="45"/>
      <c r="D142" s="32"/>
      <c r="E142" s="32"/>
      <c r="F142" s="32"/>
      <c r="G142" s="32"/>
      <c r="H142" s="32"/>
      <c r="I142" s="32"/>
      <c r="J142" s="9"/>
      <c r="K142" s="32"/>
      <c r="L142" s="32"/>
      <c r="M142" s="96" t="str">
        <f>Info!C33</f>
        <v>Payette, Noémie</v>
      </c>
      <c r="N142" s="96"/>
      <c r="O142" s="96"/>
      <c r="P142" s="96"/>
      <c r="Q142" s="96"/>
      <c r="R142" s="96"/>
      <c r="S142" s="96"/>
      <c r="T142" s="88" t="s">
        <v>32</v>
      </c>
      <c r="U142" s="88"/>
      <c r="V142" s="88"/>
      <c r="W142" s="89"/>
      <c r="X142" s="33" t="s">
        <v>136</v>
      </c>
      <c r="Y142" s="34"/>
      <c r="Z142" s="34"/>
      <c r="AA142" s="34"/>
      <c r="AB142" s="34"/>
      <c r="AC142" s="35"/>
      <c r="AD142" s="10"/>
    </row>
    <row r="143" spans="2:30" ht="19" customHeight="1" thickBot="1" x14ac:dyDescent="0.25">
      <c r="B143" s="29"/>
      <c r="C143" s="32"/>
      <c r="D143" s="32"/>
      <c r="E143" s="32"/>
      <c r="F143" s="32"/>
      <c r="G143" s="32"/>
      <c r="H143" s="32"/>
      <c r="I143" s="32"/>
      <c r="J143" s="9"/>
      <c r="K143" s="32"/>
      <c r="L143" s="32"/>
      <c r="M143" s="96"/>
      <c r="N143" s="96"/>
      <c r="O143" s="96"/>
      <c r="P143" s="96"/>
      <c r="Q143" s="96"/>
      <c r="R143" s="96"/>
      <c r="S143" s="96"/>
      <c r="T143" s="36"/>
      <c r="U143" s="36"/>
      <c r="V143" s="36"/>
      <c r="W143" s="36"/>
      <c r="X143" s="37"/>
      <c r="Y143" s="37"/>
      <c r="Z143" s="37"/>
      <c r="AA143" s="37"/>
      <c r="AB143" s="37"/>
      <c r="AC143" s="37"/>
      <c r="AD143" s="10"/>
    </row>
    <row r="144" spans="2:30" ht="19" customHeight="1" thickBot="1" x14ac:dyDescent="0.25">
      <c r="B144" s="29"/>
      <c r="C144" s="90" t="s">
        <v>30</v>
      </c>
      <c r="D144" s="91"/>
      <c r="E144" s="91"/>
      <c r="F144" s="91"/>
      <c r="G144" s="92">
        <v>3</v>
      </c>
      <c r="H144" s="93"/>
      <c r="I144" s="26"/>
      <c r="J144" s="94" t="s">
        <v>30</v>
      </c>
      <c r="K144" s="95"/>
      <c r="L144" s="95"/>
      <c r="M144" s="95"/>
      <c r="N144" s="85">
        <v>7</v>
      </c>
      <c r="O144" s="86"/>
      <c r="P144" s="26"/>
      <c r="Q144" s="94" t="s">
        <v>30</v>
      </c>
      <c r="R144" s="95"/>
      <c r="S144" s="95"/>
      <c r="T144" s="95"/>
      <c r="U144" s="85">
        <v>10</v>
      </c>
      <c r="V144" s="86"/>
      <c r="W144" s="26"/>
      <c r="X144" s="94" t="s">
        <v>30</v>
      </c>
      <c r="Y144" s="95"/>
      <c r="Z144" s="95"/>
      <c r="AA144" s="95"/>
      <c r="AB144" s="85">
        <v>10</v>
      </c>
      <c r="AC144" s="86"/>
      <c r="AD144" s="10"/>
    </row>
    <row r="145" spans="2:30" ht="19" customHeight="1" x14ac:dyDescent="0.25">
      <c r="B145" s="30" t="s">
        <v>27</v>
      </c>
      <c r="C145" s="65" t="s">
        <v>230</v>
      </c>
      <c r="D145" s="65" t="s">
        <v>230</v>
      </c>
      <c r="E145" s="65" t="s">
        <v>5</v>
      </c>
      <c r="F145" s="65" t="s">
        <v>230</v>
      </c>
      <c r="G145" s="65" t="s">
        <v>230</v>
      </c>
      <c r="H145" s="65" t="s">
        <v>230</v>
      </c>
      <c r="I145" s="22"/>
      <c r="J145" s="65" t="s">
        <v>5</v>
      </c>
      <c r="K145" s="65" t="s">
        <v>12</v>
      </c>
      <c r="L145" s="65" t="s">
        <v>230</v>
      </c>
      <c r="M145" s="65" t="s">
        <v>5</v>
      </c>
      <c r="N145" s="65" t="s">
        <v>5</v>
      </c>
      <c r="O145" s="65" t="s">
        <v>230</v>
      </c>
      <c r="P145" s="9"/>
      <c r="Q145" s="65" t="s">
        <v>5</v>
      </c>
      <c r="R145" s="65" t="s">
        <v>230</v>
      </c>
      <c r="S145" s="65" t="s">
        <v>5</v>
      </c>
      <c r="T145" s="65" t="s">
        <v>5</v>
      </c>
      <c r="U145" s="65" t="s">
        <v>5</v>
      </c>
      <c r="V145" s="65" t="s">
        <v>230</v>
      </c>
      <c r="W145" s="9"/>
      <c r="X145" s="65" t="s">
        <v>5</v>
      </c>
      <c r="Y145" s="65" t="s">
        <v>230</v>
      </c>
      <c r="Z145" s="65" t="s">
        <v>5</v>
      </c>
      <c r="AA145" s="65" t="s">
        <v>5</v>
      </c>
      <c r="AB145" s="65" t="s">
        <v>5</v>
      </c>
      <c r="AC145" s="65" t="s">
        <v>230</v>
      </c>
      <c r="AD145" s="9"/>
    </row>
    <row r="146" spans="2:30" ht="19" customHeight="1" x14ac:dyDescent="0.25">
      <c r="B146" s="30" t="s">
        <v>28</v>
      </c>
      <c r="C146" s="65" t="s">
        <v>230</v>
      </c>
      <c r="D146" s="65" t="s">
        <v>230</v>
      </c>
      <c r="E146" s="65" t="s">
        <v>5</v>
      </c>
      <c r="F146" s="65" t="s">
        <v>230</v>
      </c>
      <c r="G146" s="65" t="s">
        <v>230</v>
      </c>
      <c r="H146" s="65" t="s">
        <v>230</v>
      </c>
      <c r="I146" s="22"/>
      <c r="J146" s="65" t="s">
        <v>5</v>
      </c>
      <c r="K146" s="65" t="s">
        <v>12</v>
      </c>
      <c r="L146" s="65" t="s">
        <v>230</v>
      </c>
      <c r="M146" s="65" t="s">
        <v>5</v>
      </c>
      <c r="N146" s="65" t="s">
        <v>230</v>
      </c>
      <c r="O146" s="65" t="s">
        <v>230</v>
      </c>
      <c r="P146" s="9"/>
      <c r="Q146" s="65" t="s">
        <v>5</v>
      </c>
      <c r="R146" s="65" t="s">
        <v>12</v>
      </c>
      <c r="S146" s="65" t="s">
        <v>5</v>
      </c>
      <c r="T146" s="65" t="s">
        <v>5</v>
      </c>
      <c r="U146" s="65" t="s">
        <v>5</v>
      </c>
      <c r="V146" s="65" t="s">
        <v>230</v>
      </c>
      <c r="W146" s="9"/>
      <c r="X146" s="65" t="s">
        <v>5</v>
      </c>
      <c r="Y146" s="65" t="s">
        <v>12</v>
      </c>
      <c r="Z146" s="65" t="s">
        <v>5</v>
      </c>
      <c r="AA146" s="65" t="s">
        <v>5</v>
      </c>
      <c r="AB146" s="65" t="s">
        <v>5</v>
      </c>
      <c r="AC146" s="65" t="s">
        <v>230</v>
      </c>
      <c r="AD146" s="9"/>
    </row>
    <row r="147" spans="2:30" ht="19" customHeight="1" x14ac:dyDescent="0.25">
      <c r="B147" s="30" t="s">
        <v>29</v>
      </c>
      <c r="C147" s="65" t="s">
        <v>230</v>
      </c>
      <c r="D147" s="65" t="s">
        <v>230</v>
      </c>
      <c r="E147" s="65" t="s">
        <v>5</v>
      </c>
      <c r="F147" s="65" t="s">
        <v>230</v>
      </c>
      <c r="G147" s="65" t="s">
        <v>230</v>
      </c>
      <c r="H147" s="65" t="s">
        <v>230</v>
      </c>
      <c r="I147" s="22"/>
      <c r="J147" s="65" t="s">
        <v>230</v>
      </c>
      <c r="K147" s="65" t="s">
        <v>5</v>
      </c>
      <c r="L147" s="65" t="s">
        <v>230</v>
      </c>
      <c r="M147" s="65" t="s">
        <v>230</v>
      </c>
      <c r="N147" s="65" t="s">
        <v>230</v>
      </c>
      <c r="O147" s="65" t="s">
        <v>230</v>
      </c>
      <c r="P147" s="9"/>
      <c r="Q147" s="65" t="s">
        <v>230</v>
      </c>
      <c r="R147" s="65" t="s">
        <v>5</v>
      </c>
      <c r="S147" s="65" t="s">
        <v>5</v>
      </c>
      <c r="T147" s="65" t="s">
        <v>230</v>
      </c>
      <c r="U147" s="65" t="s">
        <v>230</v>
      </c>
      <c r="V147" s="65" t="s">
        <v>230</v>
      </c>
      <c r="W147" s="9"/>
      <c r="X147" s="65" t="s">
        <v>230</v>
      </c>
      <c r="Y147" s="65" t="s">
        <v>230</v>
      </c>
      <c r="Z147" s="65" t="s">
        <v>5</v>
      </c>
      <c r="AA147" s="65" t="s">
        <v>230</v>
      </c>
      <c r="AB147" s="65" t="s">
        <v>230</v>
      </c>
      <c r="AC147" s="65" t="s">
        <v>230</v>
      </c>
      <c r="AD147" s="9"/>
    </row>
    <row r="148" spans="2:30" ht="19" customHeight="1" thickBot="1" x14ac:dyDescent="0.3">
      <c r="B148" s="64"/>
      <c r="C148" s="15"/>
      <c r="D148" s="15"/>
      <c r="E148" s="15"/>
      <c r="F148" s="15"/>
      <c r="G148" s="15"/>
      <c r="H148" s="15"/>
      <c r="I148" s="22"/>
      <c r="J148" s="15"/>
      <c r="K148" s="15"/>
      <c r="L148" s="15"/>
      <c r="M148" s="15"/>
      <c r="N148" s="15"/>
      <c r="O148" s="15"/>
      <c r="P148" s="9"/>
      <c r="Q148" s="15"/>
      <c r="R148" s="15"/>
      <c r="S148" s="15"/>
      <c r="T148" s="15"/>
      <c r="U148" s="15"/>
      <c r="V148" s="15"/>
      <c r="W148" s="9"/>
      <c r="X148" s="15"/>
      <c r="Y148" s="15"/>
      <c r="Z148" s="15"/>
      <c r="AA148" s="15"/>
      <c r="AB148" s="15"/>
      <c r="AC148" s="15"/>
      <c r="AD148" s="9"/>
    </row>
    <row r="149" spans="2:30" ht="19" customHeight="1" thickBot="1" x14ac:dyDescent="0.25">
      <c r="B149" s="29"/>
      <c r="C149" s="45"/>
      <c r="D149" s="32"/>
      <c r="E149" s="32"/>
      <c r="F149" s="32"/>
      <c r="G149" s="32"/>
      <c r="H149" s="32"/>
      <c r="I149" s="32"/>
      <c r="J149" s="9"/>
      <c r="K149" s="32"/>
      <c r="L149" s="32"/>
      <c r="M149" s="96" t="str">
        <f>Info!C34</f>
        <v>Sénéchal, Julien</v>
      </c>
      <c r="N149" s="96"/>
      <c r="O149" s="96"/>
      <c r="P149" s="96"/>
      <c r="Q149" s="96"/>
      <c r="R149" s="96"/>
      <c r="S149" s="96"/>
      <c r="T149" s="88" t="s">
        <v>32</v>
      </c>
      <c r="U149" s="88"/>
      <c r="V149" s="88"/>
      <c r="W149" s="89"/>
      <c r="X149" s="33" t="s">
        <v>136</v>
      </c>
      <c r="Y149" s="34"/>
      <c r="Z149" s="34"/>
      <c r="AA149" s="34"/>
      <c r="AB149" s="34"/>
      <c r="AC149" s="35"/>
      <c r="AD149" s="10"/>
    </row>
    <row r="150" spans="2:30" ht="19" customHeight="1" thickBot="1" x14ac:dyDescent="0.25">
      <c r="B150" s="29"/>
      <c r="C150" s="32"/>
      <c r="D150" s="32"/>
      <c r="E150" s="32"/>
      <c r="F150" s="32"/>
      <c r="G150" s="32"/>
      <c r="H150" s="32"/>
      <c r="I150" s="32"/>
      <c r="J150" s="9"/>
      <c r="K150" s="32"/>
      <c r="L150" s="32"/>
      <c r="M150" s="96"/>
      <c r="N150" s="96"/>
      <c r="O150" s="96"/>
      <c r="P150" s="96"/>
      <c r="Q150" s="96"/>
      <c r="R150" s="96"/>
      <c r="S150" s="96"/>
      <c r="T150" s="36"/>
      <c r="U150" s="36"/>
      <c r="V150" s="36"/>
      <c r="W150" s="36"/>
      <c r="X150" s="37"/>
      <c r="Y150" s="37"/>
      <c r="Z150" s="37"/>
      <c r="AA150" s="37"/>
      <c r="AB150" s="37"/>
      <c r="AC150" s="37"/>
      <c r="AD150" s="10"/>
    </row>
    <row r="151" spans="2:30" ht="19" customHeight="1" thickBot="1" x14ac:dyDescent="0.25">
      <c r="B151" s="29"/>
      <c r="C151" s="90" t="s">
        <v>30</v>
      </c>
      <c r="D151" s="91"/>
      <c r="E151" s="91"/>
      <c r="F151" s="91"/>
      <c r="G151" s="92">
        <v>1</v>
      </c>
      <c r="H151" s="93"/>
      <c r="I151" s="26"/>
      <c r="J151" s="94" t="s">
        <v>30</v>
      </c>
      <c r="K151" s="95"/>
      <c r="L151" s="95"/>
      <c r="M151" s="95"/>
      <c r="N151" s="85">
        <v>1</v>
      </c>
      <c r="O151" s="86"/>
      <c r="P151" s="26"/>
      <c r="Q151" s="94" t="s">
        <v>30</v>
      </c>
      <c r="R151" s="95"/>
      <c r="S151" s="95"/>
      <c r="T151" s="95"/>
      <c r="U151" s="85">
        <v>1</v>
      </c>
      <c r="V151" s="86"/>
      <c r="W151" s="26"/>
      <c r="X151" s="94" t="s">
        <v>30</v>
      </c>
      <c r="Y151" s="95"/>
      <c r="Z151" s="95"/>
      <c r="AA151" s="95"/>
      <c r="AB151" s="85">
        <v>1</v>
      </c>
      <c r="AC151" s="86"/>
      <c r="AD151" s="10"/>
    </row>
    <row r="152" spans="2:30" ht="19" customHeight="1" x14ac:dyDescent="0.25">
      <c r="B152" s="30" t="s">
        <v>27</v>
      </c>
      <c r="C152" s="65" t="s">
        <v>230</v>
      </c>
      <c r="D152" s="65" t="s">
        <v>230</v>
      </c>
      <c r="E152" s="65" t="s">
        <v>11</v>
      </c>
      <c r="F152" s="65" t="s">
        <v>11</v>
      </c>
      <c r="G152" s="65" t="s">
        <v>11</v>
      </c>
      <c r="H152" s="65" t="s">
        <v>230</v>
      </c>
      <c r="I152" s="22"/>
      <c r="J152" s="65" t="s">
        <v>11</v>
      </c>
      <c r="K152" s="65" t="s">
        <v>12</v>
      </c>
      <c r="L152" s="65" t="s">
        <v>11</v>
      </c>
      <c r="M152" s="65" t="s">
        <v>11</v>
      </c>
      <c r="N152" s="65" t="s">
        <v>11</v>
      </c>
      <c r="O152" s="65" t="s">
        <v>230</v>
      </c>
      <c r="P152" s="9"/>
      <c r="Q152" s="65" t="s">
        <v>11</v>
      </c>
      <c r="R152" s="65" t="s">
        <v>230</v>
      </c>
      <c r="S152" s="65" t="s">
        <v>11</v>
      </c>
      <c r="T152" s="65" t="s">
        <v>11</v>
      </c>
      <c r="U152" s="65" t="s">
        <v>11</v>
      </c>
      <c r="V152" s="65" t="s">
        <v>230</v>
      </c>
      <c r="W152" s="9"/>
      <c r="X152" s="65" t="s">
        <v>11</v>
      </c>
      <c r="Y152" s="65" t="s">
        <v>230</v>
      </c>
      <c r="Z152" s="65" t="s">
        <v>11</v>
      </c>
      <c r="AA152" s="65" t="s">
        <v>11</v>
      </c>
      <c r="AB152" s="65" t="s">
        <v>11</v>
      </c>
      <c r="AC152" s="65" t="s">
        <v>230</v>
      </c>
      <c r="AD152" s="9"/>
    </row>
    <row r="153" spans="2:30" ht="19" customHeight="1" x14ac:dyDescent="0.25">
      <c r="B153" s="30" t="s">
        <v>28</v>
      </c>
      <c r="C153" s="65" t="s">
        <v>230</v>
      </c>
      <c r="D153" s="65" t="s">
        <v>230</v>
      </c>
      <c r="E153" s="65" t="s">
        <v>11</v>
      </c>
      <c r="F153" s="65" t="s">
        <v>11</v>
      </c>
      <c r="G153" s="65" t="s">
        <v>11</v>
      </c>
      <c r="H153" s="65" t="s">
        <v>230</v>
      </c>
      <c r="I153" s="22"/>
      <c r="J153" s="65" t="s">
        <v>11</v>
      </c>
      <c r="K153" s="65" t="s">
        <v>12</v>
      </c>
      <c r="L153" s="65" t="s">
        <v>11</v>
      </c>
      <c r="M153" s="65" t="s">
        <v>11</v>
      </c>
      <c r="N153" s="65" t="s">
        <v>11</v>
      </c>
      <c r="O153" s="65" t="s">
        <v>230</v>
      </c>
      <c r="P153" s="9"/>
      <c r="Q153" s="65" t="s">
        <v>11</v>
      </c>
      <c r="R153" s="65" t="s">
        <v>12</v>
      </c>
      <c r="S153" s="65" t="s">
        <v>11</v>
      </c>
      <c r="T153" s="65" t="s">
        <v>11</v>
      </c>
      <c r="U153" s="65" t="s">
        <v>11</v>
      </c>
      <c r="V153" s="65" t="s">
        <v>230</v>
      </c>
      <c r="W153" s="9"/>
      <c r="X153" s="65" t="s">
        <v>11</v>
      </c>
      <c r="Y153" s="65" t="s">
        <v>12</v>
      </c>
      <c r="Z153" s="65" t="s">
        <v>11</v>
      </c>
      <c r="AA153" s="65" t="s">
        <v>11</v>
      </c>
      <c r="AB153" s="65" t="s">
        <v>11</v>
      </c>
      <c r="AC153" s="65" t="s">
        <v>230</v>
      </c>
      <c r="AD153" s="9"/>
    </row>
    <row r="154" spans="2:30" ht="19" customHeight="1" x14ac:dyDescent="0.25">
      <c r="B154" s="30" t="s">
        <v>29</v>
      </c>
      <c r="C154" s="65" t="s">
        <v>230</v>
      </c>
      <c r="D154" s="65" t="s">
        <v>230</v>
      </c>
      <c r="E154" s="65" t="s">
        <v>230</v>
      </c>
      <c r="F154" s="65" t="s">
        <v>230</v>
      </c>
      <c r="G154" s="65" t="s">
        <v>230</v>
      </c>
      <c r="H154" s="65" t="s">
        <v>230</v>
      </c>
      <c r="I154" s="22"/>
      <c r="J154" s="65" t="s">
        <v>230</v>
      </c>
      <c r="K154" s="65" t="s">
        <v>230</v>
      </c>
      <c r="L154" s="65" t="s">
        <v>230</v>
      </c>
      <c r="M154" s="65" t="s">
        <v>230</v>
      </c>
      <c r="N154" s="65" t="s">
        <v>230</v>
      </c>
      <c r="O154" s="65" t="s">
        <v>230</v>
      </c>
      <c r="P154" s="9"/>
      <c r="Q154" s="65" t="s">
        <v>230</v>
      </c>
      <c r="R154" s="65" t="s">
        <v>230</v>
      </c>
      <c r="S154" s="65" t="s">
        <v>230</v>
      </c>
      <c r="T154" s="65" t="s">
        <v>230</v>
      </c>
      <c r="U154" s="65" t="s">
        <v>230</v>
      </c>
      <c r="V154" s="65" t="s">
        <v>230</v>
      </c>
      <c r="W154" s="9"/>
      <c r="X154" s="65" t="s">
        <v>230</v>
      </c>
      <c r="Y154" s="65" t="s">
        <v>230</v>
      </c>
      <c r="Z154" s="65" t="s">
        <v>230</v>
      </c>
      <c r="AA154" s="65" t="s">
        <v>230</v>
      </c>
      <c r="AB154" s="65" t="s">
        <v>230</v>
      </c>
      <c r="AC154" s="65" t="s">
        <v>230</v>
      </c>
      <c r="AD154" s="9"/>
    </row>
    <row r="155" spans="2:30" ht="19" customHeight="1" thickBot="1" x14ac:dyDescent="0.3">
      <c r="B155" s="64"/>
      <c r="C155" s="15"/>
      <c r="D155" s="15"/>
      <c r="E155" s="15"/>
      <c r="F155" s="15"/>
      <c r="G155" s="15"/>
      <c r="H155" s="15"/>
      <c r="I155" s="22"/>
      <c r="J155" s="15"/>
      <c r="K155" s="15"/>
      <c r="L155" s="15"/>
      <c r="M155" s="15"/>
      <c r="N155" s="15"/>
      <c r="O155" s="15"/>
      <c r="P155" s="9"/>
      <c r="Q155" s="15"/>
      <c r="R155" s="15"/>
      <c r="S155" s="15"/>
      <c r="T155" s="15"/>
      <c r="U155" s="15"/>
      <c r="V155" s="15"/>
      <c r="W155" s="9"/>
      <c r="X155" s="15"/>
      <c r="Y155" s="15"/>
      <c r="Z155" s="15"/>
      <c r="AA155" s="15"/>
      <c r="AB155" s="15"/>
      <c r="AC155" s="15"/>
      <c r="AD155" s="9"/>
    </row>
    <row r="156" spans="2:30" ht="19" customHeight="1" thickBot="1" x14ac:dyDescent="0.25">
      <c r="B156" s="29"/>
      <c r="C156" s="45"/>
      <c r="D156" s="32"/>
      <c r="E156" s="32"/>
      <c r="F156" s="32"/>
      <c r="G156" s="32"/>
      <c r="H156" s="32"/>
      <c r="I156" s="32"/>
      <c r="J156" s="9"/>
      <c r="K156" s="32"/>
      <c r="L156" s="32"/>
      <c r="M156" s="87" t="s">
        <v>255</v>
      </c>
      <c r="N156" s="87"/>
      <c r="O156" s="87"/>
      <c r="P156" s="87"/>
      <c r="Q156" s="87"/>
      <c r="R156" s="87"/>
      <c r="S156" s="87"/>
      <c r="T156" s="88" t="s">
        <v>32</v>
      </c>
      <c r="U156" s="88"/>
      <c r="V156" s="88"/>
      <c r="W156" s="89"/>
      <c r="X156" s="33"/>
      <c r="Y156" s="34"/>
      <c r="Z156" s="34"/>
      <c r="AA156" s="34"/>
      <c r="AB156" s="34"/>
      <c r="AC156" s="35"/>
      <c r="AD156" s="10"/>
    </row>
    <row r="157" spans="2:30" ht="19" customHeight="1" thickBot="1" x14ac:dyDescent="0.25">
      <c r="B157" s="29"/>
      <c r="C157" s="32"/>
      <c r="D157" s="32"/>
      <c r="E157" s="32"/>
      <c r="F157" s="32"/>
      <c r="G157" s="32"/>
      <c r="H157" s="32"/>
      <c r="I157" s="32"/>
      <c r="J157" s="9"/>
      <c r="K157" s="32"/>
      <c r="L157" s="32"/>
      <c r="M157" s="87"/>
      <c r="N157" s="87"/>
      <c r="O157" s="87"/>
      <c r="P157" s="87"/>
      <c r="Q157" s="87"/>
      <c r="R157" s="87"/>
      <c r="S157" s="87"/>
      <c r="T157" s="36"/>
      <c r="U157" s="36"/>
      <c r="V157" s="36"/>
      <c r="W157" s="36"/>
      <c r="X157" s="37"/>
      <c r="Y157" s="37"/>
      <c r="Z157" s="37"/>
      <c r="AA157" s="37"/>
      <c r="AB157" s="37"/>
      <c r="AC157" s="37"/>
      <c r="AD157" s="10"/>
    </row>
    <row r="158" spans="2:30" ht="19" customHeight="1" thickBot="1" x14ac:dyDescent="0.25">
      <c r="B158" s="29"/>
      <c r="C158" s="90" t="s">
        <v>30</v>
      </c>
      <c r="D158" s="91"/>
      <c r="E158" s="91"/>
      <c r="F158" s="91"/>
      <c r="G158" s="92"/>
      <c r="H158" s="93"/>
      <c r="I158" s="26"/>
      <c r="J158" s="94" t="s">
        <v>30</v>
      </c>
      <c r="K158" s="95"/>
      <c r="L158" s="95"/>
      <c r="M158" s="95"/>
      <c r="N158" s="85"/>
      <c r="O158" s="86"/>
      <c r="P158" s="26"/>
      <c r="Q158" s="94" t="s">
        <v>30</v>
      </c>
      <c r="R158" s="95"/>
      <c r="S158" s="95"/>
      <c r="T158" s="95"/>
      <c r="U158" s="85"/>
      <c r="V158" s="86"/>
      <c r="W158" s="26"/>
      <c r="X158" s="94" t="s">
        <v>30</v>
      </c>
      <c r="Y158" s="95"/>
      <c r="Z158" s="95"/>
      <c r="AA158" s="95"/>
      <c r="AB158" s="85"/>
      <c r="AC158" s="86"/>
      <c r="AD158" s="10"/>
    </row>
    <row r="159" spans="2:30" ht="19" customHeight="1" x14ac:dyDescent="0.25">
      <c r="B159" s="30" t="s">
        <v>27</v>
      </c>
      <c r="C159" s="65" t="s">
        <v>5</v>
      </c>
      <c r="D159" s="65" t="s">
        <v>298</v>
      </c>
      <c r="E159" s="65" t="s">
        <v>298</v>
      </c>
      <c r="F159" s="65" t="s">
        <v>5</v>
      </c>
      <c r="G159" s="65" t="s">
        <v>5</v>
      </c>
      <c r="H159" s="65" t="s">
        <v>230</v>
      </c>
      <c r="I159" s="22"/>
      <c r="J159" s="65" t="s">
        <v>5</v>
      </c>
      <c r="K159" s="65" t="s">
        <v>298</v>
      </c>
      <c r="L159" s="65" t="s">
        <v>298</v>
      </c>
      <c r="M159" s="65" t="s">
        <v>5</v>
      </c>
      <c r="N159" s="65" t="s">
        <v>5</v>
      </c>
      <c r="O159" s="65" t="s">
        <v>230</v>
      </c>
      <c r="P159" s="9"/>
      <c r="Q159" s="65" t="s">
        <v>5</v>
      </c>
      <c r="R159" s="65" t="s">
        <v>298</v>
      </c>
      <c r="S159" s="65" t="s">
        <v>298</v>
      </c>
      <c r="T159" s="65" t="s">
        <v>5</v>
      </c>
      <c r="U159" s="65" t="s">
        <v>5</v>
      </c>
      <c r="V159" s="65" t="s">
        <v>230</v>
      </c>
      <c r="W159" s="9"/>
      <c r="X159" s="65" t="s">
        <v>5</v>
      </c>
      <c r="Y159" s="65" t="s">
        <v>298</v>
      </c>
      <c r="Z159" s="65" t="s">
        <v>298</v>
      </c>
      <c r="AA159" s="65" t="s">
        <v>5</v>
      </c>
      <c r="AB159" s="65" t="s">
        <v>5</v>
      </c>
      <c r="AC159" s="65" t="s">
        <v>230</v>
      </c>
      <c r="AD159" s="9"/>
    </row>
    <row r="160" spans="2:30" ht="19" customHeight="1" x14ac:dyDescent="0.25">
      <c r="B160" s="30" t="s">
        <v>28</v>
      </c>
      <c r="C160" s="65" t="s">
        <v>5</v>
      </c>
      <c r="D160" s="65" t="s">
        <v>298</v>
      </c>
      <c r="E160" s="65" t="s">
        <v>298</v>
      </c>
      <c r="F160" s="65" t="s">
        <v>5</v>
      </c>
      <c r="G160" s="65" t="s">
        <v>5</v>
      </c>
      <c r="H160" s="65" t="s">
        <v>230</v>
      </c>
      <c r="I160" s="22"/>
      <c r="J160" s="65" t="s">
        <v>5</v>
      </c>
      <c r="K160" s="65" t="s">
        <v>298</v>
      </c>
      <c r="L160" s="65" t="s">
        <v>298</v>
      </c>
      <c r="M160" s="65" t="s">
        <v>5</v>
      </c>
      <c r="N160" s="65" t="s">
        <v>5</v>
      </c>
      <c r="O160" s="65" t="s">
        <v>230</v>
      </c>
      <c r="P160" s="9"/>
      <c r="Q160" s="65" t="s">
        <v>5</v>
      </c>
      <c r="R160" s="65" t="s">
        <v>298</v>
      </c>
      <c r="S160" s="65" t="s">
        <v>298</v>
      </c>
      <c r="T160" s="65" t="s">
        <v>5</v>
      </c>
      <c r="U160" s="65" t="s">
        <v>5</v>
      </c>
      <c r="V160" s="65" t="s">
        <v>230</v>
      </c>
      <c r="W160" s="9"/>
      <c r="X160" s="65" t="s">
        <v>5</v>
      </c>
      <c r="Y160" s="65" t="s">
        <v>298</v>
      </c>
      <c r="Z160" s="65" t="s">
        <v>298</v>
      </c>
      <c r="AA160" s="65" t="s">
        <v>5</v>
      </c>
      <c r="AB160" s="65" t="s">
        <v>5</v>
      </c>
      <c r="AC160" s="65" t="s">
        <v>230</v>
      </c>
      <c r="AD160" s="9"/>
    </row>
    <row r="161" spans="2:30" ht="19" customHeight="1" x14ac:dyDescent="0.25">
      <c r="B161" s="30" t="s">
        <v>29</v>
      </c>
      <c r="C161" s="65" t="s">
        <v>230</v>
      </c>
      <c r="D161" s="65" t="s">
        <v>230</v>
      </c>
      <c r="E161" s="65" t="s">
        <v>230</v>
      </c>
      <c r="F161" s="65" t="s">
        <v>230</v>
      </c>
      <c r="G161" s="65" t="s">
        <v>230</v>
      </c>
      <c r="H161" s="65" t="s">
        <v>230</v>
      </c>
      <c r="I161" s="22"/>
      <c r="J161" s="65" t="s">
        <v>230</v>
      </c>
      <c r="K161" s="65" t="s">
        <v>230</v>
      </c>
      <c r="L161" s="65" t="s">
        <v>230</v>
      </c>
      <c r="M161" s="65" t="s">
        <v>230</v>
      </c>
      <c r="N161" s="65" t="s">
        <v>230</v>
      </c>
      <c r="O161" s="65" t="s">
        <v>230</v>
      </c>
      <c r="P161" s="9"/>
      <c r="Q161" s="65" t="s">
        <v>230</v>
      </c>
      <c r="R161" s="65" t="s">
        <v>230</v>
      </c>
      <c r="S161" s="65" t="s">
        <v>230</v>
      </c>
      <c r="T161" s="65" t="s">
        <v>230</v>
      </c>
      <c r="U161" s="65" t="s">
        <v>230</v>
      </c>
      <c r="V161" s="65" t="s">
        <v>230</v>
      </c>
      <c r="W161" s="9"/>
      <c r="X161" s="65" t="s">
        <v>230</v>
      </c>
      <c r="Y161" s="65" t="s">
        <v>230</v>
      </c>
      <c r="Z161" s="65" t="s">
        <v>230</v>
      </c>
      <c r="AA161" s="65" t="s">
        <v>230</v>
      </c>
      <c r="AB161" s="65" t="s">
        <v>230</v>
      </c>
      <c r="AC161" s="65" t="s">
        <v>230</v>
      </c>
      <c r="AD161" s="9"/>
    </row>
    <row r="162" spans="2:30" ht="19" customHeight="1" thickBot="1" x14ac:dyDescent="0.3">
      <c r="B162" s="64"/>
      <c r="C162" s="15"/>
      <c r="D162" s="15"/>
      <c r="E162" s="15"/>
      <c r="F162" s="15"/>
      <c r="G162" s="15"/>
      <c r="H162" s="15"/>
      <c r="I162" s="22"/>
      <c r="J162" s="15"/>
      <c r="K162" s="15"/>
      <c r="L162" s="15"/>
      <c r="M162" s="15"/>
      <c r="N162" s="15"/>
      <c r="O162" s="15"/>
      <c r="P162" s="9"/>
      <c r="Q162" s="15"/>
      <c r="R162" s="15"/>
      <c r="S162" s="15"/>
      <c r="T162" s="15"/>
      <c r="U162" s="15"/>
      <c r="V162" s="15"/>
      <c r="W162" s="9"/>
      <c r="X162" s="15"/>
      <c r="Y162" s="15"/>
      <c r="Z162" s="15"/>
      <c r="AA162" s="15"/>
      <c r="AB162" s="15"/>
      <c r="AC162" s="15"/>
      <c r="AD162" s="9"/>
    </row>
    <row r="163" spans="2:30" ht="19" customHeight="1" thickBot="1" x14ac:dyDescent="0.25">
      <c r="B163" s="29"/>
      <c r="C163" s="45"/>
      <c r="D163" s="32"/>
      <c r="E163" s="32"/>
      <c r="F163" s="32"/>
      <c r="G163" s="32"/>
      <c r="H163" s="32"/>
      <c r="I163" s="32"/>
      <c r="J163" s="9"/>
      <c r="K163" s="32"/>
      <c r="L163" s="32"/>
      <c r="M163" s="87" t="s">
        <v>241</v>
      </c>
      <c r="N163" s="87"/>
      <c r="O163" s="87"/>
      <c r="P163" s="87"/>
      <c r="Q163" s="87"/>
      <c r="R163" s="87"/>
      <c r="S163" s="87"/>
      <c r="T163" s="88" t="s">
        <v>32</v>
      </c>
      <c r="U163" s="88"/>
      <c r="V163" s="88"/>
      <c r="W163" s="89"/>
      <c r="X163" s="33"/>
      <c r="Y163" s="34"/>
      <c r="Z163" s="34"/>
      <c r="AA163" s="34"/>
      <c r="AB163" s="34"/>
      <c r="AC163" s="35"/>
      <c r="AD163" s="10"/>
    </row>
    <row r="164" spans="2:30" ht="19" customHeight="1" thickBot="1" x14ac:dyDescent="0.25">
      <c r="B164" s="29"/>
      <c r="C164" s="32"/>
      <c r="D164" s="32"/>
      <c r="E164" s="32"/>
      <c r="F164" s="32"/>
      <c r="G164" s="32"/>
      <c r="H164" s="32"/>
      <c r="I164" s="32"/>
      <c r="J164" s="9"/>
      <c r="K164" s="32"/>
      <c r="L164" s="32"/>
      <c r="M164" s="87"/>
      <c r="N164" s="87"/>
      <c r="O164" s="87"/>
      <c r="P164" s="87"/>
      <c r="Q164" s="87"/>
      <c r="R164" s="87"/>
      <c r="S164" s="87"/>
      <c r="T164" s="36"/>
      <c r="U164" s="36"/>
      <c r="V164" s="36"/>
      <c r="W164" s="36"/>
      <c r="X164" s="37"/>
      <c r="Y164" s="37"/>
      <c r="Z164" s="37"/>
      <c r="AA164" s="37"/>
      <c r="AB164" s="37"/>
      <c r="AC164" s="37"/>
      <c r="AD164" s="10"/>
    </row>
    <row r="165" spans="2:30" ht="19" customHeight="1" thickBot="1" x14ac:dyDescent="0.25">
      <c r="B165" s="29"/>
      <c r="C165" s="90" t="s">
        <v>30</v>
      </c>
      <c r="D165" s="91"/>
      <c r="E165" s="91"/>
      <c r="F165" s="91"/>
      <c r="G165" s="92">
        <v>10</v>
      </c>
      <c r="H165" s="93"/>
      <c r="I165" s="26"/>
      <c r="J165" s="94" t="s">
        <v>30</v>
      </c>
      <c r="K165" s="95"/>
      <c r="L165" s="95"/>
      <c r="M165" s="95"/>
      <c r="N165" s="85">
        <v>10</v>
      </c>
      <c r="O165" s="86"/>
      <c r="P165" s="26"/>
      <c r="Q165" s="94" t="s">
        <v>30</v>
      </c>
      <c r="R165" s="95"/>
      <c r="S165" s="95"/>
      <c r="T165" s="95"/>
      <c r="U165" s="85">
        <v>10</v>
      </c>
      <c r="V165" s="86"/>
      <c r="W165" s="26"/>
      <c r="X165" s="94" t="s">
        <v>30</v>
      </c>
      <c r="Y165" s="95"/>
      <c r="Z165" s="95"/>
      <c r="AA165" s="95"/>
      <c r="AB165" s="85">
        <v>10</v>
      </c>
      <c r="AC165" s="86"/>
      <c r="AD165" s="10"/>
    </row>
    <row r="166" spans="2:30" ht="19" customHeight="1" x14ac:dyDescent="0.25">
      <c r="B166" s="30" t="s">
        <v>27</v>
      </c>
      <c r="C166" s="65" t="s">
        <v>5</v>
      </c>
      <c r="D166" s="65" t="s">
        <v>5</v>
      </c>
      <c r="E166" s="65" t="s">
        <v>5</v>
      </c>
      <c r="F166" s="65" t="s">
        <v>5</v>
      </c>
      <c r="G166" s="65" t="s">
        <v>5</v>
      </c>
      <c r="H166" s="65" t="s">
        <v>230</v>
      </c>
      <c r="I166" s="22"/>
      <c r="J166" s="65" t="s">
        <v>5</v>
      </c>
      <c r="K166" s="65" t="s">
        <v>5</v>
      </c>
      <c r="L166" s="65" t="s">
        <v>5</v>
      </c>
      <c r="M166" s="65" t="s">
        <v>5</v>
      </c>
      <c r="N166" s="65" t="s">
        <v>5</v>
      </c>
      <c r="O166" s="65" t="s">
        <v>230</v>
      </c>
      <c r="P166" s="9"/>
      <c r="Q166" s="65" t="s">
        <v>5</v>
      </c>
      <c r="R166" s="65" t="s">
        <v>5</v>
      </c>
      <c r="S166" s="65" t="s">
        <v>5</v>
      </c>
      <c r="T166" s="65" t="s">
        <v>5</v>
      </c>
      <c r="U166" s="65" t="s">
        <v>5</v>
      </c>
      <c r="V166" s="65" t="s">
        <v>230</v>
      </c>
      <c r="W166" s="9"/>
      <c r="X166" s="65" t="s">
        <v>5</v>
      </c>
      <c r="Y166" s="65" t="s">
        <v>5</v>
      </c>
      <c r="Z166" s="65" t="s">
        <v>5</v>
      </c>
      <c r="AA166" s="65" t="s">
        <v>5</v>
      </c>
      <c r="AB166" s="65" t="s">
        <v>5</v>
      </c>
      <c r="AC166" s="65" t="s">
        <v>230</v>
      </c>
      <c r="AD166" s="9"/>
    </row>
    <row r="167" spans="2:30" ht="19" customHeight="1" x14ac:dyDescent="0.25">
      <c r="B167" s="30" t="s">
        <v>28</v>
      </c>
      <c r="C167" s="65" t="s">
        <v>5</v>
      </c>
      <c r="D167" s="65" t="s">
        <v>5</v>
      </c>
      <c r="E167" s="65" t="s">
        <v>5</v>
      </c>
      <c r="F167" s="65" t="s">
        <v>5</v>
      </c>
      <c r="G167" s="65" t="s">
        <v>5</v>
      </c>
      <c r="H167" s="65" t="s">
        <v>230</v>
      </c>
      <c r="I167" s="22"/>
      <c r="J167" s="65" t="s">
        <v>5</v>
      </c>
      <c r="K167" s="65" t="s">
        <v>5</v>
      </c>
      <c r="L167" s="65" t="s">
        <v>5</v>
      </c>
      <c r="M167" s="65" t="s">
        <v>5</v>
      </c>
      <c r="N167" s="65" t="s">
        <v>5</v>
      </c>
      <c r="O167" s="65" t="s">
        <v>230</v>
      </c>
      <c r="P167" s="9"/>
      <c r="Q167" s="65" t="s">
        <v>5</v>
      </c>
      <c r="R167" s="65" t="s">
        <v>5</v>
      </c>
      <c r="S167" s="65" t="s">
        <v>5</v>
      </c>
      <c r="T167" s="65" t="s">
        <v>5</v>
      </c>
      <c r="U167" s="65" t="s">
        <v>5</v>
      </c>
      <c r="V167" s="65" t="s">
        <v>230</v>
      </c>
      <c r="W167" s="9"/>
      <c r="X167" s="65" t="s">
        <v>5</v>
      </c>
      <c r="Y167" s="65" t="s">
        <v>5</v>
      </c>
      <c r="Z167" s="65" t="s">
        <v>5</v>
      </c>
      <c r="AA167" s="65" t="s">
        <v>5</v>
      </c>
      <c r="AB167" s="65" t="s">
        <v>5</v>
      </c>
      <c r="AC167" s="65" t="s">
        <v>230</v>
      </c>
      <c r="AD167" s="9"/>
    </row>
    <row r="168" spans="2:30" ht="19" customHeight="1" x14ac:dyDescent="0.25">
      <c r="B168" s="30" t="s">
        <v>29</v>
      </c>
      <c r="C168" s="65" t="s">
        <v>230</v>
      </c>
      <c r="D168" s="65" t="s">
        <v>5</v>
      </c>
      <c r="E168" s="65" t="s">
        <v>5</v>
      </c>
      <c r="F168" s="65" t="s">
        <v>230</v>
      </c>
      <c r="G168" s="65" t="s">
        <v>230</v>
      </c>
      <c r="H168" s="65" t="s">
        <v>230</v>
      </c>
      <c r="I168" s="22"/>
      <c r="J168" s="65" t="s">
        <v>230</v>
      </c>
      <c r="K168" s="65" t="s">
        <v>5</v>
      </c>
      <c r="L168" s="65" t="s">
        <v>5</v>
      </c>
      <c r="M168" s="65" t="s">
        <v>230</v>
      </c>
      <c r="N168" s="65" t="s">
        <v>230</v>
      </c>
      <c r="O168" s="65" t="s">
        <v>230</v>
      </c>
      <c r="P168" s="9"/>
      <c r="Q168" s="65" t="s">
        <v>230</v>
      </c>
      <c r="R168" s="65" t="s">
        <v>5</v>
      </c>
      <c r="S168" s="65" t="s">
        <v>5</v>
      </c>
      <c r="T168" s="65" t="s">
        <v>230</v>
      </c>
      <c r="U168" s="65" t="s">
        <v>230</v>
      </c>
      <c r="V168" s="65" t="s">
        <v>230</v>
      </c>
      <c r="W168" s="9"/>
      <c r="X168" s="65" t="s">
        <v>230</v>
      </c>
      <c r="Y168" s="65" t="s">
        <v>5</v>
      </c>
      <c r="Z168" s="65" t="s">
        <v>5</v>
      </c>
      <c r="AA168" s="65" t="s">
        <v>230</v>
      </c>
      <c r="AB168" s="65" t="s">
        <v>230</v>
      </c>
      <c r="AC168" s="65" t="s">
        <v>230</v>
      </c>
      <c r="AD168" s="9"/>
    </row>
    <row r="169" spans="2:30" ht="19" customHeight="1" x14ac:dyDescent="0.25">
      <c r="B169" s="64"/>
      <c r="C169" s="15"/>
      <c r="D169" s="15"/>
      <c r="E169" s="15"/>
      <c r="F169" s="15"/>
      <c r="G169" s="15"/>
      <c r="H169" s="15"/>
      <c r="I169" s="22"/>
      <c r="J169" s="15"/>
      <c r="K169" s="15"/>
      <c r="L169" s="15"/>
      <c r="M169" s="15"/>
      <c r="N169" s="15"/>
      <c r="O169" s="15"/>
      <c r="P169" s="9"/>
      <c r="Q169" s="15"/>
      <c r="R169" s="15"/>
      <c r="S169" s="15"/>
      <c r="T169" s="15"/>
      <c r="U169" s="15"/>
      <c r="V169" s="15"/>
      <c r="W169" s="9"/>
      <c r="X169" s="15"/>
      <c r="Y169" s="15"/>
      <c r="Z169" s="15"/>
      <c r="AA169" s="15"/>
      <c r="AB169" s="15"/>
      <c r="AC169" s="15"/>
      <c r="AD169" s="9"/>
    </row>
    <row r="170" spans="2:30" ht="19" customHeight="1" x14ac:dyDescent="0.25">
      <c r="B170" s="64"/>
      <c r="C170" s="15"/>
      <c r="D170" s="15"/>
      <c r="E170" s="15"/>
      <c r="F170" s="15"/>
      <c r="G170" s="15"/>
      <c r="H170" s="15"/>
      <c r="I170" s="22"/>
      <c r="J170" s="15"/>
      <c r="K170" s="15"/>
      <c r="L170" s="15"/>
      <c r="M170" s="15"/>
      <c r="N170" s="15"/>
      <c r="O170" s="15"/>
      <c r="P170" s="9"/>
      <c r="Q170" s="15"/>
      <c r="R170" s="15"/>
      <c r="S170" s="15"/>
      <c r="T170" s="15"/>
      <c r="U170" s="15"/>
      <c r="V170" s="15"/>
      <c r="W170" s="9"/>
      <c r="X170" s="15"/>
      <c r="Y170" s="15"/>
      <c r="Z170" s="15"/>
      <c r="AA170" s="15"/>
      <c r="AB170" s="15"/>
      <c r="AC170" s="15"/>
      <c r="AD170" s="9"/>
    </row>
  </sheetData>
  <mergeCells count="232">
    <mergeCell ref="X102:AA102"/>
    <mergeCell ref="AB102:AC102"/>
    <mergeCell ref="X95:AA95"/>
    <mergeCell ref="AB95:AC95"/>
    <mergeCell ref="M100:S101"/>
    <mergeCell ref="T100:W100"/>
    <mergeCell ref="C102:F102"/>
    <mergeCell ref="G102:H102"/>
    <mergeCell ref="J102:M102"/>
    <mergeCell ref="N102:O102"/>
    <mergeCell ref="Q102:T102"/>
    <mergeCell ref="U102:V102"/>
    <mergeCell ref="AB88:AC88"/>
    <mergeCell ref="M93:S94"/>
    <mergeCell ref="T93:W93"/>
    <mergeCell ref="C95:F95"/>
    <mergeCell ref="G95:H95"/>
    <mergeCell ref="J95:M95"/>
    <mergeCell ref="N95:O95"/>
    <mergeCell ref="Q95:T95"/>
    <mergeCell ref="U95:V95"/>
    <mergeCell ref="M86:S87"/>
    <mergeCell ref="T86:W86"/>
    <mergeCell ref="C88:F88"/>
    <mergeCell ref="G88:H88"/>
    <mergeCell ref="J88:M88"/>
    <mergeCell ref="N88:O88"/>
    <mergeCell ref="Q88:T88"/>
    <mergeCell ref="U88:V88"/>
    <mergeCell ref="X88:AA88"/>
    <mergeCell ref="AB74:AC74"/>
    <mergeCell ref="M79:S80"/>
    <mergeCell ref="T79:W79"/>
    <mergeCell ref="C81:F81"/>
    <mergeCell ref="G81:H81"/>
    <mergeCell ref="J81:M81"/>
    <mergeCell ref="N81:O81"/>
    <mergeCell ref="Q81:T81"/>
    <mergeCell ref="U81:V81"/>
    <mergeCell ref="X81:AA81"/>
    <mergeCell ref="AB81:AC81"/>
    <mergeCell ref="M72:S73"/>
    <mergeCell ref="T72:W72"/>
    <mergeCell ref="C74:F74"/>
    <mergeCell ref="G74:H74"/>
    <mergeCell ref="J74:M74"/>
    <mergeCell ref="N74:O74"/>
    <mergeCell ref="Q74:T74"/>
    <mergeCell ref="U74:V74"/>
    <mergeCell ref="X74:AA74"/>
    <mergeCell ref="AB60:AC60"/>
    <mergeCell ref="M65:S66"/>
    <mergeCell ref="T65:W65"/>
    <mergeCell ref="C67:F67"/>
    <mergeCell ref="G67:H67"/>
    <mergeCell ref="J67:M67"/>
    <mergeCell ref="N67:O67"/>
    <mergeCell ref="Q67:T67"/>
    <mergeCell ref="U67:V67"/>
    <mergeCell ref="X67:AA67"/>
    <mergeCell ref="AB67:AC67"/>
    <mergeCell ref="M58:S59"/>
    <mergeCell ref="T58:W58"/>
    <mergeCell ref="C60:F60"/>
    <mergeCell ref="G60:H60"/>
    <mergeCell ref="J60:M60"/>
    <mergeCell ref="N60:O60"/>
    <mergeCell ref="Q60:T60"/>
    <mergeCell ref="U60:V60"/>
    <mergeCell ref="X60:AA60"/>
    <mergeCell ref="AB46:AC46"/>
    <mergeCell ref="M51:S52"/>
    <mergeCell ref="T51:W51"/>
    <mergeCell ref="C53:F53"/>
    <mergeCell ref="G53:H53"/>
    <mergeCell ref="J53:M53"/>
    <mergeCell ref="N53:O53"/>
    <mergeCell ref="Q53:T53"/>
    <mergeCell ref="U53:V53"/>
    <mergeCell ref="X53:AA53"/>
    <mergeCell ref="AB53:AC53"/>
    <mergeCell ref="M44:S45"/>
    <mergeCell ref="T44:W44"/>
    <mergeCell ref="C46:F46"/>
    <mergeCell ref="G46:H46"/>
    <mergeCell ref="J46:M46"/>
    <mergeCell ref="N46:O46"/>
    <mergeCell ref="Q46:T46"/>
    <mergeCell ref="U46:V46"/>
    <mergeCell ref="X46:AA46"/>
    <mergeCell ref="M37:S38"/>
    <mergeCell ref="T37:W37"/>
    <mergeCell ref="C39:F39"/>
    <mergeCell ref="G39:H39"/>
    <mergeCell ref="J39:M39"/>
    <mergeCell ref="N39:O39"/>
    <mergeCell ref="Q39:T39"/>
    <mergeCell ref="U39:V39"/>
    <mergeCell ref="AB32:AC32"/>
    <mergeCell ref="X39:AA39"/>
    <mergeCell ref="AB39:AC39"/>
    <mergeCell ref="AB18:AC18"/>
    <mergeCell ref="M23:S24"/>
    <mergeCell ref="T23:W23"/>
    <mergeCell ref="C25:F25"/>
    <mergeCell ref="G25:H25"/>
    <mergeCell ref="J25:M25"/>
    <mergeCell ref="N25:O25"/>
    <mergeCell ref="Q25:T25"/>
    <mergeCell ref="U25:V25"/>
    <mergeCell ref="X25:AA25"/>
    <mergeCell ref="AB25:AC25"/>
    <mergeCell ref="M16:S17"/>
    <mergeCell ref="T16:W16"/>
    <mergeCell ref="C18:F18"/>
    <mergeCell ref="G18:H18"/>
    <mergeCell ref="J18:M18"/>
    <mergeCell ref="N18:O18"/>
    <mergeCell ref="Q18:T18"/>
    <mergeCell ref="U18:V18"/>
    <mergeCell ref="X32:AA32"/>
    <mergeCell ref="M30:S31"/>
    <mergeCell ref="T30:W30"/>
    <mergeCell ref="C32:F32"/>
    <mergeCell ref="G32:H32"/>
    <mergeCell ref="J32:M32"/>
    <mergeCell ref="N32:O32"/>
    <mergeCell ref="Q32:T32"/>
    <mergeCell ref="U32:V32"/>
    <mergeCell ref="X18:AA18"/>
    <mergeCell ref="X11:AA11"/>
    <mergeCell ref="AB11:AC11"/>
    <mergeCell ref="B2:AD2"/>
    <mergeCell ref="N3:R3"/>
    <mergeCell ref="M9:S10"/>
    <mergeCell ref="T9:W9"/>
    <mergeCell ref="C11:F11"/>
    <mergeCell ref="G11:H11"/>
    <mergeCell ref="J11:M11"/>
    <mergeCell ref="N11:O11"/>
    <mergeCell ref="Q11:T11"/>
    <mergeCell ref="U11:V11"/>
    <mergeCell ref="AB116:AC116"/>
    <mergeCell ref="M107:S108"/>
    <mergeCell ref="T107:W107"/>
    <mergeCell ref="C109:F109"/>
    <mergeCell ref="G109:H109"/>
    <mergeCell ref="J109:M109"/>
    <mergeCell ref="N109:O109"/>
    <mergeCell ref="Q109:T109"/>
    <mergeCell ref="U109:V109"/>
    <mergeCell ref="X109:AA109"/>
    <mergeCell ref="AB109:AC109"/>
    <mergeCell ref="M114:S115"/>
    <mergeCell ref="T114:W114"/>
    <mergeCell ref="C116:F116"/>
    <mergeCell ref="G116:H116"/>
    <mergeCell ref="J116:M116"/>
    <mergeCell ref="N116:O116"/>
    <mergeCell ref="Q116:T116"/>
    <mergeCell ref="U116:V116"/>
    <mergeCell ref="X116:AA116"/>
    <mergeCell ref="M121:S122"/>
    <mergeCell ref="T121:W121"/>
    <mergeCell ref="C123:F123"/>
    <mergeCell ref="G123:H123"/>
    <mergeCell ref="J123:M123"/>
    <mergeCell ref="N123:O123"/>
    <mergeCell ref="Q123:T123"/>
    <mergeCell ref="U123:V123"/>
    <mergeCell ref="X123:AA123"/>
    <mergeCell ref="AB123:AC123"/>
    <mergeCell ref="M128:S129"/>
    <mergeCell ref="T128:W128"/>
    <mergeCell ref="C130:F130"/>
    <mergeCell ref="G130:H130"/>
    <mergeCell ref="J130:M130"/>
    <mergeCell ref="N130:O130"/>
    <mergeCell ref="Q130:T130"/>
    <mergeCell ref="U130:V130"/>
    <mergeCell ref="X130:AA130"/>
    <mergeCell ref="AB130:AC130"/>
    <mergeCell ref="M135:S136"/>
    <mergeCell ref="T135:W135"/>
    <mergeCell ref="C137:F137"/>
    <mergeCell ref="G137:H137"/>
    <mergeCell ref="J137:M137"/>
    <mergeCell ref="N137:O137"/>
    <mergeCell ref="Q137:T137"/>
    <mergeCell ref="U137:V137"/>
    <mergeCell ref="X137:AA137"/>
    <mergeCell ref="AB137:AC137"/>
    <mergeCell ref="M142:S143"/>
    <mergeCell ref="T142:W142"/>
    <mergeCell ref="C144:F144"/>
    <mergeCell ref="G144:H144"/>
    <mergeCell ref="J144:M144"/>
    <mergeCell ref="N144:O144"/>
    <mergeCell ref="Q144:T144"/>
    <mergeCell ref="U144:V144"/>
    <mergeCell ref="X144:AA144"/>
    <mergeCell ref="AB144:AC144"/>
    <mergeCell ref="M149:S150"/>
    <mergeCell ref="T149:W149"/>
    <mergeCell ref="C151:F151"/>
    <mergeCell ref="G151:H151"/>
    <mergeCell ref="J151:M151"/>
    <mergeCell ref="N151:O151"/>
    <mergeCell ref="Q151:T151"/>
    <mergeCell ref="U151:V151"/>
    <mergeCell ref="X151:AA151"/>
    <mergeCell ref="AB151:AC151"/>
    <mergeCell ref="M156:S157"/>
    <mergeCell ref="T156:W156"/>
    <mergeCell ref="C158:F158"/>
    <mergeCell ref="G158:H158"/>
    <mergeCell ref="J158:M158"/>
    <mergeCell ref="N158:O158"/>
    <mergeCell ref="Q158:T158"/>
    <mergeCell ref="U158:V158"/>
    <mergeCell ref="X158:AA158"/>
    <mergeCell ref="AB158:AC158"/>
    <mergeCell ref="AB165:AC165"/>
    <mergeCell ref="M163:S164"/>
    <mergeCell ref="T163:W163"/>
    <mergeCell ref="C165:F165"/>
    <mergeCell ref="G165:H165"/>
    <mergeCell ref="J165:M165"/>
    <mergeCell ref="N165:O165"/>
    <mergeCell ref="Q165:T165"/>
    <mergeCell ref="U165:V165"/>
    <mergeCell ref="X165:AA165"/>
  </mergeCell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ret" altText="Prochaine période">
                <anchor moveWithCells="1" sizeWithCells="1">
                  <from>
                    <xdr:col>26</xdr:col>
                    <xdr:colOff>63500</xdr:colOff>
                    <xdr:row>1</xdr:row>
                    <xdr:rowOff>139700</xdr:rowOff>
                  </from>
                  <to>
                    <xdr:col>29</xdr:col>
                    <xdr:colOff>177800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BC9AF-9349-4A4A-98E6-959BF2FE816D}">
  <sheetPr codeName="Feuil1"/>
  <dimension ref="A1:AA128"/>
  <sheetViews>
    <sheetView topLeftCell="A75" zoomScale="140" zoomScaleNormal="140" workbookViewId="0">
      <selection activeCell="H96" sqref="H96"/>
    </sheetView>
  </sheetViews>
  <sheetFormatPr baseColWidth="10" defaultRowHeight="17" customHeight="1" x14ac:dyDescent="0.2"/>
  <cols>
    <col min="1" max="1" width="26.33203125" customWidth="1"/>
    <col min="2" max="3" width="5.33203125" style="5" bestFit="1" customWidth="1"/>
    <col min="4" max="4" width="4.33203125" style="5" bestFit="1" customWidth="1"/>
    <col min="5" max="6" width="6.5" style="5" bestFit="1" customWidth="1"/>
    <col min="7" max="7" width="5.33203125" style="5" bestFit="1" customWidth="1"/>
    <col min="8" max="8" width="8.5" style="5" bestFit="1" customWidth="1"/>
    <col min="9" max="9" width="6.5" style="5" bestFit="1" customWidth="1"/>
    <col min="10" max="10" width="4.5" style="5" bestFit="1" customWidth="1"/>
    <col min="11" max="11" width="5.33203125" style="5" bestFit="1" customWidth="1"/>
    <col min="12" max="12" width="7.5" style="5" customWidth="1"/>
    <col min="13" max="13" width="4.33203125" style="5" bestFit="1" customWidth="1"/>
    <col min="14" max="14" width="8.33203125" style="5" bestFit="1" customWidth="1"/>
    <col min="15" max="15" width="5.33203125" style="5" bestFit="1" customWidth="1"/>
    <col min="16" max="17" width="7.5" style="5" bestFit="1" customWidth="1"/>
    <col min="18" max="20" width="5.33203125" style="5" customWidth="1"/>
    <col min="21" max="21" width="6" style="5" bestFit="1" customWidth="1"/>
    <col min="22" max="23" width="6" style="5" customWidth="1"/>
    <col min="24" max="24" width="6" style="5" bestFit="1" customWidth="1"/>
    <col min="25" max="25" width="5.6640625" style="5" customWidth="1"/>
    <col min="26" max="26" width="6" bestFit="1" customWidth="1"/>
    <col min="27" max="27" width="4.83203125" customWidth="1"/>
  </cols>
  <sheetData>
    <row r="1" spans="1:17" ht="21" customHeight="1" x14ac:dyDescent="0.2"/>
    <row r="2" spans="1:17" ht="21" hidden="1" customHeight="1" x14ac:dyDescent="0.2">
      <c r="A2" t="s">
        <v>233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253</v>
      </c>
    </row>
    <row r="3" spans="1:17" ht="21" hidden="1" customHeight="1" x14ac:dyDescent="0.2">
      <c r="B3" s="5" t="s">
        <v>27</v>
      </c>
      <c r="C3" s="5" t="s">
        <v>28</v>
      </c>
      <c r="D3" s="5" t="s">
        <v>29</v>
      </c>
      <c r="E3" s="5" t="s">
        <v>27</v>
      </c>
      <c r="F3" s="5" t="s">
        <v>28</v>
      </c>
      <c r="G3" s="5" t="s">
        <v>29</v>
      </c>
      <c r="H3" s="5" t="s">
        <v>27</v>
      </c>
      <c r="I3" s="5" t="s">
        <v>28</v>
      </c>
      <c r="J3" s="5" t="s">
        <v>29</v>
      </c>
      <c r="K3" s="5" t="s">
        <v>27</v>
      </c>
      <c r="L3" s="5" t="s">
        <v>28</v>
      </c>
      <c r="M3" s="5" t="s">
        <v>29</v>
      </c>
      <c r="N3" s="5" t="s">
        <v>27</v>
      </c>
      <c r="O3" s="5" t="s">
        <v>28</v>
      </c>
      <c r="P3" s="5" t="s">
        <v>29</v>
      </c>
    </row>
    <row r="4" spans="1:17" ht="21" hidden="1" customHeight="1" x14ac:dyDescent="0.2">
      <c r="A4" t="str">
        <f>Dispo!M9</f>
        <v>Fontaine, Laurence</v>
      </c>
      <c r="B4" s="5" t="str">
        <f>Dispo!C12</f>
        <v>-</v>
      </c>
      <c r="C4" s="5" t="str">
        <f>Dispo!C13</f>
        <v>-</v>
      </c>
      <c r="D4" s="5" t="str">
        <f>Dispo!C14</f>
        <v>-</v>
      </c>
      <c r="E4" s="5" t="str">
        <f>Dispo!D12</f>
        <v>x</v>
      </c>
      <c r="F4" s="5" t="str">
        <f>Dispo!D13</f>
        <v>ADM</v>
      </c>
      <c r="G4" s="5" t="str">
        <f>Dispo!D14</f>
        <v>x</v>
      </c>
      <c r="H4" s="5" t="str">
        <f>Dispo!E12</f>
        <v>x</v>
      </c>
      <c r="I4" s="5" t="str">
        <f>Dispo!E13</f>
        <v>OBS</v>
      </c>
      <c r="J4" s="5" t="str">
        <f>Dispo!E14</f>
        <v>x</v>
      </c>
      <c r="K4" s="5" t="str">
        <f>Dispo!F12</f>
        <v>x</v>
      </c>
      <c r="L4" s="5" t="str">
        <f>Dispo!F13</f>
        <v>ADM</v>
      </c>
      <c r="M4" s="5" t="str">
        <f>Dispo!F14</f>
        <v>-</v>
      </c>
      <c r="N4" s="5" t="str">
        <f>Dispo!G12</f>
        <v>ACC</v>
      </c>
      <c r="O4" s="5" t="str">
        <f>Dispo!G13</f>
        <v>ACC</v>
      </c>
      <c r="P4" s="5" t="str">
        <f>Dispo!G14</f>
        <v>-</v>
      </c>
      <c r="Q4" s="5">
        <f>Dispo!G11</f>
        <v>3</v>
      </c>
    </row>
    <row r="5" spans="1:17" ht="21" hidden="1" customHeight="1" x14ac:dyDescent="0.2">
      <c r="A5" t="str">
        <f>Dispo!M16</f>
        <v>Tadros, Maryse</v>
      </c>
      <c r="B5" s="5" t="str">
        <f>Dispo!C19</f>
        <v>-</v>
      </c>
      <c r="C5" s="5" t="str">
        <f>Dispo!C20</f>
        <v>ADM</v>
      </c>
      <c r="D5" s="5" t="str">
        <f>Dispo!C21</f>
        <v>-</v>
      </c>
      <c r="E5" s="5" t="str">
        <f>Dispo!D19</f>
        <v>ADM</v>
      </c>
      <c r="F5" s="5" t="str">
        <f>Dispo!D20</f>
        <v>ADM</v>
      </c>
      <c r="G5" s="5" t="str">
        <f>Dispo!D21</f>
        <v>ADM</v>
      </c>
      <c r="H5" s="5" t="str">
        <f>Dispo!E19</f>
        <v>x</v>
      </c>
      <c r="I5" s="5" t="str">
        <f>Dispo!E20</f>
        <v>ADM</v>
      </c>
      <c r="J5" s="5" t="str">
        <f>Dispo!E21</f>
        <v>x</v>
      </c>
      <c r="K5" s="5" t="str">
        <f>Dispo!F19</f>
        <v>x</v>
      </c>
      <c r="L5" s="5" t="str">
        <f>Dispo!F20</f>
        <v>ADM</v>
      </c>
      <c r="M5" s="5" t="str">
        <f>Dispo!F21</f>
        <v>-</v>
      </c>
      <c r="N5" s="5" t="str">
        <f>Dispo!G19</f>
        <v>-</v>
      </c>
      <c r="O5" s="5" t="str">
        <f>Dispo!G20</f>
        <v>-</v>
      </c>
      <c r="P5" s="5" t="str">
        <f>Dispo!G21</f>
        <v>-</v>
      </c>
      <c r="Q5" s="5">
        <f>Dispo!G18</f>
        <v>2</v>
      </c>
    </row>
    <row r="6" spans="1:17" ht="21" hidden="1" customHeight="1" x14ac:dyDescent="0.2">
      <c r="A6" t="str">
        <f>Dispo!M23</f>
        <v>Bouchard, Jean-Emmanuel</v>
      </c>
      <c r="B6" s="5" t="str">
        <f>Dispo!C26</f>
        <v>x</v>
      </c>
      <c r="C6" s="5" t="str">
        <f>Dispo!C27</f>
        <v>x</v>
      </c>
      <c r="D6" s="5" t="str">
        <f>Dispo!C28</f>
        <v>-</v>
      </c>
      <c r="E6" s="5" t="str">
        <f>Dispo!D26</f>
        <v>URG</v>
      </c>
      <c r="F6" s="5" t="str">
        <f>Dispo!D27</f>
        <v>URG</v>
      </c>
      <c r="G6" s="5" t="str">
        <f>Dispo!D28</f>
        <v>-</v>
      </c>
      <c r="H6" s="5" t="str">
        <f>Dispo!E26</f>
        <v>URG</v>
      </c>
      <c r="I6" s="5" t="str">
        <f>Dispo!E27</f>
        <v>URG</v>
      </c>
      <c r="J6" s="5" t="str">
        <f>Dispo!E28</f>
        <v>-</v>
      </c>
      <c r="K6" s="5" t="str">
        <f>Dispo!F26</f>
        <v>x</v>
      </c>
      <c r="L6" s="5" t="str">
        <f>Dispo!F27</f>
        <v>x</v>
      </c>
      <c r="M6" s="5" t="str">
        <f>Dispo!F28</f>
        <v>-</v>
      </c>
      <c r="N6" s="5" t="str">
        <f>Dispo!G26</f>
        <v>-</v>
      </c>
      <c r="O6" s="5" t="str">
        <f>Dispo!G27</f>
        <v>-</v>
      </c>
      <c r="P6" s="5" t="str">
        <f>Dispo!G28</f>
        <v>-</v>
      </c>
      <c r="Q6" s="5">
        <f>Dispo!G25</f>
        <v>3</v>
      </c>
    </row>
    <row r="7" spans="1:17" ht="21" hidden="1" customHeight="1" x14ac:dyDescent="0.2">
      <c r="A7" t="str">
        <f>Dispo!M30</f>
        <v>Lamarre, Vincent</v>
      </c>
      <c r="B7" s="5" t="str">
        <f>Dispo!C33</f>
        <v>-</v>
      </c>
      <c r="C7" s="5" t="str">
        <f>Dispo!C34</f>
        <v>-</v>
      </c>
      <c r="D7" s="5" t="str">
        <f>Dispo!C35</f>
        <v>-</v>
      </c>
      <c r="E7" s="5" t="str">
        <f>Dispo!D33</f>
        <v>x</v>
      </c>
      <c r="F7" s="5" t="str">
        <f>Dispo!D34</f>
        <v>ADM</v>
      </c>
      <c r="G7" s="5" t="str">
        <f>Dispo!D35</f>
        <v>-</v>
      </c>
      <c r="H7" s="5" t="str">
        <f>Dispo!E33</f>
        <v>x</v>
      </c>
      <c r="I7" s="5" t="str">
        <f>Dispo!E34</f>
        <v>x</v>
      </c>
      <c r="J7" s="5" t="str">
        <f>Dispo!E35</f>
        <v>x</v>
      </c>
      <c r="K7" s="5" t="str">
        <f>Dispo!F33</f>
        <v>x</v>
      </c>
      <c r="L7" s="5" t="str">
        <f>Dispo!F34</f>
        <v>ADM</v>
      </c>
      <c r="M7" s="5" t="str">
        <f>Dispo!F35</f>
        <v>-</v>
      </c>
      <c r="N7" s="5" t="str">
        <f>Dispo!G33</f>
        <v>x</v>
      </c>
      <c r="O7" s="5" t="str">
        <f>Dispo!G34</f>
        <v>x</v>
      </c>
      <c r="P7" s="5" t="str">
        <f>Dispo!G35</f>
        <v>-</v>
      </c>
      <c r="Q7" s="5">
        <f>Dispo!G32</f>
        <v>6</v>
      </c>
    </row>
    <row r="8" spans="1:17" ht="21" hidden="1" customHeight="1" x14ac:dyDescent="0.2">
      <c r="A8" t="str">
        <f>Dispo!M37</f>
        <v>Boyer, Suzanne</v>
      </c>
      <c r="B8" s="5" t="str">
        <f>Dispo!C40</f>
        <v>-</v>
      </c>
      <c r="C8" s="5" t="str">
        <f>Dispo!C41</f>
        <v>-</v>
      </c>
      <c r="D8" s="5" t="str">
        <f>Dispo!C42</f>
        <v>-</v>
      </c>
      <c r="E8" s="5" t="str">
        <f>Dispo!D40</f>
        <v>x</v>
      </c>
      <c r="F8" s="5" t="str">
        <f>Dispo!D41</f>
        <v>x</v>
      </c>
      <c r="G8" s="5" t="str">
        <f>Dispo!D42</f>
        <v>x</v>
      </c>
      <c r="H8" s="5" t="str">
        <f>Dispo!E40</f>
        <v>x</v>
      </c>
      <c r="I8" s="5" t="str">
        <f>Dispo!E41</f>
        <v>x</v>
      </c>
      <c r="J8" s="5" t="str">
        <f>Dispo!E42</f>
        <v>x</v>
      </c>
      <c r="K8" s="5" t="str">
        <f>Dispo!F40</f>
        <v>x</v>
      </c>
      <c r="L8" s="5" t="str">
        <f>Dispo!F41</f>
        <v>x</v>
      </c>
      <c r="M8" s="5" t="str">
        <f>Dispo!F42</f>
        <v>-</v>
      </c>
      <c r="N8" s="5" t="str">
        <f>Dispo!G40</f>
        <v>x</v>
      </c>
      <c r="O8" s="5" t="str">
        <f>Dispo!G41</f>
        <v>x</v>
      </c>
      <c r="P8" s="5" t="str">
        <f>Dispo!G42</f>
        <v>-</v>
      </c>
      <c r="Q8" s="5">
        <f>Dispo!G39</f>
        <v>8</v>
      </c>
    </row>
    <row r="9" spans="1:17" ht="21" hidden="1" customHeight="1" x14ac:dyDescent="0.2">
      <c r="A9" t="str">
        <f>Dispo!M44</f>
        <v>Béland, Marie-France</v>
      </c>
      <c r="B9" s="5" t="str">
        <f>Dispo!C47</f>
        <v>ADM</v>
      </c>
      <c r="C9" s="5" t="str">
        <f>Dispo!C48</f>
        <v>ADM</v>
      </c>
      <c r="D9" s="5" t="str">
        <f>Dispo!C49</f>
        <v>-</v>
      </c>
      <c r="E9" s="5" t="str">
        <f>Dispo!D47</f>
        <v>ADM</v>
      </c>
      <c r="F9" s="5" t="str">
        <f>Dispo!D48</f>
        <v>ADM</v>
      </c>
      <c r="G9" s="5" t="str">
        <f>Dispo!D49</f>
        <v>-</v>
      </c>
      <c r="H9" s="5" t="str">
        <f>Dispo!E47</f>
        <v>ADM</v>
      </c>
      <c r="I9" s="5" t="str">
        <f>Dispo!E48</f>
        <v>ADM</v>
      </c>
      <c r="J9" s="5" t="str">
        <f>Dispo!E49</f>
        <v>-</v>
      </c>
      <c r="K9" s="5" t="str">
        <f>Dispo!F47</f>
        <v>ADM</v>
      </c>
      <c r="L9" s="5" t="str">
        <f>Dispo!F48</f>
        <v>ADM</v>
      </c>
      <c r="M9" s="5" t="str">
        <f>Dispo!F49</f>
        <v>-</v>
      </c>
      <c r="N9" s="5" t="str">
        <f>Dispo!G47</f>
        <v>-</v>
      </c>
      <c r="O9" s="5" t="str">
        <f>Dispo!G48</f>
        <v>-</v>
      </c>
      <c r="P9" s="5" t="str">
        <f>Dispo!G49</f>
        <v>-</v>
      </c>
      <c r="Q9" s="5">
        <f>Dispo!G46</f>
        <v>0</v>
      </c>
    </row>
    <row r="10" spans="1:17" ht="21" hidden="1" customHeight="1" x14ac:dyDescent="0.2">
      <c r="A10" t="str">
        <f>Dispo!M51</f>
        <v>Audet-Simard, Véronique</v>
      </c>
      <c r="B10" s="5" t="str">
        <f>Dispo!C54</f>
        <v>x</v>
      </c>
      <c r="C10" s="5" t="str">
        <f>Dispo!C55</f>
        <v>x</v>
      </c>
      <c r="D10" s="5" t="str">
        <f>Dispo!C56</f>
        <v>x</v>
      </c>
      <c r="E10" s="5" t="str">
        <f>Dispo!D54</f>
        <v>x</v>
      </c>
      <c r="F10" s="5" t="str">
        <f>Dispo!D55</f>
        <v>ADM</v>
      </c>
      <c r="G10" s="5" t="str">
        <f>Dispo!D56</f>
        <v>x</v>
      </c>
      <c r="H10" s="5" t="str">
        <f>Dispo!E54</f>
        <v>x</v>
      </c>
      <c r="I10" s="5" t="str">
        <f>Dispo!E55</f>
        <v>x</v>
      </c>
      <c r="J10" s="5" t="str">
        <f>Dispo!E56</f>
        <v>x</v>
      </c>
      <c r="K10" s="5" t="str">
        <f>Dispo!F54</f>
        <v>x</v>
      </c>
      <c r="L10" s="5" t="str">
        <f>Dispo!F55</f>
        <v>ADM</v>
      </c>
      <c r="M10" s="5" t="str">
        <f>Dispo!F56</f>
        <v>-</v>
      </c>
      <c r="N10" s="5" t="str">
        <f>Dispo!G54</f>
        <v>x</v>
      </c>
      <c r="O10" s="5" t="str">
        <f>Dispo!G55</f>
        <v>x</v>
      </c>
      <c r="P10" s="5" t="str">
        <f>Dispo!G56</f>
        <v>-</v>
      </c>
      <c r="Q10" s="5">
        <f>Dispo!G53</f>
        <v>8</v>
      </c>
    </row>
    <row r="11" spans="1:17" ht="21" hidden="1" customHeight="1" x14ac:dyDescent="0.2">
      <c r="A11" t="str">
        <f>Dispo!M58</f>
        <v>Omer, Jane</v>
      </c>
      <c r="B11" s="5" t="str">
        <f>Dispo!C61</f>
        <v>-</v>
      </c>
      <c r="C11" s="5" t="str">
        <f>Dispo!C62</f>
        <v>-</v>
      </c>
      <c r="D11" s="5" t="str">
        <f>Dispo!C63</f>
        <v>-</v>
      </c>
      <c r="E11" s="5" t="str">
        <f>Dispo!D61</f>
        <v>-</v>
      </c>
      <c r="F11" s="5" t="str">
        <f>Dispo!D62</f>
        <v>-</v>
      </c>
      <c r="G11" s="5" t="str">
        <f>Dispo!D63</f>
        <v>-</v>
      </c>
      <c r="H11" s="5" t="str">
        <f>Dispo!E61</f>
        <v>-</v>
      </c>
      <c r="I11" s="5" t="str">
        <f>Dispo!E62</f>
        <v>-</v>
      </c>
      <c r="J11" s="5" t="str">
        <f>Dispo!E63</f>
        <v>-</v>
      </c>
      <c r="K11" s="5" t="str">
        <f>Dispo!F61</f>
        <v>-</v>
      </c>
      <c r="L11" s="5" t="str">
        <f>Dispo!F62</f>
        <v>-</v>
      </c>
      <c r="M11" s="5" t="str">
        <f>Dispo!F63</f>
        <v>-</v>
      </c>
      <c r="N11" s="5" t="str">
        <f>Dispo!G61</f>
        <v>-</v>
      </c>
      <c r="O11" s="5" t="str">
        <f>Dispo!G62</f>
        <v>-</v>
      </c>
      <c r="P11" s="5" t="str">
        <f>Dispo!G63</f>
        <v>-</v>
      </c>
      <c r="Q11" s="5">
        <f>Dispo!G60</f>
        <v>0</v>
      </c>
    </row>
    <row r="12" spans="1:17" ht="21" hidden="1" customHeight="1" x14ac:dyDescent="0.2">
      <c r="A12" t="str">
        <f>Dispo!M65</f>
        <v>Kaci, Mélyssa</v>
      </c>
      <c r="B12" s="5" t="str">
        <f>Dispo!C68</f>
        <v>-</v>
      </c>
      <c r="C12" s="5" t="str">
        <f>Dispo!C69</f>
        <v>-</v>
      </c>
      <c r="D12" s="5" t="str">
        <f>Dispo!C70</f>
        <v>-</v>
      </c>
      <c r="E12" s="5" t="str">
        <f>Dispo!D68</f>
        <v>x</v>
      </c>
      <c r="F12" s="5" t="str">
        <f>Dispo!D69</f>
        <v>x</v>
      </c>
      <c r="G12" s="5" t="str">
        <f>Dispo!D70</f>
        <v>-</v>
      </c>
      <c r="H12" s="5" t="str">
        <f>Dispo!E68</f>
        <v>x</v>
      </c>
      <c r="I12" s="5" t="str">
        <f>Dispo!E69</f>
        <v>ADM</v>
      </c>
      <c r="J12" s="5" t="str">
        <f>Dispo!E70</f>
        <v>-</v>
      </c>
      <c r="K12" s="5" t="str">
        <f>Dispo!F68</f>
        <v>x</v>
      </c>
      <c r="L12" s="5" t="str">
        <f>Dispo!F69</f>
        <v>SAD</v>
      </c>
      <c r="M12" s="5" t="str">
        <f>Dispo!F70</f>
        <v>-</v>
      </c>
      <c r="N12" s="5" t="str">
        <f>Dispo!G68</f>
        <v>TEL</v>
      </c>
      <c r="O12" s="5" t="str">
        <f>Dispo!G69</f>
        <v>ADM</v>
      </c>
      <c r="P12" s="5" t="str">
        <f>Dispo!G70</f>
        <v>-</v>
      </c>
      <c r="Q12" s="5">
        <f>Dispo!G67</f>
        <v>4</v>
      </c>
    </row>
    <row r="13" spans="1:17" ht="21" hidden="1" customHeight="1" x14ac:dyDescent="0.2">
      <c r="A13" t="str">
        <f>Dispo!M72</f>
        <v>Nikitin, Oleg</v>
      </c>
      <c r="B13" s="5" t="str">
        <f>Dispo!C75</f>
        <v>-</v>
      </c>
      <c r="C13" s="5" t="str">
        <f>Dispo!C76</f>
        <v>-</v>
      </c>
      <c r="D13" s="5" t="str">
        <f>Dispo!C77</f>
        <v>-</v>
      </c>
      <c r="E13" s="5" t="str">
        <f>Dispo!D75</f>
        <v>-</v>
      </c>
      <c r="F13" s="5" t="str">
        <f>Dispo!D76</f>
        <v>-</v>
      </c>
      <c r="G13" s="5" t="str">
        <f>Dispo!D77</f>
        <v>-</v>
      </c>
      <c r="H13" s="5" t="str">
        <f>Dispo!E75</f>
        <v>-</v>
      </c>
      <c r="I13" s="5" t="str">
        <f>Dispo!E76</f>
        <v>-</v>
      </c>
      <c r="J13" s="5" t="str">
        <f>Dispo!E77</f>
        <v>-</v>
      </c>
      <c r="K13" s="5" t="str">
        <f>Dispo!F75</f>
        <v>CHX</v>
      </c>
      <c r="L13" s="5" t="str">
        <f>Dispo!F76</f>
        <v>CHX</v>
      </c>
      <c r="M13" s="5" t="str">
        <f>Dispo!F77</f>
        <v>-</v>
      </c>
      <c r="N13" s="5" t="str">
        <f>Dispo!G75</f>
        <v>-</v>
      </c>
      <c r="O13" s="5" t="str">
        <f>Dispo!G76</f>
        <v>-</v>
      </c>
      <c r="P13" s="5" t="str">
        <f>Dispo!G77</f>
        <v>-</v>
      </c>
      <c r="Q13" s="5">
        <f>Dispo!G74</f>
        <v>2</v>
      </c>
    </row>
    <row r="14" spans="1:17" ht="21" hidden="1" customHeight="1" x14ac:dyDescent="0.2">
      <c r="A14" t="str">
        <f>Dispo!M79</f>
        <v>Ouellet, Chantal</v>
      </c>
      <c r="B14" s="5" t="str">
        <f>Dispo!C82</f>
        <v>-</v>
      </c>
      <c r="C14" s="5" t="str">
        <f>Dispo!C83</f>
        <v>-</v>
      </c>
      <c r="D14" s="5" t="str">
        <f>Dispo!C84</f>
        <v>-</v>
      </c>
      <c r="E14" s="5" t="str">
        <f>Dispo!D82</f>
        <v>-</v>
      </c>
      <c r="F14" s="5" t="str">
        <f>Dispo!D83</f>
        <v>-</v>
      </c>
      <c r="G14" s="5" t="str">
        <f>Dispo!D84</f>
        <v>-</v>
      </c>
      <c r="H14" s="5" t="str">
        <f>Dispo!E82</f>
        <v>-</v>
      </c>
      <c r="I14" s="5" t="str">
        <f>Dispo!E83</f>
        <v>-</v>
      </c>
      <c r="J14" s="5" t="str">
        <f>Dispo!E84</f>
        <v>-</v>
      </c>
      <c r="K14" s="5" t="str">
        <f>Dispo!F82</f>
        <v>-</v>
      </c>
      <c r="L14" s="5" t="str">
        <f>Dispo!F83</f>
        <v>-</v>
      </c>
      <c r="M14" s="5" t="str">
        <f>Dispo!F84</f>
        <v>-</v>
      </c>
      <c r="N14" s="5" t="str">
        <f>Dispo!G82</f>
        <v>x</v>
      </c>
      <c r="O14" s="5" t="str">
        <f>Dispo!G83</f>
        <v>x</v>
      </c>
      <c r="P14" s="5" t="str">
        <f>Dispo!G84</f>
        <v>-</v>
      </c>
      <c r="Q14" s="5">
        <f>Dispo!G81</f>
        <v>2</v>
      </c>
    </row>
    <row r="15" spans="1:17" ht="21" hidden="1" customHeight="1" x14ac:dyDescent="0.2">
      <c r="A15" t="str">
        <f>Dispo!M86</f>
        <v>Chabot, Marie-Pierre</v>
      </c>
      <c r="B15" s="5" t="str">
        <f>Dispo!C89</f>
        <v>-</v>
      </c>
      <c r="C15" s="5" t="str">
        <f>Dispo!C90</f>
        <v>-</v>
      </c>
      <c r="D15" s="5" t="str">
        <f>Dispo!C91</f>
        <v>-</v>
      </c>
      <c r="E15" s="5" t="str">
        <f>Dispo!D89</f>
        <v>-</v>
      </c>
      <c r="F15" s="5" t="str">
        <f>Dispo!D90</f>
        <v>-</v>
      </c>
      <c r="G15" s="5" t="str">
        <f>Dispo!D91</f>
        <v>-</v>
      </c>
      <c r="H15" s="5" t="str">
        <f>Dispo!E89</f>
        <v>-</v>
      </c>
      <c r="I15" s="5" t="str">
        <f>Dispo!E90</f>
        <v>-</v>
      </c>
      <c r="J15" s="5" t="str">
        <f>Dispo!E91</f>
        <v>-</v>
      </c>
      <c r="K15" s="5" t="str">
        <f>Dispo!F89</f>
        <v>-</v>
      </c>
      <c r="L15" s="5" t="str">
        <f>Dispo!F90</f>
        <v>-</v>
      </c>
      <c r="M15" s="5" t="str">
        <f>Dispo!F91</f>
        <v>-</v>
      </c>
      <c r="N15" s="5" t="str">
        <f>Dispo!G89</f>
        <v>-</v>
      </c>
      <c r="O15" s="5" t="str">
        <f>Dispo!G90</f>
        <v>-</v>
      </c>
      <c r="P15" s="5" t="str">
        <f>Dispo!G91</f>
        <v>-</v>
      </c>
      <c r="Q15" s="5">
        <f>Dispo!G88</f>
        <v>0</v>
      </c>
    </row>
    <row r="16" spans="1:17" ht="21" hidden="1" customHeight="1" x14ac:dyDescent="0.2">
      <c r="A16" t="str">
        <f>Dispo!M93</f>
        <v>Llanwarne, Nadia Rebecca</v>
      </c>
      <c r="B16" s="5" t="str">
        <f>Dispo!C96</f>
        <v>TEL</v>
      </c>
      <c r="C16" s="5" t="str">
        <f>Dispo!C97</f>
        <v>TEL</v>
      </c>
      <c r="D16" s="5" t="str">
        <f>Dispo!C98</f>
        <v>-</v>
      </c>
      <c r="E16" s="5" t="str">
        <f>Dispo!D96</f>
        <v>TEL</v>
      </c>
      <c r="F16" s="5" t="str">
        <f>Dispo!D97</f>
        <v>TEL</v>
      </c>
      <c r="G16" s="5" t="str">
        <f>Dispo!D98</f>
        <v>-</v>
      </c>
      <c r="H16" s="5" t="str">
        <f>Dispo!E96</f>
        <v>ADM</v>
      </c>
      <c r="I16" s="5" t="str">
        <f>Dispo!E97</f>
        <v>ADM</v>
      </c>
      <c r="J16" s="5" t="str">
        <f>Dispo!E98</f>
        <v>-</v>
      </c>
      <c r="K16" s="5" t="str">
        <f>Dispo!F96</f>
        <v>TEL</v>
      </c>
      <c r="L16" s="5" t="str">
        <f>Dispo!F97</f>
        <v>TEL</v>
      </c>
      <c r="M16" s="5" t="str">
        <f>Dispo!F98</f>
        <v>-</v>
      </c>
      <c r="N16" s="5" t="str">
        <f>Dispo!G96</f>
        <v>TEL</v>
      </c>
      <c r="O16" s="5" t="str">
        <f>Dispo!G97</f>
        <v>TEL</v>
      </c>
      <c r="P16" s="5" t="str">
        <f>Dispo!G98</f>
        <v>-</v>
      </c>
      <c r="Q16" s="5">
        <f>Dispo!G95</f>
        <v>0</v>
      </c>
    </row>
    <row r="17" spans="1:17" ht="21" hidden="1" customHeight="1" x14ac:dyDescent="0.2">
      <c r="A17" t="str">
        <f>Dispo!M100</f>
        <v>Mc Lean, Tracy</v>
      </c>
      <c r="B17" s="5" t="str">
        <f>Dispo!C103</f>
        <v>-</v>
      </c>
      <c r="C17" s="5" t="str">
        <f>Dispo!C104</f>
        <v>-</v>
      </c>
      <c r="D17" s="5" t="str">
        <f>Dispo!C105</f>
        <v>-</v>
      </c>
      <c r="E17" s="5" t="str">
        <f>Dispo!D103</f>
        <v>x</v>
      </c>
      <c r="F17" s="5" t="str">
        <f>Dispo!D104</f>
        <v>x</v>
      </c>
      <c r="G17" s="5" t="str">
        <f>Dispo!D105</f>
        <v>-</v>
      </c>
      <c r="H17" s="5" t="str">
        <f>Dispo!E103</f>
        <v>x</v>
      </c>
      <c r="I17" s="5" t="str">
        <f>Dispo!E104</f>
        <v>x</v>
      </c>
      <c r="J17" s="5" t="str">
        <f>Dispo!E105</f>
        <v>x</v>
      </c>
      <c r="K17" s="5" t="str">
        <f>Dispo!F103</f>
        <v>x</v>
      </c>
      <c r="L17" s="5" t="str">
        <f>Dispo!F104</f>
        <v>x</v>
      </c>
      <c r="M17" s="5" t="str">
        <f>Dispo!F105</f>
        <v>-</v>
      </c>
      <c r="N17" s="5" t="str">
        <f>Dispo!G103</f>
        <v>x</v>
      </c>
      <c r="O17" s="5" t="str">
        <f>Dispo!G104</f>
        <v>x</v>
      </c>
      <c r="P17" s="5" t="str">
        <f>Dispo!G105</f>
        <v>-</v>
      </c>
      <c r="Q17" s="5">
        <f>Dispo!G102</f>
        <v>8</v>
      </c>
    </row>
    <row r="18" spans="1:17" ht="21" hidden="1" customHeight="1" x14ac:dyDescent="0.2">
      <c r="A18" t="str">
        <f>Dispo!M107</f>
        <v>Bilodeau, Audrée-Anne</v>
      </c>
      <c r="B18" s="5" t="str">
        <f>Dispo!C110</f>
        <v>-</v>
      </c>
      <c r="C18" s="5" t="str">
        <f>Dispo!C111</f>
        <v>-</v>
      </c>
      <c r="D18" s="5" t="str">
        <f>Dispo!C112</f>
        <v>-</v>
      </c>
      <c r="E18" s="5" t="str">
        <f>Dispo!D110</f>
        <v>-</v>
      </c>
      <c r="F18" s="5" t="str">
        <f>Dispo!D111</f>
        <v>-</v>
      </c>
      <c r="G18" s="5" t="str">
        <f>Dispo!D112</f>
        <v>-</v>
      </c>
      <c r="H18" s="5" t="str">
        <f>Dispo!E110</f>
        <v>-</v>
      </c>
      <c r="I18" s="5" t="str">
        <f>Dispo!E111</f>
        <v>-</v>
      </c>
      <c r="J18" s="5" t="str">
        <f>Dispo!E112</f>
        <v>-</v>
      </c>
      <c r="K18" s="5" t="str">
        <f>Dispo!F110</f>
        <v>-</v>
      </c>
      <c r="L18" s="5" t="str">
        <f>Dispo!F111</f>
        <v>-</v>
      </c>
      <c r="M18" s="5" t="str">
        <f>Dispo!F112</f>
        <v>-</v>
      </c>
      <c r="N18" s="5" t="str">
        <f>Dispo!G110</f>
        <v>-</v>
      </c>
      <c r="O18" s="5" t="str">
        <f>Dispo!G111</f>
        <v>-</v>
      </c>
      <c r="P18" s="5" t="str">
        <f>Dispo!G112</f>
        <v>-</v>
      </c>
      <c r="Q18" s="5">
        <f>Dispo!G109</f>
        <v>0</v>
      </c>
    </row>
    <row r="19" spans="1:17" ht="21" hidden="1" customHeight="1" x14ac:dyDescent="0.2">
      <c r="A19" t="str">
        <f>Dispo!M114</f>
        <v>Cloutier, Myriam</v>
      </c>
      <c r="B19" s="5" t="str">
        <f>Dispo!C117</f>
        <v>-</v>
      </c>
      <c r="C19" s="5" t="str">
        <f>Dispo!C118</f>
        <v>-</v>
      </c>
      <c r="D19" s="5" t="str">
        <f>Dispo!C119</f>
        <v>-</v>
      </c>
      <c r="E19" s="5" t="str">
        <f>Dispo!D117</f>
        <v>-</v>
      </c>
      <c r="F19" s="5" t="str">
        <f>Dispo!D118</f>
        <v>x</v>
      </c>
      <c r="G19" s="5" t="str">
        <f>Dispo!D119</f>
        <v>x</v>
      </c>
      <c r="H19" s="5" t="str">
        <f>Dispo!E117</f>
        <v>-</v>
      </c>
      <c r="I19" s="5" t="str">
        <f>Dispo!E118</f>
        <v>x</v>
      </c>
      <c r="J19" s="5" t="str">
        <f>Dispo!E119</f>
        <v>x</v>
      </c>
      <c r="K19" s="5" t="str">
        <f>Dispo!F117</f>
        <v>x</v>
      </c>
      <c r="L19" s="5" t="str">
        <f>Dispo!F118</f>
        <v>x</v>
      </c>
      <c r="M19" s="5" t="str">
        <f>Dispo!F119</f>
        <v>-</v>
      </c>
      <c r="N19" s="5" t="str">
        <f>Dispo!G117</f>
        <v>x</v>
      </c>
      <c r="O19" s="5" t="str">
        <f>Dispo!G118</f>
        <v>x</v>
      </c>
      <c r="P19" s="5" t="str">
        <f>Dispo!G119</f>
        <v>-</v>
      </c>
      <c r="Q19" s="5">
        <f>Dispo!G116</f>
        <v>8</v>
      </c>
    </row>
    <row r="20" spans="1:17" ht="21" hidden="1" customHeight="1" x14ac:dyDescent="0.2">
      <c r="A20" t="str">
        <f>Dispo!M121</f>
        <v xml:space="preserve">Bernier, Judith </v>
      </c>
      <c r="B20" s="5" t="str">
        <f>Dispo!C124</f>
        <v>-</v>
      </c>
      <c r="C20" s="5" t="str">
        <f>Dispo!C125</f>
        <v>-</v>
      </c>
      <c r="D20" s="5" t="str">
        <f>Dispo!C126</f>
        <v>-</v>
      </c>
      <c r="E20" s="5" t="str">
        <f>Dispo!D124</f>
        <v>-</v>
      </c>
      <c r="F20" s="5" t="str">
        <f>Dispo!D125</f>
        <v>-</v>
      </c>
      <c r="G20" s="5" t="str">
        <f>Dispo!D126</f>
        <v>-</v>
      </c>
      <c r="H20" s="5" t="str">
        <f>Dispo!E124</f>
        <v>-</v>
      </c>
      <c r="I20" s="5" t="str">
        <f>Dispo!E125</f>
        <v>-</v>
      </c>
      <c r="J20" s="5" t="str">
        <f>Dispo!E126</f>
        <v>-</v>
      </c>
      <c r="K20" s="5" t="str">
        <f>Dispo!F124</f>
        <v>-</v>
      </c>
      <c r="L20" s="5" t="str">
        <f>Dispo!F125</f>
        <v>-</v>
      </c>
      <c r="M20" s="5" t="str">
        <f>Dispo!F126</f>
        <v>-</v>
      </c>
      <c r="N20" s="5" t="str">
        <f>Dispo!G124</f>
        <v>-</v>
      </c>
      <c r="O20" s="5" t="str">
        <f>Dispo!G125</f>
        <v>-</v>
      </c>
      <c r="P20" s="5" t="str">
        <f>Dispo!G126</f>
        <v>-</v>
      </c>
      <c r="Q20" s="5">
        <f>Dispo!G123</f>
        <v>0</v>
      </c>
    </row>
    <row r="21" spans="1:17" ht="21" hidden="1" customHeight="1" x14ac:dyDescent="0.2">
      <c r="A21" t="str">
        <f>Dispo!M128</f>
        <v>Arab, Yousra</v>
      </c>
      <c r="B21" s="5" t="str">
        <f>Dispo!C131</f>
        <v>-</v>
      </c>
      <c r="C21" s="5" t="str">
        <f>Dispo!C132</f>
        <v>-</v>
      </c>
      <c r="D21" s="5" t="str">
        <f>Dispo!C133</f>
        <v>-</v>
      </c>
      <c r="E21" s="5" t="str">
        <f>Dispo!D131</f>
        <v>-</v>
      </c>
      <c r="F21" s="5" t="str">
        <f>Dispo!D132</f>
        <v>-</v>
      </c>
      <c r="G21" s="5" t="str">
        <f>Dispo!D133</f>
        <v>-</v>
      </c>
      <c r="H21" s="5" t="str">
        <f>Dispo!E131</f>
        <v>OBS</v>
      </c>
      <c r="I21" s="5" t="str">
        <f>Dispo!E132</f>
        <v>OBS</v>
      </c>
      <c r="J21" s="5" t="str">
        <f>Dispo!E133</f>
        <v>-</v>
      </c>
      <c r="K21" s="5" t="str">
        <f>Dispo!F131</f>
        <v>OBS</v>
      </c>
      <c r="L21" s="5" t="str">
        <f>Dispo!F132</f>
        <v>OBS</v>
      </c>
      <c r="M21" s="5" t="str">
        <f>Dispo!F133</f>
        <v>-</v>
      </c>
      <c r="N21" s="5" t="str">
        <f>Dispo!G131</f>
        <v>OBS</v>
      </c>
      <c r="O21" s="5" t="str">
        <f>Dispo!G132</f>
        <v>OBS</v>
      </c>
      <c r="P21" s="5" t="str">
        <f>Dispo!G133</f>
        <v>-</v>
      </c>
      <c r="Q21" s="5">
        <f>Dispo!G130</f>
        <v>1</v>
      </c>
    </row>
    <row r="22" spans="1:17" ht="21" hidden="1" customHeight="1" x14ac:dyDescent="0.2">
      <c r="A22" t="str">
        <f>Dispo!M135</f>
        <v>Ruel-Ricard, Florence</v>
      </c>
      <c r="B22" s="5" t="str">
        <f>Dispo!C138</f>
        <v>-</v>
      </c>
      <c r="C22" s="5" t="str">
        <f>Dispo!C139</f>
        <v>-</v>
      </c>
      <c r="D22" s="5" t="str">
        <f>Dispo!C140</f>
        <v>-</v>
      </c>
      <c r="E22" s="5" t="str">
        <f>Dispo!D138</f>
        <v>-</v>
      </c>
      <c r="F22" s="5" t="str">
        <f>Dispo!D139</f>
        <v>-</v>
      </c>
      <c r="G22" s="5" t="str">
        <f>Dispo!D140</f>
        <v>-</v>
      </c>
      <c r="H22" s="5" t="str">
        <f>Dispo!E138</f>
        <v>x</v>
      </c>
      <c r="I22" s="5" t="str">
        <f>Dispo!E139</f>
        <v>x</v>
      </c>
      <c r="J22" s="5" t="str">
        <f>Dispo!E140</f>
        <v>x</v>
      </c>
      <c r="K22" s="5" t="str">
        <f>Dispo!F138</f>
        <v>-</v>
      </c>
      <c r="L22" s="5" t="str">
        <f>Dispo!F139</f>
        <v>-</v>
      </c>
      <c r="M22" s="5" t="str">
        <f>Dispo!F140</f>
        <v>-</v>
      </c>
      <c r="N22" s="5" t="str">
        <f>Dispo!G138</f>
        <v>-</v>
      </c>
      <c r="O22" s="5" t="str">
        <f>Dispo!G139</f>
        <v>-</v>
      </c>
      <c r="P22" s="5" t="str">
        <f>Dispo!G140</f>
        <v>-</v>
      </c>
      <c r="Q22" s="5">
        <f>Dispo!G137</f>
        <v>3</v>
      </c>
    </row>
    <row r="23" spans="1:17" ht="21" hidden="1" customHeight="1" x14ac:dyDescent="0.2">
      <c r="A23" t="str">
        <f>Dispo!M142</f>
        <v>Payette, Noémie</v>
      </c>
      <c r="B23" s="5" t="str">
        <f>Dispo!C145</f>
        <v>-</v>
      </c>
      <c r="C23" s="5" t="str">
        <f>Dispo!C146</f>
        <v>-</v>
      </c>
      <c r="D23" s="5" t="str">
        <f>Dispo!C147</f>
        <v>-</v>
      </c>
      <c r="E23" s="5" t="str">
        <f>Dispo!D145</f>
        <v>-</v>
      </c>
      <c r="F23" s="5" t="str">
        <f>Dispo!D146</f>
        <v>-</v>
      </c>
      <c r="G23" s="5" t="str">
        <f>Dispo!D147</f>
        <v>-</v>
      </c>
      <c r="H23" s="5" t="str">
        <f>Dispo!E145</f>
        <v>x</v>
      </c>
      <c r="I23" s="5" t="str">
        <f>Dispo!E146</f>
        <v>x</v>
      </c>
      <c r="J23" s="5" t="str">
        <f>Dispo!E147</f>
        <v>x</v>
      </c>
      <c r="K23" s="5" t="str">
        <f>Dispo!F145</f>
        <v>-</v>
      </c>
      <c r="L23" s="5" t="str">
        <f>Dispo!F146</f>
        <v>-</v>
      </c>
      <c r="M23" s="5" t="str">
        <f>Dispo!F147</f>
        <v>-</v>
      </c>
      <c r="N23" s="5" t="str">
        <f>Dispo!G145</f>
        <v>-</v>
      </c>
      <c r="O23" s="5" t="str">
        <f>Dispo!G146</f>
        <v>-</v>
      </c>
      <c r="P23" s="5" t="str">
        <f>Dispo!G147</f>
        <v>-</v>
      </c>
      <c r="Q23" s="5">
        <f>Dispo!G144</f>
        <v>3</v>
      </c>
    </row>
    <row r="24" spans="1:17" ht="21" hidden="1" customHeight="1" x14ac:dyDescent="0.2">
      <c r="A24" t="str">
        <f>Dispo!M149</f>
        <v>Sénéchal, Julien</v>
      </c>
      <c r="B24" s="5" t="str">
        <f>Dispo!C152</f>
        <v>-</v>
      </c>
      <c r="C24" s="5" t="str">
        <f>Dispo!C153</f>
        <v>-</v>
      </c>
      <c r="D24" s="5" t="str">
        <f>Dispo!C154</f>
        <v>-</v>
      </c>
      <c r="E24" s="5" t="str">
        <f>Dispo!D152</f>
        <v>-</v>
      </c>
      <c r="F24" s="5" t="str">
        <f>Dispo!D153</f>
        <v>-</v>
      </c>
      <c r="G24" s="5" t="str">
        <f>Dispo!D154</f>
        <v>-</v>
      </c>
      <c r="H24" s="5" t="str">
        <f>Dispo!E152</f>
        <v>PED</v>
      </c>
      <c r="I24" s="5" t="str">
        <f>Dispo!E153</f>
        <v>PED</v>
      </c>
      <c r="J24" s="5" t="str">
        <f>Dispo!E154</f>
        <v>-</v>
      </c>
      <c r="K24" s="5" t="str">
        <f>Dispo!F152</f>
        <v>PED</v>
      </c>
      <c r="L24" s="5" t="str">
        <f>Dispo!F153</f>
        <v>PED</v>
      </c>
      <c r="M24" s="5" t="str">
        <f>Dispo!F154</f>
        <v>-</v>
      </c>
      <c r="N24" s="5" t="str">
        <f>Dispo!G152</f>
        <v>PED</v>
      </c>
      <c r="O24" s="5" t="str">
        <f>Dispo!G153</f>
        <v>PED</v>
      </c>
      <c r="P24" s="5" t="str">
        <f>Dispo!G154</f>
        <v>-</v>
      </c>
      <c r="Q24" s="5">
        <f>Dispo!G151</f>
        <v>1</v>
      </c>
    </row>
    <row r="25" spans="1:17" ht="21" hidden="1" customHeight="1" x14ac:dyDescent="0.2">
      <c r="A25" t="str">
        <f>Dispo!M156</f>
        <v>sIPS</v>
      </c>
      <c r="B25" s="5" t="str">
        <f>Dispo!C159</f>
        <v>x</v>
      </c>
      <c r="C25" s="5" t="str">
        <f>Dispo!C160</f>
        <v>x</v>
      </c>
      <c r="D25" s="5" t="str">
        <f>Dispo!C161</f>
        <v>-</v>
      </c>
      <c r="E25" s="5" t="str">
        <f>Dispo!D159</f>
        <v>CHSLD</v>
      </c>
      <c r="F25" s="5" t="str">
        <f>Dispo!D160</f>
        <v>CHSLD</v>
      </c>
      <c r="G25" s="5" t="str">
        <f>Dispo!D161</f>
        <v>-</v>
      </c>
      <c r="H25" s="5" t="str">
        <f>Dispo!E159</f>
        <v>CHSLD</v>
      </c>
      <c r="I25" s="5" t="str">
        <f>Dispo!E160</f>
        <v>CHSLD</v>
      </c>
      <c r="J25" s="5" t="str">
        <f>Dispo!E161</f>
        <v>-</v>
      </c>
      <c r="K25" s="5" t="str">
        <f>Dispo!F159</f>
        <v>x</v>
      </c>
      <c r="L25" s="5" t="str">
        <f>Dispo!F160</f>
        <v>x</v>
      </c>
      <c r="M25" s="5" t="str">
        <f>Dispo!F161</f>
        <v>-</v>
      </c>
      <c r="N25" s="5" t="str">
        <f>Dispo!G159</f>
        <v>x</v>
      </c>
      <c r="O25" s="5" t="str">
        <f>Dispo!G160</f>
        <v>x</v>
      </c>
      <c r="P25" s="5" t="str">
        <f>Dispo!G161</f>
        <v>-</v>
      </c>
      <c r="Q25" s="5">
        <f>Dispo!G158</f>
        <v>0</v>
      </c>
    </row>
    <row r="26" spans="1:17" ht="21" hidden="1" customHeight="1" x14ac:dyDescent="0.2">
      <c r="A26" t="str">
        <f>Dispo!M163</f>
        <v>Ext. A</v>
      </c>
      <c r="B26" s="5" t="str">
        <f>Dispo!C166</f>
        <v>x</v>
      </c>
      <c r="C26" s="5" t="str">
        <f>Dispo!C167</f>
        <v>x</v>
      </c>
      <c r="D26" s="5" t="str">
        <f>Dispo!C168</f>
        <v>-</v>
      </c>
      <c r="E26" s="5" t="str">
        <f>Dispo!D166</f>
        <v>x</v>
      </c>
      <c r="F26" s="5" t="str">
        <f>Dispo!D167</f>
        <v>x</v>
      </c>
      <c r="G26" s="5" t="str">
        <f>Dispo!D168</f>
        <v>x</v>
      </c>
      <c r="H26" s="5" t="str">
        <f>Dispo!E166</f>
        <v>x</v>
      </c>
      <c r="I26" s="5" t="str">
        <f>Dispo!E167</f>
        <v>x</v>
      </c>
      <c r="J26" s="5" t="str">
        <f>Dispo!E168</f>
        <v>x</v>
      </c>
      <c r="K26" s="5" t="str">
        <f>Dispo!F166</f>
        <v>x</v>
      </c>
      <c r="L26" s="5" t="str">
        <f>Dispo!F167</f>
        <v>x</v>
      </c>
      <c r="M26" s="5" t="str">
        <f>Dispo!F168</f>
        <v>-</v>
      </c>
      <c r="N26" s="5" t="str">
        <f>Dispo!G166</f>
        <v>x</v>
      </c>
      <c r="O26" s="5" t="str">
        <f>Dispo!G167</f>
        <v>x</v>
      </c>
      <c r="P26" s="5" t="str">
        <f>Dispo!G168</f>
        <v>-</v>
      </c>
      <c r="Q26" s="5">
        <f>Dispo!G165</f>
        <v>10</v>
      </c>
    </row>
    <row r="27" spans="1:17" ht="21" hidden="1" customHeight="1" x14ac:dyDescent="0.2"/>
    <row r="28" spans="1:17" ht="21" hidden="1" customHeight="1" x14ac:dyDescent="0.2"/>
    <row r="29" spans="1:17" ht="21" hidden="1" customHeight="1" x14ac:dyDescent="0.2"/>
    <row r="30" spans="1:17" ht="21" hidden="1" customHeight="1" x14ac:dyDescent="0.2"/>
    <row r="31" spans="1:17" ht="21" hidden="1" customHeight="1" x14ac:dyDescent="0.2"/>
    <row r="32" spans="1:17" ht="21" hidden="1" customHeight="1" x14ac:dyDescent="0.2"/>
    <row r="33" spans="1:25" ht="21" hidden="1" customHeight="1" x14ac:dyDescent="0.2"/>
    <row r="34" spans="1:25" ht="21" hidden="1" customHeight="1" x14ac:dyDescent="0.2"/>
    <row r="35" spans="1:25" ht="21" hidden="1" customHeight="1" x14ac:dyDescent="0.2"/>
    <row r="36" spans="1:25" ht="21" hidden="1" customHeight="1" x14ac:dyDescent="0.2">
      <c r="A36" t="s">
        <v>233</v>
      </c>
      <c r="B36" s="5" t="s">
        <v>0</v>
      </c>
      <c r="E36" s="5" t="s">
        <v>1</v>
      </c>
      <c r="H36" s="5" t="s">
        <v>2</v>
      </c>
      <c r="K36" s="5" t="s">
        <v>3</v>
      </c>
      <c r="N36" s="5" t="s">
        <v>4</v>
      </c>
      <c r="Q36" s="5" t="s">
        <v>253</v>
      </c>
      <c r="R36" s="5" t="s">
        <v>316</v>
      </c>
      <c r="S36" s="5" t="s">
        <v>319</v>
      </c>
      <c r="T36" s="5" t="s">
        <v>320</v>
      </c>
      <c r="U36" s="5" t="s">
        <v>319</v>
      </c>
      <c r="V36" s="5" t="s">
        <v>320</v>
      </c>
      <c r="X36" s="5" t="s">
        <v>319</v>
      </c>
      <c r="Y36" s="5" t="s">
        <v>320</v>
      </c>
    </row>
    <row r="37" spans="1:25" ht="21" hidden="1" customHeight="1" x14ac:dyDescent="0.2">
      <c r="B37" s="5" t="s">
        <v>27</v>
      </c>
      <c r="C37" s="5" t="s">
        <v>28</v>
      </c>
      <c r="D37" s="5" t="s">
        <v>29</v>
      </c>
      <c r="E37" s="5" t="s">
        <v>27</v>
      </c>
      <c r="F37" s="5" t="s">
        <v>28</v>
      </c>
      <c r="G37" s="5" t="s">
        <v>29</v>
      </c>
      <c r="H37" s="5" t="s">
        <v>27</v>
      </c>
      <c r="I37" s="5" t="s">
        <v>28</v>
      </c>
      <c r="J37" s="5" t="s">
        <v>29</v>
      </c>
      <c r="K37" s="5" t="s">
        <v>27</v>
      </c>
      <c r="L37" s="5" t="s">
        <v>28</v>
      </c>
      <c r="M37" s="5" t="s">
        <v>29</v>
      </c>
      <c r="N37" s="5" t="s">
        <v>27</v>
      </c>
      <c r="O37" s="5" t="s">
        <v>28</v>
      </c>
      <c r="P37" s="5" t="s">
        <v>29</v>
      </c>
    </row>
    <row r="38" spans="1:25" ht="21" hidden="1" customHeight="1" x14ac:dyDescent="0.2">
      <c r="A38" t="s">
        <v>269</v>
      </c>
      <c r="B38" s="5" t="s">
        <v>230</v>
      </c>
      <c r="C38" s="5" t="s">
        <v>230</v>
      </c>
      <c r="D38" s="5" t="s">
        <v>230</v>
      </c>
      <c r="E38" s="5" t="s">
        <v>5</v>
      </c>
      <c r="F38" s="5" t="s">
        <v>229</v>
      </c>
      <c r="G38" s="5" t="s">
        <v>5</v>
      </c>
      <c r="H38" s="5" t="s">
        <v>5</v>
      </c>
      <c r="I38" s="5" t="s">
        <v>10</v>
      </c>
      <c r="J38" s="5" t="s">
        <v>5</v>
      </c>
      <c r="K38" s="5" t="s">
        <v>5</v>
      </c>
      <c r="L38" s="5" t="s">
        <v>229</v>
      </c>
      <c r="M38" s="5" t="s">
        <v>230</v>
      </c>
      <c r="N38" s="5" t="s">
        <v>14</v>
      </c>
      <c r="O38" s="5" t="s">
        <v>14</v>
      </c>
      <c r="P38" s="5" t="s">
        <v>230</v>
      </c>
      <c r="Q38" s="5">
        <v>3</v>
      </c>
      <c r="R38" s="5" t="e">
        <f>#REF!/#REF!</f>
        <v>#REF!</v>
      </c>
    </row>
    <row r="39" spans="1:25" ht="21" hidden="1" customHeight="1" x14ac:dyDescent="0.2">
      <c r="A39" t="s">
        <v>196</v>
      </c>
      <c r="B39" s="5" t="s">
        <v>230</v>
      </c>
      <c r="C39" s="5" t="s">
        <v>229</v>
      </c>
      <c r="D39" s="5" t="s">
        <v>230</v>
      </c>
      <c r="E39" s="5" t="s">
        <v>229</v>
      </c>
      <c r="F39" s="5" t="s">
        <v>229</v>
      </c>
      <c r="G39" s="5" t="s">
        <v>229</v>
      </c>
      <c r="H39" s="5" t="s">
        <v>5</v>
      </c>
      <c r="I39" s="5" t="s">
        <v>229</v>
      </c>
      <c r="J39" s="5" t="s">
        <v>5</v>
      </c>
      <c r="K39" s="5" t="s">
        <v>5</v>
      </c>
      <c r="L39" s="5" t="s">
        <v>229</v>
      </c>
      <c r="M39" s="5" t="s">
        <v>230</v>
      </c>
      <c r="N39" s="5" t="s">
        <v>230</v>
      </c>
      <c r="O39" s="5" t="s">
        <v>230</v>
      </c>
      <c r="P39" s="5" t="s">
        <v>230</v>
      </c>
      <c r="Q39" s="5">
        <v>2</v>
      </c>
      <c r="R39" s="5" t="e">
        <f>#REF!/#REF!</f>
        <v>#REF!</v>
      </c>
    </row>
    <row r="40" spans="1:25" ht="21" customHeight="1" x14ac:dyDescent="0.2">
      <c r="A40" t="s">
        <v>233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253</v>
      </c>
    </row>
    <row r="41" spans="1:25" ht="14" customHeight="1" x14ac:dyDescent="0.2">
      <c r="B41" s="5" t="s">
        <v>27</v>
      </c>
      <c r="C41" s="5" t="s">
        <v>28</v>
      </c>
      <c r="D41" s="5" t="s">
        <v>29</v>
      </c>
      <c r="E41" s="5" t="s">
        <v>27</v>
      </c>
      <c r="F41" s="5" t="s">
        <v>28</v>
      </c>
      <c r="G41" s="5" t="s">
        <v>29</v>
      </c>
      <c r="H41" s="5" t="s">
        <v>27</v>
      </c>
      <c r="I41" s="5" t="s">
        <v>28</v>
      </c>
      <c r="J41" s="5" t="s">
        <v>29</v>
      </c>
      <c r="K41" s="5" t="s">
        <v>27</v>
      </c>
      <c r="L41" s="5" t="s">
        <v>28</v>
      </c>
      <c r="M41" s="5" t="s">
        <v>29</v>
      </c>
      <c r="N41" s="5" t="s">
        <v>27</v>
      </c>
      <c r="O41" s="5" t="s">
        <v>28</v>
      </c>
      <c r="P41" s="5" t="s">
        <v>29</v>
      </c>
    </row>
    <row r="42" spans="1:25" ht="14" customHeight="1" x14ac:dyDescent="0.2">
      <c r="A42" t="s">
        <v>269</v>
      </c>
      <c r="B42" s="5" t="s">
        <v>230</v>
      </c>
      <c r="C42" s="5" t="s">
        <v>230</v>
      </c>
      <c r="D42" s="5" t="s">
        <v>230</v>
      </c>
      <c r="E42" s="5" t="s">
        <v>5</v>
      </c>
      <c r="F42" s="5" t="s">
        <v>229</v>
      </c>
      <c r="G42" s="5" t="s">
        <v>5</v>
      </c>
      <c r="H42" s="5" t="s">
        <v>5</v>
      </c>
      <c r="I42" s="5" t="s">
        <v>10</v>
      </c>
      <c r="J42" s="5" t="s">
        <v>5</v>
      </c>
      <c r="K42" s="5" t="s">
        <v>5</v>
      </c>
      <c r="L42" s="5" t="s">
        <v>229</v>
      </c>
      <c r="M42" s="5" t="s">
        <v>230</v>
      </c>
      <c r="N42" s="5" t="s">
        <v>14</v>
      </c>
      <c r="O42" s="5" t="s">
        <v>14</v>
      </c>
      <c r="P42" s="5" t="s">
        <v>230</v>
      </c>
      <c r="Q42" s="5">
        <v>3</v>
      </c>
    </row>
    <row r="43" spans="1:25" ht="14" customHeight="1" x14ac:dyDescent="0.2">
      <c r="A43" t="s">
        <v>196</v>
      </c>
      <c r="B43" s="5" t="s">
        <v>230</v>
      </c>
      <c r="C43" s="5" t="s">
        <v>229</v>
      </c>
      <c r="D43" s="5" t="s">
        <v>230</v>
      </c>
      <c r="E43" s="5" t="s">
        <v>229</v>
      </c>
      <c r="F43" s="5" t="s">
        <v>229</v>
      </c>
      <c r="G43" s="5" t="s">
        <v>229</v>
      </c>
      <c r="H43" s="5" t="s">
        <v>5</v>
      </c>
      <c r="I43" s="5" t="s">
        <v>229</v>
      </c>
      <c r="J43" s="5" t="s">
        <v>5</v>
      </c>
      <c r="K43" s="5" t="s">
        <v>5</v>
      </c>
      <c r="L43" s="5" t="s">
        <v>229</v>
      </c>
      <c r="M43" s="5" t="s">
        <v>230</v>
      </c>
      <c r="N43" s="5" t="s">
        <v>230</v>
      </c>
      <c r="O43" s="5" t="s">
        <v>230</v>
      </c>
      <c r="P43" s="5" t="s">
        <v>230</v>
      </c>
      <c r="Q43" s="5">
        <v>2</v>
      </c>
    </row>
    <row r="44" spans="1:25" ht="14" customHeight="1" x14ac:dyDescent="0.2">
      <c r="A44" t="s">
        <v>157</v>
      </c>
      <c r="B44" s="5" t="s">
        <v>5</v>
      </c>
      <c r="C44" s="5" t="s">
        <v>5</v>
      </c>
      <c r="D44" s="5" t="s">
        <v>230</v>
      </c>
      <c r="E44" s="5" t="s">
        <v>13</v>
      </c>
      <c r="F44" s="5" t="s">
        <v>13</v>
      </c>
      <c r="G44" s="5" t="s">
        <v>230</v>
      </c>
      <c r="H44" s="5" t="s">
        <v>13</v>
      </c>
      <c r="I44" s="5" t="s">
        <v>13</v>
      </c>
      <c r="J44" s="5" t="s">
        <v>230</v>
      </c>
      <c r="K44" s="5" t="s">
        <v>5</v>
      </c>
      <c r="L44" s="5" t="s">
        <v>5</v>
      </c>
      <c r="M44" s="5" t="s">
        <v>230</v>
      </c>
      <c r="N44" s="5" t="s">
        <v>230</v>
      </c>
      <c r="O44" s="5" t="s">
        <v>230</v>
      </c>
      <c r="P44" s="5" t="s">
        <v>230</v>
      </c>
      <c r="Q44" s="5">
        <v>3</v>
      </c>
    </row>
    <row r="45" spans="1:25" ht="14" customHeight="1" x14ac:dyDescent="0.2">
      <c r="A45" t="s">
        <v>197</v>
      </c>
      <c r="B45" s="5" t="s">
        <v>230</v>
      </c>
      <c r="C45" s="5" t="s">
        <v>230</v>
      </c>
      <c r="D45" s="5" t="s">
        <v>230</v>
      </c>
      <c r="E45" s="5" t="s">
        <v>5</v>
      </c>
      <c r="F45" s="5" t="s">
        <v>229</v>
      </c>
      <c r="G45" s="5" t="s">
        <v>230</v>
      </c>
      <c r="H45" s="5" t="s">
        <v>5</v>
      </c>
      <c r="I45" s="5" t="s">
        <v>5</v>
      </c>
      <c r="J45" s="5" t="s">
        <v>5</v>
      </c>
      <c r="K45" s="5" t="s">
        <v>5</v>
      </c>
      <c r="L45" s="5" t="s">
        <v>229</v>
      </c>
      <c r="M45" s="5" t="s">
        <v>230</v>
      </c>
      <c r="N45" s="5" t="s">
        <v>5</v>
      </c>
      <c r="O45" s="5" t="s">
        <v>5</v>
      </c>
      <c r="P45" s="5" t="s">
        <v>230</v>
      </c>
      <c r="Q45" s="5">
        <v>6</v>
      </c>
    </row>
    <row r="46" spans="1:25" ht="14" customHeight="1" x14ac:dyDescent="0.2">
      <c r="A46" t="s">
        <v>194</v>
      </c>
      <c r="B46" s="5" t="s">
        <v>230</v>
      </c>
      <c r="C46" s="5" t="s">
        <v>230</v>
      </c>
      <c r="D46" s="5" t="s">
        <v>230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230</v>
      </c>
      <c r="N46" s="5" t="s">
        <v>5</v>
      </c>
      <c r="O46" s="5" t="s">
        <v>5</v>
      </c>
      <c r="P46" s="5" t="s">
        <v>230</v>
      </c>
      <c r="Q46" s="5">
        <v>8</v>
      </c>
    </row>
    <row r="47" spans="1:25" ht="14" customHeight="1" x14ac:dyDescent="0.2">
      <c r="A47" t="s">
        <v>192</v>
      </c>
      <c r="B47" s="5" t="s">
        <v>229</v>
      </c>
      <c r="C47" s="5" t="s">
        <v>229</v>
      </c>
      <c r="D47" s="5" t="s">
        <v>230</v>
      </c>
      <c r="E47" s="5" t="s">
        <v>229</v>
      </c>
      <c r="F47" s="5" t="s">
        <v>229</v>
      </c>
      <c r="G47" s="5" t="s">
        <v>230</v>
      </c>
      <c r="H47" s="5" t="s">
        <v>229</v>
      </c>
      <c r="I47" s="5" t="s">
        <v>229</v>
      </c>
      <c r="J47" s="5" t="s">
        <v>230</v>
      </c>
      <c r="K47" s="5" t="s">
        <v>229</v>
      </c>
      <c r="L47" s="5" t="s">
        <v>229</v>
      </c>
      <c r="M47" s="5" t="s">
        <v>230</v>
      </c>
      <c r="N47" s="5" t="s">
        <v>230</v>
      </c>
      <c r="O47" s="5" t="s">
        <v>230</v>
      </c>
      <c r="P47" s="5" t="s">
        <v>230</v>
      </c>
      <c r="Q47" s="5">
        <v>0</v>
      </c>
    </row>
    <row r="48" spans="1:25" ht="14" customHeight="1" x14ac:dyDescent="0.2">
      <c r="A48" t="s">
        <v>150</v>
      </c>
      <c r="B48" s="5" t="s">
        <v>5</v>
      </c>
      <c r="C48" s="5" t="s">
        <v>5</v>
      </c>
      <c r="D48" s="5" t="s">
        <v>5</v>
      </c>
      <c r="E48" s="5" t="s">
        <v>5</v>
      </c>
      <c r="F48" s="5" t="s">
        <v>229</v>
      </c>
      <c r="G48" s="5" t="s">
        <v>5</v>
      </c>
      <c r="H48" s="5" t="s">
        <v>5</v>
      </c>
      <c r="I48" s="5" t="s">
        <v>5</v>
      </c>
      <c r="J48" s="5" t="s">
        <v>5</v>
      </c>
      <c r="K48" s="5" t="s">
        <v>5</v>
      </c>
      <c r="L48" s="5" t="s">
        <v>229</v>
      </c>
      <c r="M48" s="5" t="s">
        <v>230</v>
      </c>
      <c r="N48" s="5" t="s">
        <v>5</v>
      </c>
      <c r="O48" s="5" t="s">
        <v>5</v>
      </c>
      <c r="P48" s="5" t="s">
        <v>230</v>
      </c>
      <c r="Q48" s="5">
        <v>8</v>
      </c>
    </row>
    <row r="49" spans="1:17" ht="14" customHeight="1" x14ac:dyDescent="0.2">
      <c r="A49" t="s">
        <v>174</v>
      </c>
      <c r="B49" s="5" t="s">
        <v>230</v>
      </c>
      <c r="C49" s="5" t="s">
        <v>230</v>
      </c>
      <c r="D49" s="5" t="s">
        <v>230</v>
      </c>
      <c r="E49" s="5" t="s">
        <v>230</v>
      </c>
      <c r="F49" s="5" t="s">
        <v>230</v>
      </c>
      <c r="G49" s="5" t="s">
        <v>230</v>
      </c>
      <c r="H49" s="5" t="s">
        <v>230</v>
      </c>
      <c r="I49" s="5" t="s">
        <v>230</v>
      </c>
      <c r="J49" s="5" t="s">
        <v>230</v>
      </c>
      <c r="K49" s="5" t="s">
        <v>230</v>
      </c>
      <c r="L49" s="5" t="s">
        <v>230</v>
      </c>
      <c r="M49" s="5" t="s">
        <v>230</v>
      </c>
      <c r="N49" s="5" t="s">
        <v>230</v>
      </c>
      <c r="O49" s="5" t="s">
        <v>230</v>
      </c>
      <c r="P49" s="5" t="s">
        <v>230</v>
      </c>
      <c r="Q49" s="5">
        <v>0</v>
      </c>
    </row>
    <row r="50" spans="1:17" ht="14" customHeight="1" x14ac:dyDescent="0.2">
      <c r="A50" t="s">
        <v>226</v>
      </c>
      <c r="B50" s="5" t="s">
        <v>230</v>
      </c>
      <c r="C50" s="5" t="s">
        <v>230</v>
      </c>
      <c r="D50" s="5" t="s">
        <v>230</v>
      </c>
      <c r="E50" s="5" t="s">
        <v>5</v>
      </c>
      <c r="F50" s="5" t="s">
        <v>5</v>
      </c>
      <c r="G50" s="5" t="s">
        <v>230</v>
      </c>
      <c r="H50" s="5" t="s">
        <v>5</v>
      </c>
      <c r="I50" s="5" t="s">
        <v>229</v>
      </c>
      <c r="J50" s="5" t="s">
        <v>230</v>
      </c>
      <c r="K50" s="5" t="s">
        <v>5</v>
      </c>
      <c r="L50" s="5" t="s">
        <v>326</v>
      </c>
      <c r="M50" s="5" t="s">
        <v>230</v>
      </c>
      <c r="N50" s="5" t="s">
        <v>20</v>
      </c>
      <c r="O50" s="5" t="s">
        <v>229</v>
      </c>
      <c r="P50" s="5" t="s">
        <v>230</v>
      </c>
      <c r="Q50" s="5">
        <v>4</v>
      </c>
    </row>
    <row r="51" spans="1:17" ht="14" customHeight="1" x14ac:dyDescent="0.2">
      <c r="A51" t="s">
        <v>195</v>
      </c>
      <c r="B51" s="5" t="s">
        <v>230</v>
      </c>
      <c r="C51" s="5" t="s">
        <v>230</v>
      </c>
      <c r="D51" s="5" t="s">
        <v>230</v>
      </c>
      <c r="E51" s="5" t="s">
        <v>230</v>
      </c>
      <c r="F51" s="5" t="s">
        <v>230</v>
      </c>
      <c r="G51" s="5" t="s">
        <v>230</v>
      </c>
      <c r="H51" s="5" t="s">
        <v>230</v>
      </c>
      <c r="I51" s="5" t="s">
        <v>230</v>
      </c>
      <c r="J51" s="5" t="s">
        <v>230</v>
      </c>
      <c r="K51" s="5" t="s">
        <v>78</v>
      </c>
      <c r="L51" s="5" t="s">
        <v>78</v>
      </c>
      <c r="M51" s="5" t="s">
        <v>230</v>
      </c>
      <c r="N51" s="5" t="s">
        <v>230</v>
      </c>
      <c r="O51" s="5" t="s">
        <v>230</v>
      </c>
      <c r="P51" s="5" t="s">
        <v>230</v>
      </c>
      <c r="Q51" s="5">
        <v>2</v>
      </c>
    </row>
    <row r="52" spans="1:17" ht="14" customHeight="1" x14ac:dyDescent="0.2">
      <c r="A52" t="s">
        <v>251</v>
      </c>
      <c r="B52" s="5" t="s">
        <v>230</v>
      </c>
      <c r="C52" s="5" t="s">
        <v>230</v>
      </c>
      <c r="D52" s="5" t="s">
        <v>230</v>
      </c>
      <c r="E52" s="5" t="s">
        <v>230</v>
      </c>
      <c r="F52" s="5" t="s">
        <v>230</v>
      </c>
      <c r="G52" s="5" t="s">
        <v>230</v>
      </c>
      <c r="H52" s="5" t="s">
        <v>230</v>
      </c>
      <c r="I52" s="5" t="s">
        <v>230</v>
      </c>
      <c r="J52" s="5" t="s">
        <v>230</v>
      </c>
      <c r="K52" s="5" t="s">
        <v>230</v>
      </c>
      <c r="L52" s="5" t="s">
        <v>230</v>
      </c>
      <c r="M52" s="5" t="s">
        <v>230</v>
      </c>
      <c r="N52" s="5" t="s">
        <v>5</v>
      </c>
      <c r="O52" s="5" t="s">
        <v>5</v>
      </c>
      <c r="P52" s="5" t="s">
        <v>230</v>
      </c>
      <c r="Q52" s="5">
        <v>2</v>
      </c>
    </row>
    <row r="53" spans="1:17" ht="14" customHeight="1" x14ac:dyDescent="0.2">
      <c r="A53" t="s">
        <v>160</v>
      </c>
      <c r="B53" s="5" t="s">
        <v>230</v>
      </c>
      <c r="C53" s="5" t="s">
        <v>230</v>
      </c>
      <c r="D53" s="5" t="s">
        <v>230</v>
      </c>
      <c r="E53" s="5" t="s">
        <v>230</v>
      </c>
      <c r="F53" s="5" t="s">
        <v>230</v>
      </c>
      <c r="G53" s="5" t="s">
        <v>230</v>
      </c>
      <c r="H53" s="5" t="s">
        <v>230</v>
      </c>
      <c r="I53" s="5" t="s">
        <v>230</v>
      </c>
      <c r="J53" s="5" t="s">
        <v>230</v>
      </c>
      <c r="K53" s="5" t="s">
        <v>230</v>
      </c>
      <c r="L53" s="5" t="s">
        <v>230</v>
      </c>
      <c r="M53" s="5" t="s">
        <v>230</v>
      </c>
      <c r="N53" s="5" t="s">
        <v>230</v>
      </c>
      <c r="O53" s="5" t="s">
        <v>230</v>
      </c>
      <c r="P53" s="5" t="s">
        <v>230</v>
      </c>
      <c r="Q53" s="5">
        <v>0</v>
      </c>
    </row>
    <row r="54" spans="1:17" ht="14" customHeight="1" x14ac:dyDescent="0.2">
      <c r="A54" t="s">
        <v>170</v>
      </c>
      <c r="B54" s="5" t="s">
        <v>20</v>
      </c>
      <c r="C54" s="5" t="s">
        <v>20</v>
      </c>
      <c r="D54" s="5" t="s">
        <v>230</v>
      </c>
      <c r="E54" s="5" t="s">
        <v>20</v>
      </c>
      <c r="F54" s="5" t="s">
        <v>20</v>
      </c>
      <c r="G54" s="5" t="s">
        <v>230</v>
      </c>
      <c r="H54" s="5" t="s">
        <v>229</v>
      </c>
      <c r="I54" s="5" t="s">
        <v>229</v>
      </c>
      <c r="J54" s="5" t="s">
        <v>230</v>
      </c>
      <c r="K54" s="5" t="s">
        <v>20</v>
      </c>
      <c r="L54" s="5" t="s">
        <v>20</v>
      </c>
      <c r="M54" s="5" t="s">
        <v>230</v>
      </c>
      <c r="N54" s="5" t="s">
        <v>20</v>
      </c>
      <c r="O54" s="5" t="s">
        <v>20</v>
      </c>
      <c r="P54" s="5" t="s">
        <v>230</v>
      </c>
      <c r="Q54" s="5">
        <v>0</v>
      </c>
    </row>
    <row r="55" spans="1:17" ht="14" customHeight="1" x14ac:dyDescent="0.2">
      <c r="A55" t="s">
        <v>252</v>
      </c>
      <c r="B55" s="5" t="s">
        <v>230</v>
      </c>
      <c r="C55" s="5" t="s">
        <v>230</v>
      </c>
      <c r="D55" s="5" t="s">
        <v>230</v>
      </c>
      <c r="E55" s="5" t="s">
        <v>5</v>
      </c>
      <c r="F55" s="5" t="s">
        <v>5</v>
      </c>
      <c r="G55" s="5" t="s">
        <v>230</v>
      </c>
      <c r="H55" s="5" t="s">
        <v>5</v>
      </c>
      <c r="I55" s="5" t="s">
        <v>5</v>
      </c>
      <c r="J55" s="5" t="s">
        <v>5</v>
      </c>
      <c r="K55" s="5" t="s">
        <v>5</v>
      </c>
      <c r="L55" s="5" t="s">
        <v>5</v>
      </c>
      <c r="M55" s="5" t="s">
        <v>230</v>
      </c>
      <c r="N55" s="5" t="s">
        <v>5</v>
      </c>
      <c r="O55" s="5" t="s">
        <v>5</v>
      </c>
      <c r="P55" s="5" t="s">
        <v>230</v>
      </c>
      <c r="Q55" s="5">
        <v>8</v>
      </c>
    </row>
    <row r="56" spans="1:17" ht="14" customHeight="1" x14ac:dyDescent="0.2">
      <c r="A56" t="s">
        <v>154</v>
      </c>
      <c r="B56" s="5" t="s">
        <v>230</v>
      </c>
      <c r="C56" s="5" t="s">
        <v>230</v>
      </c>
      <c r="D56" s="5" t="s">
        <v>230</v>
      </c>
      <c r="E56" s="5" t="s">
        <v>230</v>
      </c>
      <c r="F56" s="5" t="s">
        <v>230</v>
      </c>
      <c r="G56" s="5" t="s">
        <v>230</v>
      </c>
      <c r="H56" s="5" t="s">
        <v>230</v>
      </c>
      <c r="I56" s="5" t="s">
        <v>230</v>
      </c>
      <c r="J56" s="5" t="s">
        <v>230</v>
      </c>
      <c r="K56" s="5" t="s">
        <v>230</v>
      </c>
      <c r="L56" s="5" t="s">
        <v>230</v>
      </c>
      <c r="M56" s="5" t="s">
        <v>230</v>
      </c>
      <c r="N56" s="5" t="s">
        <v>230</v>
      </c>
      <c r="O56" s="5" t="s">
        <v>230</v>
      </c>
      <c r="P56" s="5" t="s">
        <v>230</v>
      </c>
      <c r="Q56" s="5">
        <v>0</v>
      </c>
    </row>
    <row r="57" spans="1:17" ht="14" customHeight="1" x14ac:dyDescent="0.2">
      <c r="A57" t="s">
        <v>161</v>
      </c>
      <c r="B57" s="5" t="s">
        <v>230</v>
      </c>
      <c r="C57" s="5" t="s">
        <v>230</v>
      </c>
      <c r="D57" s="5" t="s">
        <v>230</v>
      </c>
      <c r="E57" s="5" t="s">
        <v>230</v>
      </c>
      <c r="F57" s="5" t="s">
        <v>5</v>
      </c>
      <c r="G57" s="5" t="s">
        <v>5</v>
      </c>
      <c r="H57" s="5" t="s">
        <v>230</v>
      </c>
      <c r="I57" s="5" t="s">
        <v>5</v>
      </c>
      <c r="J57" s="5" t="s">
        <v>5</v>
      </c>
      <c r="K57" s="5" t="s">
        <v>5</v>
      </c>
      <c r="L57" s="5" t="s">
        <v>5</v>
      </c>
      <c r="M57" s="5" t="s">
        <v>230</v>
      </c>
      <c r="N57" s="5" t="s">
        <v>5</v>
      </c>
      <c r="O57" s="5" t="s">
        <v>5</v>
      </c>
      <c r="P57" s="5" t="s">
        <v>230</v>
      </c>
      <c r="Q57" s="5">
        <v>8</v>
      </c>
    </row>
    <row r="58" spans="1:17" ht="14" customHeight="1" x14ac:dyDescent="0.2">
      <c r="A58" t="s">
        <v>152</v>
      </c>
      <c r="B58" s="5" t="s">
        <v>230</v>
      </c>
      <c r="C58" s="5" t="s">
        <v>230</v>
      </c>
      <c r="D58" s="5" t="s">
        <v>230</v>
      </c>
      <c r="E58" s="5" t="s">
        <v>230</v>
      </c>
      <c r="F58" s="5" t="s">
        <v>230</v>
      </c>
      <c r="G58" s="5" t="s">
        <v>230</v>
      </c>
      <c r="H58" s="5" t="s">
        <v>230</v>
      </c>
      <c r="I58" s="5" t="s">
        <v>230</v>
      </c>
      <c r="J58" s="5" t="s">
        <v>230</v>
      </c>
      <c r="K58" s="5" t="s">
        <v>230</v>
      </c>
      <c r="L58" s="5" t="s">
        <v>230</v>
      </c>
      <c r="M58" s="5" t="s">
        <v>230</v>
      </c>
      <c r="N58" s="5" t="s">
        <v>230</v>
      </c>
      <c r="O58" s="5" t="s">
        <v>230</v>
      </c>
      <c r="P58" s="5" t="s">
        <v>230</v>
      </c>
      <c r="Q58" s="5">
        <v>0</v>
      </c>
    </row>
    <row r="59" spans="1:17" ht="14" customHeight="1" x14ac:dyDescent="0.2">
      <c r="A59" t="s">
        <v>270</v>
      </c>
      <c r="B59" s="5" t="s">
        <v>230</v>
      </c>
      <c r="C59" s="5" t="s">
        <v>230</v>
      </c>
      <c r="D59" s="5" t="s">
        <v>230</v>
      </c>
      <c r="E59" s="5" t="s">
        <v>230</v>
      </c>
      <c r="F59" s="5" t="s">
        <v>230</v>
      </c>
      <c r="G59" s="5" t="s">
        <v>230</v>
      </c>
      <c r="H59" s="5" t="s">
        <v>10</v>
      </c>
      <c r="I59" s="5" t="s">
        <v>10</v>
      </c>
      <c r="J59" s="5" t="s">
        <v>230</v>
      </c>
      <c r="K59" s="5" t="s">
        <v>10</v>
      </c>
      <c r="L59" s="5" t="s">
        <v>10</v>
      </c>
      <c r="M59" s="5" t="s">
        <v>230</v>
      </c>
      <c r="N59" s="5" t="s">
        <v>10</v>
      </c>
      <c r="O59" s="5" t="s">
        <v>10</v>
      </c>
      <c r="P59" s="5" t="s">
        <v>230</v>
      </c>
      <c r="Q59" s="5">
        <v>1</v>
      </c>
    </row>
    <row r="60" spans="1:17" ht="14" customHeight="1" x14ac:dyDescent="0.2">
      <c r="A60" t="s">
        <v>271</v>
      </c>
      <c r="B60" s="5" t="s">
        <v>230</v>
      </c>
      <c r="C60" s="5" t="s">
        <v>230</v>
      </c>
      <c r="D60" s="5" t="s">
        <v>230</v>
      </c>
      <c r="E60" s="5" t="s">
        <v>230</v>
      </c>
      <c r="F60" s="5" t="s">
        <v>230</v>
      </c>
      <c r="G60" s="5" t="s">
        <v>230</v>
      </c>
      <c r="H60" s="5" t="s">
        <v>5</v>
      </c>
      <c r="I60" s="5" t="s">
        <v>5</v>
      </c>
      <c r="J60" s="5" t="s">
        <v>5</v>
      </c>
      <c r="K60" s="5" t="s">
        <v>230</v>
      </c>
      <c r="L60" s="5" t="s">
        <v>230</v>
      </c>
      <c r="M60" s="5" t="s">
        <v>230</v>
      </c>
      <c r="N60" s="5" t="s">
        <v>230</v>
      </c>
      <c r="O60" s="5" t="s">
        <v>230</v>
      </c>
      <c r="P60" s="5" t="s">
        <v>230</v>
      </c>
      <c r="Q60" s="5">
        <v>3</v>
      </c>
    </row>
    <row r="61" spans="1:17" ht="14" customHeight="1" x14ac:dyDescent="0.2">
      <c r="A61" t="s">
        <v>272</v>
      </c>
      <c r="B61" s="5" t="s">
        <v>230</v>
      </c>
      <c r="C61" s="5" t="s">
        <v>230</v>
      </c>
      <c r="D61" s="5" t="s">
        <v>230</v>
      </c>
      <c r="E61" s="5" t="s">
        <v>230</v>
      </c>
      <c r="F61" s="5" t="s">
        <v>230</v>
      </c>
      <c r="G61" s="5" t="s">
        <v>230</v>
      </c>
      <c r="H61" s="5" t="s">
        <v>5</v>
      </c>
      <c r="I61" s="5" t="s">
        <v>5</v>
      </c>
      <c r="J61" s="5" t="s">
        <v>5</v>
      </c>
      <c r="K61" s="5" t="s">
        <v>230</v>
      </c>
      <c r="L61" s="5" t="s">
        <v>230</v>
      </c>
      <c r="M61" s="5" t="s">
        <v>230</v>
      </c>
      <c r="N61" s="5" t="s">
        <v>230</v>
      </c>
      <c r="O61" s="5" t="s">
        <v>230</v>
      </c>
      <c r="P61" s="5" t="s">
        <v>230</v>
      </c>
      <c r="Q61" s="5">
        <v>3</v>
      </c>
    </row>
    <row r="62" spans="1:17" ht="14" customHeight="1" x14ac:dyDescent="0.2">
      <c r="A62" t="s">
        <v>273</v>
      </c>
      <c r="B62" s="5" t="s">
        <v>230</v>
      </c>
      <c r="C62" s="5" t="s">
        <v>230</v>
      </c>
      <c r="D62" s="5" t="s">
        <v>230</v>
      </c>
      <c r="E62" s="5" t="s">
        <v>230</v>
      </c>
      <c r="F62" s="5" t="s">
        <v>230</v>
      </c>
      <c r="G62" s="5" t="s">
        <v>230</v>
      </c>
      <c r="H62" s="5" t="s">
        <v>11</v>
      </c>
      <c r="I62" s="5" t="s">
        <v>11</v>
      </c>
      <c r="J62" s="5" t="s">
        <v>230</v>
      </c>
      <c r="K62" s="5" t="s">
        <v>11</v>
      </c>
      <c r="L62" s="5" t="s">
        <v>11</v>
      </c>
      <c r="M62" s="5" t="s">
        <v>230</v>
      </c>
      <c r="N62" s="5" t="s">
        <v>11</v>
      </c>
      <c r="O62" s="5" t="s">
        <v>11</v>
      </c>
      <c r="P62" s="5" t="s">
        <v>230</v>
      </c>
      <c r="Q62" s="5">
        <v>1</v>
      </c>
    </row>
    <row r="63" spans="1:17" ht="14" customHeight="1" x14ac:dyDescent="0.2">
      <c r="A63" t="s">
        <v>255</v>
      </c>
      <c r="B63" s="5" t="s">
        <v>5</v>
      </c>
      <c r="C63" s="5" t="s">
        <v>5</v>
      </c>
      <c r="D63" s="5" t="s">
        <v>230</v>
      </c>
      <c r="E63" s="5" t="s">
        <v>298</v>
      </c>
      <c r="F63" s="5" t="s">
        <v>298</v>
      </c>
      <c r="G63" s="5" t="s">
        <v>230</v>
      </c>
      <c r="H63" s="5" t="s">
        <v>298</v>
      </c>
      <c r="I63" s="5" t="s">
        <v>298</v>
      </c>
      <c r="J63" s="5" t="s">
        <v>230</v>
      </c>
      <c r="K63" s="5" t="s">
        <v>5</v>
      </c>
      <c r="L63" s="5" t="s">
        <v>5</v>
      </c>
      <c r="M63" s="5" t="s">
        <v>230</v>
      </c>
      <c r="N63" s="5" t="s">
        <v>5</v>
      </c>
      <c r="O63" s="5" t="s">
        <v>5</v>
      </c>
      <c r="P63" s="5" t="s">
        <v>230</v>
      </c>
      <c r="Q63" s="5">
        <v>0</v>
      </c>
    </row>
    <row r="64" spans="1:17" ht="14" customHeight="1" x14ac:dyDescent="0.2">
      <c r="A64" t="s">
        <v>241</v>
      </c>
      <c r="B64" s="5" t="s">
        <v>5</v>
      </c>
      <c r="C64" s="5" t="s">
        <v>5</v>
      </c>
      <c r="D64" s="5" t="s">
        <v>230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230</v>
      </c>
      <c r="N64" s="5" t="s">
        <v>5</v>
      </c>
      <c r="O64" s="5" t="s">
        <v>5</v>
      </c>
      <c r="P64" s="5" t="s">
        <v>230</v>
      </c>
      <c r="Q64" s="5">
        <v>10</v>
      </c>
    </row>
    <row r="65" spans="1:27" ht="14" customHeight="1" x14ac:dyDescent="0.2"/>
    <row r="66" spans="1:27" ht="14" customHeight="1" x14ac:dyDescent="0.2"/>
    <row r="67" spans="1:27" ht="14" customHeight="1" x14ac:dyDescent="0.2"/>
    <row r="68" spans="1:27" ht="14" customHeight="1" x14ac:dyDescent="0.2"/>
    <row r="69" spans="1:27" ht="14" customHeight="1" x14ac:dyDescent="0.2">
      <c r="S69" s="5" t="s">
        <v>122</v>
      </c>
      <c r="U69" s="5" t="s">
        <v>317</v>
      </c>
      <c r="X69" s="5" t="s">
        <v>318</v>
      </c>
      <c r="Z69" s="5" t="s">
        <v>324</v>
      </c>
      <c r="AA69" s="5"/>
    </row>
    <row r="70" spans="1:27" ht="14" customHeight="1" x14ac:dyDescent="0.2">
      <c r="S70" s="5">
        <v>4</v>
      </c>
      <c r="U70" s="5">
        <v>0</v>
      </c>
      <c r="X70" s="5">
        <v>17</v>
      </c>
      <c r="Z70" s="5"/>
      <c r="AA70" s="5"/>
    </row>
    <row r="71" spans="1:27" ht="17" customHeight="1" x14ac:dyDescent="0.2">
      <c r="A71" t="s">
        <v>233</v>
      </c>
      <c r="B71" s="5" t="s">
        <v>0</v>
      </c>
      <c r="E71" s="5" t="s">
        <v>1</v>
      </c>
      <c r="H71" s="5" t="s">
        <v>2</v>
      </c>
      <c r="K71" s="5" t="s">
        <v>3</v>
      </c>
      <c r="N71" s="5" t="s">
        <v>4</v>
      </c>
      <c r="Q71" s="5" t="s">
        <v>253</v>
      </c>
      <c r="R71" s="5" t="s">
        <v>325</v>
      </c>
      <c r="S71" s="5" t="s">
        <v>319</v>
      </c>
      <c r="T71" s="5" t="s">
        <v>320</v>
      </c>
      <c r="U71" s="5" t="s">
        <v>319</v>
      </c>
      <c r="V71" s="5" t="s">
        <v>320</v>
      </c>
      <c r="W71" s="5" t="s">
        <v>325</v>
      </c>
      <c r="X71" s="5" t="s">
        <v>319</v>
      </c>
      <c r="Y71" s="5" t="s">
        <v>320</v>
      </c>
      <c r="Z71" s="5" t="s">
        <v>319</v>
      </c>
      <c r="AA71" s="5" t="s">
        <v>320</v>
      </c>
    </row>
    <row r="72" spans="1:27" ht="17" customHeight="1" x14ac:dyDescent="0.2">
      <c r="B72" s="5" t="s">
        <v>27</v>
      </c>
      <c r="C72" s="5" t="s">
        <v>28</v>
      </c>
      <c r="D72" s="5" t="s">
        <v>29</v>
      </c>
      <c r="E72" s="5" t="s">
        <v>27</v>
      </c>
      <c r="F72" s="5" t="s">
        <v>28</v>
      </c>
      <c r="G72" s="5" t="s">
        <v>29</v>
      </c>
      <c r="H72" s="5" t="s">
        <v>27</v>
      </c>
      <c r="I72" s="5" t="s">
        <v>28</v>
      </c>
      <c r="J72" s="5" t="s">
        <v>29</v>
      </c>
      <c r="K72" s="5" t="s">
        <v>27</v>
      </c>
      <c r="L72" s="5" t="s">
        <v>28</v>
      </c>
      <c r="M72" s="5" t="s">
        <v>29</v>
      </c>
      <c r="N72" s="5" t="s">
        <v>27</v>
      </c>
      <c r="O72" s="5" t="s">
        <v>28</v>
      </c>
      <c r="P72" s="5" t="s">
        <v>29</v>
      </c>
    </row>
    <row r="73" spans="1:27" ht="17" customHeight="1" x14ac:dyDescent="0.2">
      <c r="A73" t="s">
        <v>269</v>
      </c>
      <c r="B73" s="5" t="s">
        <v>230</v>
      </c>
      <c r="C73" s="5" t="s">
        <v>230</v>
      </c>
      <c r="D73" s="5" t="s">
        <v>230</v>
      </c>
      <c r="E73" s="5" t="s">
        <v>5</v>
      </c>
      <c r="F73" s="5" t="s">
        <v>229</v>
      </c>
      <c r="G73" s="75" t="s">
        <v>323</v>
      </c>
      <c r="H73" s="5" t="s">
        <v>288</v>
      </c>
      <c r="I73" s="75" t="s">
        <v>328</v>
      </c>
      <c r="J73" s="5" t="s">
        <v>5</v>
      </c>
      <c r="K73" s="5" t="s">
        <v>288</v>
      </c>
      <c r="L73" s="5" t="s">
        <v>229</v>
      </c>
      <c r="M73" s="5" t="s">
        <v>230</v>
      </c>
      <c r="N73" s="5" t="s">
        <v>14</v>
      </c>
      <c r="O73" s="5" t="s">
        <v>14</v>
      </c>
      <c r="P73" s="5" t="s">
        <v>230</v>
      </c>
      <c r="Q73" s="5">
        <v>3</v>
      </c>
      <c r="R73" s="5">
        <f t="shared" ref="R73:R87" si="0">Q73/Q$97</f>
        <v>6.5217391304347824E-2</v>
      </c>
      <c r="S73" s="5">
        <f t="shared" ref="S73:S87" si="1">S$70*R73</f>
        <v>0.2608695652173913</v>
      </c>
      <c r="T73" s="5">
        <f>S73-1</f>
        <v>-0.73913043478260865</v>
      </c>
      <c r="U73" s="5">
        <f>U$70*R73</f>
        <v>0</v>
      </c>
      <c r="V73" s="5">
        <v>0</v>
      </c>
      <c r="W73" s="5">
        <f t="shared" ref="W73:W85" si="2">Q73/Q$98</f>
        <v>7.8947368421052627E-2</v>
      </c>
      <c r="X73" s="5">
        <f>X$70*W73</f>
        <v>1.3421052631578947</v>
      </c>
      <c r="Y73" s="5">
        <f>X73-2</f>
        <v>-0.65789473684210531</v>
      </c>
    </row>
    <row r="74" spans="1:27" ht="17" customHeight="1" x14ac:dyDescent="0.2">
      <c r="A74" t="s">
        <v>196</v>
      </c>
      <c r="B74" s="5" t="s">
        <v>230</v>
      </c>
      <c r="C74" s="5" t="s">
        <v>229</v>
      </c>
      <c r="D74" s="5" t="s">
        <v>230</v>
      </c>
      <c r="E74" s="5" t="s">
        <v>229</v>
      </c>
      <c r="F74" s="5" t="s">
        <v>229</v>
      </c>
      <c r="G74" s="5" t="s">
        <v>229</v>
      </c>
      <c r="H74" s="75" t="s">
        <v>322</v>
      </c>
      <c r="I74" s="5" t="s">
        <v>229</v>
      </c>
      <c r="J74" s="5" t="s">
        <v>5</v>
      </c>
      <c r="K74" s="5" t="s">
        <v>288</v>
      </c>
      <c r="L74" s="5" t="s">
        <v>229</v>
      </c>
      <c r="M74" s="5" t="s">
        <v>230</v>
      </c>
      <c r="N74" s="5" t="s">
        <v>230</v>
      </c>
      <c r="O74" s="5" t="s">
        <v>230</v>
      </c>
      <c r="P74" s="5" t="s">
        <v>230</v>
      </c>
      <c r="Q74" s="5">
        <v>2</v>
      </c>
      <c r="R74" s="5">
        <f t="shared" si="0"/>
        <v>4.3478260869565216E-2</v>
      </c>
      <c r="S74" s="5">
        <f t="shared" si="1"/>
        <v>0.17391304347826086</v>
      </c>
      <c r="T74" s="5">
        <f t="shared" ref="T74:T85" si="3">S74</f>
        <v>0.17391304347826086</v>
      </c>
      <c r="U74" s="5">
        <f t="shared" ref="U74:U87" si="4">U$70*R74</f>
        <v>0</v>
      </c>
      <c r="V74" s="5">
        <v>0</v>
      </c>
      <c r="W74" s="5">
        <f t="shared" si="2"/>
        <v>5.2631578947368418E-2</v>
      </c>
      <c r="X74" s="5">
        <f t="shared" ref="X74:X85" si="5">X$70*W74</f>
        <v>0.89473684210526305</v>
      </c>
      <c r="Y74" s="5">
        <f>X74-2</f>
        <v>-1.1052631578947369</v>
      </c>
    </row>
    <row r="75" spans="1:27" ht="17" customHeight="1" x14ac:dyDescent="0.2">
      <c r="A75" t="s">
        <v>157</v>
      </c>
      <c r="B75" s="75" t="s">
        <v>322</v>
      </c>
      <c r="C75" s="5" t="s">
        <v>288</v>
      </c>
      <c r="D75" s="5" t="s">
        <v>230</v>
      </c>
      <c r="E75" s="5" t="s">
        <v>13</v>
      </c>
      <c r="F75" s="5" t="s">
        <v>13</v>
      </c>
      <c r="G75" s="5" t="s">
        <v>230</v>
      </c>
      <c r="H75" s="5" t="s">
        <v>13</v>
      </c>
      <c r="I75" s="5" t="s">
        <v>13</v>
      </c>
      <c r="J75" s="5" t="s">
        <v>230</v>
      </c>
      <c r="K75" s="75" t="s">
        <v>323</v>
      </c>
      <c r="L75" s="5" t="s">
        <v>5</v>
      </c>
      <c r="M75" s="5" t="s">
        <v>230</v>
      </c>
      <c r="N75" s="5" t="s">
        <v>230</v>
      </c>
      <c r="O75" s="5" t="s">
        <v>230</v>
      </c>
      <c r="P75" s="5" t="s">
        <v>230</v>
      </c>
      <c r="Q75" s="5">
        <v>3</v>
      </c>
      <c r="R75" s="5">
        <f t="shared" si="0"/>
        <v>6.5217391304347824E-2</v>
      </c>
      <c r="S75" s="5">
        <f t="shared" si="1"/>
        <v>0.2608695652173913</v>
      </c>
      <c r="T75" s="5">
        <f t="shared" si="3"/>
        <v>0.2608695652173913</v>
      </c>
      <c r="U75" s="5">
        <f t="shared" si="4"/>
        <v>0</v>
      </c>
      <c r="V75" s="5">
        <v>0</v>
      </c>
      <c r="W75" s="5">
        <f t="shared" si="2"/>
        <v>7.8947368421052627E-2</v>
      </c>
      <c r="X75" s="5">
        <f t="shared" si="5"/>
        <v>1.3421052631578947</v>
      </c>
      <c r="Y75" s="5">
        <f>X75-3</f>
        <v>-1.6578947368421053</v>
      </c>
    </row>
    <row r="76" spans="1:27" ht="17" customHeight="1" x14ac:dyDescent="0.2">
      <c r="A76" t="s">
        <v>197</v>
      </c>
      <c r="B76" s="5" t="s">
        <v>230</v>
      </c>
      <c r="C76" s="5" t="s">
        <v>230</v>
      </c>
      <c r="D76" s="5" t="s">
        <v>230</v>
      </c>
      <c r="E76" s="5" t="s">
        <v>288</v>
      </c>
      <c r="F76" s="5" t="s">
        <v>229</v>
      </c>
      <c r="G76" s="5" t="s">
        <v>230</v>
      </c>
      <c r="H76" s="5" t="s">
        <v>5</v>
      </c>
      <c r="I76" s="5" t="s">
        <v>288</v>
      </c>
      <c r="J76" s="5" t="s">
        <v>8</v>
      </c>
      <c r="K76" s="5" t="s">
        <v>288</v>
      </c>
      <c r="L76" s="5" t="s">
        <v>229</v>
      </c>
      <c r="M76" s="5" t="s">
        <v>230</v>
      </c>
      <c r="N76" s="5" t="s">
        <v>288</v>
      </c>
      <c r="O76" s="75" t="s">
        <v>322</v>
      </c>
      <c r="P76" s="5" t="s">
        <v>230</v>
      </c>
      <c r="Q76" s="5">
        <v>6</v>
      </c>
      <c r="R76" s="5">
        <f t="shared" si="0"/>
        <v>0.13043478260869565</v>
      </c>
      <c r="S76" s="5">
        <f t="shared" si="1"/>
        <v>0.52173913043478259</v>
      </c>
      <c r="T76" s="5">
        <f>S76-1</f>
        <v>-0.47826086956521741</v>
      </c>
      <c r="U76" s="5">
        <f t="shared" si="4"/>
        <v>0</v>
      </c>
      <c r="V76" s="5">
        <v>0</v>
      </c>
      <c r="W76" s="5">
        <f t="shared" si="2"/>
        <v>0.15789473684210525</v>
      </c>
      <c r="X76" s="5">
        <f t="shared" si="5"/>
        <v>2.6842105263157894</v>
      </c>
      <c r="Y76" s="5">
        <f>X76-2</f>
        <v>0.68421052631578938</v>
      </c>
    </row>
    <row r="77" spans="1:27" ht="17" customHeight="1" x14ac:dyDescent="0.2">
      <c r="A77" t="s">
        <v>194</v>
      </c>
      <c r="B77" s="5" t="s">
        <v>230</v>
      </c>
      <c r="C77" s="5" t="s">
        <v>230</v>
      </c>
      <c r="D77" s="5" t="s">
        <v>230</v>
      </c>
      <c r="E77" s="5" t="s">
        <v>5</v>
      </c>
      <c r="F77" s="5" t="s">
        <v>288</v>
      </c>
      <c r="G77" s="5" t="s">
        <v>8</v>
      </c>
      <c r="H77" s="5" t="s">
        <v>288</v>
      </c>
      <c r="I77" s="75" t="s">
        <v>322</v>
      </c>
      <c r="J77" s="5" t="s">
        <v>5</v>
      </c>
      <c r="K77" s="5" t="s">
        <v>288</v>
      </c>
      <c r="L77" s="5" t="s">
        <v>288</v>
      </c>
      <c r="M77" s="5" t="s">
        <v>230</v>
      </c>
      <c r="N77" s="5" t="s">
        <v>288</v>
      </c>
      <c r="O77" s="5" t="s">
        <v>288</v>
      </c>
      <c r="P77" s="5" t="s">
        <v>230</v>
      </c>
      <c r="Q77" s="5">
        <v>8</v>
      </c>
      <c r="R77" s="5">
        <f t="shared" si="0"/>
        <v>0.17391304347826086</v>
      </c>
      <c r="S77" s="5">
        <f t="shared" si="1"/>
        <v>0.69565217391304346</v>
      </c>
      <c r="T77" s="5">
        <f>S77-1</f>
        <v>-0.30434782608695654</v>
      </c>
      <c r="U77" s="5">
        <f t="shared" si="4"/>
        <v>0</v>
      </c>
      <c r="V77" s="5">
        <v>0</v>
      </c>
      <c r="W77" s="5">
        <f t="shared" si="2"/>
        <v>0.21052631578947367</v>
      </c>
      <c r="X77" s="5">
        <f t="shared" si="5"/>
        <v>3.5789473684210522</v>
      </c>
      <c r="Y77" s="5">
        <f>X77-2</f>
        <v>1.5789473684210522</v>
      </c>
    </row>
    <row r="78" spans="1:27" ht="17" customHeight="1" x14ac:dyDescent="0.2">
      <c r="A78" t="s">
        <v>192</v>
      </c>
      <c r="B78" s="5" t="s">
        <v>229</v>
      </c>
      <c r="C78" s="5" t="s">
        <v>229</v>
      </c>
      <c r="D78" s="5" t="s">
        <v>230</v>
      </c>
      <c r="E78" s="5" t="s">
        <v>229</v>
      </c>
      <c r="F78" s="5" t="s">
        <v>229</v>
      </c>
      <c r="G78" s="5" t="s">
        <v>230</v>
      </c>
      <c r="H78" s="5" t="s">
        <v>229</v>
      </c>
      <c r="I78" s="5" t="s">
        <v>229</v>
      </c>
      <c r="J78" s="5" t="s">
        <v>230</v>
      </c>
      <c r="K78" s="5" t="s">
        <v>229</v>
      </c>
      <c r="L78" s="5" t="s">
        <v>229</v>
      </c>
      <c r="M78" s="5" t="s">
        <v>230</v>
      </c>
      <c r="N78" s="5" t="s">
        <v>230</v>
      </c>
      <c r="O78" s="5" t="s">
        <v>230</v>
      </c>
      <c r="P78" s="5" t="s">
        <v>230</v>
      </c>
      <c r="Q78" s="5">
        <v>0</v>
      </c>
      <c r="R78" s="5">
        <f t="shared" si="0"/>
        <v>0</v>
      </c>
      <c r="S78" s="5">
        <f t="shared" si="1"/>
        <v>0</v>
      </c>
      <c r="T78" s="5">
        <f t="shared" si="3"/>
        <v>0</v>
      </c>
      <c r="U78" s="5">
        <f t="shared" si="4"/>
        <v>0</v>
      </c>
      <c r="V78" s="5">
        <v>0</v>
      </c>
      <c r="W78" s="5">
        <f t="shared" si="2"/>
        <v>0</v>
      </c>
      <c r="X78" s="5">
        <f t="shared" si="5"/>
        <v>0</v>
      </c>
      <c r="Y78" s="5">
        <f>X78</f>
        <v>0</v>
      </c>
    </row>
    <row r="79" spans="1:27" ht="17" customHeight="1" x14ac:dyDescent="0.2">
      <c r="A79" t="s">
        <v>150</v>
      </c>
      <c r="B79" s="5" t="s">
        <v>288</v>
      </c>
      <c r="C79" s="75" t="s">
        <v>322</v>
      </c>
      <c r="D79" s="5" t="s">
        <v>5</v>
      </c>
      <c r="E79" s="5" t="s">
        <v>288</v>
      </c>
      <c r="F79" s="5" t="s">
        <v>229</v>
      </c>
      <c r="G79" s="5" t="s">
        <v>5</v>
      </c>
      <c r="H79" s="5" t="s">
        <v>288</v>
      </c>
      <c r="I79" s="5" t="s">
        <v>288</v>
      </c>
      <c r="J79" s="5" t="s">
        <v>5</v>
      </c>
      <c r="K79" s="5" t="s">
        <v>288</v>
      </c>
      <c r="L79" s="5" t="s">
        <v>229</v>
      </c>
      <c r="M79" s="5" t="s">
        <v>230</v>
      </c>
      <c r="N79" s="75" t="s">
        <v>323</v>
      </c>
      <c r="O79" s="5" t="s">
        <v>288</v>
      </c>
      <c r="P79" s="5" t="s">
        <v>230</v>
      </c>
      <c r="Q79" s="5">
        <v>8</v>
      </c>
      <c r="R79" s="5">
        <f t="shared" si="0"/>
        <v>0.17391304347826086</v>
      </c>
      <c r="S79" s="5">
        <f t="shared" si="1"/>
        <v>0.69565217391304346</v>
      </c>
      <c r="T79" s="5">
        <f>S79</f>
        <v>0.69565217391304346</v>
      </c>
      <c r="U79" s="5">
        <f t="shared" si="4"/>
        <v>0</v>
      </c>
      <c r="V79" s="5">
        <v>0</v>
      </c>
      <c r="W79" s="5">
        <f t="shared" si="2"/>
        <v>0.21052631578947367</v>
      </c>
      <c r="X79" s="5">
        <f t="shared" si="5"/>
        <v>3.5789473684210522</v>
      </c>
      <c r="Y79" s="5">
        <f>X79-3</f>
        <v>0.57894736842105221</v>
      </c>
    </row>
    <row r="80" spans="1:27" ht="17" customHeight="1" x14ac:dyDescent="0.2">
      <c r="A80" t="s">
        <v>174</v>
      </c>
      <c r="B80" s="5" t="s">
        <v>230</v>
      </c>
      <c r="C80" s="5" t="s">
        <v>230</v>
      </c>
      <c r="D80" s="5" t="s">
        <v>230</v>
      </c>
      <c r="E80" s="5" t="s">
        <v>230</v>
      </c>
      <c r="F80" s="5" t="s">
        <v>230</v>
      </c>
      <c r="G80" s="5" t="s">
        <v>230</v>
      </c>
      <c r="H80" s="5" t="s">
        <v>230</v>
      </c>
      <c r="I80" s="5" t="s">
        <v>230</v>
      </c>
      <c r="J80" s="5" t="s">
        <v>230</v>
      </c>
      <c r="K80" s="5" t="s">
        <v>230</v>
      </c>
      <c r="L80" s="5" t="s">
        <v>230</v>
      </c>
      <c r="M80" s="5" t="s">
        <v>230</v>
      </c>
      <c r="N80" s="5" t="s">
        <v>230</v>
      </c>
      <c r="O80" s="5" t="s">
        <v>230</v>
      </c>
      <c r="P80" s="5" t="s">
        <v>230</v>
      </c>
      <c r="Q80" s="5">
        <v>0</v>
      </c>
      <c r="R80" s="5">
        <f t="shared" si="0"/>
        <v>0</v>
      </c>
      <c r="S80" s="5">
        <f t="shared" si="1"/>
        <v>0</v>
      </c>
      <c r="T80" s="5">
        <f t="shared" si="3"/>
        <v>0</v>
      </c>
      <c r="U80" s="5">
        <f t="shared" si="4"/>
        <v>0</v>
      </c>
      <c r="V80" s="5">
        <v>0</v>
      </c>
      <c r="W80" s="5">
        <f t="shared" si="2"/>
        <v>0</v>
      </c>
      <c r="X80" s="5">
        <f t="shared" si="5"/>
        <v>0</v>
      </c>
      <c r="Y80" s="5">
        <f>X80</f>
        <v>0</v>
      </c>
    </row>
    <row r="81" spans="1:27" ht="17" customHeight="1" x14ac:dyDescent="0.2">
      <c r="A81" t="s">
        <v>226</v>
      </c>
      <c r="B81" s="5" t="s">
        <v>230</v>
      </c>
      <c r="C81" s="5" t="s">
        <v>230</v>
      </c>
      <c r="D81" s="5" t="s">
        <v>230</v>
      </c>
      <c r="E81" s="5" t="s">
        <v>288</v>
      </c>
      <c r="F81" s="75" t="s">
        <v>323</v>
      </c>
      <c r="G81" s="5" t="s">
        <v>230</v>
      </c>
      <c r="H81" s="75" t="s">
        <v>323</v>
      </c>
      <c r="I81" s="5" t="s">
        <v>229</v>
      </c>
      <c r="J81" s="5" t="s">
        <v>230</v>
      </c>
      <c r="K81" s="5" t="s">
        <v>288</v>
      </c>
      <c r="L81" s="5" t="s">
        <v>326</v>
      </c>
      <c r="M81" s="5" t="s">
        <v>230</v>
      </c>
      <c r="N81" s="5" t="s">
        <v>20</v>
      </c>
      <c r="O81" s="5" t="s">
        <v>229</v>
      </c>
      <c r="P81" s="5" t="s">
        <v>230</v>
      </c>
      <c r="Q81" s="5">
        <v>4</v>
      </c>
      <c r="R81" s="5">
        <f t="shared" si="0"/>
        <v>8.6956521739130432E-2</v>
      </c>
      <c r="S81" s="5">
        <f t="shared" si="1"/>
        <v>0.34782608695652173</v>
      </c>
      <c r="T81" s="5">
        <f t="shared" si="3"/>
        <v>0.34782608695652173</v>
      </c>
      <c r="U81" s="5">
        <f t="shared" si="4"/>
        <v>0</v>
      </c>
      <c r="V81" s="5">
        <v>0</v>
      </c>
      <c r="W81" s="5">
        <f t="shared" si="2"/>
        <v>0.10526315789473684</v>
      </c>
      <c r="X81" s="5">
        <f t="shared" si="5"/>
        <v>1.7894736842105261</v>
      </c>
      <c r="Y81" s="5">
        <f>X81-2</f>
        <v>-0.21052631578947389</v>
      </c>
    </row>
    <row r="82" spans="1:27" ht="17" customHeight="1" x14ac:dyDescent="0.2">
      <c r="A82" t="s">
        <v>195</v>
      </c>
      <c r="B82" s="5" t="s">
        <v>230</v>
      </c>
      <c r="C82" s="5" t="s">
        <v>230</v>
      </c>
      <c r="D82" s="5" t="s">
        <v>230</v>
      </c>
      <c r="E82" s="5" t="s">
        <v>230</v>
      </c>
      <c r="F82" s="5" t="s">
        <v>230</v>
      </c>
      <c r="G82" s="5" t="s">
        <v>230</v>
      </c>
      <c r="H82" s="5" t="s">
        <v>230</v>
      </c>
      <c r="I82" s="5" t="s">
        <v>230</v>
      </c>
      <c r="J82" s="5" t="s">
        <v>230</v>
      </c>
      <c r="K82" s="5" t="s">
        <v>78</v>
      </c>
      <c r="L82" s="82" t="s">
        <v>333</v>
      </c>
      <c r="M82" s="5" t="s">
        <v>230</v>
      </c>
      <c r="N82" s="5" t="s">
        <v>230</v>
      </c>
      <c r="O82" s="5" t="s">
        <v>230</v>
      </c>
      <c r="P82" s="5" t="s">
        <v>230</v>
      </c>
      <c r="Q82" s="5">
        <v>2</v>
      </c>
      <c r="R82" s="5">
        <f t="shared" si="0"/>
        <v>4.3478260869565216E-2</v>
      </c>
      <c r="S82" s="5">
        <f t="shared" si="1"/>
        <v>0.17391304347826086</v>
      </c>
      <c r="T82" s="5">
        <f t="shared" si="3"/>
        <v>0.17391304347826086</v>
      </c>
      <c r="U82" s="5">
        <f t="shared" si="4"/>
        <v>0</v>
      </c>
      <c r="V82" s="5">
        <v>0</v>
      </c>
      <c r="W82" s="5">
        <f t="shared" si="2"/>
        <v>5.2631578947368418E-2</v>
      </c>
      <c r="X82" s="5">
        <f t="shared" si="5"/>
        <v>0.89473684210526305</v>
      </c>
      <c r="Y82" s="5">
        <f>X82-1</f>
        <v>-0.10526315789473695</v>
      </c>
    </row>
    <row r="83" spans="1:27" ht="17" customHeight="1" x14ac:dyDescent="0.2">
      <c r="A83" t="s">
        <v>251</v>
      </c>
      <c r="B83" s="5" t="s">
        <v>230</v>
      </c>
      <c r="C83" s="5" t="s">
        <v>230</v>
      </c>
      <c r="D83" s="5" t="s">
        <v>230</v>
      </c>
      <c r="E83" s="5" t="s">
        <v>230</v>
      </c>
      <c r="F83" s="5" t="s">
        <v>230</v>
      </c>
      <c r="G83" s="5" t="s">
        <v>230</v>
      </c>
      <c r="H83" s="5" t="s">
        <v>230</v>
      </c>
      <c r="I83" s="5" t="s">
        <v>230</v>
      </c>
      <c r="J83" s="5" t="s">
        <v>230</v>
      </c>
      <c r="K83" s="5" t="s">
        <v>230</v>
      </c>
      <c r="L83" s="5" t="s">
        <v>230</v>
      </c>
      <c r="M83" s="5" t="s">
        <v>230</v>
      </c>
      <c r="N83" s="5" t="s">
        <v>288</v>
      </c>
      <c r="O83" s="5" t="s">
        <v>288</v>
      </c>
      <c r="P83" s="5" t="s">
        <v>230</v>
      </c>
      <c r="Q83" s="5">
        <v>2</v>
      </c>
      <c r="R83" s="5">
        <f t="shared" si="0"/>
        <v>4.3478260869565216E-2</v>
      </c>
      <c r="S83" s="5">
        <f t="shared" si="1"/>
        <v>0.17391304347826086</v>
      </c>
      <c r="T83" s="5">
        <f t="shared" si="3"/>
        <v>0.17391304347826086</v>
      </c>
      <c r="U83" s="5">
        <f t="shared" si="4"/>
        <v>0</v>
      </c>
      <c r="V83" s="5">
        <v>0</v>
      </c>
      <c r="W83" s="5">
        <f t="shared" si="2"/>
        <v>5.2631578947368418E-2</v>
      </c>
      <c r="X83" s="5">
        <f t="shared" si="5"/>
        <v>0.89473684210526305</v>
      </c>
      <c r="Y83" s="5">
        <f>X83</f>
        <v>0.89473684210526305</v>
      </c>
    </row>
    <row r="84" spans="1:27" ht="17" customHeight="1" x14ac:dyDescent="0.2">
      <c r="A84" t="s">
        <v>160</v>
      </c>
      <c r="B84" s="5" t="s">
        <v>230</v>
      </c>
      <c r="C84" s="5" t="s">
        <v>230</v>
      </c>
      <c r="D84" s="5" t="s">
        <v>230</v>
      </c>
      <c r="E84" s="5" t="s">
        <v>230</v>
      </c>
      <c r="F84" s="5" t="s">
        <v>230</v>
      </c>
      <c r="G84" s="5" t="s">
        <v>230</v>
      </c>
      <c r="H84" s="5" t="s">
        <v>230</v>
      </c>
      <c r="I84" s="5" t="s">
        <v>230</v>
      </c>
      <c r="J84" s="5" t="s">
        <v>230</v>
      </c>
      <c r="K84" s="5" t="s">
        <v>230</v>
      </c>
      <c r="L84" s="5" t="s">
        <v>230</v>
      </c>
      <c r="M84" s="5" t="s">
        <v>230</v>
      </c>
      <c r="N84" s="5" t="s">
        <v>230</v>
      </c>
      <c r="O84" s="5" t="s">
        <v>230</v>
      </c>
      <c r="P84" s="5" t="s">
        <v>230</v>
      </c>
      <c r="Q84" s="5">
        <v>0</v>
      </c>
      <c r="R84" s="5">
        <f t="shared" si="0"/>
        <v>0</v>
      </c>
      <c r="S84" s="5">
        <f t="shared" si="1"/>
        <v>0</v>
      </c>
      <c r="T84" s="5">
        <f t="shared" si="3"/>
        <v>0</v>
      </c>
      <c r="U84" s="5">
        <f t="shared" si="4"/>
        <v>0</v>
      </c>
      <c r="V84" s="5">
        <v>0</v>
      </c>
      <c r="W84" s="5">
        <f t="shared" si="2"/>
        <v>0</v>
      </c>
      <c r="X84" s="5">
        <f t="shared" si="5"/>
        <v>0</v>
      </c>
      <c r="Y84" s="5">
        <f>X84</f>
        <v>0</v>
      </c>
    </row>
    <row r="85" spans="1:27" ht="17" customHeight="1" x14ac:dyDescent="0.2">
      <c r="A85" t="s">
        <v>170</v>
      </c>
      <c r="B85" s="5" t="s">
        <v>20</v>
      </c>
      <c r="C85" s="5" t="s">
        <v>20</v>
      </c>
      <c r="D85" s="5" t="s">
        <v>230</v>
      </c>
      <c r="E85" s="5" t="s">
        <v>20</v>
      </c>
      <c r="F85" s="5" t="s">
        <v>20</v>
      </c>
      <c r="G85" s="5" t="s">
        <v>230</v>
      </c>
      <c r="H85" s="5" t="s">
        <v>229</v>
      </c>
      <c r="I85" s="5" t="s">
        <v>229</v>
      </c>
      <c r="J85" s="5" t="s">
        <v>230</v>
      </c>
      <c r="K85" s="5" t="s">
        <v>20</v>
      </c>
      <c r="L85" s="5" t="s">
        <v>20</v>
      </c>
      <c r="M85" s="5" t="s">
        <v>230</v>
      </c>
      <c r="N85" s="5" t="s">
        <v>20</v>
      </c>
      <c r="O85" s="5" t="s">
        <v>20</v>
      </c>
      <c r="P85" s="5" t="s">
        <v>230</v>
      </c>
      <c r="Q85" s="5">
        <v>0</v>
      </c>
      <c r="R85" s="5">
        <f t="shared" si="0"/>
        <v>0</v>
      </c>
      <c r="S85" s="5">
        <f t="shared" si="1"/>
        <v>0</v>
      </c>
      <c r="T85" s="5">
        <f t="shared" si="3"/>
        <v>0</v>
      </c>
      <c r="U85" s="5">
        <f t="shared" si="4"/>
        <v>0</v>
      </c>
      <c r="V85" s="5">
        <v>0</v>
      </c>
      <c r="W85" s="5">
        <f t="shared" si="2"/>
        <v>0</v>
      </c>
      <c r="X85" s="5">
        <f t="shared" si="5"/>
        <v>0</v>
      </c>
      <c r="Y85" s="5">
        <f>X85</f>
        <v>0</v>
      </c>
    </row>
    <row r="86" spans="1:27" ht="17" customHeight="1" x14ac:dyDescent="0.2">
      <c r="A86" t="s">
        <v>252</v>
      </c>
      <c r="B86" s="5" t="s">
        <v>230</v>
      </c>
      <c r="C86" s="5" t="s">
        <v>230</v>
      </c>
      <c r="D86" s="5" t="s">
        <v>230</v>
      </c>
      <c r="E86" s="5" t="s">
        <v>288</v>
      </c>
      <c r="F86" s="5" t="s">
        <v>288</v>
      </c>
      <c r="G86" s="5" t="s">
        <v>230</v>
      </c>
      <c r="H86" s="5" t="s">
        <v>5</v>
      </c>
      <c r="I86" s="5" t="s">
        <v>288</v>
      </c>
      <c r="J86" s="5" t="s">
        <v>8</v>
      </c>
      <c r="K86" s="75" t="s">
        <v>323</v>
      </c>
      <c r="L86" s="75" t="s">
        <v>323</v>
      </c>
      <c r="M86" s="5" t="s">
        <v>230</v>
      </c>
      <c r="N86" s="75" t="s">
        <v>323</v>
      </c>
      <c r="O86" s="5" t="s">
        <v>288</v>
      </c>
      <c r="P86" s="5" t="s">
        <v>230</v>
      </c>
      <c r="Q86" s="5">
        <v>8</v>
      </c>
      <c r="R86" s="5">
        <f t="shared" si="0"/>
        <v>0.17391304347826086</v>
      </c>
      <c r="S86" s="5">
        <f t="shared" si="1"/>
        <v>0.69565217391304346</v>
      </c>
      <c r="T86" s="5">
        <f>S86-1</f>
        <v>-0.30434782608695654</v>
      </c>
      <c r="U86" s="5">
        <f t="shared" si="4"/>
        <v>0</v>
      </c>
      <c r="V86" s="5">
        <v>0</v>
      </c>
    </row>
    <row r="87" spans="1:27" ht="17" customHeight="1" x14ac:dyDescent="0.2">
      <c r="A87" t="s">
        <v>154</v>
      </c>
      <c r="B87" s="5" t="s">
        <v>230</v>
      </c>
      <c r="C87" s="5" t="s">
        <v>230</v>
      </c>
      <c r="D87" s="5" t="s">
        <v>230</v>
      </c>
      <c r="E87" s="5" t="s">
        <v>230</v>
      </c>
      <c r="F87" s="5" t="s">
        <v>230</v>
      </c>
      <c r="G87" s="5" t="s">
        <v>230</v>
      </c>
      <c r="H87" s="5" t="s">
        <v>230</v>
      </c>
      <c r="I87" s="5" t="s">
        <v>230</v>
      </c>
      <c r="J87" s="5" t="s">
        <v>230</v>
      </c>
      <c r="K87" s="5" t="s">
        <v>230</v>
      </c>
      <c r="L87" s="5" t="s">
        <v>230</v>
      </c>
      <c r="M87" s="5" t="s">
        <v>230</v>
      </c>
      <c r="N87" s="5" t="s">
        <v>230</v>
      </c>
      <c r="O87" s="5" t="s">
        <v>230</v>
      </c>
      <c r="P87" s="5" t="s">
        <v>230</v>
      </c>
      <c r="Q87" s="5">
        <v>0</v>
      </c>
      <c r="R87" s="5">
        <f t="shared" si="0"/>
        <v>0</v>
      </c>
      <c r="S87" s="5">
        <f t="shared" si="1"/>
        <v>0</v>
      </c>
      <c r="T87" s="5">
        <f>S87</f>
        <v>0</v>
      </c>
      <c r="U87" s="5">
        <f t="shared" si="4"/>
        <v>0</v>
      </c>
      <c r="V87" s="5">
        <v>0</v>
      </c>
    </row>
    <row r="88" spans="1:27" ht="17" customHeight="1" x14ac:dyDescent="0.2">
      <c r="A88" t="s">
        <v>161</v>
      </c>
      <c r="B88" s="5" t="s">
        <v>230</v>
      </c>
      <c r="C88" s="5" t="s">
        <v>230</v>
      </c>
      <c r="D88" s="5" t="s">
        <v>230</v>
      </c>
      <c r="E88" s="5" t="s">
        <v>230</v>
      </c>
      <c r="F88" s="5" t="s">
        <v>5</v>
      </c>
      <c r="G88" s="5" t="s">
        <v>5</v>
      </c>
      <c r="H88" s="5" t="s">
        <v>230</v>
      </c>
      <c r="I88" s="5" t="s">
        <v>5</v>
      </c>
      <c r="J88" s="5" t="s">
        <v>5</v>
      </c>
      <c r="K88" s="5" t="s">
        <v>5</v>
      </c>
      <c r="L88" s="5" t="s">
        <v>5</v>
      </c>
      <c r="M88" s="5" t="s">
        <v>230</v>
      </c>
      <c r="N88" s="5" t="s">
        <v>5</v>
      </c>
      <c r="O88" s="5" t="s">
        <v>5</v>
      </c>
      <c r="P88" s="5" t="s">
        <v>230</v>
      </c>
      <c r="Q88" s="5">
        <v>8</v>
      </c>
    </row>
    <row r="89" spans="1:27" ht="17" customHeight="1" x14ac:dyDescent="0.2">
      <c r="A89" t="s">
        <v>152</v>
      </c>
      <c r="B89" s="5" t="s">
        <v>230</v>
      </c>
      <c r="C89" s="5" t="s">
        <v>230</v>
      </c>
      <c r="D89" s="5" t="s">
        <v>230</v>
      </c>
      <c r="E89" s="5" t="s">
        <v>230</v>
      </c>
      <c r="F89" s="5" t="s">
        <v>230</v>
      </c>
      <c r="G89" s="5" t="s">
        <v>230</v>
      </c>
      <c r="H89" s="5" t="s">
        <v>230</v>
      </c>
      <c r="I89" s="5" t="s">
        <v>230</v>
      </c>
      <c r="J89" s="5" t="s">
        <v>230</v>
      </c>
      <c r="K89" s="5" t="s">
        <v>230</v>
      </c>
      <c r="L89" s="5" t="s">
        <v>230</v>
      </c>
      <c r="M89" s="5" t="s">
        <v>230</v>
      </c>
      <c r="N89" s="5" t="s">
        <v>230</v>
      </c>
      <c r="O89" s="5" t="s">
        <v>230</v>
      </c>
      <c r="P89" s="5" t="s">
        <v>230</v>
      </c>
      <c r="Q89" s="5">
        <v>0</v>
      </c>
    </row>
    <row r="90" spans="1:27" ht="17" customHeight="1" x14ac:dyDescent="0.2">
      <c r="A90" t="s">
        <v>270</v>
      </c>
      <c r="B90" s="5" t="s">
        <v>230</v>
      </c>
      <c r="C90" s="5" t="s">
        <v>230</v>
      </c>
      <c r="D90" s="5" t="s">
        <v>230</v>
      </c>
      <c r="E90" s="5" t="s">
        <v>230</v>
      </c>
      <c r="F90" s="5" t="s">
        <v>230</v>
      </c>
      <c r="G90" s="5" t="s">
        <v>230</v>
      </c>
      <c r="H90" s="5" t="s">
        <v>10</v>
      </c>
      <c r="I90" s="5" t="s">
        <v>10</v>
      </c>
      <c r="J90" s="5" t="s">
        <v>230</v>
      </c>
      <c r="K90" s="5" t="s">
        <v>10</v>
      </c>
      <c r="L90" s="5" t="s">
        <v>10</v>
      </c>
      <c r="M90" s="5" t="s">
        <v>230</v>
      </c>
      <c r="N90" s="5" t="s">
        <v>10</v>
      </c>
      <c r="O90" s="5" t="s">
        <v>10</v>
      </c>
      <c r="P90" s="5" t="s">
        <v>230</v>
      </c>
      <c r="Q90" s="5">
        <v>1</v>
      </c>
    </row>
    <row r="91" spans="1:27" ht="17" customHeight="1" x14ac:dyDescent="0.2">
      <c r="A91" t="s">
        <v>271</v>
      </c>
      <c r="B91" s="5" t="s">
        <v>230</v>
      </c>
      <c r="C91" s="5" t="s">
        <v>230</v>
      </c>
      <c r="D91" s="5" t="s">
        <v>230</v>
      </c>
      <c r="E91" s="5" t="s">
        <v>230</v>
      </c>
      <c r="F91" s="5" t="s">
        <v>230</v>
      </c>
      <c r="G91" s="5" t="s">
        <v>230</v>
      </c>
      <c r="H91" s="5" t="s">
        <v>288</v>
      </c>
      <c r="I91" s="5" t="s">
        <v>288</v>
      </c>
      <c r="J91" s="5" t="s">
        <v>5</v>
      </c>
      <c r="K91" s="5" t="s">
        <v>230</v>
      </c>
      <c r="L91" s="5" t="s">
        <v>230</v>
      </c>
      <c r="M91" s="5" t="s">
        <v>230</v>
      </c>
      <c r="N91" s="5" t="s">
        <v>230</v>
      </c>
      <c r="O91" s="5" t="s">
        <v>230</v>
      </c>
      <c r="P91" s="5" t="s">
        <v>230</v>
      </c>
      <c r="Q91" s="5">
        <v>3</v>
      </c>
    </row>
    <row r="92" spans="1:27" ht="17" customHeight="1" x14ac:dyDescent="0.2">
      <c r="A92" t="s">
        <v>272</v>
      </c>
      <c r="B92" s="5" t="s">
        <v>230</v>
      </c>
      <c r="C92" s="5" t="s">
        <v>230</v>
      </c>
      <c r="D92" s="5" t="s">
        <v>230</v>
      </c>
      <c r="E92" s="5" t="s">
        <v>230</v>
      </c>
      <c r="F92" s="5" t="s">
        <v>230</v>
      </c>
      <c r="G92" s="5" t="s">
        <v>230</v>
      </c>
      <c r="H92" s="5" t="s">
        <v>288</v>
      </c>
      <c r="I92" s="5" t="s">
        <v>288</v>
      </c>
      <c r="J92" s="5" t="s">
        <v>5</v>
      </c>
      <c r="K92" s="5" t="s">
        <v>230</v>
      </c>
      <c r="L92" s="5" t="s">
        <v>230</v>
      </c>
      <c r="M92" s="5" t="s">
        <v>230</v>
      </c>
      <c r="N92" s="5" t="s">
        <v>230</v>
      </c>
      <c r="O92" s="5" t="s">
        <v>230</v>
      </c>
      <c r="P92" s="5" t="s">
        <v>230</v>
      </c>
      <c r="Q92" s="5">
        <v>3</v>
      </c>
    </row>
    <row r="93" spans="1:27" ht="17" customHeight="1" x14ac:dyDescent="0.2">
      <c r="A93" t="s">
        <v>273</v>
      </c>
      <c r="B93" s="5" t="s">
        <v>230</v>
      </c>
      <c r="C93" s="5" t="s">
        <v>230</v>
      </c>
      <c r="D93" s="5" t="s">
        <v>230</v>
      </c>
      <c r="E93" s="5" t="s">
        <v>230</v>
      </c>
      <c r="F93" s="5" t="s">
        <v>230</v>
      </c>
      <c r="G93" s="5" t="s">
        <v>230</v>
      </c>
      <c r="H93" s="5" t="s">
        <v>11</v>
      </c>
      <c r="I93" s="5" t="s">
        <v>11</v>
      </c>
      <c r="J93" s="5" t="s">
        <v>230</v>
      </c>
      <c r="K93" s="5" t="s">
        <v>11</v>
      </c>
      <c r="L93" s="5" t="s">
        <v>11</v>
      </c>
      <c r="M93" s="5" t="s">
        <v>230</v>
      </c>
      <c r="N93" s="5" t="s">
        <v>11</v>
      </c>
      <c r="O93" s="5" t="s">
        <v>11</v>
      </c>
      <c r="P93" s="5" t="s">
        <v>230</v>
      </c>
      <c r="Q93" s="5">
        <v>0</v>
      </c>
    </row>
    <row r="94" spans="1:27" ht="17" customHeight="1" x14ac:dyDescent="0.2">
      <c r="A94" t="s">
        <v>255</v>
      </c>
      <c r="B94" s="5" t="s">
        <v>288</v>
      </c>
      <c r="C94" s="5" t="s">
        <v>288</v>
      </c>
      <c r="D94" s="5" t="s">
        <v>230</v>
      </c>
      <c r="E94" s="5" t="s">
        <v>298</v>
      </c>
      <c r="F94" s="5" t="s">
        <v>298</v>
      </c>
      <c r="G94" s="5" t="s">
        <v>230</v>
      </c>
      <c r="H94" s="5" t="s">
        <v>298</v>
      </c>
      <c r="I94" s="5" t="s">
        <v>298</v>
      </c>
      <c r="J94" s="5" t="s">
        <v>230</v>
      </c>
      <c r="K94" s="5" t="s">
        <v>288</v>
      </c>
      <c r="L94" s="5" t="s">
        <v>288</v>
      </c>
      <c r="M94" s="5" t="s">
        <v>230</v>
      </c>
      <c r="N94" s="5" t="s">
        <v>288</v>
      </c>
      <c r="O94" s="5" t="s">
        <v>288</v>
      </c>
      <c r="P94" s="5" t="s">
        <v>230</v>
      </c>
      <c r="Q94" s="5">
        <v>6</v>
      </c>
    </row>
    <row r="95" spans="1:27" ht="17" customHeight="1" x14ac:dyDescent="0.2">
      <c r="A95" t="s">
        <v>241</v>
      </c>
      <c r="B95" s="5" t="s">
        <v>288</v>
      </c>
      <c r="C95" s="5" t="s">
        <v>288</v>
      </c>
      <c r="D95" s="5" t="s">
        <v>230</v>
      </c>
      <c r="E95" s="5" t="s">
        <v>5</v>
      </c>
      <c r="F95" s="5" t="s">
        <v>288</v>
      </c>
      <c r="G95" s="5" t="s">
        <v>8</v>
      </c>
      <c r="H95" s="5" t="s">
        <v>288</v>
      </c>
      <c r="I95" s="5" t="s">
        <v>10</v>
      </c>
      <c r="J95" s="5" t="s">
        <v>5</v>
      </c>
      <c r="K95" s="5" t="s">
        <v>288</v>
      </c>
      <c r="L95" s="5" t="s">
        <v>78</v>
      </c>
      <c r="M95" s="5" t="s">
        <v>230</v>
      </c>
      <c r="N95" s="5" t="s">
        <v>288</v>
      </c>
      <c r="O95" s="5" t="s">
        <v>288</v>
      </c>
      <c r="P95" s="5" t="s">
        <v>230</v>
      </c>
      <c r="Q95" s="5">
        <v>10</v>
      </c>
    </row>
    <row r="96" spans="1:27" ht="17" customHeight="1" x14ac:dyDescent="0.2">
      <c r="R96" s="5">
        <f>SUM(R73:R87)</f>
        <v>0.99999999999999989</v>
      </c>
      <c r="S96" s="5">
        <f t="shared" ref="S96:T96" si="6">SUM(S73:S87)</f>
        <v>3.9999999999999996</v>
      </c>
      <c r="T96" s="5">
        <f t="shared" si="6"/>
        <v>0</v>
      </c>
      <c r="U96" s="5">
        <f>SUM(U73:U85)</f>
        <v>0</v>
      </c>
      <c r="V96" s="5">
        <f>SUM(V73:V85)</f>
        <v>0</v>
      </c>
      <c r="W96" s="5">
        <f>SUM(W73:W85)</f>
        <v>1</v>
      </c>
      <c r="X96" s="5">
        <f>SUM(X73:X85)</f>
        <v>16.999999999999996</v>
      </c>
      <c r="Y96" s="5">
        <f>SUM(Y73:Y85)</f>
        <v>-1.7763568394002505E-15</v>
      </c>
      <c r="Z96" s="5">
        <f t="shared" ref="Z96:AA96" si="7">SUM(Z73:Z85)</f>
        <v>0</v>
      </c>
      <c r="AA96" s="5">
        <f t="shared" si="7"/>
        <v>0</v>
      </c>
    </row>
    <row r="97" spans="1:27" ht="17" customHeight="1" x14ac:dyDescent="0.2">
      <c r="A97" t="s">
        <v>299</v>
      </c>
      <c r="B97" s="5">
        <v>4</v>
      </c>
      <c r="C97" s="5">
        <v>4</v>
      </c>
      <c r="D97" s="5">
        <v>0</v>
      </c>
      <c r="E97" s="5">
        <v>4</v>
      </c>
      <c r="F97" s="5">
        <v>4</v>
      </c>
      <c r="G97" s="5">
        <v>2</v>
      </c>
      <c r="H97" s="5">
        <v>8</v>
      </c>
      <c r="I97" s="5">
        <v>6</v>
      </c>
      <c r="J97" s="5">
        <v>2</v>
      </c>
      <c r="K97" s="5">
        <v>10</v>
      </c>
      <c r="L97" s="5">
        <v>5</v>
      </c>
      <c r="N97" s="5">
        <v>7</v>
      </c>
      <c r="O97" s="5">
        <v>7</v>
      </c>
      <c r="P97" s="5" t="s">
        <v>332</v>
      </c>
      <c r="Q97" s="5">
        <f>SUM(Q73:Q87)</f>
        <v>46</v>
      </c>
    </row>
    <row r="98" spans="1:27" ht="17" customHeight="1" x14ac:dyDescent="0.2">
      <c r="P98" s="5" t="s">
        <v>193</v>
      </c>
      <c r="Q98" s="5">
        <f>SUM(Q73:Q85)</f>
        <v>38</v>
      </c>
    </row>
    <row r="99" spans="1:27" ht="17" customHeight="1" x14ac:dyDescent="0.2">
      <c r="S99" s="5" t="s">
        <v>122</v>
      </c>
      <c r="U99" s="5" t="s">
        <v>317</v>
      </c>
      <c r="X99" s="5" t="s">
        <v>318</v>
      </c>
      <c r="Z99" s="5" t="s">
        <v>324</v>
      </c>
      <c r="AA99" s="5"/>
    </row>
    <row r="100" spans="1:27" ht="17" customHeight="1" x14ac:dyDescent="0.2">
      <c r="S100" s="5">
        <v>4</v>
      </c>
      <c r="U100" s="5">
        <v>0</v>
      </c>
      <c r="X100" s="5">
        <v>17</v>
      </c>
      <c r="Z100" s="5"/>
      <c r="AA100" s="5"/>
    </row>
    <row r="101" spans="1:27" ht="17" customHeight="1" x14ac:dyDescent="0.2">
      <c r="A101" t="s">
        <v>233</v>
      </c>
      <c r="B101" s="5" t="s">
        <v>0</v>
      </c>
      <c r="E101" s="5" t="s">
        <v>1</v>
      </c>
      <c r="H101" s="5" t="s">
        <v>2</v>
      </c>
      <c r="K101" s="5" t="s">
        <v>3</v>
      </c>
      <c r="N101" s="5" t="s">
        <v>4</v>
      </c>
      <c r="Q101" s="5" t="s">
        <v>253</v>
      </c>
      <c r="R101" s="5" t="s">
        <v>325</v>
      </c>
      <c r="S101" s="5" t="s">
        <v>319</v>
      </c>
      <c r="T101" s="5" t="s">
        <v>320</v>
      </c>
      <c r="U101" s="5" t="s">
        <v>319</v>
      </c>
      <c r="V101" s="5" t="s">
        <v>320</v>
      </c>
      <c r="W101" s="5" t="s">
        <v>325</v>
      </c>
      <c r="X101" s="5" t="s">
        <v>319</v>
      </c>
      <c r="Y101" s="5" t="s">
        <v>320</v>
      </c>
      <c r="Z101" s="5" t="s">
        <v>319</v>
      </c>
      <c r="AA101" s="5" t="s">
        <v>320</v>
      </c>
    </row>
    <row r="102" spans="1:27" ht="17" customHeight="1" x14ac:dyDescent="0.2">
      <c r="B102" s="5" t="s">
        <v>27</v>
      </c>
      <c r="C102" s="5" t="s">
        <v>28</v>
      </c>
      <c r="D102" s="5" t="s">
        <v>29</v>
      </c>
      <c r="E102" s="5" t="s">
        <v>27</v>
      </c>
      <c r="F102" s="5" t="s">
        <v>28</v>
      </c>
      <c r="G102" s="5" t="s">
        <v>29</v>
      </c>
      <c r="H102" s="5" t="s">
        <v>27</v>
      </c>
      <c r="I102" s="5" t="s">
        <v>28</v>
      </c>
      <c r="J102" s="5" t="s">
        <v>29</v>
      </c>
      <c r="K102" s="5" t="s">
        <v>27</v>
      </c>
      <c r="L102" s="5" t="s">
        <v>28</v>
      </c>
      <c r="M102" s="5" t="s">
        <v>29</v>
      </c>
      <c r="N102" s="5" t="s">
        <v>27</v>
      </c>
      <c r="O102" s="5" t="s">
        <v>28</v>
      </c>
      <c r="P102" s="5" t="s">
        <v>29</v>
      </c>
    </row>
    <row r="103" spans="1:27" ht="17" customHeight="1" x14ac:dyDescent="0.2">
      <c r="A103" t="s">
        <v>269</v>
      </c>
      <c r="B103" s="5" t="s">
        <v>230</v>
      </c>
      <c r="C103" s="5" t="s">
        <v>230</v>
      </c>
      <c r="D103" s="5" t="s">
        <v>230</v>
      </c>
      <c r="E103" s="5" t="s">
        <v>230</v>
      </c>
      <c r="F103" s="5" t="s">
        <v>229</v>
      </c>
      <c r="G103" s="75" t="s">
        <v>323</v>
      </c>
      <c r="H103" s="5" t="s">
        <v>288</v>
      </c>
      <c r="I103" s="75" t="s">
        <v>328</v>
      </c>
      <c r="J103" s="5" t="s">
        <v>230</v>
      </c>
      <c r="K103" s="5" t="s">
        <v>288</v>
      </c>
      <c r="L103" s="5" t="s">
        <v>229</v>
      </c>
      <c r="M103" s="5" t="s">
        <v>230</v>
      </c>
      <c r="N103" s="5" t="s">
        <v>14</v>
      </c>
      <c r="O103" s="5" t="s">
        <v>14</v>
      </c>
      <c r="P103" s="5" t="s">
        <v>230</v>
      </c>
      <c r="Q103" s="5">
        <v>3</v>
      </c>
      <c r="R103" s="5">
        <f t="shared" ref="R103:R117" si="8">Q103/Q$97</f>
        <v>6.5217391304347824E-2</v>
      </c>
      <c r="S103" s="5">
        <f t="shared" ref="S103:S117" si="9">S$70*R103</f>
        <v>0.2608695652173913</v>
      </c>
      <c r="T103" s="5">
        <f>S103-1</f>
        <v>-0.73913043478260865</v>
      </c>
      <c r="U103" s="5">
        <f>U$70*R103</f>
        <v>0</v>
      </c>
      <c r="V103" s="5">
        <v>0</v>
      </c>
      <c r="W103" s="5">
        <f t="shared" ref="W103:W115" si="10">Q103/Q$98</f>
        <v>7.8947368421052627E-2</v>
      </c>
      <c r="X103" s="5">
        <f>X$70*W103</f>
        <v>1.3421052631578947</v>
      </c>
      <c r="Y103" s="5">
        <f>X103-2</f>
        <v>-0.65789473684210531</v>
      </c>
    </row>
    <row r="104" spans="1:27" ht="17" customHeight="1" x14ac:dyDescent="0.2">
      <c r="A104" t="s">
        <v>196</v>
      </c>
      <c r="B104" s="5" t="s">
        <v>230</v>
      </c>
      <c r="C104" s="5" t="s">
        <v>229</v>
      </c>
      <c r="D104" s="5" t="s">
        <v>230</v>
      </c>
      <c r="E104" s="5" t="s">
        <v>229</v>
      </c>
      <c r="F104" s="5" t="s">
        <v>229</v>
      </c>
      <c r="G104" s="5" t="s">
        <v>229</v>
      </c>
      <c r="H104" s="75" t="s">
        <v>322</v>
      </c>
      <c r="I104" s="5" t="s">
        <v>229</v>
      </c>
      <c r="J104" s="5" t="s">
        <v>230</v>
      </c>
      <c r="K104" s="5" t="s">
        <v>288</v>
      </c>
      <c r="L104" s="5" t="s">
        <v>229</v>
      </c>
      <c r="M104" s="5" t="s">
        <v>230</v>
      </c>
      <c r="N104" s="5" t="s">
        <v>230</v>
      </c>
      <c r="O104" s="5" t="s">
        <v>230</v>
      </c>
      <c r="P104" s="5" t="s">
        <v>230</v>
      </c>
      <c r="Q104" s="5">
        <v>2</v>
      </c>
      <c r="R104" s="5">
        <f t="shared" si="8"/>
        <v>4.3478260869565216E-2</v>
      </c>
      <c r="S104" s="5">
        <f t="shared" si="9"/>
        <v>0.17391304347826086</v>
      </c>
      <c r="T104" s="5">
        <f t="shared" ref="T104:T105" si="11">S104</f>
        <v>0.17391304347826086</v>
      </c>
      <c r="U104" s="5">
        <f t="shared" ref="U104:U117" si="12">U$70*R104</f>
        <v>0</v>
      </c>
      <c r="V104" s="5">
        <v>0</v>
      </c>
      <c r="W104" s="5">
        <f t="shared" si="10"/>
        <v>5.2631578947368418E-2</v>
      </c>
      <c r="X104" s="5">
        <f t="shared" ref="X104:X115" si="13">X$70*W104</f>
        <v>0.89473684210526305</v>
      </c>
      <c r="Y104" s="5">
        <f>X104-2</f>
        <v>-1.1052631578947369</v>
      </c>
    </row>
    <row r="105" spans="1:27" ht="17" customHeight="1" x14ac:dyDescent="0.2">
      <c r="A105" t="s">
        <v>157</v>
      </c>
      <c r="B105" s="75" t="s">
        <v>322</v>
      </c>
      <c r="C105" s="5" t="s">
        <v>288</v>
      </c>
      <c r="D105" s="5" t="s">
        <v>230</v>
      </c>
      <c r="E105" s="5" t="s">
        <v>13</v>
      </c>
      <c r="F105" s="5" t="s">
        <v>13</v>
      </c>
      <c r="G105" s="5" t="s">
        <v>230</v>
      </c>
      <c r="H105" s="5" t="s">
        <v>13</v>
      </c>
      <c r="I105" s="5" t="s">
        <v>13</v>
      </c>
      <c r="J105" s="5" t="s">
        <v>230</v>
      </c>
      <c r="K105" s="75" t="s">
        <v>323</v>
      </c>
      <c r="L105" s="5" t="s">
        <v>230</v>
      </c>
      <c r="M105" s="5" t="s">
        <v>230</v>
      </c>
      <c r="N105" s="5" t="s">
        <v>230</v>
      </c>
      <c r="O105" s="5" t="s">
        <v>230</v>
      </c>
      <c r="P105" s="5" t="s">
        <v>230</v>
      </c>
      <c r="Q105" s="5">
        <v>3</v>
      </c>
      <c r="R105" s="5">
        <f t="shared" si="8"/>
        <v>6.5217391304347824E-2</v>
      </c>
      <c r="S105" s="5">
        <f t="shared" si="9"/>
        <v>0.2608695652173913</v>
      </c>
      <c r="T105" s="5">
        <f t="shared" si="11"/>
        <v>0.2608695652173913</v>
      </c>
      <c r="U105" s="5">
        <f t="shared" si="12"/>
        <v>0</v>
      </c>
      <c r="V105" s="5">
        <v>0</v>
      </c>
      <c r="W105" s="5">
        <f t="shared" si="10"/>
        <v>7.8947368421052627E-2</v>
      </c>
      <c r="X105" s="5">
        <f t="shared" si="13"/>
        <v>1.3421052631578947</v>
      </c>
      <c r="Y105" s="5">
        <f>X105-3</f>
        <v>-1.6578947368421053</v>
      </c>
    </row>
    <row r="106" spans="1:27" ht="17" customHeight="1" x14ac:dyDescent="0.2">
      <c r="A106" t="s">
        <v>197</v>
      </c>
      <c r="B106" s="5" t="s">
        <v>230</v>
      </c>
      <c r="C106" s="5" t="s">
        <v>230</v>
      </c>
      <c r="D106" s="5" t="s">
        <v>230</v>
      </c>
      <c r="E106" s="5" t="s">
        <v>288</v>
      </c>
      <c r="F106" s="5" t="s">
        <v>229</v>
      </c>
      <c r="G106" s="5" t="s">
        <v>230</v>
      </c>
      <c r="H106" s="5" t="s">
        <v>230</v>
      </c>
      <c r="I106" s="5" t="s">
        <v>288</v>
      </c>
      <c r="J106" s="5" t="s">
        <v>8</v>
      </c>
      <c r="K106" s="5" t="s">
        <v>288</v>
      </c>
      <c r="L106" s="5" t="s">
        <v>229</v>
      </c>
      <c r="M106" s="5" t="s">
        <v>230</v>
      </c>
      <c r="N106" s="5" t="s">
        <v>288</v>
      </c>
      <c r="O106" s="75" t="s">
        <v>322</v>
      </c>
      <c r="P106" s="5" t="s">
        <v>230</v>
      </c>
      <c r="Q106" s="5">
        <v>6</v>
      </c>
      <c r="R106" s="5">
        <f t="shared" si="8"/>
        <v>0.13043478260869565</v>
      </c>
      <c r="S106" s="5">
        <f t="shared" si="9"/>
        <v>0.52173913043478259</v>
      </c>
      <c r="T106" s="5">
        <f>S106-1</f>
        <v>-0.47826086956521741</v>
      </c>
      <c r="U106" s="5">
        <f t="shared" si="12"/>
        <v>0</v>
      </c>
      <c r="V106" s="5">
        <v>0</v>
      </c>
      <c r="W106" s="5">
        <f t="shared" si="10"/>
        <v>0.15789473684210525</v>
      </c>
      <c r="X106" s="5">
        <f t="shared" si="13"/>
        <v>2.6842105263157894</v>
      </c>
      <c r="Y106" s="5">
        <f>X106-2</f>
        <v>0.68421052631578938</v>
      </c>
    </row>
    <row r="107" spans="1:27" ht="17" customHeight="1" x14ac:dyDescent="0.2">
      <c r="A107" t="s">
        <v>194</v>
      </c>
      <c r="B107" s="5" t="s">
        <v>230</v>
      </c>
      <c r="C107" s="5" t="s">
        <v>230</v>
      </c>
      <c r="D107" s="5" t="s">
        <v>230</v>
      </c>
      <c r="E107" s="5" t="s">
        <v>230</v>
      </c>
      <c r="F107" s="5" t="s">
        <v>288</v>
      </c>
      <c r="G107" s="5" t="s">
        <v>8</v>
      </c>
      <c r="H107" s="5" t="s">
        <v>288</v>
      </c>
      <c r="I107" s="75" t="s">
        <v>322</v>
      </c>
      <c r="J107" s="5" t="s">
        <v>230</v>
      </c>
      <c r="K107" s="5" t="s">
        <v>288</v>
      </c>
      <c r="L107" s="5" t="s">
        <v>288</v>
      </c>
      <c r="M107" s="5" t="s">
        <v>230</v>
      </c>
      <c r="N107" s="5" t="s">
        <v>288</v>
      </c>
      <c r="O107" s="5" t="s">
        <v>288</v>
      </c>
      <c r="P107" s="5" t="s">
        <v>230</v>
      </c>
      <c r="Q107" s="5">
        <v>8</v>
      </c>
      <c r="R107" s="5">
        <f t="shared" si="8"/>
        <v>0.17391304347826086</v>
      </c>
      <c r="S107" s="5">
        <f t="shared" si="9"/>
        <v>0.69565217391304346</v>
      </c>
      <c r="T107" s="5">
        <f>S107-1</f>
        <v>-0.30434782608695654</v>
      </c>
      <c r="U107" s="5">
        <f t="shared" si="12"/>
        <v>0</v>
      </c>
      <c r="V107" s="5">
        <v>0</v>
      </c>
      <c r="W107" s="5">
        <f t="shared" si="10"/>
        <v>0.21052631578947367</v>
      </c>
      <c r="X107" s="5">
        <f t="shared" si="13"/>
        <v>3.5789473684210522</v>
      </c>
      <c r="Y107" s="5">
        <f>X107-2</f>
        <v>1.5789473684210522</v>
      </c>
    </row>
    <row r="108" spans="1:27" ht="17" customHeight="1" x14ac:dyDescent="0.2">
      <c r="A108" t="s">
        <v>192</v>
      </c>
      <c r="B108" s="5" t="s">
        <v>229</v>
      </c>
      <c r="C108" s="5" t="s">
        <v>229</v>
      </c>
      <c r="D108" s="5" t="s">
        <v>230</v>
      </c>
      <c r="E108" s="5" t="s">
        <v>229</v>
      </c>
      <c r="F108" s="5" t="s">
        <v>229</v>
      </c>
      <c r="G108" s="5" t="s">
        <v>230</v>
      </c>
      <c r="H108" s="5" t="s">
        <v>229</v>
      </c>
      <c r="I108" s="5" t="s">
        <v>229</v>
      </c>
      <c r="J108" s="5" t="s">
        <v>230</v>
      </c>
      <c r="K108" s="5" t="s">
        <v>229</v>
      </c>
      <c r="L108" s="5" t="s">
        <v>229</v>
      </c>
      <c r="M108" s="5" t="s">
        <v>230</v>
      </c>
      <c r="N108" s="5" t="s">
        <v>230</v>
      </c>
      <c r="O108" s="5" t="s">
        <v>230</v>
      </c>
      <c r="P108" s="5" t="s">
        <v>230</v>
      </c>
      <c r="Q108" s="5">
        <v>0</v>
      </c>
      <c r="R108" s="5">
        <f t="shared" si="8"/>
        <v>0</v>
      </c>
      <c r="S108" s="5">
        <f t="shared" si="9"/>
        <v>0</v>
      </c>
      <c r="T108" s="5">
        <f t="shared" ref="T108" si="14">S108</f>
        <v>0</v>
      </c>
      <c r="U108" s="5">
        <f t="shared" si="12"/>
        <v>0</v>
      </c>
      <c r="V108" s="5">
        <v>0</v>
      </c>
      <c r="W108" s="5">
        <f t="shared" si="10"/>
        <v>0</v>
      </c>
      <c r="X108" s="5">
        <f t="shared" si="13"/>
        <v>0</v>
      </c>
      <c r="Y108" s="5">
        <f>X108</f>
        <v>0</v>
      </c>
    </row>
    <row r="109" spans="1:27" ht="17" customHeight="1" x14ac:dyDescent="0.2">
      <c r="A109" t="s">
        <v>150</v>
      </c>
      <c r="B109" s="5" t="s">
        <v>288</v>
      </c>
      <c r="C109" s="75" t="s">
        <v>322</v>
      </c>
      <c r="D109" s="5" t="s">
        <v>230</v>
      </c>
      <c r="E109" s="5" t="s">
        <v>288</v>
      </c>
      <c r="F109" s="5" t="s">
        <v>229</v>
      </c>
      <c r="G109" s="5" t="s">
        <v>230</v>
      </c>
      <c r="H109" s="5" t="s">
        <v>288</v>
      </c>
      <c r="I109" s="5" t="s">
        <v>288</v>
      </c>
      <c r="J109" s="5" t="s">
        <v>230</v>
      </c>
      <c r="K109" s="5" t="s">
        <v>288</v>
      </c>
      <c r="L109" s="5" t="s">
        <v>229</v>
      </c>
      <c r="M109" s="5" t="s">
        <v>230</v>
      </c>
      <c r="N109" s="75" t="s">
        <v>323</v>
      </c>
      <c r="O109" s="5" t="s">
        <v>288</v>
      </c>
      <c r="P109" s="5" t="s">
        <v>230</v>
      </c>
      <c r="Q109" s="5">
        <v>8</v>
      </c>
      <c r="R109" s="5">
        <f t="shared" si="8"/>
        <v>0.17391304347826086</v>
      </c>
      <c r="S109" s="5">
        <f t="shared" si="9"/>
        <v>0.69565217391304346</v>
      </c>
      <c r="T109" s="5">
        <f>S109</f>
        <v>0.69565217391304346</v>
      </c>
      <c r="U109" s="5">
        <f t="shared" si="12"/>
        <v>0</v>
      </c>
      <c r="V109" s="5">
        <v>0</v>
      </c>
      <c r="W109" s="5">
        <f t="shared" si="10"/>
        <v>0.21052631578947367</v>
      </c>
      <c r="X109" s="5">
        <f t="shared" si="13"/>
        <v>3.5789473684210522</v>
      </c>
      <c r="Y109" s="5">
        <f>X109-3</f>
        <v>0.57894736842105221</v>
      </c>
    </row>
    <row r="110" spans="1:27" ht="17" customHeight="1" x14ac:dyDescent="0.2">
      <c r="A110" t="s">
        <v>174</v>
      </c>
      <c r="B110" s="5" t="s">
        <v>230</v>
      </c>
      <c r="C110" s="5" t="s">
        <v>230</v>
      </c>
      <c r="D110" s="5" t="s">
        <v>230</v>
      </c>
      <c r="E110" s="5" t="s">
        <v>230</v>
      </c>
      <c r="F110" s="5" t="s">
        <v>230</v>
      </c>
      <c r="G110" s="5" t="s">
        <v>230</v>
      </c>
      <c r="H110" s="5" t="s">
        <v>230</v>
      </c>
      <c r="I110" s="5" t="s">
        <v>230</v>
      </c>
      <c r="J110" s="5" t="s">
        <v>230</v>
      </c>
      <c r="K110" s="5" t="s">
        <v>230</v>
      </c>
      <c r="L110" s="5" t="s">
        <v>230</v>
      </c>
      <c r="M110" s="5" t="s">
        <v>230</v>
      </c>
      <c r="N110" s="5" t="s">
        <v>230</v>
      </c>
      <c r="O110" s="5" t="s">
        <v>230</v>
      </c>
      <c r="P110" s="5" t="s">
        <v>230</v>
      </c>
      <c r="Q110" s="5">
        <v>0</v>
      </c>
      <c r="R110" s="5">
        <f t="shared" si="8"/>
        <v>0</v>
      </c>
      <c r="S110" s="5">
        <f t="shared" si="9"/>
        <v>0</v>
      </c>
      <c r="T110" s="5">
        <f t="shared" ref="T110:T115" si="15">S110</f>
        <v>0</v>
      </c>
      <c r="U110" s="5">
        <f t="shared" si="12"/>
        <v>0</v>
      </c>
      <c r="V110" s="5">
        <v>0</v>
      </c>
      <c r="W110" s="5">
        <f t="shared" si="10"/>
        <v>0</v>
      </c>
      <c r="X110" s="5">
        <f t="shared" si="13"/>
        <v>0</v>
      </c>
      <c r="Y110" s="5">
        <f>X110</f>
        <v>0</v>
      </c>
    </row>
    <row r="111" spans="1:27" ht="17" customHeight="1" x14ac:dyDescent="0.2">
      <c r="A111" t="s">
        <v>226</v>
      </c>
      <c r="B111" s="5" t="s">
        <v>230</v>
      </c>
      <c r="C111" s="5" t="s">
        <v>230</v>
      </c>
      <c r="D111" s="5" t="s">
        <v>230</v>
      </c>
      <c r="E111" s="5" t="s">
        <v>288</v>
      </c>
      <c r="F111" s="75" t="s">
        <v>323</v>
      </c>
      <c r="G111" s="5" t="s">
        <v>230</v>
      </c>
      <c r="H111" s="75" t="s">
        <v>323</v>
      </c>
      <c r="I111" s="5" t="s">
        <v>229</v>
      </c>
      <c r="J111" s="5" t="s">
        <v>230</v>
      </c>
      <c r="K111" s="5" t="s">
        <v>288</v>
      </c>
      <c r="L111" s="5" t="s">
        <v>326</v>
      </c>
      <c r="M111" s="5" t="s">
        <v>230</v>
      </c>
      <c r="N111" s="5" t="s">
        <v>20</v>
      </c>
      <c r="O111" s="5" t="s">
        <v>229</v>
      </c>
      <c r="P111" s="5" t="s">
        <v>230</v>
      </c>
      <c r="Q111" s="5">
        <v>4</v>
      </c>
      <c r="R111" s="5">
        <f t="shared" si="8"/>
        <v>8.6956521739130432E-2</v>
      </c>
      <c r="S111" s="5">
        <f t="shared" si="9"/>
        <v>0.34782608695652173</v>
      </c>
      <c r="T111" s="5">
        <f t="shared" si="15"/>
        <v>0.34782608695652173</v>
      </c>
      <c r="U111" s="5">
        <f t="shared" si="12"/>
        <v>0</v>
      </c>
      <c r="V111" s="5">
        <v>0</v>
      </c>
      <c r="W111" s="5">
        <f t="shared" si="10"/>
        <v>0.10526315789473684</v>
      </c>
      <c r="X111" s="5">
        <f t="shared" si="13"/>
        <v>1.7894736842105261</v>
      </c>
      <c r="Y111" s="5">
        <f>X111-2</f>
        <v>-0.21052631578947389</v>
      </c>
    </row>
    <row r="112" spans="1:27" ht="17" customHeight="1" x14ac:dyDescent="0.2">
      <c r="A112" t="s">
        <v>195</v>
      </c>
      <c r="B112" s="5" t="s">
        <v>230</v>
      </c>
      <c r="C112" s="5" t="s">
        <v>230</v>
      </c>
      <c r="D112" s="5" t="s">
        <v>230</v>
      </c>
      <c r="E112" s="5" t="s">
        <v>230</v>
      </c>
      <c r="F112" s="5" t="s">
        <v>230</v>
      </c>
      <c r="G112" s="5" t="s">
        <v>230</v>
      </c>
      <c r="H112" s="5" t="s">
        <v>230</v>
      </c>
      <c r="I112" s="5" t="s">
        <v>230</v>
      </c>
      <c r="J112" s="5" t="s">
        <v>230</v>
      </c>
      <c r="K112" s="5" t="s">
        <v>78</v>
      </c>
      <c r="L112" s="82" t="s">
        <v>333</v>
      </c>
      <c r="M112" s="5" t="s">
        <v>230</v>
      </c>
      <c r="N112" s="5" t="s">
        <v>230</v>
      </c>
      <c r="O112" s="5" t="s">
        <v>230</v>
      </c>
      <c r="P112" s="5" t="s">
        <v>230</v>
      </c>
      <c r="Q112" s="5">
        <v>2</v>
      </c>
      <c r="R112" s="5">
        <f t="shared" si="8"/>
        <v>4.3478260869565216E-2</v>
      </c>
      <c r="S112" s="5">
        <f t="shared" si="9"/>
        <v>0.17391304347826086</v>
      </c>
      <c r="T112" s="5">
        <f t="shared" si="15"/>
        <v>0.17391304347826086</v>
      </c>
      <c r="U112" s="5">
        <f t="shared" si="12"/>
        <v>0</v>
      </c>
      <c r="V112" s="5">
        <v>0</v>
      </c>
      <c r="W112" s="5">
        <f t="shared" si="10"/>
        <v>5.2631578947368418E-2</v>
      </c>
      <c r="X112" s="5">
        <f t="shared" si="13"/>
        <v>0.89473684210526305</v>
      </c>
      <c r="Y112" s="5">
        <f>X112-1</f>
        <v>-0.10526315789473695</v>
      </c>
    </row>
    <row r="113" spans="1:27" ht="17" customHeight="1" x14ac:dyDescent="0.2">
      <c r="A113" t="s">
        <v>251</v>
      </c>
      <c r="B113" s="5" t="s">
        <v>230</v>
      </c>
      <c r="C113" s="5" t="s">
        <v>230</v>
      </c>
      <c r="D113" s="5" t="s">
        <v>230</v>
      </c>
      <c r="E113" s="5" t="s">
        <v>230</v>
      </c>
      <c r="F113" s="5" t="s">
        <v>230</v>
      </c>
      <c r="G113" s="5" t="s">
        <v>230</v>
      </c>
      <c r="H113" s="5" t="s">
        <v>230</v>
      </c>
      <c r="I113" s="5" t="s">
        <v>230</v>
      </c>
      <c r="J113" s="5" t="s">
        <v>230</v>
      </c>
      <c r="K113" s="5" t="s">
        <v>230</v>
      </c>
      <c r="L113" s="5" t="s">
        <v>230</v>
      </c>
      <c r="M113" s="5" t="s">
        <v>230</v>
      </c>
      <c r="N113" s="5" t="s">
        <v>288</v>
      </c>
      <c r="O113" s="5" t="s">
        <v>288</v>
      </c>
      <c r="P113" s="5" t="s">
        <v>230</v>
      </c>
      <c r="Q113" s="5">
        <v>2</v>
      </c>
      <c r="R113" s="5">
        <f t="shared" si="8"/>
        <v>4.3478260869565216E-2</v>
      </c>
      <c r="S113" s="5">
        <f t="shared" si="9"/>
        <v>0.17391304347826086</v>
      </c>
      <c r="T113" s="5">
        <f t="shared" si="15"/>
        <v>0.17391304347826086</v>
      </c>
      <c r="U113" s="5">
        <f t="shared" si="12"/>
        <v>0</v>
      </c>
      <c r="V113" s="5">
        <v>0</v>
      </c>
      <c r="W113" s="5">
        <f t="shared" si="10"/>
        <v>5.2631578947368418E-2</v>
      </c>
      <c r="X113" s="5">
        <f t="shared" si="13"/>
        <v>0.89473684210526305</v>
      </c>
      <c r="Y113" s="5">
        <f>X113</f>
        <v>0.89473684210526305</v>
      </c>
    </row>
    <row r="114" spans="1:27" ht="17" customHeight="1" x14ac:dyDescent="0.2">
      <c r="A114" t="s">
        <v>160</v>
      </c>
      <c r="B114" s="5" t="s">
        <v>230</v>
      </c>
      <c r="C114" s="5" t="s">
        <v>230</v>
      </c>
      <c r="D114" s="5" t="s">
        <v>230</v>
      </c>
      <c r="E114" s="5" t="s">
        <v>230</v>
      </c>
      <c r="F114" s="5" t="s">
        <v>230</v>
      </c>
      <c r="G114" s="5" t="s">
        <v>230</v>
      </c>
      <c r="H114" s="5" t="s">
        <v>230</v>
      </c>
      <c r="I114" s="5" t="s">
        <v>230</v>
      </c>
      <c r="J114" s="5" t="s">
        <v>230</v>
      </c>
      <c r="K114" s="5" t="s">
        <v>230</v>
      </c>
      <c r="L114" s="5" t="s">
        <v>230</v>
      </c>
      <c r="M114" s="5" t="s">
        <v>230</v>
      </c>
      <c r="N114" s="5" t="s">
        <v>230</v>
      </c>
      <c r="O114" s="5" t="s">
        <v>230</v>
      </c>
      <c r="P114" s="5" t="s">
        <v>230</v>
      </c>
      <c r="Q114" s="5">
        <v>0</v>
      </c>
      <c r="R114" s="5">
        <f t="shared" si="8"/>
        <v>0</v>
      </c>
      <c r="S114" s="5">
        <f t="shared" si="9"/>
        <v>0</v>
      </c>
      <c r="T114" s="5">
        <f t="shared" si="15"/>
        <v>0</v>
      </c>
      <c r="U114" s="5">
        <f t="shared" si="12"/>
        <v>0</v>
      </c>
      <c r="V114" s="5">
        <v>0</v>
      </c>
      <c r="W114" s="5">
        <f t="shared" si="10"/>
        <v>0</v>
      </c>
      <c r="X114" s="5">
        <f t="shared" si="13"/>
        <v>0</v>
      </c>
      <c r="Y114" s="5">
        <f>X114</f>
        <v>0</v>
      </c>
    </row>
    <row r="115" spans="1:27" ht="17" customHeight="1" x14ac:dyDescent="0.2">
      <c r="A115" t="s">
        <v>170</v>
      </c>
      <c r="B115" s="5" t="s">
        <v>20</v>
      </c>
      <c r="C115" s="5" t="s">
        <v>20</v>
      </c>
      <c r="D115" s="5" t="s">
        <v>230</v>
      </c>
      <c r="E115" s="5" t="s">
        <v>20</v>
      </c>
      <c r="F115" s="5" t="s">
        <v>20</v>
      </c>
      <c r="G115" s="5" t="s">
        <v>230</v>
      </c>
      <c r="H115" s="5" t="s">
        <v>229</v>
      </c>
      <c r="I115" s="5" t="s">
        <v>229</v>
      </c>
      <c r="J115" s="5" t="s">
        <v>230</v>
      </c>
      <c r="K115" s="5" t="s">
        <v>20</v>
      </c>
      <c r="L115" s="5" t="s">
        <v>20</v>
      </c>
      <c r="M115" s="5" t="s">
        <v>230</v>
      </c>
      <c r="N115" s="5" t="s">
        <v>20</v>
      </c>
      <c r="O115" s="5" t="s">
        <v>20</v>
      </c>
      <c r="P115" s="5" t="s">
        <v>230</v>
      </c>
      <c r="Q115" s="5">
        <v>0</v>
      </c>
      <c r="R115" s="5">
        <f t="shared" si="8"/>
        <v>0</v>
      </c>
      <c r="S115" s="5">
        <f t="shared" si="9"/>
        <v>0</v>
      </c>
      <c r="T115" s="5">
        <f t="shared" si="15"/>
        <v>0</v>
      </c>
      <c r="U115" s="5">
        <f t="shared" si="12"/>
        <v>0</v>
      </c>
      <c r="V115" s="5">
        <v>0</v>
      </c>
      <c r="W115" s="5">
        <f t="shared" si="10"/>
        <v>0</v>
      </c>
      <c r="X115" s="5">
        <f t="shared" si="13"/>
        <v>0</v>
      </c>
      <c r="Y115" s="5">
        <f>X115</f>
        <v>0</v>
      </c>
    </row>
    <row r="116" spans="1:27" ht="17" customHeight="1" x14ac:dyDescent="0.2">
      <c r="A116" t="s">
        <v>252</v>
      </c>
      <c r="B116" s="5" t="s">
        <v>230</v>
      </c>
      <c r="C116" s="5" t="s">
        <v>230</v>
      </c>
      <c r="D116" s="5" t="s">
        <v>230</v>
      </c>
      <c r="E116" s="5" t="s">
        <v>288</v>
      </c>
      <c r="F116" s="5" t="s">
        <v>288</v>
      </c>
      <c r="G116" s="5" t="s">
        <v>230</v>
      </c>
      <c r="H116" s="5" t="s">
        <v>230</v>
      </c>
      <c r="I116" s="5" t="s">
        <v>288</v>
      </c>
      <c r="J116" s="5" t="s">
        <v>8</v>
      </c>
      <c r="K116" s="75" t="s">
        <v>323</v>
      </c>
      <c r="L116" s="75" t="s">
        <v>323</v>
      </c>
      <c r="M116" s="5" t="s">
        <v>230</v>
      </c>
      <c r="N116" s="75" t="s">
        <v>323</v>
      </c>
      <c r="O116" s="5" t="s">
        <v>288</v>
      </c>
      <c r="P116" s="5" t="s">
        <v>230</v>
      </c>
      <c r="Q116" s="5">
        <v>8</v>
      </c>
      <c r="R116" s="5">
        <f t="shared" si="8"/>
        <v>0.17391304347826086</v>
      </c>
      <c r="S116" s="5">
        <f t="shared" si="9"/>
        <v>0.69565217391304346</v>
      </c>
      <c r="T116" s="5">
        <f>S116-1</f>
        <v>-0.30434782608695654</v>
      </c>
      <c r="U116" s="5">
        <f t="shared" si="12"/>
        <v>0</v>
      </c>
      <c r="V116" s="5">
        <v>0</v>
      </c>
    </row>
    <row r="117" spans="1:27" ht="17" customHeight="1" x14ac:dyDescent="0.2">
      <c r="A117" t="s">
        <v>154</v>
      </c>
      <c r="B117" s="5" t="s">
        <v>230</v>
      </c>
      <c r="C117" s="5" t="s">
        <v>230</v>
      </c>
      <c r="D117" s="5" t="s">
        <v>230</v>
      </c>
      <c r="E117" s="5" t="s">
        <v>230</v>
      </c>
      <c r="F117" s="5" t="s">
        <v>230</v>
      </c>
      <c r="G117" s="5" t="s">
        <v>230</v>
      </c>
      <c r="H117" s="5" t="s">
        <v>230</v>
      </c>
      <c r="I117" s="5" t="s">
        <v>230</v>
      </c>
      <c r="J117" s="5" t="s">
        <v>230</v>
      </c>
      <c r="K117" s="5" t="s">
        <v>230</v>
      </c>
      <c r="L117" s="5" t="s">
        <v>230</v>
      </c>
      <c r="M117" s="5" t="s">
        <v>230</v>
      </c>
      <c r="N117" s="5" t="s">
        <v>230</v>
      </c>
      <c r="O117" s="5" t="s">
        <v>230</v>
      </c>
      <c r="P117" s="5" t="s">
        <v>230</v>
      </c>
      <c r="Q117" s="5">
        <v>0</v>
      </c>
      <c r="R117" s="5">
        <f t="shared" si="8"/>
        <v>0</v>
      </c>
      <c r="S117" s="5">
        <f t="shared" si="9"/>
        <v>0</v>
      </c>
      <c r="T117" s="5">
        <f>S117</f>
        <v>0</v>
      </c>
      <c r="U117" s="5">
        <f t="shared" si="12"/>
        <v>0</v>
      </c>
      <c r="V117" s="5">
        <v>0</v>
      </c>
    </row>
    <row r="118" spans="1:27" ht="17" customHeight="1" x14ac:dyDescent="0.2">
      <c r="A118" t="s">
        <v>161</v>
      </c>
      <c r="B118" s="5" t="s">
        <v>230</v>
      </c>
      <c r="C118" s="5" t="s">
        <v>230</v>
      </c>
      <c r="D118" s="5" t="s">
        <v>230</v>
      </c>
      <c r="E118" s="5" t="s">
        <v>230</v>
      </c>
      <c r="F118" s="5" t="s">
        <v>5</v>
      </c>
      <c r="G118" s="5" t="s">
        <v>5</v>
      </c>
      <c r="H118" s="5" t="s">
        <v>230</v>
      </c>
      <c r="I118" s="5" t="s">
        <v>5</v>
      </c>
      <c r="J118" s="5" t="s">
        <v>5</v>
      </c>
      <c r="K118" s="5" t="s">
        <v>5</v>
      </c>
      <c r="L118" s="5" t="s">
        <v>5</v>
      </c>
      <c r="M118" s="5" t="s">
        <v>230</v>
      </c>
      <c r="N118" s="5" t="s">
        <v>5</v>
      </c>
      <c r="O118" s="5" t="s">
        <v>5</v>
      </c>
      <c r="P118" s="5" t="s">
        <v>230</v>
      </c>
      <c r="Q118" s="5">
        <v>8</v>
      </c>
    </row>
    <row r="119" spans="1:27" ht="17" customHeight="1" x14ac:dyDescent="0.2">
      <c r="A119" t="s">
        <v>152</v>
      </c>
      <c r="B119" s="5" t="s">
        <v>230</v>
      </c>
      <c r="C119" s="5" t="s">
        <v>230</v>
      </c>
      <c r="D119" s="5" t="s">
        <v>230</v>
      </c>
      <c r="E119" s="5" t="s">
        <v>230</v>
      </c>
      <c r="F119" s="5" t="s">
        <v>230</v>
      </c>
      <c r="G119" s="5" t="s">
        <v>230</v>
      </c>
      <c r="H119" s="5" t="s">
        <v>230</v>
      </c>
      <c r="I119" s="5" t="s">
        <v>230</v>
      </c>
      <c r="J119" s="5" t="s">
        <v>230</v>
      </c>
      <c r="K119" s="5" t="s">
        <v>230</v>
      </c>
      <c r="L119" s="5" t="s">
        <v>230</v>
      </c>
      <c r="M119" s="5" t="s">
        <v>230</v>
      </c>
      <c r="N119" s="5" t="s">
        <v>230</v>
      </c>
      <c r="O119" s="5" t="s">
        <v>230</v>
      </c>
      <c r="P119" s="5" t="s">
        <v>230</v>
      </c>
      <c r="Q119" s="5">
        <v>0</v>
      </c>
    </row>
    <row r="120" spans="1:27" ht="17" customHeight="1" x14ac:dyDescent="0.2">
      <c r="A120" t="s">
        <v>270</v>
      </c>
      <c r="B120" s="5" t="s">
        <v>230</v>
      </c>
      <c r="C120" s="5" t="s">
        <v>230</v>
      </c>
      <c r="D120" s="5" t="s">
        <v>230</v>
      </c>
      <c r="E120" s="5" t="s">
        <v>230</v>
      </c>
      <c r="F120" s="5" t="s">
        <v>230</v>
      </c>
      <c r="G120" s="5" t="s">
        <v>230</v>
      </c>
      <c r="H120" s="5" t="s">
        <v>10</v>
      </c>
      <c r="I120" s="5" t="s">
        <v>10</v>
      </c>
      <c r="J120" s="5" t="s">
        <v>230</v>
      </c>
      <c r="K120" s="5" t="s">
        <v>10</v>
      </c>
      <c r="L120" s="5" t="s">
        <v>10</v>
      </c>
      <c r="M120" s="5" t="s">
        <v>230</v>
      </c>
      <c r="N120" s="5" t="s">
        <v>10</v>
      </c>
      <c r="O120" s="5" t="s">
        <v>10</v>
      </c>
      <c r="P120" s="5" t="s">
        <v>230</v>
      </c>
      <c r="Q120" s="5">
        <v>1</v>
      </c>
    </row>
    <row r="121" spans="1:27" ht="17" customHeight="1" x14ac:dyDescent="0.2">
      <c r="A121" t="s">
        <v>271</v>
      </c>
      <c r="B121" s="5" t="s">
        <v>230</v>
      </c>
      <c r="C121" s="5" t="s">
        <v>230</v>
      </c>
      <c r="D121" s="5" t="s">
        <v>230</v>
      </c>
      <c r="E121" s="5" t="s">
        <v>230</v>
      </c>
      <c r="F121" s="5" t="s">
        <v>230</v>
      </c>
      <c r="G121" s="5" t="s">
        <v>230</v>
      </c>
      <c r="H121" s="5" t="s">
        <v>288</v>
      </c>
      <c r="I121" s="5" t="s">
        <v>288</v>
      </c>
      <c r="J121" s="5" t="s">
        <v>230</v>
      </c>
      <c r="K121" s="5" t="s">
        <v>230</v>
      </c>
      <c r="L121" s="5" t="s">
        <v>230</v>
      </c>
      <c r="M121" s="5" t="s">
        <v>230</v>
      </c>
      <c r="N121" s="5" t="s">
        <v>230</v>
      </c>
      <c r="O121" s="5" t="s">
        <v>230</v>
      </c>
      <c r="P121" s="5" t="s">
        <v>230</v>
      </c>
      <c r="Q121" s="5">
        <v>3</v>
      </c>
    </row>
    <row r="122" spans="1:27" ht="17" customHeight="1" x14ac:dyDescent="0.2">
      <c r="A122" t="s">
        <v>272</v>
      </c>
      <c r="B122" s="5" t="s">
        <v>230</v>
      </c>
      <c r="C122" s="5" t="s">
        <v>230</v>
      </c>
      <c r="D122" s="5" t="s">
        <v>230</v>
      </c>
      <c r="E122" s="5" t="s">
        <v>230</v>
      </c>
      <c r="F122" s="5" t="s">
        <v>230</v>
      </c>
      <c r="G122" s="5" t="s">
        <v>230</v>
      </c>
      <c r="H122" s="5" t="s">
        <v>288</v>
      </c>
      <c r="I122" s="5" t="s">
        <v>288</v>
      </c>
      <c r="J122" s="5" t="s">
        <v>230</v>
      </c>
      <c r="K122" s="5" t="s">
        <v>230</v>
      </c>
      <c r="L122" s="5" t="s">
        <v>230</v>
      </c>
      <c r="M122" s="5" t="s">
        <v>230</v>
      </c>
      <c r="N122" s="5" t="s">
        <v>230</v>
      </c>
      <c r="O122" s="5" t="s">
        <v>230</v>
      </c>
      <c r="P122" s="5" t="s">
        <v>230</v>
      </c>
      <c r="Q122" s="5">
        <v>3</v>
      </c>
    </row>
    <row r="123" spans="1:27" ht="17" customHeight="1" x14ac:dyDescent="0.2">
      <c r="A123" t="s">
        <v>273</v>
      </c>
      <c r="B123" s="5" t="s">
        <v>230</v>
      </c>
      <c r="C123" s="5" t="s">
        <v>230</v>
      </c>
      <c r="D123" s="5" t="s">
        <v>230</v>
      </c>
      <c r="E123" s="5" t="s">
        <v>230</v>
      </c>
      <c r="F123" s="5" t="s">
        <v>230</v>
      </c>
      <c r="G123" s="5" t="s">
        <v>230</v>
      </c>
      <c r="H123" s="5" t="s">
        <v>11</v>
      </c>
      <c r="I123" s="5" t="s">
        <v>11</v>
      </c>
      <c r="J123" s="5" t="s">
        <v>230</v>
      </c>
      <c r="K123" s="5" t="s">
        <v>11</v>
      </c>
      <c r="L123" s="5" t="s">
        <v>11</v>
      </c>
      <c r="M123" s="5" t="s">
        <v>230</v>
      </c>
      <c r="N123" s="5" t="s">
        <v>11</v>
      </c>
      <c r="O123" s="5" t="s">
        <v>11</v>
      </c>
      <c r="P123" s="5" t="s">
        <v>230</v>
      </c>
      <c r="Q123" s="5">
        <v>0</v>
      </c>
    </row>
    <row r="124" spans="1:27" ht="17" customHeight="1" x14ac:dyDescent="0.2">
      <c r="A124" t="s">
        <v>255</v>
      </c>
      <c r="B124" s="5" t="s">
        <v>288</v>
      </c>
      <c r="C124" s="5" t="s">
        <v>288</v>
      </c>
      <c r="D124" s="5" t="s">
        <v>230</v>
      </c>
      <c r="E124" s="5" t="s">
        <v>298</v>
      </c>
      <c r="F124" s="5" t="s">
        <v>298</v>
      </c>
      <c r="G124" s="5" t="s">
        <v>230</v>
      </c>
      <c r="H124" s="5" t="s">
        <v>298</v>
      </c>
      <c r="I124" s="5" t="s">
        <v>298</v>
      </c>
      <c r="J124" s="5" t="s">
        <v>230</v>
      </c>
      <c r="K124" s="5" t="s">
        <v>288</v>
      </c>
      <c r="L124" s="5" t="s">
        <v>288</v>
      </c>
      <c r="M124" s="5" t="s">
        <v>230</v>
      </c>
      <c r="N124" s="5" t="s">
        <v>288</v>
      </c>
      <c r="O124" s="5" t="s">
        <v>288</v>
      </c>
      <c r="P124" s="5" t="s">
        <v>230</v>
      </c>
      <c r="Q124" s="5">
        <v>6</v>
      </c>
    </row>
    <row r="125" spans="1:27" ht="17" customHeight="1" x14ac:dyDescent="0.2">
      <c r="A125" t="s">
        <v>241</v>
      </c>
      <c r="B125" s="5" t="s">
        <v>288</v>
      </c>
      <c r="C125" s="5" t="s">
        <v>288</v>
      </c>
      <c r="D125" s="5" t="s">
        <v>230</v>
      </c>
      <c r="E125" s="5" t="s">
        <v>230</v>
      </c>
      <c r="F125" s="5" t="s">
        <v>288</v>
      </c>
      <c r="G125" s="5" t="s">
        <v>8</v>
      </c>
      <c r="H125" s="5" t="s">
        <v>288</v>
      </c>
      <c r="I125" s="5" t="s">
        <v>10</v>
      </c>
      <c r="J125" s="5" t="s">
        <v>230</v>
      </c>
      <c r="K125" s="5" t="s">
        <v>288</v>
      </c>
      <c r="L125" s="5" t="s">
        <v>78</v>
      </c>
      <c r="M125" s="5" t="s">
        <v>230</v>
      </c>
      <c r="N125" s="5" t="s">
        <v>288</v>
      </c>
      <c r="O125" s="5" t="s">
        <v>288</v>
      </c>
      <c r="P125" s="5" t="s">
        <v>230</v>
      </c>
      <c r="Q125" s="5">
        <v>10</v>
      </c>
    </row>
    <row r="126" spans="1:27" ht="17" customHeight="1" x14ac:dyDescent="0.2">
      <c r="R126" s="5">
        <f>SUM(R103:R117)</f>
        <v>0.99999999999999989</v>
      </c>
      <c r="S126" s="5">
        <f t="shared" ref="S126:T126" si="16">SUM(S103:S117)</f>
        <v>3.9999999999999996</v>
      </c>
      <c r="T126" s="5">
        <f t="shared" si="16"/>
        <v>0</v>
      </c>
      <c r="U126" s="5">
        <f>SUM(U103:U115)</f>
        <v>0</v>
      </c>
      <c r="V126" s="5">
        <f>SUM(V103:V115)</f>
        <v>0</v>
      </c>
      <c r="W126" s="5">
        <f>SUM(W103:W115)</f>
        <v>1</v>
      </c>
      <c r="X126" s="5">
        <f>SUM(X103:X115)</f>
        <v>16.999999999999996</v>
      </c>
      <c r="Y126" s="5">
        <f>SUM(Y103:Y115)</f>
        <v>-1.7763568394002505E-15</v>
      </c>
      <c r="Z126" s="5">
        <f t="shared" ref="Z126:AA126" si="17">SUM(Z103:Z115)</f>
        <v>0</v>
      </c>
      <c r="AA126" s="5">
        <f t="shared" si="17"/>
        <v>0</v>
      </c>
    </row>
    <row r="127" spans="1:27" ht="17" customHeight="1" x14ac:dyDescent="0.2">
      <c r="A127" t="s">
        <v>299</v>
      </c>
      <c r="B127" s="5">
        <v>4</v>
      </c>
      <c r="C127" s="5">
        <v>4</v>
      </c>
      <c r="D127" s="5">
        <v>0</v>
      </c>
      <c r="E127" s="5">
        <v>4</v>
      </c>
      <c r="F127" s="5">
        <v>4</v>
      </c>
      <c r="G127" s="5">
        <v>2</v>
      </c>
      <c r="H127" s="5">
        <v>8</v>
      </c>
      <c r="I127" s="5">
        <v>6</v>
      </c>
      <c r="J127" s="5">
        <v>2</v>
      </c>
      <c r="K127" s="5">
        <v>10</v>
      </c>
      <c r="L127" s="5">
        <v>5</v>
      </c>
      <c r="N127" s="5">
        <v>7</v>
      </c>
      <c r="O127" s="5">
        <v>7</v>
      </c>
      <c r="P127" s="5" t="s">
        <v>332</v>
      </c>
      <c r="Q127" s="5">
        <f>SUM(Q103:Q117)</f>
        <v>46</v>
      </c>
    </row>
    <row r="128" spans="1:27" ht="17" customHeight="1" x14ac:dyDescent="0.2">
      <c r="P128" s="5" t="s">
        <v>193</v>
      </c>
      <c r="Q128" s="5">
        <f>SUM(Q103:Q115)</f>
        <v>38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79EE5-BB46-6844-ABC6-B0865A48CBEA}">
  <sheetPr codeName="Feuil3"/>
  <dimension ref="A1:AE128"/>
  <sheetViews>
    <sheetView topLeftCell="A70" zoomScale="140" zoomScaleNormal="140" workbookViewId="0">
      <selection activeCell="K80" sqref="K80"/>
    </sheetView>
  </sheetViews>
  <sheetFormatPr baseColWidth="10" defaultRowHeight="16" x14ac:dyDescent="0.2"/>
  <cols>
    <col min="1" max="1" width="26.33203125" customWidth="1"/>
    <col min="2" max="12" width="6.6640625" style="5" customWidth="1"/>
    <col min="13" max="13" width="4.33203125" style="5" customWidth="1"/>
    <col min="14" max="14" width="6.5" style="5" customWidth="1"/>
    <col min="15" max="15" width="5.33203125" style="5" bestFit="1" customWidth="1"/>
    <col min="16" max="16" width="6.1640625" style="5" customWidth="1"/>
    <col min="17" max="17" width="7.5" style="5" bestFit="1" customWidth="1"/>
    <col min="18" max="18" width="7.83203125" bestFit="1" customWidth="1"/>
    <col min="19" max="19" width="4.83203125" customWidth="1"/>
    <col min="20" max="20" width="5.6640625" customWidth="1"/>
    <col min="21" max="21" width="5.5" style="5" customWidth="1"/>
    <col min="22" max="22" width="4.83203125" style="5" customWidth="1"/>
    <col min="23" max="24" width="5.5" style="5" customWidth="1"/>
    <col min="25" max="25" width="4.83203125" style="5" customWidth="1"/>
    <col min="26" max="27" width="6.33203125" style="5" customWidth="1"/>
    <col min="28" max="28" width="4.83203125" style="5" customWidth="1"/>
    <col min="29" max="29" width="6.1640625" style="5" customWidth="1"/>
    <col min="30" max="30" width="4.83203125" style="5" customWidth="1"/>
    <col min="31" max="31" width="6.5" customWidth="1"/>
  </cols>
  <sheetData>
    <row r="1" spans="1:17" ht="18" customHeight="1" x14ac:dyDescent="0.2"/>
    <row r="2" spans="1:17" ht="18" hidden="1" customHeight="1" x14ac:dyDescent="0.2">
      <c r="A2" t="s">
        <v>235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253</v>
      </c>
    </row>
    <row r="3" spans="1:17" ht="18" hidden="1" customHeight="1" x14ac:dyDescent="0.2">
      <c r="B3" s="5" t="s">
        <v>27</v>
      </c>
      <c r="C3" s="5" t="s">
        <v>28</v>
      </c>
      <c r="D3" s="5" t="s">
        <v>29</v>
      </c>
      <c r="E3" s="5" t="s">
        <v>27</v>
      </c>
      <c r="F3" s="5" t="s">
        <v>28</v>
      </c>
      <c r="G3" s="5" t="s">
        <v>29</v>
      </c>
      <c r="H3" s="5" t="s">
        <v>27</v>
      </c>
      <c r="I3" s="5" t="s">
        <v>28</v>
      </c>
      <c r="J3" s="5" t="s">
        <v>29</v>
      </c>
      <c r="K3" s="5" t="s">
        <v>27</v>
      </c>
      <c r="L3" s="5" t="s">
        <v>28</v>
      </c>
      <c r="M3" s="5" t="s">
        <v>29</v>
      </c>
      <c r="N3" s="5" t="s">
        <v>27</v>
      </c>
      <c r="O3" s="5" t="s">
        <v>28</v>
      </c>
      <c r="P3" s="5" t="s">
        <v>29</v>
      </c>
    </row>
    <row r="4" spans="1:17" ht="18" hidden="1" customHeight="1" x14ac:dyDescent="0.2">
      <c r="A4" t="str">
        <f>Dispo!M9</f>
        <v>Fontaine, Laurence</v>
      </c>
      <c r="B4" s="5" t="str">
        <f>Dispo!J12</f>
        <v>x</v>
      </c>
      <c r="C4" s="5" t="str">
        <f>Dispo!J13</f>
        <v>OBS</v>
      </c>
      <c r="D4" s="5" t="str">
        <f>Dispo!J14</f>
        <v>x</v>
      </c>
      <c r="E4" s="5" t="str">
        <f>Dispo!K12</f>
        <v>x</v>
      </c>
      <c r="F4" s="5" t="str">
        <f>Dispo!K13</f>
        <v>x</v>
      </c>
      <c r="G4" s="5" t="str">
        <f>Dispo!K14</f>
        <v>x</v>
      </c>
      <c r="H4" s="5" t="str">
        <f>Dispo!L12</f>
        <v>x</v>
      </c>
      <c r="I4" s="5" t="str">
        <f>Dispo!L13</f>
        <v>x</v>
      </c>
      <c r="J4" s="5" t="str">
        <f>Dispo!L14</f>
        <v>x</v>
      </c>
      <c r="K4" s="5" t="str">
        <f>Dispo!M12</f>
        <v>x</v>
      </c>
      <c r="L4" s="5" t="str">
        <f>Dispo!M13</f>
        <v>ADM</v>
      </c>
      <c r="M4" s="5" t="str">
        <f>Dispo!M14</f>
        <v>-</v>
      </c>
      <c r="N4" s="5" t="str">
        <f>Dispo!N12</f>
        <v>x</v>
      </c>
      <c r="O4" s="5" t="str">
        <f>Dispo!N13</f>
        <v>ADM</v>
      </c>
      <c r="P4" s="5" t="str">
        <f>Dispo!N14</f>
        <v>-</v>
      </c>
      <c r="Q4" s="5">
        <f>Dispo!N11</f>
        <v>7</v>
      </c>
    </row>
    <row r="5" spans="1:17" ht="18" hidden="1" customHeight="1" x14ac:dyDescent="0.2">
      <c r="A5" t="str">
        <f>Dispo!M16</f>
        <v>Tadros, Maryse</v>
      </c>
      <c r="B5" s="5" t="str">
        <f>Dispo!J19</f>
        <v>x</v>
      </c>
      <c r="C5" s="5" t="str">
        <f>Dispo!J20</f>
        <v>ADM</v>
      </c>
      <c r="D5" s="5" t="str">
        <f>Dispo!J21</f>
        <v>x</v>
      </c>
      <c r="E5" s="5" t="str">
        <f>Dispo!K19</f>
        <v>x</v>
      </c>
      <c r="F5" s="5" t="str">
        <f>Dispo!K20</f>
        <v>x</v>
      </c>
      <c r="G5" s="5" t="str">
        <f>Dispo!K21</f>
        <v>-</v>
      </c>
      <c r="H5" s="5" t="str">
        <f>Dispo!L19</f>
        <v>x</v>
      </c>
      <c r="I5" s="5" t="str">
        <f>Dispo!L20</f>
        <v>ADM</v>
      </c>
      <c r="J5" s="5" t="str">
        <f>Dispo!L21</f>
        <v>x</v>
      </c>
      <c r="K5" s="5" t="str">
        <f>Dispo!M19</f>
        <v>x</v>
      </c>
      <c r="L5" s="5" t="str">
        <f>Dispo!M20</f>
        <v>ADM</v>
      </c>
      <c r="M5" s="5" t="str">
        <f>Dispo!M21</f>
        <v>-</v>
      </c>
      <c r="N5" s="5" t="str">
        <f>Dispo!N19</f>
        <v>-</v>
      </c>
      <c r="O5" s="5" t="str">
        <f>Dispo!N20</f>
        <v>-</v>
      </c>
      <c r="P5" s="5" t="str">
        <f>Dispo!N21</f>
        <v>-</v>
      </c>
      <c r="Q5" s="5">
        <f>Dispo!N18</f>
        <v>5</v>
      </c>
    </row>
    <row r="6" spans="1:17" ht="18" hidden="1" customHeight="1" x14ac:dyDescent="0.2">
      <c r="A6" t="str">
        <f>Dispo!M23</f>
        <v>Bouchard, Jean-Emmanuel</v>
      </c>
      <c r="B6" s="5" t="str">
        <f>Dispo!J26</f>
        <v>URG</v>
      </c>
      <c r="C6" s="5" t="str">
        <f>Dispo!J27</f>
        <v>URG</v>
      </c>
      <c r="D6" s="5" t="str">
        <f>Dispo!J28</f>
        <v>-</v>
      </c>
      <c r="E6" s="5" t="str">
        <f>Dispo!K26</f>
        <v>-</v>
      </c>
      <c r="F6" s="5" t="str">
        <f>Dispo!K27</f>
        <v>-</v>
      </c>
      <c r="G6" s="5" t="str">
        <f>Dispo!K28</f>
        <v>-</v>
      </c>
      <c r="H6" s="5" t="str">
        <f>Dispo!L26</f>
        <v>URG</v>
      </c>
      <c r="I6" s="5" t="str">
        <f>Dispo!L27</f>
        <v>URG</v>
      </c>
      <c r="J6" s="5" t="str">
        <f>Dispo!L28</f>
        <v>-</v>
      </c>
      <c r="K6" s="5" t="str">
        <f>Dispo!M26</f>
        <v>URG</v>
      </c>
      <c r="L6" s="5" t="str">
        <f>Dispo!M27</f>
        <v>URG</v>
      </c>
      <c r="M6" s="5" t="str">
        <f>Dispo!M28</f>
        <v>-</v>
      </c>
      <c r="N6" s="5" t="str">
        <f>Dispo!N26</f>
        <v>-</v>
      </c>
      <c r="O6" s="5" t="str">
        <f>Dispo!N27</f>
        <v>-</v>
      </c>
      <c r="P6" s="5" t="str">
        <f>Dispo!N28</f>
        <v>-</v>
      </c>
      <c r="Q6" s="5">
        <f>Dispo!N25</f>
        <v>0</v>
      </c>
    </row>
    <row r="7" spans="1:17" ht="18" hidden="1" customHeight="1" x14ac:dyDescent="0.2">
      <c r="A7" t="str">
        <f>Dispo!M30</f>
        <v>Lamarre, Vincent</v>
      </c>
      <c r="B7" s="5" t="str">
        <f>Dispo!J33</f>
        <v>x</v>
      </c>
      <c r="C7" s="5" t="str">
        <f>Dispo!J34</f>
        <v>x</v>
      </c>
      <c r="D7" s="5" t="str">
        <f>Dispo!J35</f>
        <v>x</v>
      </c>
      <c r="E7" s="5" t="str">
        <f>Dispo!K33</f>
        <v>x</v>
      </c>
      <c r="F7" s="5" t="str">
        <f>Dispo!K34</f>
        <v>ADM</v>
      </c>
      <c r="G7" s="5" t="str">
        <f>Dispo!K35</f>
        <v>-</v>
      </c>
      <c r="H7" s="5" t="str">
        <f>Dispo!L33</f>
        <v>-</v>
      </c>
      <c r="I7" s="5" t="str">
        <f>Dispo!L34</f>
        <v>-</v>
      </c>
      <c r="J7" s="5" t="str">
        <f>Dispo!L35</f>
        <v>-</v>
      </c>
      <c r="K7" s="5" t="str">
        <f>Dispo!M33</f>
        <v>HOS</v>
      </c>
      <c r="L7" s="5" t="str">
        <f>Dispo!M34</f>
        <v>HOS</v>
      </c>
      <c r="M7" s="5" t="str">
        <f>Dispo!M35</f>
        <v>-</v>
      </c>
      <c r="N7" s="5" t="str">
        <f>Dispo!N33</f>
        <v>HOS</v>
      </c>
      <c r="O7" s="5" t="str">
        <f>Dispo!N34</f>
        <v>HOS</v>
      </c>
      <c r="P7" s="5" t="str">
        <f>Dispo!N35</f>
        <v>-</v>
      </c>
      <c r="Q7" s="5">
        <f>Dispo!N32</f>
        <v>3</v>
      </c>
    </row>
    <row r="8" spans="1:17" ht="18" hidden="1" customHeight="1" x14ac:dyDescent="0.2">
      <c r="A8" t="str">
        <f>Dispo!M37</f>
        <v>Boyer, Suzanne</v>
      </c>
      <c r="B8" s="5" t="str">
        <f>Dispo!J40</f>
        <v>x</v>
      </c>
      <c r="C8" s="5" t="str">
        <f>Dispo!J41</f>
        <v>x</v>
      </c>
      <c r="D8" s="5" t="str">
        <f>Dispo!J42</f>
        <v>x</v>
      </c>
      <c r="E8" s="5" t="str">
        <f>Dispo!K40</f>
        <v>x</v>
      </c>
      <c r="F8" s="5" t="str">
        <f>Dispo!K41</f>
        <v>x</v>
      </c>
      <c r="G8" s="5" t="str">
        <f>Dispo!K42</f>
        <v>x</v>
      </c>
      <c r="H8" s="5" t="str">
        <f>Dispo!L40</f>
        <v>x</v>
      </c>
      <c r="I8" s="5" t="str">
        <f>Dispo!L41</f>
        <v>x</v>
      </c>
      <c r="J8" s="5" t="str">
        <f>Dispo!L42</f>
        <v>x</v>
      </c>
      <c r="K8" s="5" t="str">
        <f>Dispo!M40</f>
        <v>x</v>
      </c>
      <c r="L8" s="5" t="str">
        <f>Dispo!M41</f>
        <v>x</v>
      </c>
      <c r="M8" s="5" t="str">
        <f>Dispo!M42</f>
        <v>-</v>
      </c>
      <c r="N8" s="5" t="str">
        <f>Dispo!N40</f>
        <v>x</v>
      </c>
      <c r="O8" s="5" t="str">
        <f>Dispo!N41</f>
        <v>x</v>
      </c>
      <c r="P8" s="5" t="str">
        <f>Dispo!N42</f>
        <v>-</v>
      </c>
      <c r="Q8" s="5">
        <f>Dispo!N39</f>
        <v>8</v>
      </c>
    </row>
    <row r="9" spans="1:17" ht="18" hidden="1" customHeight="1" x14ac:dyDescent="0.2">
      <c r="A9" t="str">
        <f>Dispo!M44</f>
        <v>Béland, Marie-France</v>
      </c>
      <c r="B9" s="5" t="str">
        <f>Dispo!J47</f>
        <v>ADM</v>
      </c>
      <c r="C9" s="5" t="str">
        <f>Dispo!J48</f>
        <v>ADM</v>
      </c>
      <c r="D9" s="5" t="str">
        <f>Dispo!J49</f>
        <v>-</v>
      </c>
      <c r="E9" s="5" t="str">
        <f>Dispo!K47</f>
        <v>ADM</v>
      </c>
      <c r="F9" s="5" t="str">
        <f>Dispo!K48</f>
        <v>ADM</v>
      </c>
      <c r="G9" s="5" t="str">
        <f>Dispo!K49</f>
        <v>-</v>
      </c>
      <c r="H9" s="5" t="str">
        <f>Dispo!L47</f>
        <v>ADM</v>
      </c>
      <c r="I9" s="5" t="str">
        <f>Dispo!L48</f>
        <v>ADM</v>
      </c>
      <c r="J9" s="5" t="str">
        <f>Dispo!L49</f>
        <v>-</v>
      </c>
      <c r="K9" s="5" t="str">
        <f>Dispo!M47</f>
        <v>ADM</v>
      </c>
      <c r="L9" s="5" t="str">
        <f>Dispo!M48</f>
        <v>ADM</v>
      </c>
      <c r="M9" s="5" t="str">
        <f>Dispo!M49</f>
        <v>-</v>
      </c>
      <c r="N9" s="5" t="str">
        <f>Dispo!N47</f>
        <v>-</v>
      </c>
      <c r="O9" s="5" t="str">
        <f>Dispo!N48</f>
        <v>-</v>
      </c>
      <c r="P9" s="5" t="str">
        <f>Dispo!N49</f>
        <v>-</v>
      </c>
      <c r="Q9" s="5">
        <f>Dispo!N46</f>
        <v>0</v>
      </c>
    </row>
    <row r="10" spans="1:17" ht="18" hidden="1" customHeight="1" x14ac:dyDescent="0.2">
      <c r="A10" t="str">
        <f>Dispo!M51</f>
        <v>Audet-Simard, Véronique</v>
      </c>
      <c r="B10" s="5" t="str">
        <f>Dispo!J54</f>
        <v>HOS</v>
      </c>
      <c r="C10" s="5" t="str">
        <f>Dispo!J55</f>
        <v>HOS</v>
      </c>
      <c r="D10" s="5" t="str">
        <f>Dispo!J56</f>
        <v>-</v>
      </c>
      <c r="E10" s="5" t="str">
        <f>Dispo!K54</f>
        <v>HOS</v>
      </c>
      <c r="F10" s="5" t="str">
        <f>Dispo!K55</f>
        <v>HOS</v>
      </c>
      <c r="G10" s="5" t="str">
        <f>Dispo!K56</f>
        <v>-</v>
      </c>
      <c r="H10" s="5" t="str">
        <f>Dispo!L54</f>
        <v>HOS</v>
      </c>
      <c r="I10" s="5" t="str">
        <f>Dispo!L55</f>
        <v>HOS</v>
      </c>
      <c r="J10" s="5" t="str">
        <f>Dispo!L56</f>
        <v>-</v>
      </c>
      <c r="K10" s="5" t="str">
        <f>Dispo!M54</f>
        <v>HOS</v>
      </c>
      <c r="L10" s="5" t="str">
        <f>Dispo!M55</f>
        <v>HOS</v>
      </c>
      <c r="M10" s="5" t="str">
        <f>Dispo!M56</f>
        <v>-</v>
      </c>
      <c r="N10" s="5" t="str">
        <f>Dispo!N54</f>
        <v>HOS</v>
      </c>
      <c r="O10" s="5" t="str">
        <f>Dispo!N55</f>
        <v>HOS</v>
      </c>
      <c r="P10" s="5" t="str">
        <f>Dispo!N56</f>
        <v>-</v>
      </c>
      <c r="Q10" s="5">
        <f>Dispo!N53</f>
        <v>0</v>
      </c>
    </row>
    <row r="11" spans="1:17" ht="18" hidden="1" customHeight="1" x14ac:dyDescent="0.2">
      <c r="A11" t="str">
        <f>Dispo!M58</f>
        <v>Omer, Jane</v>
      </c>
      <c r="B11" s="5" t="str">
        <f>Dispo!J61</f>
        <v>-</v>
      </c>
      <c r="C11" s="5" t="str">
        <f>Dispo!J62</f>
        <v>-</v>
      </c>
      <c r="D11" s="5" t="str">
        <f>Dispo!J63</f>
        <v>-</v>
      </c>
      <c r="E11" s="5" t="str">
        <f>Dispo!K61</f>
        <v>x</v>
      </c>
      <c r="F11" s="5" t="str">
        <f>Dispo!K62</f>
        <v>ADM</v>
      </c>
      <c r="G11" s="5" t="str">
        <f>Dispo!K63</f>
        <v>x</v>
      </c>
      <c r="H11" s="5" t="str">
        <f>Dispo!L61</f>
        <v>x</v>
      </c>
      <c r="I11" s="5" t="str">
        <f>Dispo!L62</f>
        <v>x</v>
      </c>
      <c r="J11" s="5" t="str">
        <f>Dispo!L63</f>
        <v>-</v>
      </c>
      <c r="K11" s="5" t="str">
        <f>Dispo!M61</f>
        <v>x</v>
      </c>
      <c r="L11" s="5" t="str">
        <f>Dispo!M62</f>
        <v>ADM</v>
      </c>
      <c r="M11" s="5" t="str">
        <f>Dispo!M63</f>
        <v>-</v>
      </c>
      <c r="N11" s="5" t="str">
        <f>Dispo!N61</f>
        <v>-</v>
      </c>
      <c r="O11" s="5" t="str">
        <f>Dispo!N62</f>
        <v>-</v>
      </c>
      <c r="P11" s="5" t="str">
        <f>Dispo!N63</f>
        <v>-</v>
      </c>
      <c r="Q11" s="5">
        <f>Dispo!N60</f>
        <v>4</v>
      </c>
    </row>
    <row r="12" spans="1:17" ht="18" hidden="1" customHeight="1" x14ac:dyDescent="0.2">
      <c r="A12" t="str">
        <f>Dispo!M65</f>
        <v>Kaci, Mélyssa</v>
      </c>
      <c r="B12" s="5" t="str">
        <f>Dispo!J68</f>
        <v>x</v>
      </c>
      <c r="C12" s="5" t="str">
        <f>Dispo!J69</f>
        <v>x</v>
      </c>
      <c r="D12" s="5" t="str">
        <f>Dispo!J70</f>
        <v>x</v>
      </c>
      <c r="E12" s="5" t="str">
        <f>Dispo!K68</f>
        <v>x</v>
      </c>
      <c r="F12" s="5" t="str">
        <f>Dispo!K69</f>
        <v>x</v>
      </c>
      <c r="G12" s="5" t="str">
        <f>Dispo!K70</f>
        <v>-</v>
      </c>
      <c r="H12" s="5" t="str">
        <f>Dispo!L68</f>
        <v>x</v>
      </c>
      <c r="I12" s="5" t="str">
        <f>Dispo!L69</f>
        <v>ADM</v>
      </c>
      <c r="J12" s="5" t="str">
        <f>Dispo!L70</f>
        <v>-</v>
      </c>
      <c r="K12" s="5" t="str">
        <f>Dispo!M68</f>
        <v>x</v>
      </c>
      <c r="L12" s="5" t="str">
        <f>Dispo!M69</f>
        <v>SAD</v>
      </c>
      <c r="M12" s="5" t="str">
        <f>Dispo!M70</f>
        <v>-</v>
      </c>
      <c r="N12" s="5" t="str">
        <f>Dispo!N68</f>
        <v>TEL</v>
      </c>
      <c r="O12" s="5" t="str">
        <f>Dispo!N69</f>
        <v>ADM</v>
      </c>
      <c r="P12" s="5" t="str">
        <f>Dispo!N70</f>
        <v>-</v>
      </c>
      <c r="Q12" s="5">
        <f>Dispo!N67</f>
        <v>6</v>
      </c>
    </row>
    <row r="13" spans="1:17" ht="18" hidden="1" customHeight="1" x14ac:dyDescent="0.2">
      <c r="A13" t="str">
        <f>Dispo!M72</f>
        <v>Nikitin, Oleg</v>
      </c>
      <c r="B13" s="5" t="str">
        <f>Dispo!J75</f>
        <v>-</v>
      </c>
      <c r="C13" s="5" t="str">
        <f>Dispo!J76</f>
        <v>-</v>
      </c>
      <c r="D13" s="5" t="str">
        <f>Dispo!J77</f>
        <v>-</v>
      </c>
      <c r="E13" s="5" t="str">
        <f>Dispo!K75</f>
        <v>-</v>
      </c>
      <c r="F13" s="5" t="str">
        <f>Dispo!K76</f>
        <v>-</v>
      </c>
      <c r="G13" s="5" t="str">
        <f>Dispo!K77</f>
        <v>-</v>
      </c>
      <c r="H13" s="5" t="str">
        <f>Dispo!L75</f>
        <v>-</v>
      </c>
      <c r="I13" s="5" t="str">
        <f>Dispo!L76</f>
        <v>-</v>
      </c>
      <c r="J13" s="5" t="str">
        <f>Dispo!L77</f>
        <v>-</v>
      </c>
      <c r="K13" s="5" t="str">
        <f>Dispo!M75</f>
        <v>-</v>
      </c>
      <c r="L13" s="5" t="str">
        <f>Dispo!M76</f>
        <v>-</v>
      </c>
      <c r="M13" s="5" t="str">
        <f>Dispo!M77</f>
        <v>-</v>
      </c>
      <c r="N13" s="5" t="str">
        <f>Dispo!N75</f>
        <v>-</v>
      </c>
      <c r="O13" s="5" t="str">
        <f>Dispo!N76</f>
        <v>-</v>
      </c>
      <c r="P13" s="5" t="str">
        <f>Dispo!N77</f>
        <v>-</v>
      </c>
      <c r="Q13" s="5">
        <f>Dispo!N74</f>
        <v>0</v>
      </c>
    </row>
    <row r="14" spans="1:17" ht="18" hidden="1" customHeight="1" x14ac:dyDescent="0.2">
      <c r="A14" t="str">
        <f>Dispo!M79</f>
        <v>Ouellet, Chantal</v>
      </c>
      <c r="B14" s="5" t="str">
        <f>Dispo!J82</f>
        <v>-</v>
      </c>
      <c r="C14" s="5" t="str">
        <f>Dispo!J83</f>
        <v>-</v>
      </c>
      <c r="D14" s="5" t="str">
        <f>Dispo!J84</f>
        <v>-</v>
      </c>
      <c r="E14" s="5" t="str">
        <f>Dispo!K82</f>
        <v>-</v>
      </c>
      <c r="F14" s="5" t="str">
        <f>Dispo!K83</f>
        <v>-</v>
      </c>
      <c r="G14" s="5" t="str">
        <f>Dispo!K84</f>
        <v>-</v>
      </c>
      <c r="H14" s="5" t="str">
        <f>Dispo!L82</f>
        <v>-</v>
      </c>
      <c r="I14" s="5" t="str">
        <f>Dispo!L83</f>
        <v>-</v>
      </c>
      <c r="J14" s="5" t="str">
        <f>Dispo!L84</f>
        <v>-</v>
      </c>
      <c r="K14" s="5" t="str">
        <f>Dispo!M82</f>
        <v>-</v>
      </c>
      <c r="L14" s="5" t="str">
        <f>Dispo!M83</f>
        <v>-</v>
      </c>
      <c r="M14" s="5" t="str">
        <f>Dispo!M84</f>
        <v>-</v>
      </c>
      <c r="N14" s="5" t="str">
        <f>Dispo!N82</f>
        <v>x</v>
      </c>
      <c r="O14" s="5" t="str">
        <f>Dispo!N83</f>
        <v>x</v>
      </c>
      <c r="P14" s="5" t="str">
        <f>Dispo!N84</f>
        <v>-</v>
      </c>
      <c r="Q14" s="5">
        <f>Dispo!N81</f>
        <v>2</v>
      </c>
    </row>
    <row r="15" spans="1:17" ht="18" hidden="1" customHeight="1" x14ac:dyDescent="0.2">
      <c r="A15" t="str">
        <f>Dispo!M86</f>
        <v>Chabot, Marie-Pierre</v>
      </c>
      <c r="B15" s="5" t="str">
        <f>Dispo!J89</f>
        <v>-</v>
      </c>
      <c r="C15" s="5" t="str">
        <f>Dispo!J90</f>
        <v>-</v>
      </c>
      <c r="D15" s="5" t="str">
        <f>Dispo!J91</f>
        <v>-</v>
      </c>
      <c r="E15" s="5" t="str">
        <f>Dispo!K89</f>
        <v>-</v>
      </c>
      <c r="F15" s="5" t="str">
        <f>Dispo!K90</f>
        <v>-</v>
      </c>
      <c r="G15" s="5" t="str">
        <f>Dispo!K91</f>
        <v>-</v>
      </c>
      <c r="H15" s="5" t="str">
        <f>Dispo!L89</f>
        <v>-</v>
      </c>
      <c r="I15" s="5" t="str">
        <f>Dispo!L90</f>
        <v>-</v>
      </c>
      <c r="J15" s="5" t="str">
        <f>Dispo!L91</f>
        <v>-</v>
      </c>
      <c r="K15" s="5" t="str">
        <f>Dispo!M89</f>
        <v>-</v>
      </c>
      <c r="L15" s="5" t="str">
        <f>Dispo!M90</f>
        <v>-</v>
      </c>
      <c r="M15" s="5" t="str">
        <f>Dispo!M91</f>
        <v>-</v>
      </c>
      <c r="N15" s="5" t="str">
        <f>Dispo!N89</f>
        <v>-</v>
      </c>
      <c r="O15" s="5" t="str">
        <f>Dispo!N90</f>
        <v>-</v>
      </c>
      <c r="P15" s="5" t="str">
        <f>Dispo!N91</f>
        <v>-</v>
      </c>
      <c r="Q15" s="5">
        <f>Dispo!N88</f>
        <v>0</v>
      </c>
    </row>
    <row r="16" spans="1:17" ht="18" hidden="1" customHeight="1" x14ac:dyDescent="0.2">
      <c r="A16" t="str">
        <f>Dispo!M93</f>
        <v>Llanwarne, Nadia Rebecca</v>
      </c>
      <c r="B16" s="5" t="str">
        <f>Dispo!J96</f>
        <v>x</v>
      </c>
      <c r="C16" s="5" t="str">
        <f>Dispo!J97</f>
        <v>x</v>
      </c>
      <c r="D16" s="5" t="str">
        <f>Dispo!J98</f>
        <v>x</v>
      </c>
      <c r="E16" s="5" t="str">
        <f>Dispo!K96</f>
        <v>x</v>
      </c>
      <c r="F16" s="5" t="str">
        <f>Dispo!K97</f>
        <v>x</v>
      </c>
      <c r="G16" s="5" t="str">
        <f>Dispo!K98</f>
        <v>-</v>
      </c>
      <c r="H16" s="5" t="str">
        <f>Dispo!L96</f>
        <v>x</v>
      </c>
      <c r="I16" s="5" t="str">
        <f>Dispo!L97</f>
        <v>x</v>
      </c>
      <c r="J16" s="5" t="str">
        <f>Dispo!L98</f>
        <v>-</v>
      </c>
      <c r="K16" s="5" t="str">
        <f>Dispo!M96</f>
        <v>x</v>
      </c>
      <c r="L16" s="5" t="str">
        <f>Dispo!M97</f>
        <v>x</v>
      </c>
      <c r="M16" s="5" t="str">
        <f>Dispo!M98</f>
        <v>-</v>
      </c>
      <c r="N16" s="5" t="str">
        <f>Dispo!N96</f>
        <v>x</v>
      </c>
      <c r="O16" s="5" t="str">
        <f>Dispo!N97</f>
        <v>x</v>
      </c>
      <c r="P16" s="5" t="str">
        <f>Dispo!N98</f>
        <v>-</v>
      </c>
      <c r="Q16" s="5">
        <f>Dispo!N95</f>
        <v>8</v>
      </c>
    </row>
    <row r="17" spans="1:17" ht="18" hidden="1" customHeight="1" x14ac:dyDescent="0.2">
      <c r="A17" t="str">
        <f>Dispo!M100</f>
        <v>Mc Lean, Tracy</v>
      </c>
      <c r="B17" s="5" t="str">
        <f>Dispo!J103</f>
        <v>x</v>
      </c>
      <c r="C17" s="5" t="str">
        <f>Dispo!J104</f>
        <v>x</v>
      </c>
      <c r="D17" s="5" t="str">
        <f>Dispo!J105</f>
        <v>-</v>
      </c>
      <c r="E17" s="5" t="str">
        <f>Dispo!K103</f>
        <v>x</v>
      </c>
      <c r="F17" s="5" t="str">
        <f>Dispo!K104</f>
        <v>x</v>
      </c>
      <c r="G17" s="5" t="str">
        <f>Dispo!K105</f>
        <v>-</v>
      </c>
      <c r="H17" s="5" t="str">
        <f>Dispo!L103</f>
        <v>x</v>
      </c>
      <c r="I17" s="5" t="str">
        <f>Dispo!L104</f>
        <v>x</v>
      </c>
      <c r="J17" s="5" t="str">
        <f>Dispo!L105</f>
        <v>x</v>
      </c>
      <c r="K17" s="5" t="str">
        <f>Dispo!M103</f>
        <v>x</v>
      </c>
      <c r="L17" s="5" t="str">
        <f>Dispo!M104</f>
        <v>x</v>
      </c>
      <c r="M17" s="5" t="str">
        <f>Dispo!M105</f>
        <v>-</v>
      </c>
      <c r="N17" s="5" t="str">
        <f>Dispo!N103</f>
        <v>x</v>
      </c>
      <c r="O17" s="5" t="str">
        <f>Dispo!N104</f>
        <v>x</v>
      </c>
      <c r="P17" s="5" t="str">
        <f>Dispo!N105</f>
        <v>-</v>
      </c>
      <c r="Q17" s="5">
        <f>Dispo!N102</f>
        <v>10</v>
      </c>
    </row>
    <row r="18" spans="1:17" ht="18" hidden="1" customHeight="1" x14ac:dyDescent="0.2">
      <c r="A18" t="str">
        <f>Dispo!M107</f>
        <v>Bilodeau, Audrée-Anne</v>
      </c>
      <c r="B18" s="5" t="str">
        <f>Dispo!J110</f>
        <v>x</v>
      </c>
      <c r="C18" s="5" t="str">
        <f>Dispo!J111</f>
        <v>ADM</v>
      </c>
      <c r="D18" s="5" t="str">
        <f>Dispo!J112</f>
        <v>-</v>
      </c>
      <c r="E18" s="5" t="str">
        <f>Dispo!K110</f>
        <v>x</v>
      </c>
      <c r="F18" s="5" t="str">
        <f>Dispo!K111</f>
        <v>x</v>
      </c>
      <c r="G18" s="5" t="str">
        <f>Dispo!K112</f>
        <v>-</v>
      </c>
      <c r="H18" s="5" t="str">
        <f>Dispo!L110</f>
        <v>x</v>
      </c>
      <c r="I18" s="5" t="str">
        <f>Dispo!L111</f>
        <v>x</v>
      </c>
      <c r="J18" s="5" t="str">
        <f>Dispo!L112</f>
        <v>x</v>
      </c>
      <c r="K18" s="5" t="str">
        <f>Dispo!M110</f>
        <v>x</v>
      </c>
      <c r="L18" s="5" t="str">
        <f>Dispo!M111</f>
        <v>ADM</v>
      </c>
      <c r="M18" s="5" t="str">
        <f>Dispo!M112</f>
        <v>-</v>
      </c>
      <c r="N18" s="5" t="str">
        <f>Dispo!N110</f>
        <v>x</v>
      </c>
      <c r="O18" s="5" t="str">
        <f>Dispo!N111</f>
        <v>x</v>
      </c>
      <c r="P18" s="5" t="str">
        <f>Dispo!N112</f>
        <v>-</v>
      </c>
      <c r="Q18" s="5">
        <f>Dispo!N109</f>
        <v>8</v>
      </c>
    </row>
    <row r="19" spans="1:17" ht="18" hidden="1" customHeight="1" x14ac:dyDescent="0.2">
      <c r="A19" t="str">
        <f>Dispo!M114</f>
        <v>Cloutier, Myriam</v>
      </c>
      <c r="B19" s="5" t="str">
        <f>Dispo!J117</f>
        <v>x</v>
      </c>
      <c r="C19" s="5" t="str">
        <f>Dispo!J118</f>
        <v>x</v>
      </c>
      <c r="D19" s="5" t="str">
        <f>Dispo!J119</f>
        <v>-</v>
      </c>
      <c r="E19" s="5" t="str">
        <f>Dispo!K117</f>
        <v>x</v>
      </c>
      <c r="F19" s="5" t="str">
        <f>Dispo!K118</f>
        <v>x</v>
      </c>
      <c r="G19" s="5" t="str">
        <f>Dispo!K119</f>
        <v>-</v>
      </c>
      <c r="H19" s="5" t="str">
        <f>Dispo!L117</f>
        <v>x</v>
      </c>
      <c r="I19" s="5" t="str">
        <f>Dispo!L118</f>
        <v>x</v>
      </c>
      <c r="J19" s="5" t="str">
        <f>Dispo!L119</f>
        <v>-</v>
      </c>
      <c r="K19" s="5" t="str">
        <f>Dispo!M117</f>
        <v>x</v>
      </c>
      <c r="L19" s="5" t="str">
        <f>Dispo!M118</f>
        <v>x</v>
      </c>
      <c r="M19" s="5" t="str">
        <f>Dispo!M119</f>
        <v>-</v>
      </c>
      <c r="N19" s="5" t="str">
        <f>Dispo!N117</f>
        <v>x</v>
      </c>
      <c r="O19" s="5" t="str">
        <f>Dispo!N118</f>
        <v>x</v>
      </c>
      <c r="P19" s="5" t="str">
        <f>Dispo!N119</f>
        <v>-</v>
      </c>
      <c r="Q19" s="5">
        <f>Dispo!N116</f>
        <v>8</v>
      </c>
    </row>
    <row r="20" spans="1:17" ht="18" hidden="1" customHeight="1" x14ac:dyDescent="0.2">
      <c r="A20" t="str">
        <f>Dispo!M121</f>
        <v xml:space="preserve">Bernier, Judith </v>
      </c>
      <c r="B20" s="5" t="str">
        <f>Dispo!J124</f>
        <v>-</v>
      </c>
      <c r="C20" s="5" t="str">
        <f>Dispo!J125</f>
        <v>-</v>
      </c>
      <c r="D20" s="5" t="str">
        <f>Dispo!J126</f>
        <v>-</v>
      </c>
      <c r="E20" s="5" t="str">
        <f>Dispo!K124</f>
        <v>-</v>
      </c>
      <c r="F20" s="5" t="str">
        <f>Dispo!K125</f>
        <v>-</v>
      </c>
      <c r="G20" s="5" t="str">
        <f>Dispo!K126</f>
        <v>-</v>
      </c>
      <c r="H20" s="5" t="str">
        <f>Dispo!L124</f>
        <v>-</v>
      </c>
      <c r="I20" s="5" t="str">
        <f>Dispo!L125</f>
        <v>-</v>
      </c>
      <c r="J20" s="5" t="str">
        <f>Dispo!L126</f>
        <v>-</v>
      </c>
      <c r="K20" s="5" t="str">
        <f>Dispo!M124</f>
        <v>-</v>
      </c>
      <c r="L20" s="5" t="str">
        <f>Dispo!M125</f>
        <v>-</v>
      </c>
      <c r="M20" s="5" t="str">
        <f>Dispo!M126</f>
        <v>-</v>
      </c>
      <c r="N20" s="5" t="str">
        <f>Dispo!N124</f>
        <v>-</v>
      </c>
      <c r="O20" s="5" t="str">
        <f>Dispo!N125</f>
        <v>-</v>
      </c>
      <c r="P20" s="5" t="str">
        <f>Dispo!N126</f>
        <v>-</v>
      </c>
      <c r="Q20" s="5">
        <f>Dispo!N123</f>
        <v>0</v>
      </c>
    </row>
    <row r="21" spans="1:17" ht="18" hidden="1" customHeight="1" x14ac:dyDescent="0.2">
      <c r="A21" t="str">
        <f>Dispo!M128</f>
        <v>Arab, Yousra</v>
      </c>
      <c r="B21" s="5" t="str">
        <f>Dispo!J131</f>
        <v>OBS</v>
      </c>
      <c r="C21" s="5" t="str">
        <f>Dispo!J132</f>
        <v>OBS</v>
      </c>
      <c r="D21" s="5" t="str">
        <f>Dispo!J133</f>
        <v>-</v>
      </c>
      <c r="E21" s="5" t="str">
        <f>Dispo!K131</f>
        <v>ENS</v>
      </c>
      <c r="F21" s="5" t="str">
        <f>Dispo!K132</f>
        <v>ENS</v>
      </c>
      <c r="G21" s="5" t="str">
        <f>Dispo!K133</f>
        <v>-</v>
      </c>
      <c r="H21" s="5" t="str">
        <f>Dispo!L131</f>
        <v>OBS</v>
      </c>
      <c r="I21" s="5" t="str">
        <f>Dispo!L132</f>
        <v>OBS</v>
      </c>
      <c r="J21" s="5" t="str">
        <f>Dispo!L133</f>
        <v>-</v>
      </c>
      <c r="K21" s="5" t="str">
        <f>Dispo!M131</f>
        <v>OBS</v>
      </c>
      <c r="L21" s="5" t="str">
        <f>Dispo!M132</f>
        <v>OBS</v>
      </c>
      <c r="M21" s="5" t="str">
        <f>Dispo!M133</f>
        <v>-</v>
      </c>
      <c r="N21" s="5" t="str">
        <f>Dispo!N131</f>
        <v>OBS</v>
      </c>
      <c r="O21" s="5" t="str">
        <f>Dispo!N132</f>
        <v>OBS</v>
      </c>
      <c r="P21" s="5" t="str">
        <f>Dispo!N133</f>
        <v>-</v>
      </c>
      <c r="Q21" s="5">
        <f>Dispo!N130</f>
        <v>1</v>
      </c>
    </row>
    <row r="22" spans="1:17" ht="18" hidden="1" customHeight="1" x14ac:dyDescent="0.2">
      <c r="A22" t="str">
        <f>Dispo!M135</f>
        <v>Ruel-Ricard, Florence</v>
      </c>
      <c r="B22" s="5" t="str">
        <f>Dispo!J138</f>
        <v>x</v>
      </c>
      <c r="C22" s="5" t="str">
        <f>Dispo!J139</f>
        <v>x</v>
      </c>
      <c r="D22" s="5" t="str">
        <f>Dispo!J140</f>
        <v>-</v>
      </c>
      <c r="E22" s="5" t="str">
        <f>Dispo!K138</f>
        <v>ENS</v>
      </c>
      <c r="F22" s="5" t="str">
        <f>Dispo!K139</f>
        <v>ENS</v>
      </c>
      <c r="G22" s="5" t="str">
        <f>Dispo!K140</f>
        <v>x</v>
      </c>
      <c r="H22" s="5" t="str">
        <f>Dispo!L138</f>
        <v>-</v>
      </c>
      <c r="I22" s="5" t="str">
        <f>Dispo!L139</f>
        <v>-</v>
      </c>
      <c r="J22" s="5" t="str">
        <f>Dispo!L140</f>
        <v>-</v>
      </c>
      <c r="K22" s="5" t="str">
        <f>Dispo!M138</f>
        <v>x</v>
      </c>
      <c r="L22" s="5" t="str">
        <f>Dispo!M139</f>
        <v>x</v>
      </c>
      <c r="M22" s="5" t="str">
        <f>Dispo!M140</f>
        <v>-</v>
      </c>
      <c r="N22" s="5" t="str">
        <f>Dispo!N138</f>
        <v>x</v>
      </c>
      <c r="O22" s="5" t="str">
        <f>Dispo!N139</f>
        <v>-</v>
      </c>
      <c r="P22" s="5" t="str">
        <f>Dispo!N140</f>
        <v>-</v>
      </c>
      <c r="Q22" s="5">
        <f>Dispo!N137</f>
        <v>7</v>
      </c>
    </row>
    <row r="23" spans="1:17" ht="18" hidden="1" customHeight="1" x14ac:dyDescent="0.2">
      <c r="A23" t="str">
        <f>Dispo!M142</f>
        <v>Payette, Noémie</v>
      </c>
      <c r="B23" s="5" t="str">
        <f>Dispo!J145</f>
        <v>x</v>
      </c>
      <c r="C23" s="5" t="str">
        <f>Dispo!J146</f>
        <v>x</v>
      </c>
      <c r="D23" s="5" t="str">
        <f>Dispo!J147</f>
        <v>-</v>
      </c>
      <c r="E23" s="5" t="str">
        <f>Dispo!K145</f>
        <v>ENS</v>
      </c>
      <c r="F23" s="5" t="str">
        <f>Dispo!K146</f>
        <v>ENS</v>
      </c>
      <c r="G23" s="5" t="str">
        <f>Dispo!K147</f>
        <v>x</v>
      </c>
      <c r="H23" s="5" t="str">
        <f>Dispo!L145</f>
        <v>-</v>
      </c>
      <c r="I23" s="5" t="str">
        <f>Dispo!L146</f>
        <v>-</v>
      </c>
      <c r="J23" s="5" t="str">
        <f>Dispo!L147</f>
        <v>-</v>
      </c>
      <c r="K23" s="5" t="str">
        <f>Dispo!M145</f>
        <v>x</v>
      </c>
      <c r="L23" s="5" t="str">
        <f>Dispo!M146</f>
        <v>x</v>
      </c>
      <c r="M23" s="5" t="str">
        <f>Dispo!M147</f>
        <v>-</v>
      </c>
      <c r="N23" s="5" t="str">
        <f>Dispo!N145</f>
        <v>x</v>
      </c>
      <c r="O23" s="5" t="str">
        <f>Dispo!N146</f>
        <v>-</v>
      </c>
      <c r="P23" s="5" t="str">
        <f>Dispo!N147</f>
        <v>-</v>
      </c>
      <c r="Q23" s="5">
        <f>Dispo!N144</f>
        <v>7</v>
      </c>
    </row>
    <row r="24" spans="1:17" ht="18" hidden="1" customHeight="1" x14ac:dyDescent="0.2">
      <c r="A24" t="str">
        <f>Dispo!M149</f>
        <v>Sénéchal, Julien</v>
      </c>
      <c r="B24" s="5" t="str">
        <f>Dispo!J152</f>
        <v>PED</v>
      </c>
      <c r="C24" s="5" t="str">
        <f>Dispo!J153</f>
        <v>PED</v>
      </c>
      <c r="D24" s="5" t="str">
        <f>Dispo!J154</f>
        <v>-</v>
      </c>
      <c r="E24" s="5" t="str">
        <f>Dispo!K152</f>
        <v>ENS</v>
      </c>
      <c r="F24" s="5" t="str">
        <f>Dispo!K153</f>
        <v>ENS</v>
      </c>
      <c r="G24" s="5" t="str">
        <f>Dispo!K154</f>
        <v>-</v>
      </c>
      <c r="H24" s="5" t="str">
        <f>Dispo!L152</f>
        <v>PED</v>
      </c>
      <c r="I24" s="5" t="str">
        <f>Dispo!L153</f>
        <v>PED</v>
      </c>
      <c r="J24" s="5" t="str">
        <f>Dispo!L154</f>
        <v>-</v>
      </c>
      <c r="K24" s="5" t="str">
        <f>Dispo!M152</f>
        <v>PED</v>
      </c>
      <c r="L24" s="5" t="str">
        <f>Dispo!M153</f>
        <v>PED</v>
      </c>
      <c r="M24" s="5" t="str">
        <f>Dispo!M154</f>
        <v>-</v>
      </c>
      <c r="N24" s="5" t="str">
        <f>Dispo!N152</f>
        <v>PED</v>
      </c>
      <c r="O24" s="5" t="str">
        <f>Dispo!N153</f>
        <v>PED</v>
      </c>
      <c r="P24" s="5" t="str">
        <f>Dispo!N154</f>
        <v>-</v>
      </c>
      <c r="Q24" s="5">
        <f>Dispo!N151</f>
        <v>1</v>
      </c>
    </row>
    <row r="25" spans="1:17" ht="18" hidden="1" customHeight="1" x14ac:dyDescent="0.2">
      <c r="A25" t="str">
        <f>Dispo!M156</f>
        <v>sIPS</v>
      </c>
      <c r="B25" s="5" t="str">
        <f>Dispo!J159</f>
        <v>x</v>
      </c>
      <c r="C25" s="5" t="str">
        <f>Dispo!J160</f>
        <v>x</v>
      </c>
      <c r="D25" s="5" t="str">
        <f>Dispo!J161</f>
        <v>-</v>
      </c>
      <c r="E25" s="5" t="str">
        <f>Dispo!K159</f>
        <v>CHSLD</v>
      </c>
      <c r="F25" s="5" t="str">
        <f>Dispo!K160</f>
        <v>CHSLD</v>
      </c>
      <c r="G25" s="5" t="str">
        <f>Dispo!K161</f>
        <v>-</v>
      </c>
      <c r="H25" s="5" t="str">
        <f>Dispo!L159</f>
        <v>CHSLD</v>
      </c>
      <c r="I25" s="5" t="str">
        <f>Dispo!L160</f>
        <v>CHSLD</v>
      </c>
      <c r="J25" s="5" t="str">
        <f>Dispo!L161</f>
        <v>-</v>
      </c>
      <c r="K25" s="5" t="str">
        <f>Dispo!M159</f>
        <v>x</v>
      </c>
      <c r="L25" s="5" t="str">
        <f>Dispo!M160</f>
        <v>x</v>
      </c>
      <c r="M25" s="5" t="str">
        <f>Dispo!M161</f>
        <v>-</v>
      </c>
      <c r="N25" s="5" t="str">
        <f>Dispo!N159</f>
        <v>x</v>
      </c>
      <c r="O25" s="5" t="str">
        <f>Dispo!N160</f>
        <v>x</v>
      </c>
      <c r="P25" s="5" t="str">
        <f>Dispo!N161</f>
        <v>-</v>
      </c>
      <c r="Q25" s="5">
        <f>Dispo!N158</f>
        <v>0</v>
      </c>
    </row>
    <row r="26" spans="1:17" ht="18" hidden="1" customHeight="1" x14ac:dyDescent="0.2">
      <c r="A26" t="str">
        <f>Dispo!M163</f>
        <v>Ext. A</v>
      </c>
      <c r="B26" s="5" t="str">
        <f>Dispo!J166</f>
        <v>x</v>
      </c>
      <c r="C26" s="5" t="str">
        <f>Dispo!J167</f>
        <v>x</v>
      </c>
      <c r="D26" s="5" t="str">
        <f>Dispo!J168</f>
        <v>-</v>
      </c>
      <c r="E26" s="5" t="str">
        <f>Dispo!K166</f>
        <v>x</v>
      </c>
      <c r="F26" s="5" t="str">
        <f>Dispo!K167</f>
        <v>x</v>
      </c>
      <c r="G26" s="5" t="str">
        <f>Dispo!K168</f>
        <v>x</v>
      </c>
      <c r="H26" s="5" t="str">
        <f>Dispo!L166</f>
        <v>x</v>
      </c>
      <c r="I26" s="5" t="str">
        <f>Dispo!L167</f>
        <v>x</v>
      </c>
      <c r="J26" s="5" t="str">
        <f>Dispo!L168</f>
        <v>x</v>
      </c>
      <c r="K26" s="5" t="str">
        <f>Dispo!M166</f>
        <v>x</v>
      </c>
      <c r="L26" s="5" t="str">
        <f>Dispo!M167</f>
        <v>x</v>
      </c>
      <c r="M26" s="5" t="str">
        <f>Dispo!M168</f>
        <v>-</v>
      </c>
      <c r="N26" s="5" t="str">
        <f>Dispo!N166</f>
        <v>x</v>
      </c>
      <c r="O26" s="5" t="str">
        <f>Dispo!N167</f>
        <v>x</v>
      </c>
      <c r="P26" s="5" t="str">
        <f>Dispo!N168</f>
        <v>-</v>
      </c>
      <c r="Q26" s="5">
        <f>Dispo!N165</f>
        <v>10</v>
      </c>
    </row>
    <row r="27" spans="1:17" ht="18" hidden="1" customHeight="1" x14ac:dyDescent="0.2"/>
    <row r="28" spans="1:17" ht="18" hidden="1" customHeight="1" x14ac:dyDescent="0.2"/>
    <row r="29" spans="1:17" ht="18" hidden="1" customHeight="1" x14ac:dyDescent="0.2"/>
    <row r="30" spans="1:17" ht="18" hidden="1" customHeight="1" x14ac:dyDescent="0.2"/>
    <row r="31" spans="1:17" ht="18" hidden="1" customHeight="1" x14ac:dyDescent="0.2"/>
    <row r="32" spans="1:17" ht="18" hidden="1" customHeight="1" x14ac:dyDescent="0.2"/>
    <row r="33" spans="1:20" ht="18" hidden="1" customHeight="1" x14ac:dyDescent="0.2"/>
    <row r="34" spans="1:20" ht="18" hidden="1" customHeight="1" x14ac:dyDescent="0.2"/>
    <row r="35" spans="1:20" ht="18" hidden="1" customHeight="1" x14ac:dyDescent="0.2"/>
    <row r="36" spans="1:20" ht="18" hidden="1" customHeight="1" x14ac:dyDescent="0.2">
      <c r="A36" t="s">
        <v>235</v>
      </c>
      <c r="B36" s="5" t="s">
        <v>0</v>
      </c>
      <c r="E36" s="5" t="s">
        <v>1</v>
      </c>
      <c r="H36" s="5" t="s">
        <v>2</v>
      </c>
      <c r="K36" s="5" t="s">
        <v>3</v>
      </c>
      <c r="N36" s="5" t="s">
        <v>4</v>
      </c>
      <c r="Q36" s="5" t="s">
        <v>253</v>
      </c>
    </row>
    <row r="37" spans="1:20" ht="18" hidden="1" customHeight="1" x14ac:dyDescent="0.2">
      <c r="B37" s="5" t="s">
        <v>27</v>
      </c>
      <c r="C37" s="5" t="s">
        <v>28</v>
      </c>
      <c r="D37" s="5" t="s">
        <v>29</v>
      </c>
      <c r="E37" s="5" t="s">
        <v>27</v>
      </c>
      <c r="F37" s="5" t="s">
        <v>28</v>
      </c>
      <c r="G37" s="5" t="s">
        <v>29</v>
      </c>
      <c r="H37" s="5" t="s">
        <v>27</v>
      </c>
      <c r="I37" s="5" t="s">
        <v>28</v>
      </c>
      <c r="J37" s="5" t="s">
        <v>29</v>
      </c>
      <c r="K37" s="5" t="s">
        <v>27</v>
      </c>
      <c r="L37" s="5" t="s">
        <v>28</v>
      </c>
      <c r="M37" s="5" t="s">
        <v>29</v>
      </c>
      <c r="N37" s="5" t="s">
        <v>27</v>
      </c>
      <c r="O37" s="5" t="s">
        <v>28</v>
      </c>
      <c r="P37" s="5" t="s">
        <v>29</v>
      </c>
    </row>
    <row r="38" spans="1:20" ht="18" hidden="1" customHeight="1" x14ac:dyDescent="0.2">
      <c r="A38" t="s">
        <v>269</v>
      </c>
      <c r="B38" s="5" t="s">
        <v>5</v>
      </c>
      <c r="C38" s="5" t="s">
        <v>10</v>
      </c>
      <c r="D38" s="5" t="s">
        <v>5</v>
      </c>
      <c r="E38" s="5" t="s">
        <v>5</v>
      </c>
      <c r="F38" s="5" t="s">
        <v>5</v>
      </c>
      <c r="G38" s="5" t="s">
        <v>5</v>
      </c>
      <c r="H38" s="5" t="s">
        <v>5</v>
      </c>
      <c r="I38" s="5" t="s">
        <v>5</v>
      </c>
      <c r="J38" s="5" t="s">
        <v>5</v>
      </c>
      <c r="K38" s="5" t="s">
        <v>5</v>
      </c>
      <c r="L38" s="5" t="s">
        <v>229</v>
      </c>
      <c r="M38" s="5" t="s">
        <v>230</v>
      </c>
      <c r="N38" s="5" t="s">
        <v>5</v>
      </c>
      <c r="O38" s="5" t="s">
        <v>229</v>
      </c>
      <c r="P38" s="5" t="s">
        <v>230</v>
      </c>
      <c r="Q38" s="5">
        <v>7</v>
      </c>
    </row>
    <row r="39" spans="1:20" ht="18" hidden="1" customHeight="1" x14ac:dyDescent="0.2">
      <c r="A39" t="s">
        <v>196</v>
      </c>
      <c r="B39" s="5" t="s">
        <v>5</v>
      </c>
      <c r="C39" s="5" t="s">
        <v>229</v>
      </c>
      <c r="D39" s="5" t="s">
        <v>5</v>
      </c>
      <c r="E39" s="5" t="s">
        <v>5</v>
      </c>
      <c r="F39" s="5" t="s">
        <v>5</v>
      </c>
      <c r="G39" s="5" t="s">
        <v>230</v>
      </c>
      <c r="H39" s="5" t="s">
        <v>5</v>
      </c>
      <c r="I39" s="5" t="s">
        <v>229</v>
      </c>
      <c r="J39" s="5" t="s">
        <v>5</v>
      </c>
      <c r="K39" s="5" t="s">
        <v>5</v>
      </c>
      <c r="L39" s="5" t="s">
        <v>229</v>
      </c>
      <c r="M39" s="5" t="s">
        <v>230</v>
      </c>
      <c r="N39" s="5" t="s">
        <v>230</v>
      </c>
      <c r="O39" s="5" t="s">
        <v>230</v>
      </c>
      <c r="P39" s="5" t="s">
        <v>230</v>
      </c>
      <c r="Q39" s="5">
        <v>5</v>
      </c>
    </row>
    <row r="40" spans="1:20" ht="18" customHeight="1" x14ac:dyDescent="0.2">
      <c r="A40" t="s">
        <v>235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253</v>
      </c>
      <c r="R40" s="5"/>
      <c r="S40" s="5"/>
      <c r="T40" s="5"/>
    </row>
    <row r="41" spans="1:20" ht="15" customHeight="1" x14ac:dyDescent="0.2">
      <c r="B41" s="5" t="s">
        <v>27</v>
      </c>
      <c r="C41" s="5" t="s">
        <v>28</v>
      </c>
      <c r="D41" s="5" t="s">
        <v>29</v>
      </c>
      <c r="E41" s="5" t="s">
        <v>27</v>
      </c>
      <c r="F41" s="5" t="s">
        <v>28</v>
      </c>
      <c r="G41" s="5" t="s">
        <v>29</v>
      </c>
      <c r="H41" s="5" t="s">
        <v>27</v>
      </c>
      <c r="I41" s="5" t="s">
        <v>28</v>
      </c>
      <c r="J41" s="5" t="s">
        <v>29</v>
      </c>
      <c r="K41" s="5" t="s">
        <v>27</v>
      </c>
      <c r="L41" s="5" t="s">
        <v>28</v>
      </c>
      <c r="M41" s="5" t="s">
        <v>29</v>
      </c>
      <c r="N41" s="5" t="s">
        <v>27</v>
      </c>
      <c r="O41" s="5" t="s">
        <v>28</v>
      </c>
      <c r="P41" s="5" t="s">
        <v>29</v>
      </c>
      <c r="R41" s="5"/>
      <c r="S41" s="5"/>
      <c r="T41" s="5"/>
    </row>
    <row r="42" spans="1:20" ht="15" customHeight="1" x14ac:dyDescent="0.2">
      <c r="A42" t="s">
        <v>269</v>
      </c>
      <c r="B42" s="5" t="s">
        <v>5</v>
      </c>
      <c r="C42" s="5" t="s">
        <v>10</v>
      </c>
      <c r="D42" s="5" t="s">
        <v>5</v>
      </c>
      <c r="E42" s="5" t="s">
        <v>5</v>
      </c>
      <c r="F42" s="5" t="s">
        <v>5</v>
      </c>
      <c r="G42" s="5" t="s">
        <v>5</v>
      </c>
      <c r="H42" s="5" t="s">
        <v>5</v>
      </c>
      <c r="I42" s="5" t="s">
        <v>5</v>
      </c>
      <c r="J42" s="5" t="s">
        <v>5</v>
      </c>
      <c r="K42" s="5" t="s">
        <v>5</v>
      </c>
      <c r="L42" s="5" t="s">
        <v>229</v>
      </c>
      <c r="M42" s="5" t="s">
        <v>230</v>
      </c>
      <c r="N42" s="5" t="s">
        <v>5</v>
      </c>
      <c r="O42" s="5" t="s">
        <v>229</v>
      </c>
      <c r="P42" s="5" t="s">
        <v>230</v>
      </c>
      <c r="Q42" s="5">
        <v>7</v>
      </c>
      <c r="R42" s="5"/>
      <c r="S42" s="5"/>
      <c r="T42" s="5"/>
    </row>
    <row r="43" spans="1:20" ht="15" customHeight="1" x14ac:dyDescent="0.2">
      <c r="A43" t="s">
        <v>196</v>
      </c>
      <c r="B43" s="5" t="s">
        <v>5</v>
      </c>
      <c r="C43" s="5" t="s">
        <v>229</v>
      </c>
      <c r="D43" s="5" t="s">
        <v>5</v>
      </c>
      <c r="E43" s="5" t="s">
        <v>5</v>
      </c>
      <c r="F43" s="5" t="s">
        <v>5</v>
      </c>
      <c r="G43" s="5" t="s">
        <v>230</v>
      </c>
      <c r="H43" s="5" t="s">
        <v>5</v>
      </c>
      <c r="I43" s="5" t="s">
        <v>229</v>
      </c>
      <c r="J43" s="5" t="s">
        <v>5</v>
      </c>
      <c r="K43" s="5" t="s">
        <v>5</v>
      </c>
      <c r="L43" s="5" t="s">
        <v>229</v>
      </c>
      <c r="M43" s="5" t="s">
        <v>230</v>
      </c>
      <c r="N43" s="5" t="s">
        <v>230</v>
      </c>
      <c r="O43" s="5" t="s">
        <v>230</v>
      </c>
      <c r="P43" s="5" t="s">
        <v>230</v>
      </c>
      <c r="Q43" s="5">
        <v>5</v>
      </c>
      <c r="R43" s="5"/>
      <c r="S43" s="5"/>
      <c r="T43" s="5"/>
    </row>
    <row r="44" spans="1:20" ht="15" customHeight="1" x14ac:dyDescent="0.2">
      <c r="A44" t="s">
        <v>157</v>
      </c>
      <c r="B44" s="5" t="s">
        <v>13</v>
      </c>
      <c r="C44" s="5" t="s">
        <v>13</v>
      </c>
      <c r="D44" s="5" t="s">
        <v>230</v>
      </c>
      <c r="E44" s="5" t="s">
        <v>230</v>
      </c>
      <c r="F44" s="5" t="s">
        <v>230</v>
      </c>
      <c r="G44" s="5" t="s">
        <v>230</v>
      </c>
      <c r="H44" s="5" t="s">
        <v>13</v>
      </c>
      <c r="I44" s="5" t="s">
        <v>13</v>
      </c>
      <c r="J44" s="5" t="s">
        <v>230</v>
      </c>
      <c r="K44" s="5" t="s">
        <v>13</v>
      </c>
      <c r="L44" s="5" t="s">
        <v>13</v>
      </c>
      <c r="M44" s="5" t="s">
        <v>230</v>
      </c>
      <c r="N44" s="5" t="s">
        <v>230</v>
      </c>
      <c r="O44" s="5" t="s">
        <v>230</v>
      </c>
      <c r="P44" s="5" t="s">
        <v>230</v>
      </c>
      <c r="Q44" s="5">
        <v>0</v>
      </c>
      <c r="R44" s="5"/>
      <c r="S44" s="5"/>
      <c r="T44" s="5"/>
    </row>
    <row r="45" spans="1:20" ht="15" customHeight="1" x14ac:dyDescent="0.2">
      <c r="A45" t="s">
        <v>197</v>
      </c>
      <c r="B45" s="5" t="s">
        <v>5</v>
      </c>
      <c r="C45" s="5" t="s">
        <v>5</v>
      </c>
      <c r="D45" s="5" t="s">
        <v>5</v>
      </c>
      <c r="E45" s="5" t="s">
        <v>5</v>
      </c>
      <c r="F45" s="5" t="s">
        <v>229</v>
      </c>
      <c r="G45" s="5" t="s">
        <v>230</v>
      </c>
      <c r="H45" s="5" t="s">
        <v>230</v>
      </c>
      <c r="I45" s="5" t="s">
        <v>230</v>
      </c>
      <c r="J45" s="5" t="s">
        <v>230</v>
      </c>
      <c r="K45" s="5" t="s">
        <v>15</v>
      </c>
      <c r="L45" s="5" t="s">
        <v>15</v>
      </c>
      <c r="M45" s="5" t="s">
        <v>230</v>
      </c>
      <c r="N45" s="5" t="s">
        <v>15</v>
      </c>
      <c r="O45" s="5" t="s">
        <v>15</v>
      </c>
      <c r="P45" s="5" t="s">
        <v>230</v>
      </c>
      <c r="Q45" s="5">
        <v>3</v>
      </c>
      <c r="R45" s="5"/>
      <c r="S45" s="5"/>
      <c r="T45" s="5"/>
    </row>
    <row r="46" spans="1:20" ht="15" customHeight="1" x14ac:dyDescent="0.2">
      <c r="A46" t="s">
        <v>194</v>
      </c>
      <c r="B46" s="5" t="s">
        <v>5</v>
      </c>
      <c r="C46" s="5" t="s">
        <v>5</v>
      </c>
      <c r="D46" s="5" t="s">
        <v>5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230</v>
      </c>
      <c r="N46" s="5" t="s">
        <v>5</v>
      </c>
      <c r="O46" s="5" t="s">
        <v>5</v>
      </c>
      <c r="P46" s="5" t="s">
        <v>230</v>
      </c>
      <c r="Q46" s="5">
        <v>8</v>
      </c>
      <c r="R46" s="5"/>
      <c r="S46" s="5"/>
      <c r="T46" s="5"/>
    </row>
    <row r="47" spans="1:20" ht="15" customHeight="1" x14ac:dyDescent="0.2">
      <c r="A47" t="s">
        <v>192</v>
      </c>
      <c r="B47" s="5" t="s">
        <v>229</v>
      </c>
      <c r="C47" s="5" t="s">
        <v>229</v>
      </c>
      <c r="D47" s="5" t="s">
        <v>230</v>
      </c>
      <c r="E47" s="5" t="s">
        <v>229</v>
      </c>
      <c r="F47" s="5" t="s">
        <v>229</v>
      </c>
      <c r="G47" s="5" t="s">
        <v>230</v>
      </c>
      <c r="H47" s="5" t="s">
        <v>229</v>
      </c>
      <c r="I47" s="5" t="s">
        <v>229</v>
      </c>
      <c r="J47" s="5" t="s">
        <v>230</v>
      </c>
      <c r="K47" s="5" t="s">
        <v>229</v>
      </c>
      <c r="L47" s="5" t="s">
        <v>229</v>
      </c>
      <c r="M47" s="5" t="s">
        <v>230</v>
      </c>
      <c r="N47" s="5" t="s">
        <v>230</v>
      </c>
      <c r="O47" s="5" t="s">
        <v>230</v>
      </c>
      <c r="P47" s="5" t="s">
        <v>230</v>
      </c>
      <c r="Q47" s="5">
        <v>0</v>
      </c>
      <c r="R47" s="5"/>
      <c r="S47" s="5"/>
      <c r="T47" s="5"/>
    </row>
    <row r="48" spans="1:20" ht="15" customHeight="1" x14ac:dyDescent="0.2">
      <c r="A48" t="s">
        <v>150</v>
      </c>
      <c r="B48" s="5" t="s">
        <v>15</v>
      </c>
      <c r="C48" s="5" t="s">
        <v>15</v>
      </c>
      <c r="D48" s="5" t="s">
        <v>230</v>
      </c>
      <c r="E48" s="5" t="s">
        <v>15</v>
      </c>
      <c r="F48" s="5" t="s">
        <v>15</v>
      </c>
      <c r="G48" s="5" t="s">
        <v>230</v>
      </c>
      <c r="H48" s="5" t="s">
        <v>15</v>
      </c>
      <c r="I48" s="5" t="s">
        <v>15</v>
      </c>
      <c r="J48" s="5" t="s">
        <v>230</v>
      </c>
      <c r="K48" s="5" t="s">
        <v>15</v>
      </c>
      <c r="L48" s="5" t="s">
        <v>15</v>
      </c>
      <c r="M48" s="5" t="s">
        <v>230</v>
      </c>
      <c r="N48" s="5" t="s">
        <v>15</v>
      </c>
      <c r="O48" s="5" t="s">
        <v>15</v>
      </c>
      <c r="P48" s="5" t="s">
        <v>230</v>
      </c>
      <c r="Q48" s="5">
        <v>0</v>
      </c>
      <c r="R48" s="5"/>
      <c r="S48" s="5"/>
      <c r="T48" s="5"/>
    </row>
    <row r="49" spans="1:20" ht="15" customHeight="1" x14ac:dyDescent="0.2">
      <c r="A49" t="s">
        <v>174</v>
      </c>
      <c r="B49" s="5" t="s">
        <v>230</v>
      </c>
      <c r="C49" s="5" t="s">
        <v>230</v>
      </c>
      <c r="D49" s="5" t="s">
        <v>230</v>
      </c>
      <c r="E49" s="5" t="s">
        <v>5</v>
      </c>
      <c r="F49" s="5" t="s">
        <v>229</v>
      </c>
      <c r="G49" s="5" t="s">
        <v>5</v>
      </c>
      <c r="H49" s="5" t="s">
        <v>5</v>
      </c>
      <c r="I49" s="5" t="s">
        <v>5</v>
      </c>
      <c r="J49" s="5" t="s">
        <v>230</v>
      </c>
      <c r="K49" s="5" t="s">
        <v>5</v>
      </c>
      <c r="L49" s="5" t="s">
        <v>229</v>
      </c>
      <c r="M49" s="5" t="s">
        <v>230</v>
      </c>
      <c r="N49" s="5" t="s">
        <v>230</v>
      </c>
      <c r="O49" s="5" t="s">
        <v>230</v>
      </c>
      <c r="P49" s="5" t="s">
        <v>230</v>
      </c>
      <c r="Q49" s="5">
        <v>4</v>
      </c>
      <c r="R49" s="5"/>
      <c r="S49" s="5"/>
      <c r="T49" s="5"/>
    </row>
    <row r="50" spans="1:20" ht="15" customHeight="1" x14ac:dyDescent="0.2">
      <c r="A50" t="s">
        <v>226</v>
      </c>
      <c r="B50" s="5" t="s">
        <v>5</v>
      </c>
      <c r="C50" s="5" t="s">
        <v>5</v>
      </c>
      <c r="D50" s="5" t="s">
        <v>5</v>
      </c>
      <c r="E50" s="5" t="s">
        <v>5</v>
      </c>
      <c r="F50" s="5" t="s">
        <v>5</v>
      </c>
      <c r="G50" s="5" t="s">
        <v>230</v>
      </c>
      <c r="H50" s="5" t="s">
        <v>5</v>
      </c>
      <c r="I50" s="5" t="s">
        <v>229</v>
      </c>
      <c r="J50" s="5" t="s">
        <v>230</v>
      </c>
      <c r="K50" s="5" t="s">
        <v>5</v>
      </c>
      <c r="L50" s="5" t="s">
        <v>326</v>
      </c>
      <c r="M50" s="5" t="s">
        <v>230</v>
      </c>
      <c r="N50" s="5" t="s">
        <v>20</v>
      </c>
      <c r="O50" s="5" t="s">
        <v>229</v>
      </c>
      <c r="P50" s="5" t="s">
        <v>230</v>
      </c>
      <c r="Q50" s="5">
        <v>6</v>
      </c>
      <c r="R50" s="5"/>
      <c r="S50" s="5"/>
      <c r="T50" s="5"/>
    </row>
    <row r="51" spans="1:20" ht="15" customHeight="1" x14ac:dyDescent="0.2">
      <c r="A51" t="s">
        <v>195</v>
      </c>
      <c r="B51" s="5" t="s">
        <v>230</v>
      </c>
      <c r="C51" s="5" t="s">
        <v>230</v>
      </c>
      <c r="D51" s="5" t="s">
        <v>230</v>
      </c>
      <c r="E51" s="5" t="s">
        <v>230</v>
      </c>
      <c r="F51" s="5" t="s">
        <v>230</v>
      </c>
      <c r="G51" s="5" t="s">
        <v>230</v>
      </c>
      <c r="H51" s="5" t="s">
        <v>230</v>
      </c>
      <c r="I51" s="5" t="s">
        <v>230</v>
      </c>
      <c r="J51" s="5" t="s">
        <v>230</v>
      </c>
      <c r="K51" s="5" t="s">
        <v>230</v>
      </c>
      <c r="L51" s="5" t="s">
        <v>230</v>
      </c>
      <c r="M51" s="5" t="s">
        <v>230</v>
      </c>
      <c r="N51" s="5" t="s">
        <v>230</v>
      </c>
      <c r="O51" s="5" t="s">
        <v>230</v>
      </c>
      <c r="P51" s="5" t="s">
        <v>230</v>
      </c>
      <c r="Q51" s="5">
        <v>0</v>
      </c>
      <c r="R51" s="5"/>
      <c r="S51" s="5"/>
      <c r="T51" s="5"/>
    </row>
    <row r="52" spans="1:20" ht="15" customHeight="1" x14ac:dyDescent="0.2">
      <c r="A52" t="s">
        <v>251</v>
      </c>
      <c r="B52" s="5" t="s">
        <v>230</v>
      </c>
      <c r="C52" s="5" t="s">
        <v>230</v>
      </c>
      <c r="D52" s="5" t="s">
        <v>230</v>
      </c>
      <c r="E52" s="5" t="s">
        <v>230</v>
      </c>
      <c r="F52" s="5" t="s">
        <v>230</v>
      </c>
      <c r="G52" s="5" t="s">
        <v>230</v>
      </c>
      <c r="H52" s="5" t="s">
        <v>230</v>
      </c>
      <c r="I52" s="5" t="s">
        <v>230</v>
      </c>
      <c r="J52" s="5" t="s">
        <v>230</v>
      </c>
      <c r="K52" s="5" t="s">
        <v>230</v>
      </c>
      <c r="L52" s="5" t="s">
        <v>230</v>
      </c>
      <c r="M52" s="5" t="s">
        <v>230</v>
      </c>
      <c r="N52" s="5" t="s">
        <v>5</v>
      </c>
      <c r="O52" s="5" t="s">
        <v>5</v>
      </c>
      <c r="P52" s="5" t="s">
        <v>230</v>
      </c>
      <c r="Q52" s="5">
        <v>2</v>
      </c>
      <c r="R52" s="5"/>
      <c r="S52" s="5"/>
      <c r="T52" s="5"/>
    </row>
    <row r="53" spans="1:20" ht="15" customHeight="1" x14ac:dyDescent="0.2">
      <c r="A53" t="s">
        <v>160</v>
      </c>
      <c r="B53" s="5" t="s">
        <v>230</v>
      </c>
      <c r="C53" s="5" t="s">
        <v>230</v>
      </c>
      <c r="D53" s="5" t="s">
        <v>230</v>
      </c>
      <c r="E53" s="5" t="s">
        <v>230</v>
      </c>
      <c r="F53" s="5" t="s">
        <v>230</v>
      </c>
      <c r="G53" s="5" t="s">
        <v>230</v>
      </c>
      <c r="H53" s="5" t="s">
        <v>230</v>
      </c>
      <c r="I53" s="5" t="s">
        <v>230</v>
      </c>
      <c r="J53" s="5" t="s">
        <v>230</v>
      </c>
      <c r="K53" s="5" t="s">
        <v>230</v>
      </c>
      <c r="L53" s="5" t="s">
        <v>230</v>
      </c>
      <c r="M53" s="5" t="s">
        <v>230</v>
      </c>
      <c r="N53" s="5" t="s">
        <v>230</v>
      </c>
      <c r="O53" s="5" t="s">
        <v>230</v>
      </c>
      <c r="P53" s="5" t="s">
        <v>230</v>
      </c>
      <c r="Q53" s="5">
        <v>0</v>
      </c>
      <c r="R53" s="5"/>
      <c r="S53" s="5"/>
      <c r="T53" s="5"/>
    </row>
    <row r="54" spans="1:20" ht="15" customHeight="1" x14ac:dyDescent="0.2">
      <c r="A54" t="s">
        <v>170</v>
      </c>
      <c r="B54" s="5" t="s">
        <v>5</v>
      </c>
      <c r="C54" s="5" t="s">
        <v>5</v>
      </c>
      <c r="D54" s="5" t="s">
        <v>5</v>
      </c>
      <c r="E54" s="5" t="s">
        <v>5</v>
      </c>
      <c r="F54" s="5" t="s">
        <v>5</v>
      </c>
      <c r="G54" s="5" t="s">
        <v>230</v>
      </c>
      <c r="H54" s="5" t="s">
        <v>5</v>
      </c>
      <c r="I54" s="5" t="s">
        <v>5</v>
      </c>
      <c r="J54" s="5" t="s">
        <v>230</v>
      </c>
      <c r="K54" s="5" t="s">
        <v>5</v>
      </c>
      <c r="L54" s="5" t="s">
        <v>5</v>
      </c>
      <c r="M54" s="5" t="s">
        <v>230</v>
      </c>
      <c r="N54" s="5" t="s">
        <v>5</v>
      </c>
      <c r="O54" s="5" t="s">
        <v>5</v>
      </c>
      <c r="P54" s="5" t="s">
        <v>230</v>
      </c>
      <c r="Q54" s="5">
        <v>8</v>
      </c>
      <c r="R54" s="5"/>
      <c r="S54" s="5"/>
      <c r="T54" s="5"/>
    </row>
    <row r="55" spans="1:20" ht="15" customHeight="1" x14ac:dyDescent="0.2">
      <c r="A55" t="s">
        <v>252</v>
      </c>
      <c r="B55" s="5" t="s">
        <v>5</v>
      </c>
      <c r="C55" s="5" t="s">
        <v>5</v>
      </c>
      <c r="D55" s="5" t="s">
        <v>230</v>
      </c>
      <c r="E55" s="5" t="s">
        <v>5</v>
      </c>
      <c r="F55" s="5" t="s">
        <v>5</v>
      </c>
      <c r="G55" s="5" t="s">
        <v>230</v>
      </c>
      <c r="H55" s="5" t="s">
        <v>5</v>
      </c>
      <c r="I55" s="5" t="s">
        <v>5</v>
      </c>
      <c r="J55" s="5" t="s">
        <v>5</v>
      </c>
      <c r="K55" s="5" t="s">
        <v>5</v>
      </c>
      <c r="L55" s="5" t="s">
        <v>5</v>
      </c>
      <c r="M55" s="5" t="s">
        <v>230</v>
      </c>
      <c r="N55" s="5" t="s">
        <v>5</v>
      </c>
      <c r="O55" s="5" t="s">
        <v>5</v>
      </c>
      <c r="P55" s="5" t="s">
        <v>230</v>
      </c>
      <c r="Q55" s="5">
        <v>10</v>
      </c>
      <c r="R55" s="5"/>
      <c r="S55" s="5"/>
      <c r="T55" s="5"/>
    </row>
    <row r="56" spans="1:20" ht="15" customHeight="1" x14ac:dyDescent="0.2">
      <c r="A56" t="s">
        <v>154</v>
      </c>
      <c r="B56" s="5" t="s">
        <v>5</v>
      </c>
      <c r="C56" s="5" t="s">
        <v>229</v>
      </c>
      <c r="D56" s="5" t="s">
        <v>230</v>
      </c>
      <c r="E56" s="5" t="s">
        <v>5</v>
      </c>
      <c r="F56" s="5" t="s">
        <v>5</v>
      </c>
      <c r="G56" s="5" t="s">
        <v>230</v>
      </c>
      <c r="H56" s="5" t="s">
        <v>5</v>
      </c>
      <c r="I56" s="5" t="s">
        <v>5</v>
      </c>
      <c r="J56" s="5" t="s">
        <v>5</v>
      </c>
      <c r="K56" s="5" t="s">
        <v>5</v>
      </c>
      <c r="L56" s="5" t="s">
        <v>229</v>
      </c>
      <c r="M56" s="5" t="s">
        <v>230</v>
      </c>
      <c r="N56" s="5" t="s">
        <v>5</v>
      </c>
      <c r="O56" s="5" t="s">
        <v>5</v>
      </c>
      <c r="P56" s="5" t="s">
        <v>230</v>
      </c>
      <c r="Q56" s="5">
        <v>8</v>
      </c>
      <c r="R56" s="5"/>
      <c r="S56" s="5"/>
      <c r="T56" s="5"/>
    </row>
    <row r="57" spans="1:20" ht="15" customHeight="1" x14ac:dyDescent="0.2">
      <c r="A57" t="s">
        <v>161</v>
      </c>
      <c r="B57" s="5" t="s">
        <v>5</v>
      </c>
      <c r="C57" s="5" t="s">
        <v>5</v>
      </c>
      <c r="D57" s="5" t="s">
        <v>230</v>
      </c>
      <c r="E57" s="5" t="s">
        <v>5</v>
      </c>
      <c r="F57" s="5" t="s">
        <v>5</v>
      </c>
      <c r="G57" s="5" t="s">
        <v>230</v>
      </c>
      <c r="H57" s="5" t="s">
        <v>5</v>
      </c>
      <c r="I57" s="5" t="s">
        <v>5</v>
      </c>
      <c r="J57" s="5" t="s">
        <v>230</v>
      </c>
      <c r="K57" s="5" t="s">
        <v>5</v>
      </c>
      <c r="L57" s="5" t="s">
        <v>5</v>
      </c>
      <c r="M57" s="5" t="s">
        <v>230</v>
      </c>
      <c r="N57" s="5" t="s">
        <v>5</v>
      </c>
      <c r="O57" s="5" t="s">
        <v>5</v>
      </c>
      <c r="P57" s="5" t="s">
        <v>230</v>
      </c>
      <c r="Q57" s="5">
        <v>8</v>
      </c>
      <c r="R57" s="5"/>
      <c r="S57" s="5"/>
      <c r="T57" s="5"/>
    </row>
    <row r="58" spans="1:20" ht="15" customHeight="1" x14ac:dyDescent="0.2">
      <c r="A58" t="s">
        <v>152</v>
      </c>
      <c r="B58" s="5" t="s">
        <v>230</v>
      </c>
      <c r="C58" s="5" t="s">
        <v>230</v>
      </c>
      <c r="D58" s="5" t="s">
        <v>230</v>
      </c>
      <c r="E58" s="5" t="s">
        <v>230</v>
      </c>
      <c r="F58" s="5" t="s">
        <v>230</v>
      </c>
      <c r="G58" s="5" t="s">
        <v>230</v>
      </c>
      <c r="H58" s="5" t="s">
        <v>230</v>
      </c>
      <c r="I58" s="5" t="s">
        <v>230</v>
      </c>
      <c r="J58" s="5" t="s">
        <v>230</v>
      </c>
      <c r="K58" s="5" t="s">
        <v>230</v>
      </c>
      <c r="L58" s="5" t="s">
        <v>230</v>
      </c>
      <c r="M58" s="5" t="s">
        <v>230</v>
      </c>
      <c r="N58" s="5" t="s">
        <v>230</v>
      </c>
      <c r="O58" s="5" t="s">
        <v>230</v>
      </c>
      <c r="P58" s="5" t="s">
        <v>230</v>
      </c>
      <c r="Q58" s="5">
        <v>0</v>
      </c>
      <c r="R58" s="5"/>
      <c r="S58" s="5"/>
      <c r="T58" s="5"/>
    </row>
    <row r="59" spans="1:20" ht="15" customHeight="1" x14ac:dyDescent="0.2">
      <c r="A59" t="s">
        <v>270</v>
      </c>
      <c r="B59" s="5" t="s">
        <v>10</v>
      </c>
      <c r="C59" s="5" t="s">
        <v>10</v>
      </c>
      <c r="D59" s="5" t="s">
        <v>230</v>
      </c>
      <c r="E59" s="5" t="s">
        <v>12</v>
      </c>
      <c r="F59" s="5" t="s">
        <v>12</v>
      </c>
      <c r="G59" s="5" t="s">
        <v>230</v>
      </c>
      <c r="H59" s="5" t="s">
        <v>10</v>
      </c>
      <c r="I59" s="5" t="s">
        <v>10</v>
      </c>
      <c r="J59" s="5" t="s">
        <v>230</v>
      </c>
      <c r="K59" s="5" t="s">
        <v>10</v>
      </c>
      <c r="L59" s="5" t="s">
        <v>10</v>
      </c>
      <c r="M59" s="5" t="s">
        <v>230</v>
      </c>
      <c r="N59" s="5" t="s">
        <v>10</v>
      </c>
      <c r="O59" s="5" t="s">
        <v>10</v>
      </c>
      <c r="P59" s="5" t="s">
        <v>230</v>
      </c>
      <c r="Q59" s="5">
        <v>1</v>
      </c>
      <c r="R59" s="5"/>
      <c r="S59" s="5"/>
      <c r="T59" s="5"/>
    </row>
    <row r="60" spans="1:20" ht="15" customHeight="1" x14ac:dyDescent="0.2">
      <c r="A60" t="s">
        <v>271</v>
      </c>
      <c r="B60" s="5" t="s">
        <v>5</v>
      </c>
      <c r="C60" s="5" t="s">
        <v>5</v>
      </c>
      <c r="D60" s="5" t="s">
        <v>230</v>
      </c>
      <c r="E60" s="5" t="s">
        <v>12</v>
      </c>
      <c r="F60" s="5" t="s">
        <v>12</v>
      </c>
      <c r="G60" s="5" t="s">
        <v>5</v>
      </c>
      <c r="H60" s="5" t="s">
        <v>230</v>
      </c>
      <c r="I60" s="5" t="s">
        <v>230</v>
      </c>
      <c r="J60" s="5" t="s">
        <v>230</v>
      </c>
      <c r="K60" s="5" t="s">
        <v>5</v>
      </c>
      <c r="L60" s="5" t="s">
        <v>5</v>
      </c>
      <c r="M60" s="5" t="s">
        <v>230</v>
      </c>
      <c r="N60" s="5" t="s">
        <v>5</v>
      </c>
      <c r="O60" s="5" t="s">
        <v>230</v>
      </c>
      <c r="P60" s="5" t="s">
        <v>230</v>
      </c>
      <c r="Q60" s="5">
        <v>7</v>
      </c>
      <c r="R60" s="5"/>
      <c r="S60" s="5"/>
      <c r="T60" s="5"/>
    </row>
    <row r="61" spans="1:20" ht="15" customHeight="1" x14ac:dyDescent="0.2">
      <c r="A61" t="s">
        <v>272</v>
      </c>
      <c r="B61" s="5" t="s">
        <v>5</v>
      </c>
      <c r="C61" s="5" t="s">
        <v>5</v>
      </c>
      <c r="D61" s="5" t="s">
        <v>230</v>
      </c>
      <c r="E61" s="5" t="s">
        <v>12</v>
      </c>
      <c r="F61" s="5" t="s">
        <v>12</v>
      </c>
      <c r="G61" s="5" t="s">
        <v>5</v>
      </c>
      <c r="H61" s="5" t="s">
        <v>230</v>
      </c>
      <c r="I61" s="5" t="s">
        <v>230</v>
      </c>
      <c r="J61" s="5" t="s">
        <v>230</v>
      </c>
      <c r="K61" s="5" t="s">
        <v>5</v>
      </c>
      <c r="L61" s="5" t="s">
        <v>5</v>
      </c>
      <c r="M61" s="5" t="s">
        <v>230</v>
      </c>
      <c r="N61" s="5" t="s">
        <v>5</v>
      </c>
      <c r="O61" s="5" t="s">
        <v>230</v>
      </c>
      <c r="P61" s="5" t="s">
        <v>230</v>
      </c>
      <c r="Q61" s="5">
        <v>7</v>
      </c>
      <c r="R61" s="5"/>
      <c r="S61" s="5"/>
      <c r="T61" s="5"/>
    </row>
    <row r="62" spans="1:20" ht="15" customHeight="1" x14ac:dyDescent="0.2">
      <c r="A62" t="s">
        <v>273</v>
      </c>
      <c r="B62" s="5" t="s">
        <v>11</v>
      </c>
      <c r="C62" s="5" t="s">
        <v>11</v>
      </c>
      <c r="D62" s="5" t="s">
        <v>230</v>
      </c>
      <c r="E62" s="5" t="s">
        <v>12</v>
      </c>
      <c r="F62" s="5" t="s">
        <v>12</v>
      </c>
      <c r="G62" s="5" t="s">
        <v>230</v>
      </c>
      <c r="H62" s="5" t="s">
        <v>11</v>
      </c>
      <c r="I62" s="5" t="s">
        <v>11</v>
      </c>
      <c r="J62" s="5" t="s">
        <v>230</v>
      </c>
      <c r="K62" s="5" t="s">
        <v>11</v>
      </c>
      <c r="L62" s="5" t="s">
        <v>11</v>
      </c>
      <c r="M62" s="5" t="s">
        <v>230</v>
      </c>
      <c r="N62" s="5" t="s">
        <v>11</v>
      </c>
      <c r="O62" s="5" t="s">
        <v>11</v>
      </c>
      <c r="P62" s="5" t="s">
        <v>230</v>
      </c>
      <c r="Q62" s="5">
        <v>1</v>
      </c>
      <c r="R62" s="5"/>
      <c r="S62" s="5"/>
      <c r="T62" s="5"/>
    </row>
    <row r="63" spans="1:20" ht="15" customHeight="1" x14ac:dyDescent="0.2">
      <c r="A63" t="s">
        <v>255</v>
      </c>
      <c r="B63" s="5" t="s">
        <v>5</v>
      </c>
      <c r="C63" s="5" t="s">
        <v>5</v>
      </c>
      <c r="D63" s="5" t="s">
        <v>230</v>
      </c>
      <c r="E63" s="5" t="s">
        <v>298</v>
      </c>
      <c r="F63" s="5" t="s">
        <v>298</v>
      </c>
      <c r="G63" s="5" t="s">
        <v>230</v>
      </c>
      <c r="H63" s="5" t="s">
        <v>298</v>
      </c>
      <c r="I63" s="5" t="s">
        <v>298</v>
      </c>
      <c r="J63" s="5" t="s">
        <v>230</v>
      </c>
      <c r="K63" s="5" t="s">
        <v>5</v>
      </c>
      <c r="L63" s="5" t="s">
        <v>5</v>
      </c>
      <c r="M63" s="5" t="s">
        <v>230</v>
      </c>
      <c r="N63" s="5" t="s">
        <v>5</v>
      </c>
      <c r="O63" s="5" t="s">
        <v>5</v>
      </c>
      <c r="P63" s="5" t="s">
        <v>230</v>
      </c>
      <c r="Q63" s="5">
        <v>0</v>
      </c>
      <c r="R63" s="5"/>
      <c r="S63" s="5"/>
      <c r="T63" s="5"/>
    </row>
    <row r="64" spans="1:20" ht="15" customHeight="1" x14ac:dyDescent="0.2">
      <c r="A64" t="s">
        <v>241</v>
      </c>
      <c r="B64" s="5" t="s">
        <v>5</v>
      </c>
      <c r="C64" s="5" t="s">
        <v>5</v>
      </c>
      <c r="D64" s="5" t="s">
        <v>230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230</v>
      </c>
      <c r="N64" s="5" t="s">
        <v>5</v>
      </c>
      <c r="O64" s="5" t="s">
        <v>5</v>
      </c>
      <c r="P64" s="5" t="s">
        <v>230</v>
      </c>
      <c r="Q64" s="5">
        <v>10</v>
      </c>
      <c r="R64" s="5"/>
      <c r="S64" s="5"/>
      <c r="T64" s="5"/>
    </row>
    <row r="65" spans="1:31" ht="15" customHeight="1" x14ac:dyDescent="0.2">
      <c r="R65" s="5"/>
      <c r="S65" s="5"/>
      <c r="T65" s="5"/>
    </row>
    <row r="66" spans="1:31" ht="15" customHeight="1" x14ac:dyDescent="0.2"/>
    <row r="67" spans="1:31" ht="15" customHeight="1" x14ac:dyDescent="0.2"/>
    <row r="68" spans="1:31" ht="15" customHeight="1" x14ac:dyDescent="0.2"/>
    <row r="69" spans="1:31" ht="15" customHeight="1" x14ac:dyDescent="0.2">
      <c r="R69" s="5"/>
      <c r="S69" s="5" t="s">
        <v>122</v>
      </c>
      <c r="T69" s="5"/>
      <c r="U69" s="5" t="s">
        <v>317</v>
      </c>
      <c r="X69" s="5" t="s">
        <v>318</v>
      </c>
      <c r="Z69" s="5" t="s">
        <v>324</v>
      </c>
    </row>
    <row r="70" spans="1:31" ht="15" customHeight="1" x14ac:dyDescent="0.2">
      <c r="R70" s="5"/>
      <c r="S70" s="5">
        <v>4</v>
      </c>
      <c r="T70" s="5"/>
      <c r="U70" s="5">
        <v>2</v>
      </c>
      <c r="X70" s="5">
        <v>20</v>
      </c>
    </row>
    <row r="71" spans="1:31" ht="15" customHeight="1" x14ac:dyDescent="0.2">
      <c r="A71" t="s">
        <v>235</v>
      </c>
      <c r="B71" s="5" t="s">
        <v>0</v>
      </c>
      <c r="E71" s="5" t="s">
        <v>1</v>
      </c>
      <c r="H71" s="5" t="s">
        <v>2</v>
      </c>
      <c r="K71" s="5" t="s">
        <v>3</v>
      </c>
      <c r="N71" s="5" t="s">
        <v>4</v>
      </c>
      <c r="Q71" s="5" t="s">
        <v>253</v>
      </c>
      <c r="R71" s="5" t="s">
        <v>325</v>
      </c>
      <c r="S71" s="5" t="s">
        <v>319</v>
      </c>
      <c r="T71" s="5" t="s">
        <v>320</v>
      </c>
      <c r="U71" s="5" t="s">
        <v>319</v>
      </c>
      <c r="V71" s="5" t="s">
        <v>320</v>
      </c>
      <c r="W71" s="5" t="s">
        <v>325</v>
      </c>
      <c r="X71" s="5" t="s">
        <v>319</v>
      </c>
      <c r="Y71" s="5" t="s">
        <v>320</v>
      </c>
      <c r="Z71" s="5" t="s">
        <v>319</v>
      </c>
      <c r="AA71" s="5" t="s">
        <v>320</v>
      </c>
      <c r="AE71" s="5"/>
    </row>
    <row r="72" spans="1:31" ht="15" customHeight="1" x14ac:dyDescent="0.2">
      <c r="B72" s="5" t="s">
        <v>27</v>
      </c>
      <c r="C72" s="5" t="s">
        <v>28</v>
      </c>
      <c r="D72" s="5" t="s">
        <v>29</v>
      </c>
      <c r="E72" s="5" t="s">
        <v>27</v>
      </c>
      <c r="F72" s="5" t="s">
        <v>28</v>
      </c>
      <c r="G72" s="5" t="s">
        <v>29</v>
      </c>
      <c r="H72" s="5" t="s">
        <v>27</v>
      </c>
      <c r="I72" s="5" t="s">
        <v>28</v>
      </c>
      <c r="J72" s="5" t="s">
        <v>29</v>
      </c>
      <c r="K72" s="5" t="s">
        <v>27</v>
      </c>
      <c r="L72" s="5" t="s">
        <v>28</v>
      </c>
      <c r="M72" s="5" t="s">
        <v>29</v>
      </c>
      <c r="N72" s="5" t="s">
        <v>27</v>
      </c>
      <c r="O72" s="5" t="s">
        <v>28</v>
      </c>
      <c r="P72" s="5" t="s">
        <v>29</v>
      </c>
      <c r="R72" s="5"/>
      <c r="S72" s="5"/>
      <c r="T72" s="5"/>
      <c r="Z72"/>
      <c r="AA72"/>
    </row>
    <row r="73" spans="1:31" ht="15" customHeight="1" x14ac:dyDescent="0.2">
      <c r="A73" t="s">
        <v>269</v>
      </c>
      <c r="B73" s="5" t="s">
        <v>288</v>
      </c>
      <c r="C73" s="5" t="s">
        <v>10</v>
      </c>
      <c r="D73" s="5" t="s">
        <v>5</v>
      </c>
      <c r="E73" s="5" t="s">
        <v>5</v>
      </c>
      <c r="F73" s="5" t="s">
        <v>288</v>
      </c>
      <c r="G73" s="75" t="s">
        <v>334</v>
      </c>
      <c r="H73" s="5" t="s">
        <v>5</v>
      </c>
      <c r="I73" s="5" t="s">
        <v>288</v>
      </c>
      <c r="J73" s="5" t="s">
        <v>5</v>
      </c>
      <c r="K73" s="5" t="s">
        <v>288</v>
      </c>
      <c r="L73" s="5" t="s">
        <v>229</v>
      </c>
      <c r="M73" s="5" t="s">
        <v>230</v>
      </c>
      <c r="N73" s="75" t="s">
        <v>322</v>
      </c>
      <c r="O73" s="5" t="s">
        <v>229</v>
      </c>
      <c r="P73" s="5" t="s">
        <v>230</v>
      </c>
      <c r="Q73" s="5">
        <v>7</v>
      </c>
      <c r="R73" s="5">
        <f t="shared" ref="R73:R87" si="0">Q73/Q$97</f>
        <v>0.11475409836065574</v>
      </c>
      <c r="S73" s="5">
        <f>'Sem 1 '!T73+S$70*R73</f>
        <v>-0.28011404133998569</v>
      </c>
      <c r="T73" s="5">
        <f>S73-1</f>
        <v>-1.2801140413399856</v>
      </c>
      <c r="U73" s="5">
        <f>U$70*R73</f>
        <v>0.22950819672131148</v>
      </c>
      <c r="V73" s="5">
        <f>U73</f>
        <v>0.22950819672131148</v>
      </c>
      <c r="W73" s="5">
        <f t="shared" ref="W73:W85" si="1">Q73/Q$98</f>
        <v>0.16279069767441862</v>
      </c>
      <c r="X73" s="5">
        <f>'Sem 1 '!Y73+X$70*W73</f>
        <v>2.5979192166462672</v>
      </c>
      <c r="Y73" s="5">
        <f>X73-3</f>
        <v>-0.40208078335373276</v>
      </c>
      <c r="Z73"/>
      <c r="AA73"/>
    </row>
    <row r="74" spans="1:31" ht="15" customHeight="1" x14ac:dyDescent="0.2">
      <c r="A74" t="s">
        <v>196</v>
      </c>
      <c r="B74" s="5" t="s">
        <v>288</v>
      </c>
      <c r="C74" s="5" t="s">
        <v>229</v>
      </c>
      <c r="D74" s="5" t="s">
        <v>5</v>
      </c>
      <c r="E74" s="5" t="s">
        <v>288</v>
      </c>
      <c r="F74" s="75" t="s">
        <v>323</v>
      </c>
      <c r="G74" s="5" t="s">
        <v>230</v>
      </c>
      <c r="H74" s="5" t="s">
        <v>5</v>
      </c>
      <c r="I74" s="5" t="s">
        <v>229</v>
      </c>
      <c r="J74" s="5" t="s">
        <v>8</v>
      </c>
      <c r="K74" s="5" t="s">
        <v>288</v>
      </c>
      <c r="L74" s="5" t="s">
        <v>229</v>
      </c>
      <c r="M74" s="5" t="s">
        <v>230</v>
      </c>
      <c r="N74" s="5" t="s">
        <v>230</v>
      </c>
      <c r="O74" s="5" t="s">
        <v>230</v>
      </c>
      <c r="P74" s="5" t="s">
        <v>230</v>
      </c>
      <c r="Q74" s="5">
        <v>5</v>
      </c>
      <c r="R74" s="5">
        <f t="shared" si="0"/>
        <v>8.1967213114754092E-2</v>
      </c>
      <c r="S74" s="5">
        <f>'Sem 1 '!T74+S$70*R74</f>
        <v>0.50178189593727729</v>
      </c>
      <c r="T74" s="5">
        <f>S74-1</f>
        <v>-0.49821810406272271</v>
      </c>
      <c r="U74" s="5">
        <f t="shared" ref="U74:U87" si="2">U$70*R74</f>
        <v>0.16393442622950818</v>
      </c>
      <c r="V74" s="5">
        <f t="shared" ref="V74:V87" si="3">U74</f>
        <v>0.16393442622950818</v>
      </c>
      <c r="W74" s="5">
        <f t="shared" si="1"/>
        <v>0.11627906976744186</v>
      </c>
      <c r="X74" s="5">
        <f>'Sem 1 '!Y74+X$70*W74</f>
        <v>1.2203182374541004</v>
      </c>
      <c r="Y74" s="5">
        <f>X74-1</f>
        <v>0.2203182374541004</v>
      </c>
      <c r="Z74"/>
      <c r="AA74"/>
    </row>
    <row r="75" spans="1:31" ht="15" customHeight="1" x14ac:dyDescent="0.2">
      <c r="A75" t="s">
        <v>157</v>
      </c>
      <c r="B75" s="5" t="s">
        <v>13</v>
      </c>
      <c r="C75" s="5" t="s">
        <v>13</v>
      </c>
      <c r="D75" s="5" t="s">
        <v>230</v>
      </c>
      <c r="E75" s="5" t="s">
        <v>230</v>
      </c>
      <c r="F75" s="5" t="s">
        <v>230</v>
      </c>
      <c r="G75" s="5" t="s">
        <v>230</v>
      </c>
      <c r="H75" s="5" t="s">
        <v>13</v>
      </c>
      <c r="I75" s="5" t="s">
        <v>13</v>
      </c>
      <c r="J75" s="5" t="s">
        <v>230</v>
      </c>
      <c r="K75" s="5" t="s">
        <v>13</v>
      </c>
      <c r="L75" s="5" t="s">
        <v>13</v>
      </c>
      <c r="M75" s="5" t="s">
        <v>230</v>
      </c>
      <c r="N75" s="5" t="s">
        <v>230</v>
      </c>
      <c r="O75" s="5" t="s">
        <v>230</v>
      </c>
      <c r="P75" s="5" t="s">
        <v>230</v>
      </c>
      <c r="Q75" s="5">
        <v>0</v>
      </c>
      <c r="R75" s="5">
        <f t="shared" si="0"/>
        <v>0</v>
      </c>
      <c r="S75" s="5">
        <f>'Sem 1 '!T75+S$70*R75</f>
        <v>0.2608695652173913</v>
      </c>
      <c r="T75" s="5">
        <f t="shared" ref="T75:T86" si="4">S75</f>
        <v>0.2608695652173913</v>
      </c>
      <c r="U75" s="5">
        <f t="shared" si="2"/>
        <v>0</v>
      </c>
      <c r="V75" s="5">
        <f t="shared" si="3"/>
        <v>0</v>
      </c>
      <c r="W75" s="5">
        <f t="shared" si="1"/>
        <v>0</v>
      </c>
      <c r="X75" s="5">
        <f>'Sem 1 '!Y75+X$70*W75</f>
        <v>-1.6578947368421053</v>
      </c>
      <c r="Y75" s="5">
        <f t="shared" ref="Y75:Y84" si="5">X75</f>
        <v>-1.6578947368421053</v>
      </c>
      <c r="Z75"/>
      <c r="AA75"/>
    </row>
    <row r="76" spans="1:31" ht="15" customHeight="1" x14ac:dyDescent="0.2">
      <c r="A76" t="s">
        <v>197</v>
      </c>
      <c r="B76" s="75" t="s">
        <v>323</v>
      </c>
      <c r="C76" s="5" t="s">
        <v>288</v>
      </c>
      <c r="D76" s="5" t="s">
        <v>5</v>
      </c>
      <c r="E76" s="75" t="s">
        <v>323</v>
      </c>
      <c r="F76" s="5" t="s">
        <v>229</v>
      </c>
      <c r="G76" s="5" t="s">
        <v>230</v>
      </c>
      <c r="H76" s="5" t="s">
        <v>230</v>
      </c>
      <c r="I76" s="5" t="s">
        <v>230</v>
      </c>
      <c r="J76" s="5" t="s">
        <v>230</v>
      </c>
      <c r="K76" s="5" t="s">
        <v>15</v>
      </c>
      <c r="L76" s="5" t="s">
        <v>15</v>
      </c>
      <c r="M76" s="5" t="s">
        <v>230</v>
      </c>
      <c r="N76" s="5" t="s">
        <v>15</v>
      </c>
      <c r="O76" s="5" t="s">
        <v>15</v>
      </c>
      <c r="P76" s="5" t="s">
        <v>230</v>
      </c>
      <c r="Q76" s="5">
        <v>3</v>
      </c>
      <c r="R76" s="5">
        <f t="shared" si="0"/>
        <v>4.9180327868852458E-2</v>
      </c>
      <c r="S76" s="5">
        <f>'Sem 1 '!T76+S$70*R76</f>
        <v>-0.28153955808980757</v>
      </c>
      <c r="T76" s="5">
        <f t="shared" si="4"/>
        <v>-0.28153955808980757</v>
      </c>
      <c r="U76" s="5">
        <f t="shared" si="2"/>
        <v>9.8360655737704916E-2</v>
      </c>
      <c r="V76" s="5">
        <f t="shared" si="3"/>
        <v>9.8360655737704916E-2</v>
      </c>
      <c r="W76" s="5">
        <f t="shared" si="1"/>
        <v>6.9767441860465115E-2</v>
      </c>
      <c r="X76" s="5">
        <f>'Sem 1 '!Y76+X$70*W76</f>
        <v>2.0795593635250915</v>
      </c>
      <c r="Y76" s="5">
        <f>X76-1</f>
        <v>1.0795593635250915</v>
      </c>
      <c r="Z76"/>
      <c r="AA76"/>
    </row>
    <row r="77" spans="1:31" ht="15" customHeight="1" x14ac:dyDescent="0.2">
      <c r="A77" t="s">
        <v>194</v>
      </c>
      <c r="B77" s="5" t="s">
        <v>5</v>
      </c>
      <c r="C77" s="75" t="s">
        <v>322</v>
      </c>
      <c r="D77" s="5" t="s">
        <v>288</v>
      </c>
      <c r="E77" s="5" t="s">
        <v>5</v>
      </c>
      <c r="F77" s="5" t="s">
        <v>288</v>
      </c>
      <c r="G77" s="5" t="s">
        <v>5</v>
      </c>
      <c r="H77" s="5" t="s">
        <v>288</v>
      </c>
      <c r="I77" s="5" t="s">
        <v>288</v>
      </c>
      <c r="J77" s="5" t="s">
        <v>5</v>
      </c>
      <c r="K77" s="5" t="s">
        <v>288</v>
      </c>
      <c r="L77" s="75" t="s">
        <v>322</v>
      </c>
      <c r="M77" s="5" t="s">
        <v>230</v>
      </c>
      <c r="N77" s="5" t="s">
        <v>5</v>
      </c>
      <c r="O77" s="75" t="s">
        <v>323</v>
      </c>
      <c r="P77" s="5" t="s">
        <v>230</v>
      </c>
      <c r="Q77" s="5">
        <v>8</v>
      </c>
      <c r="R77" s="5">
        <f t="shared" si="0"/>
        <v>0.13114754098360656</v>
      </c>
      <c r="S77" s="5">
        <f>'Sem 1 '!T77+S$70*R77</f>
        <v>0.22024233784746972</v>
      </c>
      <c r="T77" s="5">
        <f t="shared" si="4"/>
        <v>0.22024233784746972</v>
      </c>
      <c r="U77" s="5">
        <f t="shared" si="2"/>
        <v>0.26229508196721313</v>
      </c>
      <c r="V77" s="5">
        <f>U77-1</f>
        <v>-0.73770491803278682</v>
      </c>
      <c r="W77" s="5">
        <f t="shared" si="1"/>
        <v>0.18604651162790697</v>
      </c>
      <c r="X77" s="5">
        <f>'Sem 1 '!Y77+X$70*W77</f>
        <v>5.2998776009791921</v>
      </c>
      <c r="Y77" s="5">
        <f>X77-5</f>
        <v>0.29987760097919214</v>
      </c>
      <c r="Z77"/>
      <c r="AA77"/>
    </row>
    <row r="78" spans="1:31" ht="15" customHeight="1" x14ac:dyDescent="0.2">
      <c r="A78" t="s">
        <v>192</v>
      </c>
      <c r="B78" s="5" t="s">
        <v>229</v>
      </c>
      <c r="C78" s="5" t="s">
        <v>229</v>
      </c>
      <c r="D78" s="5" t="s">
        <v>230</v>
      </c>
      <c r="E78" s="5" t="s">
        <v>229</v>
      </c>
      <c r="F78" s="5" t="s">
        <v>229</v>
      </c>
      <c r="G78" s="5" t="s">
        <v>230</v>
      </c>
      <c r="H78" s="5" t="s">
        <v>229</v>
      </c>
      <c r="I78" s="5" t="s">
        <v>229</v>
      </c>
      <c r="J78" s="5" t="s">
        <v>230</v>
      </c>
      <c r="K78" s="5" t="s">
        <v>229</v>
      </c>
      <c r="L78" s="5" t="s">
        <v>229</v>
      </c>
      <c r="M78" s="5" t="s">
        <v>230</v>
      </c>
      <c r="N78" s="5" t="s">
        <v>230</v>
      </c>
      <c r="O78" s="5" t="s">
        <v>230</v>
      </c>
      <c r="P78" s="5" t="s">
        <v>230</v>
      </c>
      <c r="Q78" s="5">
        <v>0</v>
      </c>
      <c r="R78" s="5">
        <f t="shared" si="0"/>
        <v>0</v>
      </c>
      <c r="S78" s="5">
        <f>'Sem 1 '!T78+S$70*R78</f>
        <v>0</v>
      </c>
      <c r="T78" s="5">
        <f t="shared" si="4"/>
        <v>0</v>
      </c>
      <c r="U78" s="5">
        <f t="shared" si="2"/>
        <v>0</v>
      </c>
      <c r="V78" s="5">
        <f t="shared" si="3"/>
        <v>0</v>
      </c>
      <c r="W78" s="5">
        <f t="shared" si="1"/>
        <v>0</v>
      </c>
      <c r="X78" s="5">
        <f>'Sem 1 '!Y78+X$70*W78</f>
        <v>0</v>
      </c>
      <c r="Y78" s="5">
        <f t="shared" si="5"/>
        <v>0</v>
      </c>
      <c r="Z78"/>
      <c r="AA78"/>
    </row>
    <row r="79" spans="1:31" ht="15" customHeight="1" x14ac:dyDescent="0.2">
      <c r="A79" t="s">
        <v>150</v>
      </c>
      <c r="B79" s="5" t="s">
        <v>15</v>
      </c>
      <c r="C79" s="5" t="s">
        <v>15</v>
      </c>
      <c r="D79" s="5" t="s">
        <v>230</v>
      </c>
      <c r="E79" s="5" t="s">
        <v>15</v>
      </c>
      <c r="F79" s="5" t="s">
        <v>15</v>
      </c>
      <c r="G79" s="5" t="s">
        <v>230</v>
      </c>
      <c r="H79" s="5" t="s">
        <v>15</v>
      </c>
      <c r="I79" s="5" t="s">
        <v>15</v>
      </c>
      <c r="J79" s="5" t="s">
        <v>230</v>
      </c>
      <c r="K79" s="75" t="s">
        <v>335</v>
      </c>
      <c r="L79" s="5" t="s">
        <v>15</v>
      </c>
      <c r="M79" s="5" t="s">
        <v>230</v>
      </c>
      <c r="N79" s="5" t="s">
        <v>15</v>
      </c>
      <c r="O79" s="5" t="s">
        <v>15</v>
      </c>
      <c r="P79" s="5" t="s">
        <v>230</v>
      </c>
      <c r="Q79" s="5">
        <v>0</v>
      </c>
      <c r="R79" s="5">
        <f t="shared" si="0"/>
        <v>0</v>
      </c>
      <c r="S79" s="5">
        <f>'Sem 1 '!T79+S$70*R79</f>
        <v>0.69565217391304346</v>
      </c>
      <c r="T79" s="5">
        <f t="shared" si="4"/>
        <v>0.69565217391304346</v>
      </c>
      <c r="U79" s="5">
        <f t="shared" si="2"/>
        <v>0</v>
      </c>
      <c r="V79" s="5">
        <f t="shared" si="3"/>
        <v>0</v>
      </c>
      <c r="W79" s="5">
        <f t="shared" si="1"/>
        <v>0</v>
      </c>
      <c r="X79" s="5">
        <f>'Sem 1 '!Y79+X$70*W79</f>
        <v>0.57894736842105221</v>
      </c>
      <c r="Y79" s="5">
        <f>X79-2</f>
        <v>-1.4210526315789478</v>
      </c>
      <c r="Z79"/>
      <c r="AA79"/>
    </row>
    <row r="80" spans="1:31" x14ac:dyDescent="0.2">
      <c r="A80" t="s">
        <v>174</v>
      </c>
      <c r="B80" s="5" t="s">
        <v>230</v>
      </c>
      <c r="C80" s="5" t="s">
        <v>230</v>
      </c>
      <c r="D80" s="5" t="s">
        <v>230</v>
      </c>
      <c r="E80" s="5" t="s">
        <v>5</v>
      </c>
      <c r="F80" s="5" t="s">
        <v>229</v>
      </c>
      <c r="G80" s="5" t="s">
        <v>8</v>
      </c>
      <c r="H80" s="5" t="s">
        <v>288</v>
      </c>
      <c r="I80" s="75" t="s">
        <v>323</v>
      </c>
      <c r="J80" s="5" t="s">
        <v>230</v>
      </c>
      <c r="K80" s="5" t="s">
        <v>288</v>
      </c>
      <c r="L80" s="5" t="s">
        <v>229</v>
      </c>
      <c r="M80" s="5" t="s">
        <v>230</v>
      </c>
      <c r="N80" s="5" t="s">
        <v>230</v>
      </c>
      <c r="O80" s="5" t="s">
        <v>230</v>
      </c>
      <c r="P80" s="5" t="s">
        <v>230</v>
      </c>
      <c r="Q80" s="5">
        <v>4</v>
      </c>
      <c r="R80" s="5">
        <f t="shared" si="0"/>
        <v>6.5573770491803282E-2</v>
      </c>
      <c r="S80" s="5">
        <f>'Sem 1 '!T80+S$70*R80</f>
        <v>0.26229508196721313</v>
      </c>
      <c r="T80" s="5">
        <f>S80-1</f>
        <v>-0.73770491803278682</v>
      </c>
      <c r="U80" s="5">
        <f t="shared" si="2"/>
        <v>0.13114754098360656</v>
      </c>
      <c r="V80" s="5">
        <f t="shared" si="3"/>
        <v>0.13114754098360656</v>
      </c>
      <c r="W80" s="5">
        <f t="shared" si="1"/>
        <v>9.3023255813953487E-2</v>
      </c>
      <c r="X80" s="5">
        <f>'Sem 1 '!Y80+X$70*W80</f>
        <v>1.8604651162790697</v>
      </c>
      <c r="Y80" s="5">
        <f>X80-1</f>
        <v>0.86046511627906974</v>
      </c>
      <c r="Z80"/>
      <c r="AA80"/>
    </row>
    <row r="81" spans="1:27" x14ac:dyDescent="0.2">
      <c r="A81" t="s">
        <v>226</v>
      </c>
      <c r="B81" s="75" t="s">
        <v>322</v>
      </c>
      <c r="C81" s="5" t="s">
        <v>288</v>
      </c>
      <c r="D81" s="5" t="s">
        <v>5</v>
      </c>
      <c r="E81" s="5" t="s">
        <v>288</v>
      </c>
      <c r="F81" s="5" t="s">
        <v>288</v>
      </c>
      <c r="G81" s="5" t="s">
        <v>230</v>
      </c>
      <c r="H81" s="75" t="s">
        <v>323</v>
      </c>
      <c r="I81" s="5" t="s">
        <v>229</v>
      </c>
      <c r="J81" s="5" t="s">
        <v>230</v>
      </c>
      <c r="K81" s="5" t="s">
        <v>288</v>
      </c>
      <c r="L81" s="75" t="s">
        <v>327</v>
      </c>
      <c r="M81" s="5" t="s">
        <v>230</v>
      </c>
      <c r="N81" s="5" t="s">
        <v>20</v>
      </c>
      <c r="O81" s="5" t="s">
        <v>229</v>
      </c>
      <c r="P81" s="5" t="s">
        <v>230</v>
      </c>
      <c r="Q81" s="5">
        <v>6</v>
      </c>
      <c r="R81" s="5">
        <f t="shared" si="0"/>
        <v>9.8360655737704916E-2</v>
      </c>
      <c r="S81" s="5">
        <f>'Sem 1 '!T81+S$70*R81</f>
        <v>0.74126870990734139</v>
      </c>
      <c r="T81" s="5">
        <f t="shared" si="4"/>
        <v>0.74126870990734139</v>
      </c>
      <c r="U81" s="5">
        <f t="shared" si="2"/>
        <v>0.19672131147540983</v>
      </c>
      <c r="V81" s="5">
        <f t="shared" si="3"/>
        <v>0.19672131147540983</v>
      </c>
      <c r="W81" s="5">
        <f t="shared" si="1"/>
        <v>0.13953488372093023</v>
      </c>
      <c r="X81" s="5">
        <f>'Sem 1 '!Y81+X$70*W81</f>
        <v>2.5801713586291308</v>
      </c>
      <c r="Y81" s="5">
        <f>X81-4</f>
        <v>-1.4198286413708692</v>
      </c>
      <c r="Z81"/>
      <c r="AA81"/>
    </row>
    <row r="82" spans="1:27" x14ac:dyDescent="0.2">
      <c r="A82" t="s">
        <v>195</v>
      </c>
      <c r="B82" s="5" t="s">
        <v>230</v>
      </c>
      <c r="C82" s="5" t="s">
        <v>230</v>
      </c>
      <c r="D82" s="5" t="s">
        <v>230</v>
      </c>
      <c r="E82" s="5" t="s">
        <v>230</v>
      </c>
      <c r="F82" s="5" t="s">
        <v>230</v>
      </c>
      <c r="G82" s="5" t="s">
        <v>230</v>
      </c>
      <c r="H82" s="5" t="s">
        <v>230</v>
      </c>
      <c r="I82" s="5" t="s">
        <v>230</v>
      </c>
      <c r="J82" s="5" t="s">
        <v>230</v>
      </c>
      <c r="K82" s="5" t="s">
        <v>230</v>
      </c>
      <c r="L82" s="5" t="s">
        <v>230</v>
      </c>
      <c r="M82" s="5" t="s">
        <v>230</v>
      </c>
      <c r="N82" s="5" t="s">
        <v>230</v>
      </c>
      <c r="O82" s="5" t="s">
        <v>230</v>
      </c>
      <c r="P82" s="5" t="s">
        <v>230</v>
      </c>
      <c r="Q82" s="5">
        <v>0</v>
      </c>
      <c r="R82" s="5">
        <f t="shared" si="0"/>
        <v>0</v>
      </c>
      <c r="S82" s="5">
        <f>'Sem 1 '!T82+S$70*R82</f>
        <v>0.17391304347826086</v>
      </c>
      <c r="T82" s="5">
        <f t="shared" si="4"/>
        <v>0.17391304347826086</v>
      </c>
      <c r="U82" s="5">
        <f t="shared" si="2"/>
        <v>0</v>
      </c>
      <c r="V82" s="5">
        <f t="shared" si="3"/>
        <v>0</v>
      </c>
      <c r="W82" s="5">
        <f t="shared" si="1"/>
        <v>0</v>
      </c>
      <c r="X82" s="5">
        <f>'Sem 1 '!Y82+X$70*W82</f>
        <v>-0.10526315789473695</v>
      </c>
      <c r="Y82" s="5">
        <f t="shared" si="5"/>
        <v>-0.10526315789473695</v>
      </c>
      <c r="Z82"/>
      <c r="AA82"/>
    </row>
    <row r="83" spans="1:27" x14ac:dyDescent="0.2">
      <c r="A83" t="s">
        <v>251</v>
      </c>
      <c r="B83" s="5" t="s">
        <v>230</v>
      </c>
      <c r="C83" s="5" t="s">
        <v>230</v>
      </c>
      <c r="D83" s="5" t="s">
        <v>230</v>
      </c>
      <c r="E83" s="5" t="s">
        <v>230</v>
      </c>
      <c r="F83" s="5" t="s">
        <v>230</v>
      </c>
      <c r="G83" s="5" t="s">
        <v>230</v>
      </c>
      <c r="H83" s="5" t="s">
        <v>230</v>
      </c>
      <c r="I83" s="5" t="s">
        <v>230</v>
      </c>
      <c r="J83" s="5" t="s">
        <v>230</v>
      </c>
      <c r="K83" s="5" t="s">
        <v>230</v>
      </c>
      <c r="L83" s="5" t="s">
        <v>230</v>
      </c>
      <c r="M83" s="5" t="s">
        <v>230</v>
      </c>
      <c r="N83" s="75" t="s">
        <v>323</v>
      </c>
      <c r="O83" s="5" t="s">
        <v>288</v>
      </c>
      <c r="P83" s="5" t="s">
        <v>230</v>
      </c>
      <c r="Q83" s="5">
        <v>2</v>
      </c>
      <c r="R83" s="5">
        <f t="shared" si="0"/>
        <v>3.2786885245901641E-2</v>
      </c>
      <c r="S83" s="5">
        <f>'Sem 1 '!T83+S$70*R83</f>
        <v>0.30506058446186746</v>
      </c>
      <c r="T83" s="5">
        <f t="shared" si="4"/>
        <v>0.30506058446186746</v>
      </c>
      <c r="U83" s="5">
        <f t="shared" si="2"/>
        <v>6.5573770491803282E-2</v>
      </c>
      <c r="V83" s="5">
        <f t="shared" si="3"/>
        <v>6.5573770491803282E-2</v>
      </c>
      <c r="W83" s="5">
        <f t="shared" si="1"/>
        <v>4.6511627906976744E-2</v>
      </c>
      <c r="X83" s="5">
        <f>'Sem 1 '!Y83+X$70*W83</f>
        <v>1.824969400244798</v>
      </c>
      <c r="Y83" s="5">
        <f>X83-1</f>
        <v>0.82496940024479803</v>
      </c>
      <c r="Z83"/>
      <c r="AA83"/>
    </row>
    <row r="84" spans="1:27" ht="17" customHeight="1" x14ac:dyDescent="0.2">
      <c r="A84" t="s">
        <v>160</v>
      </c>
      <c r="B84" s="5" t="s">
        <v>230</v>
      </c>
      <c r="C84" s="5" t="s">
        <v>230</v>
      </c>
      <c r="D84" s="5" t="s">
        <v>230</v>
      </c>
      <c r="E84" s="5" t="s">
        <v>230</v>
      </c>
      <c r="F84" s="5" t="s">
        <v>230</v>
      </c>
      <c r="G84" s="5" t="s">
        <v>230</v>
      </c>
      <c r="H84" s="5" t="s">
        <v>230</v>
      </c>
      <c r="I84" s="5" t="s">
        <v>230</v>
      </c>
      <c r="J84" s="5" t="s">
        <v>230</v>
      </c>
      <c r="K84" s="5" t="s">
        <v>230</v>
      </c>
      <c r="L84" s="5" t="s">
        <v>230</v>
      </c>
      <c r="M84" s="5" t="s">
        <v>230</v>
      </c>
      <c r="N84" s="5" t="s">
        <v>230</v>
      </c>
      <c r="O84" s="5" t="s">
        <v>230</v>
      </c>
      <c r="P84" s="5" t="s">
        <v>230</v>
      </c>
      <c r="Q84" s="5">
        <v>0</v>
      </c>
      <c r="R84" s="5">
        <f t="shared" si="0"/>
        <v>0</v>
      </c>
      <c r="S84" s="5">
        <f>'Sem 1 '!T84+S$70*R84</f>
        <v>0</v>
      </c>
      <c r="T84" s="5">
        <f t="shared" si="4"/>
        <v>0</v>
      </c>
      <c r="U84" s="5">
        <f t="shared" si="2"/>
        <v>0</v>
      </c>
      <c r="V84" s="5">
        <f t="shared" si="3"/>
        <v>0</v>
      </c>
      <c r="W84" s="5">
        <f t="shared" si="1"/>
        <v>0</v>
      </c>
      <c r="X84" s="5">
        <f>'Sem 1 '!Y84+X$70*W84</f>
        <v>0</v>
      </c>
      <c r="Y84" s="5">
        <f t="shared" si="5"/>
        <v>0</v>
      </c>
      <c r="Z84"/>
      <c r="AA84"/>
    </row>
    <row r="85" spans="1:27" ht="17" customHeight="1" x14ac:dyDescent="0.2">
      <c r="A85" t="s">
        <v>170</v>
      </c>
      <c r="B85" s="5" t="s">
        <v>5</v>
      </c>
      <c r="C85" s="75" t="s">
        <v>323</v>
      </c>
      <c r="D85" s="5" t="s">
        <v>288</v>
      </c>
      <c r="E85" s="5" t="s">
        <v>5</v>
      </c>
      <c r="F85" s="5" t="s">
        <v>288</v>
      </c>
      <c r="G85" s="5" t="s">
        <v>230</v>
      </c>
      <c r="H85" s="5" t="s">
        <v>288</v>
      </c>
      <c r="I85" s="5" t="s">
        <v>288</v>
      </c>
      <c r="J85" s="5" t="s">
        <v>230</v>
      </c>
      <c r="K85" s="5" t="s">
        <v>288</v>
      </c>
      <c r="L85" s="5" t="s">
        <v>288</v>
      </c>
      <c r="M85" s="5" t="s">
        <v>230</v>
      </c>
      <c r="N85" s="75" t="s">
        <v>323</v>
      </c>
      <c r="O85" s="5" t="s">
        <v>5</v>
      </c>
      <c r="P85" s="5" t="s">
        <v>230</v>
      </c>
      <c r="Q85" s="5">
        <v>8</v>
      </c>
      <c r="R85" s="5">
        <f t="shared" si="0"/>
        <v>0.13114754098360656</v>
      </c>
      <c r="S85" s="5">
        <f>'Sem 1 '!T85+S$70*R85</f>
        <v>0.52459016393442626</v>
      </c>
      <c r="T85" s="5">
        <f t="shared" si="4"/>
        <v>0.52459016393442626</v>
      </c>
      <c r="U85" s="5">
        <f t="shared" si="2"/>
        <v>0.26229508196721313</v>
      </c>
      <c r="V85" s="5">
        <f>U85-1</f>
        <v>-0.73770491803278682</v>
      </c>
      <c r="W85" s="5">
        <f t="shared" si="1"/>
        <v>0.18604651162790697</v>
      </c>
      <c r="X85" s="5">
        <f>'Sem 1 '!Y85+X$70*W85</f>
        <v>3.7209302325581395</v>
      </c>
      <c r="Y85" s="5">
        <f>X85-2</f>
        <v>1.7209302325581395</v>
      </c>
      <c r="Z85"/>
      <c r="AA85"/>
    </row>
    <row r="86" spans="1:27" x14ac:dyDescent="0.2">
      <c r="A86" t="s">
        <v>252</v>
      </c>
      <c r="B86" s="5" t="s">
        <v>288</v>
      </c>
      <c r="C86" s="75" t="s">
        <v>323</v>
      </c>
      <c r="D86" s="5" t="s">
        <v>230</v>
      </c>
      <c r="E86" s="5" t="s">
        <v>288</v>
      </c>
      <c r="F86" s="5" t="s">
        <v>288</v>
      </c>
      <c r="G86" s="5" t="s">
        <v>230</v>
      </c>
      <c r="H86" s="5" t="s">
        <v>288</v>
      </c>
      <c r="I86" s="5" t="s">
        <v>288</v>
      </c>
      <c r="J86" s="5" t="s">
        <v>5</v>
      </c>
      <c r="K86" s="5" t="s">
        <v>288</v>
      </c>
      <c r="L86" s="5" t="s">
        <v>288</v>
      </c>
      <c r="M86" s="5" t="s">
        <v>230</v>
      </c>
      <c r="N86" s="5" t="s">
        <v>288</v>
      </c>
      <c r="O86" s="5" t="s">
        <v>288</v>
      </c>
      <c r="P86" s="5" t="s">
        <v>230</v>
      </c>
      <c r="Q86" s="5">
        <v>10</v>
      </c>
      <c r="R86" s="5">
        <f t="shared" si="0"/>
        <v>0.16393442622950818</v>
      </c>
      <c r="S86" s="5">
        <f>'Sem 1 '!T86+S$70*R86</f>
        <v>0.3513898788310762</v>
      </c>
      <c r="T86" s="5">
        <f t="shared" si="4"/>
        <v>0.3513898788310762</v>
      </c>
      <c r="U86" s="5">
        <f t="shared" si="2"/>
        <v>0.32786885245901637</v>
      </c>
      <c r="V86" s="5">
        <f t="shared" si="3"/>
        <v>0.32786885245901637</v>
      </c>
      <c r="Z86"/>
      <c r="AA86"/>
    </row>
    <row r="87" spans="1:27" x14ac:dyDescent="0.2">
      <c r="A87" t="s">
        <v>154</v>
      </c>
      <c r="B87" s="75" t="s">
        <v>323</v>
      </c>
      <c r="C87" s="5" t="s">
        <v>229</v>
      </c>
      <c r="D87" s="5" t="s">
        <v>230</v>
      </c>
      <c r="E87" s="5" t="s">
        <v>288</v>
      </c>
      <c r="F87" s="5" t="s">
        <v>288</v>
      </c>
      <c r="G87" s="5" t="s">
        <v>230</v>
      </c>
      <c r="H87" s="5" t="s">
        <v>5</v>
      </c>
      <c r="I87" s="5" t="s">
        <v>288</v>
      </c>
      <c r="J87" s="5" t="s">
        <v>8</v>
      </c>
      <c r="K87" s="75" t="s">
        <v>323</v>
      </c>
      <c r="L87" s="5" t="s">
        <v>229</v>
      </c>
      <c r="M87" s="5" t="s">
        <v>230</v>
      </c>
      <c r="N87" s="5" t="s">
        <v>288</v>
      </c>
      <c r="O87" s="75" t="s">
        <v>323</v>
      </c>
      <c r="P87" s="5" t="s">
        <v>230</v>
      </c>
      <c r="Q87" s="5">
        <v>8</v>
      </c>
      <c r="R87" s="5">
        <f t="shared" si="0"/>
        <v>0.13114754098360656</v>
      </c>
      <c r="S87" s="5">
        <f>'Sem 1 '!T87+S$70*R87</f>
        <v>0.52459016393442626</v>
      </c>
      <c r="T87" s="5">
        <f>S87-1</f>
        <v>-0.47540983606557374</v>
      </c>
      <c r="U87" s="5">
        <f t="shared" si="2"/>
        <v>0.26229508196721313</v>
      </c>
      <c r="V87" s="5">
        <f t="shared" si="3"/>
        <v>0.26229508196721313</v>
      </c>
      <c r="Z87"/>
      <c r="AA87"/>
    </row>
    <row r="88" spans="1:27" x14ac:dyDescent="0.2">
      <c r="A88" t="s">
        <v>161</v>
      </c>
      <c r="B88" s="5" t="s">
        <v>5</v>
      </c>
      <c r="C88" s="5" t="s">
        <v>5</v>
      </c>
      <c r="D88" s="5" t="s">
        <v>230</v>
      </c>
      <c r="E88" s="5" t="s">
        <v>5</v>
      </c>
      <c r="F88" s="5" t="s">
        <v>5</v>
      </c>
      <c r="G88" s="5" t="s">
        <v>230</v>
      </c>
      <c r="H88" s="5" t="s">
        <v>5</v>
      </c>
      <c r="I88" s="5" t="s">
        <v>5</v>
      </c>
      <c r="J88" s="5" t="s">
        <v>230</v>
      </c>
      <c r="K88" s="5" t="s">
        <v>5</v>
      </c>
      <c r="L88" s="5" t="s">
        <v>5</v>
      </c>
      <c r="M88" s="5" t="s">
        <v>230</v>
      </c>
      <c r="N88" s="5" t="s">
        <v>5</v>
      </c>
      <c r="O88" s="5" t="s">
        <v>5</v>
      </c>
      <c r="P88" s="5" t="s">
        <v>230</v>
      </c>
      <c r="Q88" s="5">
        <v>8</v>
      </c>
      <c r="R88" s="5"/>
      <c r="S88" s="5"/>
      <c r="T88" s="5"/>
    </row>
    <row r="89" spans="1:27" x14ac:dyDescent="0.2">
      <c r="A89" t="s">
        <v>152</v>
      </c>
      <c r="B89" s="5" t="s">
        <v>230</v>
      </c>
      <c r="C89" s="5" t="s">
        <v>230</v>
      </c>
      <c r="D89" s="5" t="s">
        <v>230</v>
      </c>
      <c r="E89" s="5" t="s">
        <v>230</v>
      </c>
      <c r="F89" s="5" t="s">
        <v>230</v>
      </c>
      <c r="G89" s="5" t="s">
        <v>230</v>
      </c>
      <c r="H89" s="5" t="s">
        <v>230</v>
      </c>
      <c r="I89" s="5" t="s">
        <v>230</v>
      </c>
      <c r="J89" s="5" t="s">
        <v>230</v>
      </c>
      <c r="K89" s="5" t="s">
        <v>230</v>
      </c>
      <c r="L89" s="5" t="s">
        <v>230</v>
      </c>
      <c r="M89" s="5" t="s">
        <v>230</v>
      </c>
      <c r="N89" s="5" t="s">
        <v>230</v>
      </c>
      <c r="O89" s="5" t="s">
        <v>230</v>
      </c>
      <c r="P89" s="5" t="s">
        <v>230</v>
      </c>
      <c r="Q89" s="5">
        <v>0</v>
      </c>
      <c r="R89" s="5"/>
      <c r="S89" s="5"/>
      <c r="T89" s="5"/>
    </row>
    <row r="90" spans="1:27" x14ac:dyDescent="0.2">
      <c r="A90" t="s">
        <v>270</v>
      </c>
      <c r="B90" s="5" t="s">
        <v>10</v>
      </c>
      <c r="C90" s="5" t="s">
        <v>10</v>
      </c>
      <c r="D90" s="5" t="s">
        <v>230</v>
      </c>
      <c r="E90" s="5" t="s">
        <v>12</v>
      </c>
      <c r="F90" s="5" t="s">
        <v>12</v>
      </c>
      <c r="G90" s="5" t="s">
        <v>230</v>
      </c>
      <c r="H90" s="5" t="s">
        <v>10</v>
      </c>
      <c r="I90" s="5" t="s">
        <v>10</v>
      </c>
      <c r="J90" s="5" t="s">
        <v>230</v>
      </c>
      <c r="K90" s="5" t="s">
        <v>10</v>
      </c>
      <c r="L90" s="5" t="s">
        <v>10</v>
      </c>
      <c r="M90" s="5" t="s">
        <v>230</v>
      </c>
      <c r="N90" s="5" t="s">
        <v>10</v>
      </c>
      <c r="O90" s="5" t="s">
        <v>10</v>
      </c>
      <c r="P90" s="5" t="s">
        <v>230</v>
      </c>
      <c r="Q90" s="5">
        <v>1</v>
      </c>
      <c r="R90" s="5"/>
      <c r="S90" s="5"/>
      <c r="T90" s="5"/>
    </row>
    <row r="91" spans="1:27" x14ac:dyDescent="0.2">
      <c r="A91" t="s">
        <v>271</v>
      </c>
      <c r="B91" s="5" t="s">
        <v>288</v>
      </c>
      <c r="C91" s="5" t="s">
        <v>288</v>
      </c>
      <c r="D91" s="5" t="s">
        <v>230</v>
      </c>
      <c r="E91" s="5" t="s">
        <v>12</v>
      </c>
      <c r="F91" s="5" t="s">
        <v>12</v>
      </c>
      <c r="G91" s="5" t="s">
        <v>5</v>
      </c>
      <c r="H91" s="5" t="s">
        <v>230</v>
      </c>
      <c r="I91" s="5" t="s">
        <v>230</v>
      </c>
      <c r="J91" s="5" t="s">
        <v>230</v>
      </c>
      <c r="K91" s="5" t="s">
        <v>336</v>
      </c>
      <c r="L91" s="5" t="s">
        <v>288</v>
      </c>
      <c r="M91" s="5" t="s">
        <v>230</v>
      </c>
      <c r="N91" s="5" t="s">
        <v>288</v>
      </c>
      <c r="O91" s="5" t="s">
        <v>230</v>
      </c>
      <c r="P91" s="5" t="s">
        <v>230</v>
      </c>
      <c r="Q91" s="5">
        <v>7</v>
      </c>
      <c r="R91" s="5"/>
      <c r="S91" s="5"/>
      <c r="T91" s="5"/>
    </row>
    <row r="92" spans="1:27" x14ac:dyDescent="0.2">
      <c r="A92" t="s">
        <v>272</v>
      </c>
      <c r="B92" s="5" t="s">
        <v>288</v>
      </c>
      <c r="C92" s="5" t="s">
        <v>288</v>
      </c>
      <c r="D92" s="5" t="s">
        <v>230</v>
      </c>
      <c r="E92" s="5" t="s">
        <v>12</v>
      </c>
      <c r="F92" s="5" t="s">
        <v>12</v>
      </c>
      <c r="G92" s="5" t="s">
        <v>5</v>
      </c>
      <c r="H92" s="5" t="s">
        <v>230</v>
      </c>
      <c r="I92" s="5" t="s">
        <v>230</v>
      </c>
      <c r="J92" s="5" t="s">
        <v>230</v>
      </c>
      <c r="K92" s="5" t="s">
        <v>336</v>
      </c>
      <c r="L92" s="5" t="s">
        <v>288</v>
      </c>
      <c r="M92" s="5" t="s">
        <v>230</v>
      </c>
      <c r="N92" s="5" t="s">
        <v>288</v>
      </c>
      <c r="O92" s="5" t="s">
        <v>230</v>
      </c>
      <c r="P92" s="5" t="s">
        <v>230</v>
      </c>
      <c r="Q92" s="5">
        <v>7</v>
      </c>
      <c r="R92" s="5"/>
      <c r="S92" s="5"/>
      <c r="T92" s="5"/>
    </row>
    <row r="93" spans="1:27" x14ac:dyDescent="0.2">
      <c r="A93" t="s">
        <v>273</v>
      </c>
      <c r="B93" s="5" t="s">
        <v>11</v>
      </c>
      <c r="C93" s="5" t="s">
        <v>11</v>
      </c>
      <c r="D93" s="5" t="s">
        <v>230</v>
      </c>
      <c r="E93" s="5" t="s">
        <v>12</v>
      </c>
      <c r="F93" s="5" t="s">
        <v>12</v>
      </c>
      <c r="G93" s="5" t="s">
        <v>230</v>
      </c>
      <c r="H93" s="5" t="s">
        <v>11</v>
      </c>
      <c r="I93" s="5" t="s">
        <v>11</v>
      </c>
      <c r="J93" s="5" t="s">
        <v>230</v>
      </c>
      <c r="K93" s="5" t="s">
        <v>11</v>
      </c>
      <c r="L93" s="5" t="s">
        <v>11</v>
      </c>
      <c r="M93" s="5" t="s">
        <v>230</v>
      </c>
      <c r="N93" s="5" t="s">
        <v>11</v>
      </c>
      <c r="O93" s="5" t="s">
        <v>11</v>
      </c>
      <c r="P93" s="5" t="s">
        <v>230</v>
      </c>
      <c r="Q93" s="5">
        <v>1</v>
      </c>
      <c r="R93" s="5"/>
      <c r="S93" s="5"/>
      <c r="T93" s="5"/>
    </row>
    <row r="94" spans="1:27" x14ac:dyDescent="0.2">
      <c r="A94" t="s">
        <v>255</v>
      </c>
      <c r="B94" s="5" t="s">
        <v>288</v>
      </c>
      <c r="C94" s="5" t="s">
        <v>288</v>
      </c>
      <c r="D94" s="5" t="s">
        <v>230</v>
      </c>
      <c r="E94" s="5" t="s">
        <v>298</v>
      </c>
      <c r="F94" s="5" t="s">
        <v>298</v>
      </c>
      <c r="G94" s="5" t="s">
        <v>230</v>
      </c>
      <c r="H94" s="5" t="s">
        <v>298</v>
      </c>
      <c r="I94" s="5" t="s">
        <v>298</v>
      </c>
      <c r="J94" s="5" t="s">
        <v>230</v>
      </c>
      <c r="K94" s="5" t="s">
        <v>288</v>
      </c>
      <c r="L94" s="5" t="s">
        <v>326</v>
      </c>
      <c r="M94" s="5" t="s">
        <v>230</v>
      </c>
      <c r="N94" s="5" t="s">
        <v>288</v>
      </c>
      <c r="O94" s="5" t="s">
        <v>288</v>
      </c>
      <c r="P94" s="5" t="s">
        <v>230</v>
      </c>
      <c r="Q94" s="5">
        <v>6</v>
      </c>
      <c r="R94" s="5"/>
      <c r="S94" s="5"/>
      <c r="T94" s="5"/>
    </row>
    <row r="95" spans="1:27" x14ac:dyDescent="0.2">
      <c r="A95" t="s">
        <v>241</v>
      </c>
      <c r="B95" s="5" t="s">
        <v>288</v>
      </c>
      <c r="C95" s="5" t="s">
        <v>288</v>
      </c>
      <c r="D95" s="5" t="s">
        <v>230</v>
      </c>
      <c r="E95" s="5" t="s">
        <v>288</v>
      </c>
      <c r="F95" s="5" t="s">
        <v>288</v>
      </c>
      <c r="G95" s="5" t="s">
        <v>8</v>
      </c>
      <c r="H95" s="5" t="s">
        <v>288</v>
      </c>
      <c r="I95" s="5" t="s">
        <v>288</v>
      </c>
      <c r="J95" s="5" t="s">
        <v>5</v>
      </c>
      <c r="K95" s="5" t="s">
        <v>15</v>
      </c>
      <c r="L95" s="5" t="s">
        <v>229</v>
      </c>
      <c r="M95" s="5" t="s">
        <v>230</v>
      </c>
      <c r="N95" s="5" t="s">
        <v>288</v>
      </c>
      <c r="O95" s="5" t="s">
        <v>288</v>
      </c>
      <c r="P95" s="5" t="s">
        <v>230</v>
      </c>
      <c r="Q95" s="5">
        <v>11</v>
      </c>
      <c r="R95" s="5"/>
      <c r="S95" s="5"/>
      <c r="T95" s="5"/>
    </row>
    <row r="96" spans="1:27" x14ac:dyDescent="0.2">
      <c r="R96" s="5">
        <f>SUM(R73:R87)</f>
        <v>1</v>
      </c>
      <c r="S96" s="5">
        <f t="shared" ref="S96:V96" si="6">SUM(S73:S87)</f>
        <v>4</v>
      </c>
      <c r="T96" s="5">
        <f t="shared" si="6"/>
        <v>4.4408920985006262E-16</v>
      </c>
      <c r="U96" s="5">
        <f t="shared" si="6"/>
        <v>2</v>
      </c>
      <c r="V96" s="5">
        <f t="shared" si="6"/>
        <v>0</v>
      </c>
      <c r="W96" s="5">
        <f>SUM(W73:W85)</f>
        <v>1</v>
      </c>
      <c r="X96" s="5">
        <f>SUM(X73:X85)</f>
        <v>19.999999999999996</v>
      </c>
      <c r="Y96" s="5">
        <f>SUM(Y73:Y85)</f>
        <v>0</v>
      </c>
      <c r="Z96" s="5">
        <f t="shared" ref="Z96:AA96" si="7">SUM(Z73:Z85)</f>
        <v>0</v>
      </c>
      <c r="AA96" s="5">
        <f t="shared" si="7"/>
        <v>0</v>
      </c>
    </row>
    <row r="97" spans="1:31" x14ac:dyDescent="0.2">
      <c r="A97" t="s">
        <v>299</v>
      </c>
      <c r="B97" s="5">
        <v>9</v>
      </c>
      <c r="C97" s="5">
        <v>9</v>
      </c>
      <c r="D97" s="5">
        <v>2</v>
      </c>
      <c r="E97" s="5">
        <v>6</v>
      </c>
      <c r="F97" s="5">
        <v>8</v>
      </c>
      <c r="G97" s="5">
        <v>3</v>
      </c>
      <c r="H97" s="5">
        <v>6</v>
      </c>
      <c r="I97" s="5">
        <v>7</v>
      </c>
      <c r="J97" s="5">
        <v>2</v>
      </c>
      <c r="K97" s="5">
        <v>10</v>
      </c>
      <c r="L97" s="5">
        <v>4</v>
      </c>
      <c r="N97" s="5">
        <v>8</v>
      </c>
      <c r="O97" s="5">
        <v>6</v>
      </c>
      <c r="P97" s="5" t="s">
        <v>332</v>
      </c>
      <c r="Q97" s="5">
        <f>SUM(Q73:Q87)</f>
        <v>61</v>
      </c>
      <c r="R97" s="5"/>
      <c r="S97" s="5"/>
      <c r="T97" s="5"/>
      <c r="Z97"/>
      <c r="AA97"/>
    </row>
    <row r="98" spans="1:31" x14ac:dyDescent="0.2">
      <c r="P98" s="5" t="s">
        <v>193</v>
      </c>
      <c r="Q98" s="5">
        <f>SUM(Q73:Q85)</f>
        <v>43</v>
      </c>
      <c r="R98" s="5"/>
      <c r="S98" s="5"/>
      <c r="T98" s="5"/>
      <c r="Z98"/>
      <c r="AA98"/>
    </row>
    <row r="99" spans="1:31" x14ac:dyDescent="0.2">
      <c r="R99" s="5"/>
      <c r="S99" s="5" t="s">
        <v>122</v>
      </c>
      <c r="T99" s="5"/>
      <c r="U99" s="5" t="s">
        <v>317</v>
      </c>
      <c r="X99" s="5" t="s">
        <v>318</v>
      </c>
      <c r="Z99" s="5" t="s">
        <v>324</v>
      </c>
    </row>
    <row r="100" spans="1:31" x14ac:dyDescent="0.2">
      <c r="R100" s="5"/>
      <c r="S100" s="5">
        <v>4</v>
      </c>
      <c r="T100" s="5"/>
      <c r="U100" s="5">
        <v>2</v>
      </c>
      <c r="X100" s="5">
        <v>20</v>
      </c>
    </row>
    <row r="101" spans="1:31" x14ac:dyDescent="0.2">
      <c r="A101" t="s">
        <v>235</v>
      </c>
      <c r="B101" s="5" t="s">
        <v>0</v>
      </c>
      <c r="E101" s="5" t="s">
        <v>1</v>
      </c>
      <c r="H101" s="5" t="s">
        <v>2</v>
      </c>
      <c r="K101" s="5" t="s">
        <v>3</v>
      </c>
      <c r="N101" s="5" t="s">
        <v>4</v>
      </c>
      <c r="Q101" s="5" t="s">
        <v>253</v>
      </c>
      <c r="R101" s="5" t="s">
        <v>325</v>
      </c>
      <c r="S101" s="5" t="s">
        <v>319</v>
      </c>
      <c r="T101" s="5" t="s">
        <v>320</v>
      </c>
      <c r="U101" s="5" t="s">
        <v>319</v>
      </c>
      <c r="V101" s="5" t="s">
        <v>320</v>
      </c>
      <c r="W101" s="5" t="s">
        <v>325</v>
      </c>
      <c r="X101" s="5" t="s">
        <v>319</v>
      </c>
      <c r="Y101" s="5" t="s">
        <v>320</v>
      </c>
      <c r="Z101" s="5" t="s">
        <v>319</v>
      </c>
      <c r="AA101" s="5" t="s">
        <v>320</v>
      </c>
      <c r="AB101" s="5" t="s">
        <v>320</v>
      </c>
      <c r="AC101" s="5" t="s">
        <v>324</v>
      </c>
      <c r="AD101" s="5" t="s">
        <v>319</v>
      </c>
      <c r="AE101" s="5" t="s">
        <v>320</v>
      </c>
    </row>
    <row r="102" spans="1:31" x14ac:dyDescent="0.2">
      <c r="B102" s="5" t="s">
        <v>27</v>
      </c>
      <c r="C102" s="5" t="s">
        <v>28</v>
      </c>
      <c r="D102" s="5" t="s">
        <v>29</v>
      </c>
      <c r="E102" s="5" t="s">
        <v>27</v>
      </c>
      <c r="F102" s="5" t="s">
        <v>28</v>
      </c>
      <c r="G102" s="5" t="s">
        <v>29</v>
      </c>
      <c r="H102" s="5" t="s">
        <v>27</v>
      </c>
      <c r="I102" s="5" t="s">
        <v>28</v>
      </c>
      <c r="J102" s="5" t="s">
        <v>29</v>
      </c>
      <c r="K102" s="5" t="s">
        <v>27</v>
      </c>
      <c r="L102" s="5" t="s">
        <v>28</v>
      </c>
      <c r="M102" s="5" t="s">
        <v>29</v>
      </c>
      <c r="N102" s="5" t="s">
        <v>27</v>
      </c>
      <c r="O102" s="5" t="s">
        <v>28</v>
      </c>
      <c r="P102" s="5" t="s">
        <v>29</v>
      </c>
      <c r="R102" s="5"/>
      <c r="S102" s="5"/>
      <c r="T102" s="5"/>
      <c r="Z102"/>
      <c r="AA102"/>
    </row>
    <row r="103" spans="1:31" x14ac:dyDescent="0.2">
      <c r="A103" t="s">
        <v>269</v>
      </c>
      <c r="B103" s="5" t="s">
        <v>288</v>
      </c>
      <c r="C103" s="5" t="s">
        <v>10</v>
      </c>
      <c r="D103" s="5" t="s">
        <v>230</v>
      </c>
      <c r="E103" s="5" t="s">
        <v>230</v>
      </c>
      <c r="F103" s="5" t="s">
        <v>288</v>
      </c>
      <c r="G103" s="75" t="s">
        <v>334</v>
      </c>
      <c r="H103" s="5" t="s">
        <v>230</v>
      </c>
      <c r="I103" s="5" t="s">
        <v>288</v>
      </c>
      <c r="J103" s="5" t="s">
        <v>230</v>
      </c>
      <c r="K103" s="5" t="s">
        <v>288</v>
      </c>
      <c r="L103" s="5" t="s">
        <v>229</v>
      </c>
      <c r="M103" s="5" t="s">
        <v>230</v>
      </c>
      <c r="N103" s="75" t="s">
        <v>322</v>
      </c>
      <c r="O103" s="5" t="s">
        <v>229</v>
      </c>
      <c r="P103" s="5" t="s">
        <v>230</v>
      </c>
      <c r="Q103" s="5">
        <v>7</v>
      </c>
      <c r="R103" s="5">
        <f t="shared" ref="R103:R117" si="8">Q103/Q$97</f>
        <v>0.11475409836065574</v>
      </c>
      <c r="S103" s="5">
        <f>'Sem 1 '!T103+S$70*R103</f>
        <v>-0.28011404133998569</v>
      </c>
      <c r="T103" s="5">
        <f>S103-1</f>
        <v>-1.2801140413399856</v>
      </c>
      <c r="U103" s="5">
        <f>U$70*R103</f>
        <v>0.22950819672131148</v>
      </c>
      <c r="V103" s="5">
        <f>U103</f>
        <v>0.22950819672131148</v>
      </c>
      <c r="W103" s="5">
        <f t="shared" ref="W103:W115" si="9">Q103/Q$98</f>
        <v>0.16279069767441862</v>
      </c>
      <c r="X103" s="5">
        <f>'Sem 1 '!Y103+X$70*W103</f>
        <v>2.5979192166462672</v>
      </c>
      <c r="Y103" s="5">
        <f>X103-3</f>
        <v>-0.40208078335373276</v>
      </c>
      <c r="Z103"/>
      <c r="AA103"/>
      <c r="AB103" s="5">
        <f>AA103-3</f>
        <v>-3</v>
      </c>
    </row>
    <row r="104" spans="1:31" x14ac:dyDescent="0.2">
      <c r="A104" t="s">
        <v>196</v>
      </c>
      <c r="B104" s="5" t="s">
        <v>288</v>
      </c>
      <c r="C104" s="5" t="s">
        <v>229</v>
      </c>
      <c r="D104" s="5" t="s">
        <v>230</v>
      </c>
      <c r="E104" s="5" t="s">
        <v>288</v>
      </c>
      <c r="F104" s="75" t="s">
        <v>323</v>
      </c>
      <c r="G104" s="5" t="s">
        <v>230</v>
      </c>
      <c r="H104" s="5" t="s">
        <v>230</v>
      </c>
      <c r="I104" s="5" t="s">
        <v>229</v>
      </c>
      <c r="J104" s="5" t="s">
        <v>8</v>
      </c>
      <c r="K104" s="5" t="s">
        <v>288</v>
      </c>
      <c r="L104" s="5" t="s">
        <v>229</v>
      </c>
      <c r="M104" s="5" t="s">
        <v>230</v>
      </c>
      <c r="N104" s="5" t="s">
        <v>230</v>
      </c>
      <c r="O104" s="5" t="s">
        <v>230</v>
      </c>
      <c r="P104" s="5" t="s">
        <v>230</v>
      </c>
      <c r="Q104" s="5">
        <v>5</v>
      </c>
      <c r="R104" s="5">
        <f t="shared" si="8"/>
        <v>8.1967213114754092E-2</v>
      </c>
      <c r="S104" s="5">
        <f>'Sem 1 '!T104+S$70*R104</f>
        <v>0.50178189593727729</v>
      </c>
      <c r="T104" s="5">
        <f>S104-1</f>
        <v>-0.49821810406272271</v>
      </c>
      <c r="U104" s="5">
        <f t="shared" ref="U104:U117" si="10">U$70*R104</f>
        <v>0.16393442622950818</v>
      </c>
      <c r="V104" s="5">
        <f t="shared" ref="V104:V117" si="11">U104</f>
        <v>0.16393442622950818</v>
      </c>
      <c r="W104" s="5">
        <f t="shared" si="9"/>
        <v>0.11627906976744186</v>
      </c>
      <c r="X104" s="5">
        <f>'Sem 1 '!Y104+X$70*W104</f>
        <v>1.2203182374541004</v>
      </c>
      <c r="Y104" s="5">
        <f>X104-1</f>
        <v>0.2203182374541004</v>
      </c>
      <c r="Z104"/>
      <c r="AA104"/>
      <c r="AB104" s="5">
        <f>AA104-3</f>
        <v>-3</v>
      </c>
    </row>
    <row r="105" spans="1:31" x14ac:dyDescent="0.2">
      <c r="A105" t="s">
        <v>157</v>
      </c>
      <c r="B105" s="5" t="s">
        <v>13</v>
      </c>
      <c r="C105" s="5" t="s">
        <v>13</v>
      </c>
      <c r="D105" s="5" t="s">
        <v>230</v>
      </c>
      <c r="E105" s="5" t="s">
        <v>230</v>
      </c>
      <c r="F105" s="5" t="s">
        <v>230</v>
      </c>
      <c r="G105" s="5" t="s">
        <v>230</v>
      </c>
      <c r="H105" s="5" t="s">
        <v>13</v>
      </c>
      <c r="I105" s="5" t="s">
        <v>13</v>
      </c>
      <c r="J105" s="5" t="s">
        <v>230</v>
      </c>
      <c r="K105" s="5" t="s">
        <v>13</v>
      </c>
      <c r="L105" s="5" t="s">
        <v>13</v>
      </c>
      <c r="M105" s="5" t="s">
        <v>230</v>
      </c>
      <c r="N105" s="5" t="s">
        <v>230</v>
      </c>
      <c r="O105" s="5" t="s">
        <v>230</v>
      </c>
      <c r="P105" s="5" t="s">
        <v>230</v>
      </c>
      <c r="Q105" s="5">
        <v>0</v>
      </c>
      <c r="R105" s="5">
        <f t="shared" si="8"/>
        <v>0</v>
      </c>
      <c r="S105" s="5">
        <f>'Sem 1 '!T105+S$70*R105</f>
        <v>0.2608695652173913</v>
      </c>
      <c r="T105" s="5">
        <f t="shared" ref="T105:T116" si="12">S105</f>
        <v>0.2608695652173913</v>
      </c>
      <c r="U105" s="5">
        <f t="shared" si="10"/>
        <v>0</v>
      </c>
      <c r="V105" s="5">
        <f t="shared" si="11"/>
        <v>0</v>
      </c>
      <c r="W105" s="5">
        <f t="shared" si="9"/>
        <v>0</v>
      </c>
      <c r="X105" s="5">
        <f>'Sem 1 '!Y105+X$70*W105</f>
        <v>-1.6578947368421053</v>
      </c>
      <c r="Y105" s="5">
        <f t="shared" ref="Y105:Y114" si="13">X105</f>
        <v>-1.6578947368421053</v>
      </c>
      <c r="Z105"/>
      <c r="AA105"/>
      <c r="AB105" s="5">
        <f>AA105</f>
        <v>0</v>
      </c>
    </row>
    <row r="106" spans="1:31" x14ac:dyDescent="0.2">
      <c r="A106" t="s">
        <v>197</v>
      </c>
      <c r="B106" s="75" t="s">
        <v>323</v>
      </c>
      <c r="C106" s="5" t="s">
        <v>288</v>
      </c>
      <c r="D106" s="5" t="s">
        <v>230</v>
      </c>
      <c r="E106" s="75" t="s">
        <v>323</v>
      </c>
      <c r="F106" s="5" t="s">
        <v>229</v>
      </c>
      <c r="G106" s="5" t="s">
        <v>230</v>
      </c>
      <c r="H106" s="5" t="s">
        <v>230</v>
      </c>
      <c r="I106" s="5" t="s">
        <v>230</v>
      </c>
      <c r="J106" s="5" t="s">
        <v>230</v>
      </c>
      <c r="K106" s="5" t="s">
        <v>15</v>
      </c>
      <c r="L106" s="5" t="s">
        <v>15</v>
      </c>
      <c r="M106" s="5" t="s">
        <v>230</v>
      </c>
      <c r="N106" s="5" t="s">
        <v>15</v>
      </c>
      <c r="O106" s="5" t="s">
        <v>15</v>
      </c>
      <c r="P106" s="5" t="s">
        <v>230</v>
      </c>
      <c r="Q106" s="5">
        <v>3</v>
      </c>
      <c r="R106" s="5">
        <f t="shared" si="8"/>
        <v>4.9180327868852458E-2</v>
      </c>
      <c r="S106" s="5">
        <f>'Sem 1 '!T106+S$70*R106</f>
        <v>-0.28153955808980757</v>
      </c>
      <c r="T106" s="5">
        <f t="shared" si="12"/>
        <v>-0.28153955808980757</v>
      </c>
      <c r="U106" s="5">
        <f t="shared" si="10"/>
        <v>9.8360655737704916E-2</v>
      </c>
      <c r="V106" s="5">
        <f t="shared" si="11"/>
        <v>9.8360655737704916E-2</v>
      </c>
      <c r="W106" s="5">
        <f t="shared" si="9"/>
        <v>6.9767441860465115E-2</v>
      </c>
      <c r="X106" s="5">
        <f>'Sem 1 '!Y106+X$70*W106</f>
        <v>2.0795593635250915</v>
      </c>
      <c r="Y106" s="5">
        <f>X106-1</f>
        <v>1.0795593635250915</v>
      </c>
      <c r="Z106"/>
      <c r="AA106"/>
      <c r="AB106" s="5">
        <f>AA106-2</f>
        <v>-2</v>
      </c>
    </row>
    <row r="107" spans="1:31" x14ac:dyDescent="0.2">
      <c r="A107" t="s">
        <v>194</v>
      </c>
      <c r="B107" s="5" t="s">
        <v>230</v>
      </c>
      <c r="C107" s="75" t="s">
        <v>322</v>
      </c>
      <c r="D107" s="5" t="s">
        <v>288</v>
      </c>
      <c r="E107" s="5" t="s">
        <v>230</v>
      </c>
      <c r="F107" s="5" t="s">
        <v>288</v>
      </c>
      <c r="G107" s="5" t="s">
        <v>230</v>
      </c>
      <c r="H107" s="5" t="s">
        <v>288</v>
      </c>
      <c r="I107" s="5" t="s">
        <v>288</v>
      </c>
      <c r="J107" s="5" t="s">
        <v>230</v>
      </c>
      <c r="K107" s="5" t="s">
        <v>288</v>
      </c>
      <c r="L107" s="75" t="s">
        <v>322</v>
      </c>
      <c r="M107" s="5" t="s">
        <v>230</v>
      </c>
      <c r="N107" s="5" t="s">
        <v>230</v>
      </c>
      <c r="O107" s="75" t="s">
        <v>323</v>
      </c>
      <c r="P107" s="5" t="s">
        <v>230</v>
      </c>
      <c r="Q107" s="5">
        <v>8</v>
      </c>
      <c r="R107" s="5">
        <f t="shared" si="8"/>
        <v>0.13114754098360656</v>
      </c>
      <c r="S107" s="5">
        <f>'Sem 1 '!T107+S$70*R107</f>
        <v>0.22024233784746972</v>
      </c>
      <c r="T107" s="5">
        <f t="shared" si="12"/>
        <v>0.22024233784746972</v>
      </c>
      <c r="U107" s="5">
        <f t="shared" si="10"/>
        <v>0.26229508196721313</v>
      </c>
      <c r="V107" s="5">
        <f>U107-1</f>
        <v>-0.73770491803278682</v>
      </c>
      <c r="W107" s="5">
        <f t="shared" si="9"/>
        <v>0.18604651162790697</v>
      </c>
      <c r="X107" s="5">
        <f>'Sem 1 '!Y107+X$70*W107</f>
        <v>5.2998776009791921</v>
      </c>
      <c r="Y107" s="5">
        <f>X107-5</f>
        <v>0.29987760097919214</v>
      </c>
      <c r="Z107"/>
      <c r="AA107"/>
      <c r="AB107" s="5">
        <f>AA107-6</f>
        <v>-6</v>
      </c>
    </row>
    <row r="108" spans="1:31" x14ac:dyDescent="0.2">
      <c r="A108" t="s">
        <v>192</v>
      </c>
      <c r="B108" s="5" t="s">
        <v>229</v>
      </c>
      <c r="C108" s="5" t="s">
        <v>229</v>
      </c>
      <c r="D108" s="5" t="s">
        <v>230</v>
      </c>
      <c r="E108" s="5" t="s">
        <v>229</v>
      </c>
      <c r="F108" s="5" t="s">
        <v>229</v>
      </c>
      <c r="G108" s="5" t="s">
        <v>230</v>
      </c>
      <c r="H108" s="5" t="s">
        <v>229</v>
      </c>
      <c r="I108" s="5" t="s">
        <v>229</v>
      </c>
      <c r="J108" s="5" t="s">
        <v>230</v>
      </c>
      <c r="K108" s="5" t="s">
        <v>229</v>
      </c>
      <c r="L108" s="5" t="s">
        <v>229</v>
      </c>
      <c r="M108" s="5" t="s">
        <v>230</v>
      </c>
      <c r="N108" s="5" t="s">
        <v>230</v>
      </c>
      <c r="O108" s="5" t="s">
        <v>230</v>
      </c>
      <c r="P108" s="5" t="s">
        <v>230</v>
      </c>
      <c r="Q108" s="5">
        <v>0</v>
      </c>
      <c r="R108" s="5">
        <f t="shared" si="8"/>
        <v>0</v>
      </c>
      <c r="S108" s="5">
        <f>'Sem 1 '!T108+S$70*R108</f>
        <v>0</v>
      </c>
      <c r="T108" s="5">
        <f t="shared" si="12"/>
        <v>0</v>
      </c>
      <c r="U108" s="5">
        <f t="shared" si="10"/>
        <v>0</v>
      </c>
      <c r="V108" s="5">
        <f t="shared" si="11"/>
        <v>0</v>
      </c>
      <c r="W108" s="5">
        <f t="shared" si="9"/>
        <v>0</v>
      </c>
      <c r="X108" s="5">
        <f>'Sem 1 '!Y108+X$70*W108</f>
        <v>0</v>
      </c>
      <c r="Y108" s="5">
        <f t="shared" si="13"/>
        <v>0</v>
      </c>
      <c r="Z108"/>
      <c r="AA108"/>
      <c r="AB108" s="5">
        <f t="shared" ref="AB108:AB115" si="14">AA108</f>
        <v>0</v>
      </c>
    </row>
    <row r="109" spans="1:31" x14ac:dyDescent="0.2">
      <c r="A109" t="s">
        <v>150</v>
      </c>
      <c r="B109" s="5" t="s">
        <v>15</v>
      </c>
      <c r="C109" s="5" t="s">
        <v>15</v>
      </c>
      <c r="D109" s="5" t="s">
        <v>230</v>
      </c>
      <c r="E109" s="5" t="s">
        <v>15</v>
      </c>
      <c r="F109" s="5" t="s">
        <v>15</v>
      </c>
      <c r="G109" s="5" t="s">
        <v>230</v>
      </c>
      <c r="H109" s="5" t="s">
        <v>15</v>
      </c>
      <c r="I109" s="5" t="s">
        <v>15</v>
      </c>
      <c r="J109" s="5" t="s">
        <v>230</v>
      </c>
      <c r="K109" s="75" t="s">
        <v>335</v>
      </c>
      <c r="L109" s="5" t="s">
        <v>15</v>
      </c>
      <c r="M109" s="5" t="s">
        <v>230</v>
      </c>
      <c r="N109" s="5" t="s">
        <v>15</v>
      </c>
      <c r="O109" s="5" t="s">
        <v>15</v>
      </c>
      <c r="P109" s="5" t="s">
        <v>230</v>
      </c>
      <c r="Q109" s="5">
        <v>0</v>
      </c>
      <c r="R109" s="5">
        <f t="shared" si="8"/>
        <v>0</v>
      </c>
      <c r="S109" s="5">
        <f>'Sem 1 '!T109+S$70*R109</f>
        <v>0.69565217391304346</v>
      </c>
      <c r="T109" s="5">
        <f t="shared" si="12"/>
        <v>0.69565217391304346</v>
      </c>
      <c r="U109" s="5">
        <f t="shared" si="10"/>
        <v>0</v>
      </c>
      <c r="V109" s="5">
        <f t="shared" si="11"/>
        <v>0</v>
      </c>
      <c r="W109" s="5">
        <f t="shared" si="9"/>
        <v>0</v>
      </c>
      <c r="X109" s="5">
        <f>'Sem 1 '!Y109+X$70*W109</f>
        <v>0.57894736842105221</v>
      </c>
      <c r="Y109" s="5">
        <f>X109-2</f>
        <v>-1.4210526315789478</v>
      </c>
      <c r="Z109"/>
      <c r="AA109"/>
      <c r="AB109" s="5">
        <f t="shared" si="14"/>
        <v>0</v>
      </c>
    </row>
    <row r="110" spans="1:31" x14ac:dyDescent="0.2">
      <c r="A110" t="s">
        <v>174</v>
      </c>
      <c r="B110" s="5" t="s">
        <v>230</v>
      </c>
      <c r="C110" s="5" t="s">
        <v>230</v>
      </c>
      <c r="D110" s="5" t="s">
        <v>230</v>
      </c>
      <c r="E110" s="5" t="s">
        <v>230</v>
      </c>
      <c r="F110" s="5" t="s">
        <v>229</v>
      </c>
      <c r="G110" s="5" t="s">
        <v>8</v>
      </c>
      <c r="H110" s="5" t="s">
        <v>288</v>
      </c>
      <c r="I110" s="75" t="s">
        <v>323</v>
      </c>
      <c r="J110" s="5" t="s">
        <v>230</v>
      </c>
      <c r="K110" s="5" t="s">
        <v>288</v>
      </c>
      <c r="L110" s="5" t="s">
        <v>229</v>
      </c>
      <c r="M110" s="5" t="s">
        <v>230</v>
      </c>
      <c r="N110" s="5" t="s">
        <v>230</v>
      </c>
      <c r="O110" s="5" t="s">
        <v>230</v>
      </c>
      <c r="P110" s="5" t="s">
        <v>230</v>
      </c>
      <c r="Q110" s="5">
        <v>4</v>
      </c>
      <c r="R110" s="5">
        <f t="shared" si="8"/>
        <v>6.5573770491803282E-2</v>
      </c>
      <c r="S110" s="5">
        <f>'Sem 1 '!T110+S$70*R110</f>
        <v>0.26229508196721313</v>
      </c>
      <c r="T110" s="5">
        <f>S110-1</f>
        <v>-0.73770491803278682</v>
      </c>
      <c r="U110" s="5">
        <f t="shared" si="10"/>
        <v>0.13114754098360656</v>
      </c>
      <c r="V110" s="5">
        <f t="shared" si="11"/>
        <v>0.13114754098360656</v>
      </c>
      <c r="W110" s="5">
        <f t="shared" si="9"/>
        <v>9.3023255813953487E-2</v>
      </c>
      <c r="X110" s="5">
        <f>'Sem 1 '!Y110+X$70*W110</f>
        <v>1.8604651162790697</v>
      </c>
      <c r="Y110" s="5">
        <f>X110-1</f>
        <v>0.86046511627906974</v>
      </c>
      <c r="Z110"/>
      <c r="AA110"/>
      <c r="AB110" s="5">
        <f>AA110-3</f>
        <v>-3</v>
      </c>
    </row>
    <row r="111" spans="1:31" x14ac:dyDescent="0.2">
      <c r="A111" t="s">
        <v>226</v>
      </c>
      <c r="B111" s="75" t="s">
        <v>322</v>
      </c>
      <c r="C111" s="5" t="s">
        <v>288</v>
      </c>
      <c r="D111" s="5" t="s">
        <v>230</v>
      </c>
      <c r="E111" s="5" t="s">
        <v>288</v>
      </c>
      <c r="F111" s="5" t="s">
        <v>288</v>
      </c>
      <c r="G111" s="5" t="s">
        <v>230</v>
      </c>
      <c r="H111" s="75" t="s">
        <v>323</v>
      </c>
      <c r="I111" s="5" t="s">
        <v>229</v>
      </c>
      <c r="J111" s="5" t="s">
        <v>230</v>
      </c>
      <c r="K111" s="5" t="s">
        <v>288</v>
      </c>
      <c r="L111" s="75" t="s">
        <v>327</v>
      </c>
      <c r="M111" s="5" t="s">
        <v>230</v>
      </c>
      <c r="N111" s="5" t="s">
        <v>20</v>
      </c>
      <c r="O111" s="5" t="s">
        <v>229</v>
      </c>
      <c r="P111" s="5" t="s">
        <v>230</v>
      </c>
      <c r="Q111" s="5">
        <v>6</v>
      </c>
      <c r="R111" s="5">
        <f t="shared" si="8"/>
        <v>9.8360655737704916E-2</v>
      </c>
      <c r="S111" s="5">
        <f>'Sem 1 '!T111+S$70*R111</f>
        <v>0.74126870990734139</v>
      </c>
      <c r="T111" s="5">
        <f t="shared" si="12"/>
        <v>0.74126870990734139</v>
      </c>
      <c r="U111" s="5">
        <f t="shared" si="10"/>
        <v>0.19672131147540983</v>
      </c>
      <c r="V111" s="5">
        <f t="shared" si="11"/>
        <v>0.19672131147540983</v>
      </c>
      <c r="W111" s="5">
        <f t="shared" si="9"/>
        <v>0.13953488372093023</v>
      </c>
      <c r="X111" s="5">
        <f>'Sem 1 '!Y111+X$70*W111</f>
        <v>2.5801713586291308</v>
      </c>
      <c r="Y111" s="5">
        <f>X111-4</f>
        <v>-1.4198286413708692</v>
      </c>
      <c r="Z111"/>
      <c r="AA111"/>
      <c r="AB111" s="5">
        <f>AA111-2</f>
        <v>-2</v>
      </c>
    </row>
    <row r="112" spans="1:31" x14ac:dyDescent="0.2">
      <c r="A112" t="s">
        <v>195</v>
      </c>
      <c r="B112" s="5" t="s">
        <v>230</v>
      </c>
      <c r="C112" s="5" t="s">
        <v>230</v>
      </c>
      <c r="D112" s="5" t="s">
        <v>230</v>
      </c>
      <c r="E112" s="5" t="s">
        <v>230</v>
      </c>
      <c r="F112" s="5" t="s">
        <v>230</v>
      </c>
      <c r="G112" s="5" t="s">
        <v>230</v>
      </c>
      <c r="H112" s="5" t="s">
        <v>230</v>
      </c>
      <c r="I112" s="5" t="s">
        <v>230</v>
      </c>
      <c r="J112" s="5" t="s">
        <v>230</v>
      </c>
      <c r="K112" s="5" t="s">
        <v>230</v>
      </c>
      <c r="L112" s="5" t="s">
        <v>230</v>
      </c>
      <c r="M112" s="5" t="s">
        <v>230</v>
      </c>
      <c r="N112" s="5" t="s">
        <v>230</v>
      </c>
      <c r="O112" s="5" t="s">
        <v>230</v>
      </c>
      <c r="P112" s="5" t="s">
        <v>230</v>
      </c>
      <c r="Q112" s="5">
        <v>0</v>
      </c>
      <c r="R112" s="5">
        <f t="shared" si="8"/>
        <v>0</v>
      </c>
      <c r="S112" s="5">
        <f>'Sem 1 '!T112+S$70*R112</f>
        <v>0.17391304347826086</v>
      </c>
      <c r="T112" s="5">
        <f t="shared" si="12"/>
        <v>0.17391304347826086</v>
      </c>
      <c r="U112" s="5">
        <f t="shared" si="10"/>
        <v>0</v>
      </c>
      <c r="V112" s="5">
        <f t="shared" si="11"/>
        <v>0</v>
      </c>
      <c r="W112" s="5">
        <f t="shared" si="9"/>
        <v>0</v>
      </c>
      <c r="X112" s="5">
        <f>'Sem 1 '!Y112+X$70*W112</f>
        <v>-0.10526315789473695</v>
      </c>
      <c r="Y112" s="5">
        <f t="shared" si="13"/>
        <v>-0.10526315789473695</v>
      </c>
      <c r="Z112"/>
      <c r="AA112"/>
      <c r="AB112" s="5">
        <f t="shared" si="14"/>
        <v>0</v>
      </c>
    </row>
    <row r="113" spans="1:28" x14ac:dyDescent="0.2">
      <c r="A113" t="s">
        <v>251</v>
      </c>
      <c r="B113" s="5" t="s">
        <v>230</v>
      </c>
      <c r="C113" s="5" t="s">
        <v>230</v>
      </c>
      <c r="D113" s="5" t="s">
        <v>230</v>
      </c>
      <c r="E113" s="5" t="s">
        <v>230</v>
      </c>
      <c r="F113" s="5" t="s">
        <v>230</v>
      </c>
      <c r="G113" s="5" t="s">
        <v>230</v>
      </c>
      <c r="H113" s="5" t="s">
        <v>230</v>
      </c>
      <c r="I113" s="5" t="s">
        <v>230</v>
      </c>
      <c r="J113" s="5" t="s">
        <v>230</v>
      </c>
      <c r="K113" s="5" t="s">
        <v>230</v>
      </c>
      <c r="L113" s="5" t="s">
        <v>230</v>
      </c>
      <c r="M113" s="5" t="s">
        <v>230</v>
      </c>
      <c r="N113" s="75" t="s">
        <v>323</v>
      </c>
      <c r="O113" s="5" t="s">
        <v>288</v>
      </c>
      <c r="P113" s="5" t="s">
        <v>230</v>
      </c>
      <c r="Q113" s="5">
        <v>2</v>
      </c>
      <c r="R113" s="5">
        <f t="shared" si="8"/>
        <v>3.2786885245901641E-2</v>
      </c>
      <c r="S113" s="5">
        <f>'Sem 1 '!T113+S$70*R113</f>
        <v>0.30506058446186746</v>
      </c>
      <c r="T113" s="5">
        <f t="shared" si="12"/>
        <v>0.30506058446186746</v>
      </c>
      <c r="U113" s="5">
        <f t="shared" si="10"/>
        <v>6.5573770491803282E-2</v>
      </c>
      <c r="V113" s="5">
        <f t="shared" si="11"/>
        <v>6.5573770491803282E-2</v>
      </c>
      <c r="W113" s="5">
        <f t="shared" si="9"/>
        <v>4.6511627906976744E-2</v>
      </c>
      <c r="X113" s="5">
        <f>'Sem 1 '!Y113+X$70*W113</f>
        <v>1.824969400244798</v>
      </c>
      <c r="Y113" s="5">
        <f>X113-1</f>
        <v>0.82496940024479803</v>
      </c>
      <c r="Z113"/>
      <c r="AA113"/>
      <c r="AB113" s="5">
        <f>AA113-2</f>
        <v>-2</v>
      </c>
    </row>
    <row r="114" spans="1:28" x14ac:dyDescent="0.2">
      <c r="A114" t="s">
        <v>160</v>
      </c>
      <c r="B114" s="5" t="s">
        <v>230</v>
      </c>
      <c r="C114" s="5" t="s">
        <v>230</v>
      </c>
      <c r="D114" s="5" t="s">
        <v>230</v>
      </c>
      <c r="E114" s="5" t="s">
        <v>230</v>
      </c>
      <c r="F114" s="5" t="s">
        <v>230</v>
      </c>
      <c r="G114" s="5" t="s">
        <v>230</v>
      </c>
      <c r="H114" s="5" t="s">
        <v>230</v>
      </c>
      <c r="I114" s="5" t="s">
        <v>230</v>
      </c>
      <c r="J114" s="5" t="s">
        <v>230</v>
      </c>
      <c r="K114" s="5" t="s">
        <v>230</v>
      </c>
      <c r="L114" s="5" t="s">
        <v>230</v>
      </c>
      <c r="M114" s="5" t="s">
        <v>230</v>
      </c>
      <c r="N114" s="5" t="s">
        <v>230</v>
      </c>
      <c r="O114" s="5" t="s">
        <v>230</v>
      </c>
      <c r="P114" s="5" t="s">
        <v>230</v>
      </c>
      <c r="Q114" s="5">
        <v>0</v>
      </c>
      <c r="R114" s="5">
        <f t="shared" si="8"/>
        <v>0</v>
      </c>
      <c r="S114" s="5">
        <f>'Sem 1 '!T114+S$70*R114</f>
        <v>0</v>
      </c>
      <c r="T114" s="5">
        <f t="shared" si="12"/>
        <v>0</v>
      </c>
      <c r="U114" s="5">
        <f t="shared" si="10"/>
        <v>0</v>
      </c>
      <c r="V114" s="5">
        <f t="shared" si="11"/>
        <v>0</v>
      </c>
      <c r="W114" s="5">
        <f t="shared" si="9"/>
        <v>0</v>
      </c>
      <c r="X114" s="5">
        <f>'Sem 1 '!Y114+X$70*W114</f>
        <v>0</v>
      </c>
      <c r="Y114" s="5">
        <f t="shared" si="13"/>
        <v>0</v>
      </c>
      <c r="Z114"/>
      <c r="AA114"/>
      <c r="AB114" s="5">
        <f>AA114-4</f>
        <v>-4</v>
      </c>
    </row>
    <row r="115" spans="1:28" x14ac:dyDescent="0.2">
      <c r="A115" t="s">
        <v>170</v>
      </c>
      <c r="B115" s="5" t="s">
        <v>230</v>
      </c>
      <c r="C115" s="75" t="s">
        <v>323</v>
      </c>
      <c r="D115" s="5" t="s">
        <v>288</v>
      </c>
      <c r="E115" s="5" t="s">
        <v>230</v>
      </c>
      <c r="F115" s="5" t="s">
        <v>288</v>
      </c>
      <c r="G115" s="5" t="s">
        <v>230</v>
      </c>
      <c r="H115" s="5" t="s">
        <v>288</v>
      </c>
      <c r="I115" s="5" t="s">
        <v>288</v>
      </c>
      <c r="J115" s="5" t="s">
        <v>230</v>
      </c>
      <c r="K115" s="5" t="s">
        <v>288</v>
      </c>
      <c r="L115" s="5" t="s">
        <v>288</v>
      </c>
      <c r="M115" s="5" t="s">
        <v>230</v>
      </c>
      <c r="N115" s="75" t="s">
        <v>323</v>
      </c>
      <c r="O115" s="5" t="s">
        <v>230</v>
      </c>
      <c r="P115" s="5" t="s">
        <v>230</v>
      </c>
      <c r="Q115" s="5">
        <v>8</v>
      </c>
      <c r="R115" s="5">
        <f t="shared" si="8"/>
        <v>0.13114754098360656</v>
      </c>
      <c r="S115" s="5">
        <f>'Sem 1 '!T115+S$70*R115</f>
        <v>0.52459016393442626</v>
      </c>
      <c r="T115" s="5">
        <f t="shared" si="12"/>
        <v>0.52459016393442626</v>
      </c>
      <c r="U115" s="5">
        <f t="shared" si="10"/>
        <v>0.26229508196721313</v>
      </c>
      <c r="V115" s="5">
        <f>U115-1</f>
        <v>-0.73770491803278682</v>
      </c>
      <c r="W115" s="5">
        <f t="shared" si="9"/>
        <v>0.18604651162790697</v>
      </c>
      <c r="X115" s="5">
        <f>'Sem 1 '!Y115+X$70*W115</f>
        <v>3.7209302325581395</v>
      </c>
      <c r="Y115" s="5">
        <f>X115-2</f>
        <v>1.7209302325581395</v>
      </c>
      <c r="Z115"/>
      <c r="AA115"/>
      <c r="AB115" s="5">
        <f t="shared" si="14"/>
        <v>0</v>
      </c>
    </row>
    <row r="116" spans="1:28" x14ac:dyDescent="0.2">
      <c r="A116" t="s">
        <v>252</v>
      </c>
      <c r="B116" s="5" t="s">
        <v>288</v>
      </c>
      <c r="C116" s="75" t="s">
        <v>323</v>
      </c>
      <c r="D116" s="5" t="s">
        <v>230</v>
      </c>
      <c r="E116" s="5" t="s">
        <v>288</v>
      </c>
      <c r="F116" s="5" t="s">
        <v>288</v>
      </c>
      <c r="G116" s="5" t="s">
        <v>230</v>
      </c>
      <c r="H116" s="5" t="s">
        <v>288</v>
      </c>
      <c r="I116" s="5" t="s">
        <v>288</v>
      </c>
      <c r="J116" s="5" t="s">
        <v>230</v>
      </c>
      <c r="K116" s="5" t="s">
        <v>288</v>
      </c>
      <c r="L116" s="5" t="s">
        <v>288</v>
      </c>
      <c r="M116" s="5" t="s">
        <v>230</v>
      </c>
      <c r="N116" s="5" t="s">
        <v>288</v>
      </c>
      <c r="O116" s="5" t="s">
        <v>288</v>
      </c>
      <c r="P116" s="5" t="s">
        <v>230</v>
      </c>
      <c r="Q116" s="5">
        <v>10</v>
      </c>
      <c r="R116" s="5">
        <f t="shared" si="8"/>
        <v>0.16393442622950818</v>
      </c>
      <c r="S116" s="5">
        <f>'Sem 1 '!T116+S$70*R116</f>
        <v>0.3513898788310762</v>
      </c>
      <c r="T116" s="5">
        <f t="shared" si="12"/>
        <v>0.3513898788310762</v>
      </c>
      <c r="U116" s="5">
        <f t="shared" si="10"/>
        <v>0.32786885245901637</v>
      </c>
      <c r="V116" s="5">
        <f t="shared" si="11"/>
        <v>0.32786885245901637</v>
      </c>
      <c r="Z116"/>
      <c r="AA116"/>
    </row>
    <row r="117" spans="1:28" x14ac:dyDescent="0.2">
      <c r="A117" t="s">
        <v>154</v>
      </c>
      <c r="B117" s="75" t="s">
        <v>323</v>
      </c>
      <c r="C117" s="5" t="s">
        <v>229</v>
      </c>
      <c r="D117" s="5" t="s">
        <v>230</v>
      </c>
      <c r="E117" s="5" t="s">
        <v>288</v>
      </c>
      <c r="F117" s="5" t="s">
        <v>288</v>
      </c>
      <c r="G117" s="5" t="s">
        <v>230</v>
      </c>
      <c r="H117" s="5" t="s">
        <v>5</v>
      </c>
      <c r="I117" s="5" t="s">
        <v>288</v>
      </c>
      <c r="J117" s="5" t="s">
        <v>8</v>
      </c>
      <c r="K117" s="75" t="s">
        <v>323</v>
      </c>
      <c r="L117" s="5" t="s">
        <v>229</v>
      </c>
      <c r="M117" s="5" t="s">
        <v>230</v>
      </c>
      <c r="N117" s="5" t="s">
        <v>288</v>
      </c>
      <c r="O117" s="75" t="s">
        <v>323</v>
      </c>
      <c r="P117" s="5" t="s">
        <v>230</v>
      </c>
      <c r="Q117" s="5">
        <v>8</v>
      </c>
      <c r="R117" s="5">
        <f t="shared" si="8"/>
        <v>0.13114754098360656</v>
      </c>
      <c r="S117" s="5">
        <f>'Sem 1 '!T117+S$70*R117</f>
        <v>0.52459016393442626</v>
      </c>
      <c r="T117" s="5">
        <f>S117-1</f>
        <v>-0.47540983606557374</v>
      </c>
      <c r="U117" s="5">
        <f t="shared" si="10"/>
        <v>0.26229508196721313</v>
      </c>
      <c r="V117" s="5">
        <f t="shared" si="11"/>
        <v>0.26229508196721313</v>
      </c>
      <c r="Z117"/>
      <c r="AA117"/>
    </row>
    <row r="118" spans="1:28" x14ac:dyDescent="0.2">
      <c r="A118" t="s">
        <v>161</v>
      </c>
      <c r="B118" s="5" t="s">
        <v>5</v>
      </c>
      <c r="C118" s="5" t="s">
        <v>5</v>
      </c>
      <c r="D118" s="5" t="s">
        <v>230</v>
      </c>
      <c r="E118" s="5" t="s">
        <v>5</v>
      </c>
      <c r="F118" s="5" t="s">
        <v>5</v>
      </c>
      <c r="G118" s="5" t="s">
        <v>230</v>
      </c>
      <c r="H118" s="5" t="s">
        <v>5</v>
      </c>
      <c r="I118" s="5" t="s">
        <v>5</v>
      </c>
      <c r="J118" s="5" t="s">
        <v>230</v>
      </c>
      <c r="K118" s="5" t="s">
        <v>5</v>
      </c>
      <c r="L118" s="5" t="s">
        <v>5</v>
      </c>
      <c r="M118" s="5" t="s">
        <v>230</v>
      </c>
      <c r="N118" s="5" t="s">
        <v>5</v>
      </c>
      <c r="O118" s="5" t="s">
        <v>5</v>
      </c>
      <c r="P118" s="5" t="s">
        <v>230</v>
      </c>
      <c r="Q118" s="5">
        <v>8</v>
      </c>
      <c r="R118" s="5"/>
      <c r="S118" s="5"/>
      <c r="T118" s="5"/>
    </row>
    <row r="119" spans="1:28" x14ac:dyDescent="0.2">
      <c r="A119" t="s">
        <v>152</v>
      </c>
      <c r="B119" s="5" t="s">
        <v>230</v>
      </c>
      <c r="C119" s="5" t="s">
        <v>230</v>
      </c>
      <c r="D119" s="5" t="s">
        <v>230</v>
      </c>
      <c r="E119" s="5" t="s">
        <v>230</v>
      </c>
      <c r="F119" s="5" t="s">
        <v>230</v>
      </c>
      <c r="G119" s="5" t="s">
        <v>230</v>
      </c>
      <c r="H119" s="5" t="s">
        <v>230</v>
      </c>
      <c r="I119" s="5" t="s">
        <v>230</v>
      </c>
      <c r="J119" s="5" t="s">
        <v>230</v>
      </c>
      <c r="K119" s="5" t="s">
        <v>230</v>
      </c>
      <c r="L119" s="5" t="s">
        <v>230</v>
      </c>
      <c r="M119" s="5" t="s">
        <v>230</v>
      </c>
      <c r="N119" s="5" t="s">
        <v>230</v>
      </c>
      <c r="O119" s="5" t="s">
        <v>230</v>
      </c>
      <c r="P119" s="5" t="s">
        <v>230</v>
      </c>
      <c r="Q119" s="5">
        <v>0</v>
      </c>
      <c r="R119" s="5"/>
      <c r="S119" s="5"/>
      <c r="T119" s="5"/>
    </row>
    <row r="120" spans="1:28" x14ac:dyDescent="0.2">
      <c r="A120" t="s">
        <v>270</v>
      </c>
      <c r="B120" s="5" t="s">
        <v>10</v>
      </c>
      <c r="C120" s="5" t="s">
        <v>10</v>
      </c>
      <c r="D120" s="5" t="s">
        <v>230</v>
      </c>
      <c r="E120" s="5" t="s">
        <v>12</v>
      </c>
      <c r="F120" s="5" t="s">
        <v>12</v>
      </c>
      <c r="G120" s="5" t="s">
        <v>230</v>
      </c>
      <c r="H120" s="5" t="s">
        <v>10</v>
      </c>
      <c r="I120" s="5" t="s">
        <v>10</v>
      </c>
      <c r="J120" s="5" t="s">
        <v>230</v>
      </c>
      <c r="K120" s="5" t="s">
        <v>10</v>
      </c>
      <c r="L120" s="5" t="s">
        <v>10</v>
      </c>
      <c r="M120" s="5" t="s">
        <v>230</v>
      </c>
      <c r="N120" s="5" t="s">
        <v>10</v>
      </c>
      <c r="O120" s="5" t="s">
        <v>10</v>
      </c>
      <c r="P120" s="5" t="s">
        <v>230</v>
      </c>
      <c r="Q120" s="5">
        <v>1</v>
      </c>
      <c r="R120" s="5"/>
      <c r="S120" s="5"/>
      <c r="T120" s="5"/>
    </row>
    <row r="121" spans="1:28" x14ac:dyDescent="0.2">
      <c r="A121" t="s">
        <v>271</v>
      </c>
      <c r="B121" s="5" t="s">
        <v>288</v>
      </c>
      <c r="C121" s="5" t="s">
        <v>288</v>
      </c>
      <c r="D121" s="5" t="s">
        <v>230</v>
      </c>
      <c r="E121" s="5" t="s">
        <v>12</v>
      </c>
      <c r="F121" s="5" t="s">
        <v>12</v>
      </c>
      <c r="G121" s="5" t="s">
        <v>230</v>
      </c>
      <c r="H121" s="5" t="s">
        <v>230</v>
      </c>
      <c r="I121" s="5" t="s">
        <v>230</v>
      </c>
      <c r="J121" s="5" t="s">
        <v>230</v>
      </c>
      <c r="K121" s="5" t="s">
        <v>336</v>
      </c>
      <c r="L121" s="5" t="s">
        <v>288</v>
      </c>
      <c r="M121" s="5" t="s">
        <v>230</v>
      </c>
      <c r="N121" s="5" t="s">
        <v>288</v>
      </c>
      <c r="O121" s="5" t="s">
        <v>230</v>
      </c>
      <c r="P121" s="5" t="s">
        <v>230</v>
      </c>
      <c r="Q121" s="5">
        <v>7</v>
      </c>
      <c r="R121" s="5"/>
      <c r="S121" s="5"/>
      <c r="T121" s="5"/>
    </row>
    <row r="122" spans="1:28" x14ac:dyDescent="0.2">
      <c r="A122" t="s">
        <v>272</v>
      </c>
      <c r="B122" s="5" t="s">
        <v>288</v>
      </c>
      <c r="C122" s="5" t="s">
        <v>288</v>
      </c>
      <c r="D122" s="5" t="s">
        <v>230</v>
      </c>
      <c r="E122" s="5" t="s">
        <v>12</v>
      </c>
      <c r="F122" s="5" t="s">
        <v>12</v>
      </c>
      <c r="G122" s="5" t="s">
        <v>230</v>
      </c>
      <c r="H122" s="5" t="s">
        <v>230</v>
      </c>
      <c r="I122" s="5" t="s">
        <v>230</v>
      </c>
      <c r="J122" s="5" t="s">
        <v>230</v>
      </c>
      <c r="K122" s="5" t="s">
        <v>336</v>
      </c>
      <c r="L122" s="5" t="s">
        <v>288</v>
      </c>
      <c r="M122" s="5" t="s">
        <v>230</v>
      </c>
      <c r="N122" s="5" t="s">
        <v>288</v>
      </c>
      <c r="O122" s="5" t="s">
        <v>230</v>
      </c>
      <c r="P122" s="5" t="s">
        <v>230</v>
      </c>
      <c r="Q122" s="5">
        <v>7</v>
      </c>
      <c r="R122" s="5"/>
      <c r="S122" s="5"/>
      <c r="T122" s="5"/>
    </row>
    <row r="123" spans="1:28" x14ac:dyDescent="0.2">
      <c r="A123" t="s">
        <v>273</v>
      </c>
      <c r="B123" s="5" t="s">
        <v>11</v>
      </c>
      <c r="C123" s="5" t="s">
        <v>11</v>
      </c>
      <c r="D123" s="5" t="s">
        <v>230</v>
      </c>
      <c r="E123" s="5" t="s">
        <v>12</v>
      </c>
      <c r="F123" s="5" t="s">
        <v>12</v>
      </c>
      <c r="G123" s="5" t="s">
        <v>230</v>
      </c>
      <c r="H123" s="5" t="s">
        <v>11</v>
      </c>
      <c r="I123" s="5" t="s">
        <v>11</v>
      </c>
      <c r="J123" s="5" t="s">
        <v>230</v>
      </c>
      <c r="K123" s="5" t="s">
        <v>11</v>
      </c>
      <c r="L123" s="5" t="s">
        <v>11</v>
      </c>
      <c r="M123" s="5" t="s">
        <v>230</v>
      </c>
      <c r="N123" s="5" t="s">
        <v>11</v>
      </c>
      <c r="O123" s="5" t="s">
        <v>11</v>
      </c>
      <c r="P123" s="5" t="s">
        <v>230</v>
      </c>
      <c r="Q123" s="5">
        <v>1</v>
      </c>
      <c r="R123" s="5"/>
      <c r="S123" s="5"/>
      <c r="T123" s="5"/>
    </row>
    <row r="124" spans="1:28" x14ac:dyDescent="0.2">
      <c r="A124" t="s">
        <v>255</v>
      </c>
      <c r="B124" s="5" t="s">
        <v>288</v>
      </c>
      <c r="C124" s="5" t="s">
        <v>288</v>
      </c>
      <c r="D124" s="5" t="s">
        <v>230</v>
      </c>
      <c r="E124" s="5" t="s">
        <v>298</v>
      </c>
      <c r="F124" s="5" t="s">
        <v>298</v>
      </c>
      <c r="G124" s="5" t="s">
        <v>230</v>
      </c>
      <c r="H124" s="5" t="s">
        <v>298</v>
      </c>
      <c r="I124" s="5" t="s">
        <v>298</v>
      </c>
      <c r="J124" s="5" t="s">
        <v>230</v>
      </c>
      <c r="K124" s="5" t="s">
        <v>288</v>
      </c>
      <c r="L124" s="5" t="s">
        <v>326</v>
      </c>
      <c r="M124" s="5" t="s">
        <v>230</v>
      </c>
      <c r="N124" s="5" t="s">
        <v>288</v>
      </c>
      <c r="O124" s="5" t="s">
        <v>288</v>
      </c>
      <c r="P124" s="5" t="s">
        <v>230</v>
      </c>
      <c r="Q124" s="5">
        <v>6</v>
      </c>
      <c r="R124" s="5"/>
      <c r="S124" s="5"/>
      <c r="T124" s="5"/>
    </row>
    <row r="125" spans="1:28" x14ac:dyDescent="0.2">
      <c r="A125" t="s">
        <v>241</v>
      </c>
      <c r="B125" s="5" t="s">
        <v>288</v>
      </c>
      <c r="C125" s="5" t="s">
        <v>288</v>
      </c>
      <c r="D125" s="5" t="s">
        <v>230</v>
      </c>
      <c r="E125" s="5" t="s">
        <v>288</v>
      </c>
      <c r="F125" s="5" t="s">
        <v>288</v>
      </c>
      <c r="G125" s="5" t="s">
        <v>8</v>
      </c>
      <c r="H125" s="5" t="s">
        <v>288</v>
      </c>
      <c r="I125" s="5" t="s">
        <v>288</v>
      </c>
      <c r="J125" s="5" t="s">
        <v>230</v>
      </c>
      <c r="K125" s="5" t="s">
        <v>15</v>
      </c>
      <c r="L125" s="5" t="s">
        <v>229</v>
      </c>
      <c r="M125" s="5" t="s">
        <v>230</v>
      </c>
      <c r="N125" s="5" t="s">
        <v>288</v>
      </c>
      <c r="O125" s="5" t="s">
        <v>288</v>
      </c>
      <c r="P125" s="5" t="s">
        <v>230</v>
      </c>
      <c r="Q125" s="5">
        <v>11</v>
      </c>
      <c r="R125" s="5"/>
      <c r="S125" s="5"/>
      <c r="T125" s="5"/>
    </row>
    <row r="126" spans="1:28" x14ac:dyDescent="0.2">
      <c r="R126" s="5">
        <f>SUM(R103:R117)</f>
        <v>1</v>
      </c>
      <c r="S126" s="5">
        <f t="shared" ref="S126:V126" si="15">SUM(S103:S117)</f>
        <v>4</v>
      </c>
      <c r="T126" s="5">
        <f t="shared" si="15"/>
        <v>4.4408920985006262E-16</v>
      </c>
      <c r="U126" s="5">
        <f t="shared" si="15"/>
        <v>2</v>
      </c>
      <c r="V126" s="5">
        <f t="shared" si="15"/>
        <v>0</v>
      </c>
      <c r="W126" s="5">
        <f>SUM(W103:W115)</f>
        <v>1</v>
      </c>
      <c r="X126" s="5">
        <f>SUM(X103:X115)</f>
        <v>19.999999999999996</v>
      </c>
      <c r="Y126" s="5">
        <f>SUM(Y103:Y115)</f>
        <v>0</v>
      </c>
      <c r="Z126" s="5">
        <f t="shared" ref="Z126:AA126" si="16">SUM(Z103:Z115)</f>
        <v>0</v>
      </c>
      <c r="AA126" s="5">
        <f t="shared" si="16"/>
        <v>0</v>
      </c>
      <c r="AB126" s="5">
        <f>SUM(AB103:AB115)</f>
        <v>-25</v>
      </c>
    </row>
    <row r="127" spans="1:28" x14ac:dyDescent="0.2">
      <c r="A127" t="s">
        <v>299</v>
      </c>
      <c r="B127" s="5">
        <v>9</v>
      </c>
      <c r="C127" s="5">
        <v>9</v>
      </c>
      <c r="D127" s="5">
        <v>2</v>
      </c>
      <c r="E127" s="5">
        <v>6</v>
      </c>
      <c r="F127" s="5">
        <v>8</v>
      </c>
      <c r="G127" s="5">
        <v>3</v>
      </c>
      <c r="H127" s="5">
        <v>6</v>
      </c>
      <c r="I127" s="5">
        <v>7</v>
      </c>
      <c r="J127" s="5">
        <v>2</v>
      </c>
      <c r="K127" s="5">
        <v>10</v>
      </c>
      <c r="L127" s="5">
        <v>4</v>
      </c>
      <c r="N127" s="5">
        <v>8</v>
      </c>
      <c r="O127" s="5">
        <v>6</v>
      </c>
      <c r="P127" s="5" t="s">
        <v>332</v>
      </c>
      <c r="Q127" s="5">
        <f>SUM(Q103:Q117)</f>
        <v>61</v>
      </c>
      <c r="R127" s="5"/>
      <c r="S127" s="5"/>
      <c r="T127" s="5"/>
      <c r="Z127"/>
      <c r="AA127"/>
    </row>
    <row r="128" spans="1:28" x14ac:dyDescent="0.2">
      <c r="P128" s="5" t="s">
        <v>193</v>
      </c>
      <c r="Q128" s="5">
        <f>SUM(Q103:Q115)</f>
        <v>43</v>
      </c>
      <c r="R128" s="5"/>
      <c r="S128" s="5"/>
      <c r="T128" s="5"/>
      <c r="Z128"/>
      <c r="AA1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F720-9F70-D543-AE17-A570071EE7A1}">
  <sheetPr codeName="Feuil4"/>
  <dimension ref="A1:AE127"/>
  <sheetViews>
    <sheetView topLeftCell="A70" zoomScale="140" zoomScaleNormal="140" workbookViewId="0">
      <selection activeCell="D92" sqref="D92"/>
    </sheetView>
  </sheetViews>
  <sheetFormatPr baseColWidth="10" defaultRowHeight="16" x14ac:dyDescent="0.2"/>
  <cols>
    <col min="1" max="1" width="26.33203125" customWidth="1"/>
    <col min="2" max="2" width="5.33203125" style="5" bestFit="1" customWidth="1"/>
    <col min="3" max="3" width="6.5" style="5" bestFit="1" customWidth="1"/>
    <col min="4" max="4" width="4.6640625" style="5" bestFit="1" customWidth="1"/>
    <col min="5" max="6" width="6.5" style="5" bestFit="1" customWidth="1"/>
    <col min="7" max="7" width="4.6640625" style="5" bestFit="1" customWidth="1"/>
    <col min="8" max="8" width="6" style="5" customWidth="1"/>
    <col min="9" max="9" width="6.5" style="5" bestFit="1" customWidth="1"/>
    <col min="10" max="10" width="5.1640625" style="5" bestFit="1" customWidth="1"/>
    <col min="11" max="12" width="5.33203125" style="5" bestFit="1" customWidth="1"/>
    <col min="13" max="13" width="4.33203125" style="5" bestFit="1" customWidth="1"/>
    <col min="14" max="14" width="8.33203125" style="5" bestFit="1" customWidth="1"/>
    <col min="15" max="15" width="5.1640625" style="5" bestFit="1" customWidth="1"/>
    <col min="16" max="16" width="5.33203125" style="5" customWidth="1"/>
    <col min="17" max="17" width="7.5" style="5" bestFit="1" customWidth="1"/>
    <col min="18" max="25" width="5.83203125" customWidth="1"/>
    <col min="26" max="27" width="5.6640625" customWidth="1"/>
    <col min="28" max="28" width="7" customWidth="1"/>
    <col min="29" max="29" width="5" bestFit="1" customWidth="1"/>
    <col min="30" max="30" width="6" bestFit="1" customWidth="1"/>
    <col min="31" max="31" width="5.1640625" customWidth="1"/>
  </cols>
  <sheetData>
    <row r="1" spans="1:17" ht="19" customHeight="1" x14ac:dyDescent="0.2"/>
    <row r="2" spans="1:17" ht="19" hidden="1" customHeight="1" x14ac:dyDescent="0.2">
      <c r="A2" t="s">
        <v>242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253</v>
      </c>
    </row>
    <row r="3" spans="1:17" ht="19" hidden="1" customHeight="1" x14ac:dyDescent="0.2">
      <c r="B3" s="5" t="s">
        <v>27</v>
      </c>
      <c r="C3" s="5" t="s">
        <v>28</v>
      </c>
      <c r="D3" s="5" t="s">
        <v>29</v>
      </c>
      <c r="E3" s="5" t="s">
        <v>27</v>
      </c>
      <c r="F3" s="5" t="s">
        <v>28</v>
      </c>
      <c r="G3" s="5" t="s">
        <v>29</v>
      </c>
      <c r="H3" s="5" t="s">
        <v>27</v>
      </c>
      <c r="I3" s="5" t="s">
        <v>28</v>
      </c>
      <c r="J3" s="5" t="s">
        <v>29</v>
      </c>
      <c r="K3" s="5" t="s">
        <v>27</v>
      </c>
      <c r="L3" s="5" t="s">
        <v>28</v>
      </c>
      <c r="M3" s="5" t="s">
        <v>29</v>
      </c>
      <c r="N3" s="5" t="s">
        <v>27</v>
      </c>
      <c r="O3" s="5" t="s">
        <v>28</v>
      </c>
      <c r="P3" s="5" t="s">
        <v>29</v>
      </c>
    </row>
    <row r="4" spans="1:17" ht="19" hidden="1" customHeight="1" x14ac:dyDescent="0.2">
      <c r="A4" t="str">
        <f>Dispo!M9</f>
        <v>Fontaine, Laurence</v>
      </c>
      <c r="B4" s="5" t="str">
        <f>Dispo!Q12</f>
        <v>x</v>
      </c>
      <c r="C4" s="5" t="str">
        <f>Dispo!Q13</f>
        <v>OBS</v>
      </c>
      <c r="D4" s="5" t="str">
        <f>Dispo!Q14</f>
        <v>x</v>
      </c>
      <c r="E4" s="5" t="str">
        <f>Dispo!R12</f>
        <v>x</v>
      </c>
      <c r="F4" s="5" t="str">
        <f>Dispo!R13</f>
        <v>ADM</v>
      </c>
      <c r="G4" s="5" t="str">
        <f>Dispo!R14</f>
        <v>-</v>
      </c>
      <c r="H4" s="5" t="str">
        <f>Dispo!S12</f>
        <v>ACC</v>
      </c>
      <c r="I4" s="5" t="str">
        <f>Dispo!S13</f>
        <v>ACC</v>
      </c>
      <c r="J4" s="5" t="str">
        <f>Dispo!S14</f>
        <v>ACC</v>
      </c>
      <c r="K4" s="5" t="str">
        <f>Dispo!T12</f>
        <v>ADM</v>
      </c>
      <c r="L4" s="5" t="str">
        <f>Dispo!T13</f>
        <v>x</v>
      </c>
      <c r="M4" s="5" t="str">
        <f>Dispo!T14</f>
        <v>-</v>
      </c>
      <c r="N4" s="5" t="str">
        <f>Dispo!U12</f>
        <v>x</v>
      </c>
      <c r="O4" s="5" t="str">
        <f>Dispo!U13</f>
        <v>x</v>
      </c>
      <c r="P4" s="5" t="str">
        <f>Dispo!U14</f>
        <v>-</v>
      </c>
      <c r="Q4" s="5">
        <f>Dispo!U11</f>
        <v>5</v>
      </c>
    </row>
    <row r="5" spans="1:17" ht="19" hidden="1" customHeight="1" x14ac:dyDescent="0.2">
      <c r="A5" t="str">
        <f>Dispo!M16</f>
        <v>Tadros, Maryse</v>
      </c>
      <c r="B5" s="5" t="str">
        <f>Dispo!Q19</f>
        <v>x</v>
      </c>
      <c r="C5" s="5" t="str">
        <f>Dispo!Q20</f>
        <v>ADM</v>
      </c>
      <c r="D5" s="5" t="str">
        <f>Dispo!Q21</f>
        <v>x</v>
      </c>
      <c r="E5" s="5" t="str">
        <f>Dispo!R19</f>
        <v>x</v>
      </c>
      <c r="F5" s="5" t="str">
        <f>Dispo!R20</f>
        <v>x</v>
      </c>
      <c r="G5" s="5" t="str">
        <f>Dispo!R21</f>
        <v>x</v>
      </c>
      <c r="H5" s="5" t="str">
        <f>Dispo!S19</f>
        <v>x</v>
      </c>
      <c r="I5" s="5" t="str">
        <f>Dispo!S20</f>
        <v>ADM</v>
      </c>
      <c r="J5" s="5" t="str">
        <f>Dispo!S21</f>
        <v>x</v>
      </c>
      <c r="K5" s="5" t="str">
        <f>Dispo!T19</f>
        <v>x</v>
      </c>
      <c r="L5" s="5" t="str">
        <f>Dispo!T20</f>
        <v>ADM</v>
      </c>
      <c r="M5" s="5" t="str">
        <f>Dispo!T21</f>
        <v>-</v>
      </c>
      <c r="N5" s="5" t="str">
        <f>Dispo!U19</f>
        <v>-</v>
      </c>
      <c r="O5" s="5" t="str">
        <f>Dispo!U20</f>
        <v>-</v>
      </c>
      <c r="P5" s="5" t="str">
        <f>Dispo!U21</f>
        <v>-</v>
      </c>
      <c r="Q5" s="5">
        <f>Dispo!U18</f>
        <v>5</v>
      </c>
    </row>
    <row r="6" spans="1:17" ht="19" hidden="1" customHeight="1" x14ac:dyDescent="0.2">
      <c r="A6" t="str">
        <f>Dispo!M23</f>
        <v>Bouchard, Jean-Emmanuel</v>
      </c>
      <c r="B6" s="5" t="str">
        <f>Dispo!Q26</f>
        <v>x</v>
      </c>
      <c r="C6" s="5" t="str">
        <f>Dispo!Q27</f>
        <v>x</v>
      </c>
      <c r="D6" s="5" t="str">
        <f>Dispo!Q28</f>
        <v>-</v>
      </c>
      <c r="E6" s="5" t="str">
        <f>Dispo!R26</f>
        <v>-</v>
      </c>
      <c r="F6" s="5" t="str">
        <f>Dispo!R27</f>
        <v>x</v>
      </c>
      <c r="G6" s="5" t="str">
        <f>Dispo!R28</f>
        <v>x</v>
      </c>
      <c r="H6" s="5" t="str">
        <f>Dispo!S26</f>
        <v>x</v>
      </c>
      <c r="I6" s="5" t="str">
        <f>Dispo!S27</f>
        <v>x</v>
      </c>
      <c r="J6" s="5" t="str">
        <f>Dispo!S28</f>
        <v>-</v>
      </c>
      <c r="K6" s="5" t="str">
        <f>Dispo!T26</f>
        <v>URG</v>
      </c>
      <c r="L6" s="5" t="str">
        <f>Dispo!T27</f>
        <v>URG</v>
      </c>
      <c r="M6" s="5" t="str">
        <f>Dispo!T28</f>
        <v>-</v>
      </c>
      <c r="N6" s="5" t="str">
        <f>Dispo!U26</f>
        <v>-</v>
      </c>
      <c r="O6" s="5" t="str">
        <f>Dispo!U27</f>
        <v>-</v>
      </c>
      <c r="P6" s="5" t="str">
        <f>Dispo!U28</f>
        <v>-</v>
      </c>
      <c r="Q6" s="5">
        <f>Dispo!U25</f>
        <v>4</v>
      </c>
    </row>
    <row r="7" spans="1:17" ht="19" hidden="1" customHeight="1" x14ac:dyDescent="0.2">
      <c r="A7" t="str">
        <f>Dispo!M30</f>
        <v>Lamarre, Vincent</v>
      </c>
      <c r="B7" s="5" t="str">
        <f>Dispo!Q33</f>
        <v>HOS</v>
      </c>
      <c r="C7" s="5" t="str">
        <f>Dispo!Q34</f>
        <v>HOS</v>
      </c>
      <c r="D7" s="5" t="str">
        <f>Dispo!Q35</f>
        <v>HOS</v>
      </c>
      <c r="E7" s="5" t="str">
        <f>Dispo!R33</f>
        <v>HOS</v>
      </c>
      <c r="F7" s="5" t="str">
        <f>Dispo!R34</f>
        <v>HOS</v>
      </c>
      <c r="G7" s="5" t="str">
        <f>Dispo!R35</f>
        <v>HOS</v>
      </c>
      <c r="H7" s="5" t="str">
        <f>Dispo!S33</f>
        <v>HOS</v>
      </c>
      <c r="I7" s="5" t="str">
        <f>Dispo!S34</f>
        <v>HOS</v>
      </c>
      <c r="J7" s="5" t="str">
        <f>Dispo!S35</f>
        <v>HOS</v>
      </c>
      <c r="K7" s="5" t="str">
        <f>Dispo!T33</f>
        <v>HOS</v>
      </c>
      <c r="L7" s="5" t="str">
        <f>Dispo!T34</f>
        <v>HOS</v>
      </c>
      <c r="M7" s="5" t="str">
        <f>Dispo!T35</f>
        <v>-</v>
      </c>
      <c r="N7" s="5" t="str">
        <f>Dispo!U33</f>
        <v>-</v>
      </c>
      <c r="O7" s="5" t="str">
        <f>Dispo!U34</f>
        <v>-</v>
      </c>
      <c r="P7" s="5" t="str">
        <f>Dispo!U35</f>
        <v>-</v>
      </c>
      <c r="Q7" s="5">
        <f>Dispo!U32</f>
        <v>0</v>
      </c>
    </row>
    <row r="8" spans="1:17" ht="19" hidden="1" customHeight="1" x14ac:dyDescent="0.2">
      <c r="A8" t="str">
        <f>Dispo!M37</f>
        <v>Boyer, Suzanne</v>
      </c>
      <c r="B8" s="5" t="str">
        <f>Dispo!Q40</f>
        <v>x</v>
      </c>
      <c r="C8" s="5" t="str">
        <f>Dispo!Q41</f>
        <v>x</v>
      </c>
      <c r="D8" s="5" t="str">
        <f>Dispo!Q42</f>
        <v>x</v>
      </c>
      <c r="E8" s="5" t="str">
        <f>Dispo!R40</f>
        <v>x</v>
      </c>
      <c r="F8" s="5" t="str">
        <f>Dispo!R41</f>
        <v>x</v>
      </c>
      <c r="G8" s="5" t="str">
        <f>Dispo!R42</f>
        <v>x</v>
      </c>
      <c r="H8" s="5" t="str">
        <f>Dispo!S40</f>
        <v>x</v>
      </c>
      <c r="I8" s="5" t="str">
        <f>Dispo!S41</f>
        <v>x</v>
      </c>
      <c r="J8" s="5" t="str">
        <f>Dispo!S42</f>
        <v>x</v>
      </c>
      <c r="K8" s="5" t="str">
        <f>Dispo!T40</f>
        <v>x</v>
      </c>
      <c r="L8" s="5" t="str">
        <f>Dispo!T41</f>
        <v>x</v>
      </c>
      <c r="M8" s="5" t="str">
        <f>Dispo!T42</f>
        <v>-</v>
      </c>
      <c r="N8" s="5" t="str">
        <f>Dispo!U40</f>
        <v>x</v>
      </c>
      <c r="O8" s="5" t="str">
        <f>Dispo!U41</f>
        <v>x</v>
      </c>
      <c r="P8" s="5" t="str">
        <f>Dispo!U42</f>
        <v>-</v>
      </c>
      <c r="Q8" s="5">
        <f>Dispo!U39</f>
        <v>8</v>
      </c>
    </row>
    <row r="9" spans="1:17" ht="19" hidden="1" customHeight="1" x14ac:dyDescent="0.2">
      <c r="A9" t="str">
        <f>Dispo!M44</f>
        <v>Béland, Marie-France</v>
      </c>
      <c r="B9" s="5" t="str">
        <f>Dispo!Q47</f>
        <v>-</v>
      </c>
      <c r="C9" s="5" t="str">
        <f>Dispo!Q48</f>
        <v>-</v>
      </c>
      <c r="D9" s="5" t="str">
        <f>Dispo!Q49</f>
        <v>-</v>
      </c>
      <c r="E9" s="5" t="str">
        <f>Dispo!R47</f>
        <v>-</v>
      </c>
      <c r="F9" s="5" t="str">
        <f>Dispo!R48</f>
        <v>-</v>
      </c>
      <c r="G9" s="5" t="str">
        <f>Dispo!R49</f>
        <v>-</v>
      </c>
      <c r="H9" s="5" t="str">
        <f>Dispo!S47</f>
        <v>-</v>
      </c>
      <c r="I9" s="5" t="str">
        <f>Dispo!S48</f>
        <v>-</v>
      </c>
      <c r="J9" s="5" t="str">
        <f>Dispo!S49</f>
        <v>-</v>
      </c>
      <c r="K9" s="5" t="str">
        <f>Dispo!T47</f>
        <v>-</v>
      </c>
      <c r="L9" s="5" t="str">
        <f>Dispo!T48</f>
        <v>-</v>
      </c>
      <c r="M9" s="5" t="str">
        <f>Dispo!T49</f>
        <v>-</v>
      </c>
      <c r="N9" s="5" t="str">
        <f>Dispo!U47</f>
        <v>-</v>
      </c>
      <c r="O9" s="5" t="str">
        <f>Dispo!U48</f>
        <v>-</v>
      </c>
      <c r="P9" s="5" t="str">
        <f>Dispo!U49</f>
        <v>-</v>
      </c>
      <c r="Q9" s="5">
        <f>Dispo!U46</f>
        <v>0</v>
      </c>
    </row>
    <row r="10" spans="1:17" ht="19" hidden="1" customHeight="1" x14ac:dyDescent="0.2">
      <c r="A10" t="str">
        <f>Dispo!M51</f>
        <v>Audet-Simard, Véronique</v>
      </c>
      <c r="B10" s="5" t="str">
        <f>Dispo!Q54</f>
        <v>-</v>
      </c>
      <c r="C10" s="5" t="str">
        <f>Dispo!Q55</f>
        <v>-</v>
      </c>
      <c r="D10" s="5" t="str">
        <f>Dispo!Q56</f>
        <v>-</v>
      </c>
      <c r="E10" s="5" t="str">
        <f>Dispo!R54</f>
        <v>x</v>
      </c>
      <c r="F10" s="5" t="str">
        <f>Dispo!R55</f>
        <v>ADM</v>
      </c>
      <c r="G10" s="5" t="str">
        <f>Dispo!R56</f>
        <v>x</v>
      </c>
      <c r="H10" s="5" t="str">
        <f>Dispo!S54</f>
        <v>x</v>
      </c>
      <c r="I10" s="5" t="str">
        <f>Dispo!S55</f>
        <v>x</v>
      </c>
      <c r="J10" s="5" t="str">
        <f>Dispo!S56</f>
        <v>x</v>
      </c>
      <c r="K10" s="5" t="str">
        <f>Dispo!T54</f>
        <v>x</v>
      </c>
      <c r="L10" s="5" t="str">
        <f>Dispo!T55</f>
        <v>ADM</v>
      </c>
      <c r="M10" s="5" t="str">
        <f>Dispo!T56</f>
        <v>-</v>
      </c>
      <c r="N10" s="5" t="str">
        <f>Dispo!U54</f>
        <v>x</v>
      </c>
      <c r="O10" s="5" t="str">
        <f>Dispo!U55</f>
        <v>x</v>
      </c>
      <c r="P10" s="5" t="str">
        <f>Dispo!U56</f>
        <v>-</v>
      </c>
      <c r="Q10" s="5">
        <f>Dispo!U53</f>
        <v>6</v>
      </c>
    </row>
    <row r="11" spans="1:17" ht="19" hidden="1" customHeight="1" x14ac:dyDescent="0.2">
      <c r="A11" t="str">
        <f>Dispo!M58</f>
        <v>Omer, Jane</v>
      </c>
      <c r="B11" s="5" t="str">
        <f>Dispo!Q61</f>
        <v>-</v>
      </c>
      <c r="C11" s="5" t="str">
        <f>Dispo!Q62</f>
        <v>-</v>
      </c>
      <c r="D11" s="5" t="str">
        <f>Dispo!Q63</f>
        <v>-</v>
      </c>
      <c r="E11" s="5" t="str">
        <f>Dispo!R61</f>
        <v>x</v>
      </c>
      <c r="F11" s="5" t="str">
        <f>Dispo!R62</f>
        <v>ADM</v>
      </c>
      <c r="G11" s="5" t="str">
        <f>Dispo!R63</f>
        <v>x</v>
      </c>
      <c r="H11" s="5" t="str">
        <f>Dispo!S61</f>
        <v>x</v>
      </c>
      <c r="I11" s="5" t="str">
        <f>Dispo!S62</f>
        <v>x</v>
      </c>
      <c r="J11" s="5" t="str">
        <f>Dispo!S63</f>
        <v>-</v>
      </c>
      <c r="K11" s="5" t="str">
        <f>Dispo!T61</f>
        <v>x</v>
      </c>
      <c r="L11" s="5" t="str">
        <f>Dispo!T62</f>
        <v>ADM</v>
      </c>
      <c r="M11" s="5" t="str">
        <f>Dispo!T63</f>
        <v>-</v>
      </c>
      <c r="N11" s="5" t="str">
        <f>Dispo!U61</f>
        <v>-</v>
      </c>
      <c r="O11" s="5" t="str">
        <f>Dispo!U62</f>
        <v>-</v>
      </c>
      <c r="P11" s="5" t="str">
        <f>Dispo!U63</f>
        <v>-</v>
      </c>
      <c r="Q11" s="5">
        <f>Dispo!U60</f>
        <v>4</v>
      </c>
    </row>
    <row r="12" spans="1:17" ht="19" hidden="1" customHeight="1" x14ac:dyDescent="0.2">
      <c r="A12" t="str">
        <f>Dispo!M65</f>
        <v>Kaci, Mélyssa</v>
      </c>
      <c r="B12" s="5" t="str">
        <f>Dispo!Q68</f>
        <v>-</v>
      </c>
      <c r="C12" s="5" t="str">
        <f>Dispo!Q69</f>
        <v>-</v>
      </c>
      <c r="D12" s="5" t="str">
        <f>Dispo!Q70</f>
        <v>-</v>
      </c>
      <c r="E12" s="5" t="str">
        <f>Dispo!R68</f>
        <v>-</v>
      </c>
      <c r="F12" s="5" t="str">
        <f>Dispo!R69</f>
        <v>-</v>
      </c>
      <c r="G12" s="5" t="str">
        <f>Dispo!R70</f>
        <v>-</v>
      </c>
      <c r="H12" s="5" t="str">
        <f>Dispo!S68</f>
        <v>-</v>
      </c>
      <c r="I12" s="5" t="str">
        <f>Dispo!S69</f>
        <v>-</v>
      </c>
      <c r="J12" s="5" t="str">
        <f>Dispo!S70</f>
        <v>-</v>
      </c>
      <c r="K12" s="5" t="str">
        <f>Dispo!T68</f>
        <v>-</v>
      </c>
      <c r="L12" s="5" t="str">
        <f>Dispo!T69</f>
        <v>-</v>
      </c>
      <c r="M12" s="5" t="str">
        <f>Dispo!T70</f>
        <v>-</v>
      </c>
      <c r="N12" s="5" t="str">
        <f>Dispo!U68</f>
        <v>-</v>
      </c>
      <c r="O12" s="5" t="str">
        <f>Dispo!U69</f>
        <v>-</v>
      </c>
      <c r="P12" s="5" t="str">
        <f>Dispo!U70</f>
        <v>-</v>
      </c>
      <c r="Q12" s="5">
        <f>Dispo!U67</f>
        <v>0</v>
      </c>
    </row>
    <row r="13" spans="1:17" ht="19" hidden="1" customHeight="1" x14ac:dyDescent="0.2">
      <c r="A13" t="str">
        <f>Dispo!M72</f>
        <v>Nikitin, Oleg</v>
      </c>
      <c r="B13" s="5" t="str">
        <f>Dispo!Q75</f>
        <v>-</v>
      </c>
      <c r="C13" s="5" t="str">
        <f>Dispo!Q76</f>
        <v>-</v>
      </c>
      <c r="D13" s="5" t="str">
        <f>Dispo!Q77</f>
        <v>-</v>
      </c>
      <c r="E13" s="5" t="str">
        <f>Dispo!R75</f>
        <v>-</v>
      </c>
      <c r="F13" s="5" t="str">
        <f>Dispo!R76</f>
        <v>-</v>
      </c>
      <c r="G13" s="5" t="str">
        <f>Dispo!R77</f>
        <v>-</v>
      </c>
      <c r="H13" s="5" t="str">
        <f>Dispo!S75</f>
        <v>-</v>
      </c>
      <c r="I13" s="5" t="str">
        <f>Dispo!S76</f>
        <v>-</v>
      </c>
      <c r="J13" s="5" t="str">
        <f>Dispo!S77</f>
        <v>-</v>
      </c>
      <c r="K13" s="5" t="str">
        <f>Dispo!T75</f>
        <v>CHX</v>
      </c>
      <c r="L13" s="5" t="str">
        <f>Dispo!T76</f>
        <v>CHX</v>
      </c>
      <c r="M13" s="5" t="str">
        <f>Dispo!T77</f>
        <v>-</v>
      </c>
      <c r="N13" s="5" t="str">
        <f>Dispo!U75</f>
        <v>-</v>
      </c>
      <c r="O13" s="5" t="str">
        <f>Dispo!U76</f>
        <v>-</v>
      </c>
      <c r="P13" s="5" t="str">
        <f>Dispo!U77</f>
        <v>-</v>
      </c>
      <c r="Q13" s="5">
        <f>Dispo!U74</f>
        <v>2</v>
      </c>
    </row>
    <row r="14" spans="1:17" ht="19" hidden="1" customHeight="1" x14ac:dyDescent="0.2">
      <c r="A14" t="str">
        <f>Dispo!M79</f>
        <v>Ouellet, Chantal</v>
      </c>
      <c r="B14" s="5" t="str">
        <f>Dispo!Q82</f>
        <v>x</v>
      </c>
      <c r="C14" s="5" t="str">
        <f>Dispo!Q83</f>
        <v>x</v>
      </c>
      <c r="D14" s="5" t="str">
        <f>Dispo!Q84</f>
        <v>-</v>
      </c>
      <c r="E14" s="5" t="str">
        <f>Dispo!R82</f>
        <v>-</v>
      </c>
      <c r="F14" s="5" t="str">
        <f>Dispo!R83</f>
        <v>-</v>
      </c>
      <c r="G14" s="5" t="str">
        <f>Dispo!R84</f>
        <v>-</v>
      </c>
      <c r="H14" s="5" t="str">
        <f>Dispo!S82</f>
        <v>-</v>
      </c>
      <c r="I14" s="5" t="str">
        <f>Dispo!S83</f>
        <v>-</v>
      </c>
      <c r="J14" s="5" t="str">
        <f>Dispo!S84</f>
        <v>-</v>
      </c>
      <c r="K14" s="5" t="str">
        <f>Dispo!T82</f>
        <v>-</v>
      </c>
      <c r="L14" s="5" t="str">
        <f>Dispo!T83</f>
        <v>-</v>
      </c>
      <c r="M14" s="5" t="str">
        <f>Dispo!T84</f>
        <v>-</v>
      </c>
      <c r="N14" s="5" t="str">
        <f>Dispo!U82</f>
        <v>-</v>
      </c>
      <c r="O14" s="5" t="str">
        <f>Dispo!U83</f>
        <v>-</v>
      </c>
      <c r="P14" s="5" t="str">
        <f>Dispo!U84</f>
        <v>-</v>
      </c>
      <c r="Q14" s="5">
        <f>Dispo!U81</f>
        <v>2</v>
      </c>
    </row>
    <row r="15" spans="1:17" ht="19" hidden="1" customHeight="1" x14ac:dyDescent="0.2">
      <c r="A15" t="str">
        <f>Dispo!M86</f>
        <v>Chabot, Marie-Pierre</v>
      </c>
      <c r="B15" s="5" t="str">
        <f>Dispo!Q89</f>
        <v>-</v>
      </c>
      <c r="C15" s="5" t="str">
        <f>Dispo!Q90</f>
        <v>-</v>
      </c>
      <c r="D15" s="5" t="str">
        <f>Dispo!Q91</f>
        <v>-</v>
      </c>
      <c r="E15" s="5" t="str">
        <f>Dispo!R89</f>
        <v>x</v>
      </c>
      <c r="F15" s="5" t="str">
        <f>Dispo!R90</f>
        <v>ADM</v>
      </c>
      <c r="G15" s="5" t="str">
        <f>Dispo!R91</f>
        <v>-</v>
      </c>
      <c r="H15" s="5" t="str">
        <f>Dispo!S89</f>
        <v>URG</v>
      </c>
      <c r="I15" s="5" t="str">
        <f>Dispo!S90</f>
        <v>URG</v>
      </c>
      <c r="J15" s="5" t="str">
        <f>Dispo!S91</f>
        <v>URG</v>
      </c>
      <c r="K15" s="5" t="str">
        <f>Dispo!T89</f>
        <v>ADM</v>
      </c>
      <c r="L15" s="5" t="str">
        <f>Dispo!T90</f>
        <v>x</v>
      </c>
      <c r="M15" s="5" t="str">
        <f>Dispo!T91</f>
        <v>-</v>
      </c>
      <c r="N15" s="5" t="str">
        <f>Dispo!U89</f>
        <v>URG</v>
      </c>
      <c r="O15" s="5" t="str">
        <f>Dispo!U90</f>
        <v>URG</v>
      </c>
      <c r="P15" s="5" t="str">
        <f>Dispo!U91</f>
        <v>-</v>
      </c>
      <c r="Q15" s="5">
        <f>Dispo!U88</f>
        <v>2</v>
      </c>
    </row>
    <row r="16" spans="1:17" ht="19" hidden="1" customHeight="1" x14ac:dyDescent="0.2">
      <c r="A16" t="str">
        <f>Dispo!M93</f>
        <v>Llanwarne, Nadia Rebecca</v>
      </c>
      <c r="B16" s="5" t="str">
        <f>Dispo!Q96</f>
        <v>-</v>
      </c>
      <c r="C16" s="5" t="str">
        <f>Dispo!Q97</f>
        <v>-</v>
      </c>
      <c r="D16" s="5" t="str">
        <f>Dispo!Q98</f>
        <v>-</v>
      </c>
      <c r="E16" s="5" t="str">
        <f>Dispo!R96</f>
        <v>-</v>
      </c>
      <c r="F16" s="5" t="str">
        <f>Dispo!R97</f>
        <v>-</v>
      </c>
      <c r="G16" s="5" t="str">
        <f>Dispo!R98</f>
        <v>-</v>
      </c>
      <c r="H16" s="5" t="str">
        <f>Dispo!S96</f>
        <v>-</v>
      </c>
      <c r="I16" s="5" t="str">
        <f>Dispo!S97</f>
        <v>-</v>
      </c>
      <c r="J16" s="5" t="str">
        <f>Dispo!S98</f>
        <v>-</v>
      </c>
      <c r="K16" s="5" t="str">
        <f>Dispo!T96</f>
        <v>-</v>
      </c>
      <c r="L16" s="5" t="str">
        <f>Dispo!T97</f>
        <v>-</v>
      </c>
      <c r="M16" s="5" t="str">
        <f>Dispo!T98</f>
        <v>-</v>
      </c>
      <c r="N16" s="5" t="str">
        <f>Dispo!U96</f>
        <v>-</v>
      </c>
      <c r="O16" s="5" t="str">
        <f>Dispo!U97</f>
        <v>-</v>
      </c>
      <c r="P16" s="5" t="str">
        <f>Dispo!U98</f>
        <v>-</v>
      </c>
      <c r="Q16" s="5">
        <f>Dispo!U95</f>
        <v>0</v>
      </c>
    </row>
    <row r="17" spans="1:17" ht="19" hidden="1" customHeight="1" x14ac:dyDescent="0.2">
      <c r="A17" t="str">
        <f>Dispo!M100</f>
        <v>Mc Lean, Tracy</v>
      </c>
      <c r="B17" s="5" t="str">
        <f>Dispo!Q103</f>
        <v>x</v>
      </c>
      <c r="C17" s="5" t="str">
        <f>Dispo!Q104</f>
        <v>x</v>
      </c>
      <c r="D17" s="5" t="str">
        <f>Dispo!Q105</f>
        <v>-</v>
      </c>
      <c r="E17" s="5" t="str">
        <f>Dispo!R103</f>
        <v>x</v>
      </c>
      <c r="F17" s="5" t="str">
        <f>Dispo!R104</f>
        <v>x</v>
      </c>
      <c r="G17" s="5" t="str">
        <f>Dispo!R105</f>
        <v>-</v>
      </c>
      <c r="H17" s="5" t="str">
        <f>Dispo!S103</f>
        <v>x</v>
      </c>
      <c r="I17" s="5" t="str">
        <f>Dispo!S104</f>
        <v>x</v>
      </c>
      <c r="J17" s="5" t="str">
        <f>Dispo!S105</f>
        <v>x</v>
      </c>
      <c r="K17" s="5" t="str">
        <f>Dispo!T103</f>
        <v>x</v>
      </c>
      <c r="L17" s="5" t="str">
        <f>Dispo!T104</f>
        <v>x</v>
      </c>
      <c r="M17" s="5" t="str">
        <f>Dispo!T105</f>
        <v>-</v>
      </c>
      <c r="N17" s="5" t="str">
        <f>Dispo!U103</f>
        <v>x</v>
      </c>
      <c r="O17" s="5" t="str">
        <f>Dispo!U104</f>
        <v>x</v>
      </c>
      <c r="P17" s="5" t="str">
        <f>Dispo!U105</f>
        <v>-</v>
      </c>
      <c r="Q17" s="5">
        <f>Dispo!U102</f>
        <v>10</v>
      </c>
    </row>
    <row r="18" spans="1:17" ht="19" hidden="1" customHeight="1" x14ac:dyDescent="0.2">
      <c r="A18" t="str">
        <f>Dispo!M107</f>
        <v>Bilodeau, Audrée-Anne</v>
      </c>
      <c r="B18" s="5" t="str">
        <f>Dispo!Q110</f>
        <v>x</v>
      </c>
      <c r="C18" s="5" t="str">
        <f>Dispo!Q111</f>
        <v>ADM</v>
      </c>
      <c r="D18" s="5" t="str">
        <f>Dispo!Q112</f>
        <v>-</v>
      </c>
      <c r="E18" s="5" t="str">
        <f>Dispo!R110</f>
        <v>x</v>
      </c>
      <c r="F18" s="5" t="str">
        <f>Dispo!R111</f>
        <v>x</v>
      </c>
      <c r="G18" s="5" t="str">
        <f>Dispo!R112</f>
        <v>-</v>
      </c>
      <c r="H18" s="5" t="str">
        <f>Dispo!S110</f>
        <v>x</v>
      </c>
      <c r="I18" s="5" t="str">
        <f>Dispo!S111</f>
        <v>x</v>
      </c>
      <c r="J18" s="5" t="str">
        <f>Dispo!S112</f>
        <v>x</v>
      </c>
      <c r="K18" s="5" t="str">
        <f>Dispo!T110</f>
        <v>x</v>
      </c>
      <c r="L18" s="5" t="str">
        <f>Dispo!T111</f>
        <v>ADM</v>
      </c>
      <c r="M18" s="5" t="str">
        <f>Dispo!T112</f>
        <v>-</v>
      </c>
      <c r="N18" s="5" t="str">
        <f>Dispo!U110</f>
        <v>x</v>
      </c>
      <c r="O18" s="5" t="str">
        <f>Dispo!U111</f>
        <v>x</v>
      </c>
      <c r="P18" s="5" t="str">
        <f>Dispo!U112</f>
        <v>-</v>
      </c>
      <c r="Q18" s="5">
        <f>Dispo!U109</f>
        <v>8</v>
      </c>
    </row>
    <row r="19" spans="1:17" ht="19" hidden="1" customHeight="1" x14ac:dyDescent="0.2">
      <c r="A19" t="str">
        <f>Dispo!M114</f>
        <v>Cloutier, Myriam</v>
      </c>
      <c r="B19" s="5" t="str">
        <f>Dispo!Q117</f>
        <v>-</v>
      </c>
      <c r="C19" s="5" t="str">
        <f>Dispo!Q118</f>
        <v>-</v>
      </c>
      <c r="D19" s="5" t="str">
        <f>Dispo!Q119</f>
        <v>-</v>
      </c>
      <c r="E19" s="5" t="str">
        <f>Dispo!R117</f>
        <v>-</v>
      </c>
      <c r="F19" s="5" t="str">
        <f>Dispo!R118</f>
        <v>-</v>
      </c>
      <c r="G19" s="5" t="str">
        <f>Dispo!R119</f>
        <v>-</v>
      </c>
      <c r="H19" s="5" t="str">
        <f>Dispo!S117</f>
        <v>-</v>
      </c>
      <c r="I19" s="5" t="str">
        <f>Dispo!S118</f>
        <v>-</v>
      </c>
      <c r="J19" s="5" t="str">
        <f>Dispo!S119</f>
        <v>-</v>
      </c>
      <c r="K19" s="5" t="str">
        <f>Dispo!T117</f>
        <v>-</v>
      </c>
      <c r="L19" s="5" t="str">
        <f>Dispo!T118</f>
        <v>-</v>
      </c>
      <c r="M19" s="5" t="str">
        <f>Dispo!T119</f>
        <v>-</v>
      </c>
      <c r="N19" s="5" t="str">
        <f>Dispo!U117</f>
        <v>-</v>
      </c>
      <c r="O19" s="5" t="str">
        <f>Dispo!U118</f>
        <v>-</v>
      </c>
      <c r="P19" s="5" t="str">
        <f>Dispo!U119</f>
        <v>-</v>
      </c>
      <c r="Q19" s="5">
        <f>Dispo!U116</f>
        <v>0</v>
      </c>
    </row>
    <row r="20" spans="1:17" ht="19" hidden="1" customHeight="1" x14ac:dyDescent="0.2">
      <c r="A20" t="str">
        <f>Dispo!M121</f>
        <v xml:space="preserve">Bernier, Judith </v>
      </c>
      <c r="B20" s="5" t="str">
        <f>Dispo!Q124</f>
        <v>-</v>
      </c>
      <c r="C20" s="5" t="str">
        <f>Dispo!Q125</f>
        <v>-</v>
      </c>
      <c r="D20" s="5" t="str">
        <f>Dispo!Q126</f>
        <v>-</v>
      </c>
      <c r="E20" s="5" t="str">
        <f>Dispo!R124</f>
        <v>-</v>
      </c>
      <c r="F20" s="5" t="str">
        <f>Dispo!R125</f>
        <v>-</v>
      </c>
      <c r="G20" s="5" t="str">
        <f>Dispo!R126</f>
        <v>-</v>
      </c>
      <c r="H20" s="5" t="str">
        <f>Dispo!S124</f>
        <v>-</v>
      </c>
      <c r="I20" s="5" t="str">
        <f>Dispo!S125</f>
        <v>-</v>
      </c>
      <c r="J20" s="5" t="str">
        <f>Dispo!S126</f>
        <v>-</v>
      </c>
      <c r="K20" s="5" t="str">
        <f>Dispo!T124</f>
        <v>-</v>
      </c>
      <c r="L20" s="5" t="str">
        <f>Dispo!T125</f>
        <v>-</v>
      </c>
      <c r="M20" s="5" t="str">
        <f>Dispo!T126</f>
        <v>-</v>
      </c>
      <c r="N20" s="5" t="str">
        <f>Dispo!U124</f>
        <v>-</v>
      </c>
      <c r="O20" s="5" t="str">
        <f>Dispo!U125</f>
        <v>-</v>
      </c>
      <c r="P20" s="5" t="str">
        <f>Dispo!U126</f>
        <v>-</v>
      </c>
      <c r="Q20" s="5">
        <f>Dispo!U123</f>
        <v>0</v>
      </c>
    </row>
    <row r="21" spans="1:17" ht="19" hidden="1" customHeight="1" x14ac:dyDescent="0.2">
      <c r="A21" t="str">
        <f>Dispo!M128</f>
        <v>Arab, Yousra</v>
      </c>
      <c r="B21" s="5" t="str">
        <f>Dispo!Q131</f>
        <v>OBS</v>
      </c>
      <c r="C21" s="5" t="str">
        <f>Dispo!Q132</f>
        <v>OBS</v>
      </c>
      <c r="D21" s="5" t="str">
        <f>Dispo!Q133</f>
        <v>-</v>
      </c>
      <c r="E21" s="5" t="str">
        <f>Dispo!R131</f>
        <v>-</v>
      </c>
      <c r="F21" s="5" t="str">
        <f>Dispo!R132</f>
        <v>ENS</v>
      </c>
      <c r="G21" s="5" t="str">
        <f>Dispo!R133</f>
        <v>-</v>
      </c>
      <c r="H21" s="5" t="str">
        <f>Dispo!S131</f>
        <v>OBS</v>
      </c>
      <c r="I21" s="5" t="str">
        <f>Dispo!S132</f>
        <v>OBS</v>
      </c>
      <c r="J21" s="5" t="str">
        <f>Dispo!S133</f>
        <v>-</v>
      </c>
      <c r="K21" s="5" t="str">
        <f>Dispo!T131</f>
        <v>OBS</v>
      </c>
      <c r="L21" s="5" t="str">
        <f>Dispo!T132</f>
        <v>OBS</v>
      </c>
      <c r="M21" s="5" t="str">
        <f>Dispo!T133</f>
        <v>-</v>
      </c>
      <c r="N21" s="5" t="str">
        <f>Dispo!U131</f>
        <v>OBS</v>
      </c>
      <c r="O21" s="5" t="str">
        <f>Dispo!U132</f>
        <v>OBS</v>
      </c>
      <c r="P21" s="5" t="str">
        <f>Dispo!U133</f>
        <v>-</v>
      </c>
      <c r="Q21" s="5">
        <f>Dispo!U130</f>
        <v>1</v>
      </c>
    </row>
    <row r="22" spans="1:17" ht="19" hidden="1" customHeight="1" x14ac:dyDescent="0.2">
      <c r="A22" t="str">
        <f>Dispo!M135</f>
        <v>Ruel-Ricard, Florence</v>
      </c>
      <c r="B22" s="5" t="str">
        <f>Dispo!Q138</f>
        <v>x</v>
      </c>
      <c r="C22" s="5" t="str">
        <f>Dispo!Q139</f>
        <v>x</v>
      </c>
      <c r="D22" s="5" t="str">
        <f>Dispo!Q140</f>
        <v>-</v>
      </c>
      <c r="E22" s="5" t="str">
        <f>Dispo!R138</f>
        <v>-</v>
      </c>
      <c r="F22" s="5" t="str">
        <f>Dispo!R139</f>
        <v>ENS</v>
      </c>
      <c r="G22" s="5" t="str">
        <f>Dispo!R140</f>
        <v>x</v>
      </c>
      <c r="H22" s="5" t="str">
        <f>Dispo!S138</f>
        <v>x</v>
      </c>
      <c r="I22" s="5" t="str">
        <f>Dispo!S139</f>
        <v>x</v>
      </c>
      <c r="J22" s="5" t="str">
        <f>Dispo!S140</f>
        <v>x</v>
      </c>
      <c r="K22" s="5" t="str">
        <f>Dispo!T138</f>
        <v>x</v>
      </c>
      <c r="L22" s="5" t="str">
        <f>Dispo!T139</f>
        <v>x</v>
      </c>
      <c r="M22" s="5" t="str">
        <f>Dispo!T140</f>
        <v>-</v>
      </c>
      <c r="N22" s="5" t="str">
        <f>Dispo!U138</f>
        <v>x</v>
      </c>
      <c r="O22" s="5" t="str">
        <f>Dispo!U139</f>
        <v>x</v>
      </c>
      <c r="P22" s="5" t="str">
        <f>Dispo!U140</f>
        <v>-</v>
      </c>
      <c r="Q22" s="5">
        <f>Dispo!U137</f>
        <v>10</v>
      </c>
    </row>
    <row r="23" spans="1:17" ht="19" hidden="1" customHeight="1" x14ac:dyDescent="0.2">
      <c r="A23" t="str">
        <f>Dispo!M142</f>
        <v>Payette, Noémie</v>
      </c>
      <c r="B23" s="5" t="str">
        <f>Dispo!Q145</f>
        <v>x</v>
      </c>
      <c r="C23" s="5" t="str">
        <f>Dispo!Q146</f>
        <v>x</v>
      </c>
      <c r="D23" s="5" t="str">
        <f>Dispo!Q147</f>
        <v>-</v>
      </c>
      <c r="E23" s="5" t="str">
        <f>Dispo!R145</f>
        <v>-</v>
      </c>
      <c r="F23" s="5" t="str">
        <f>Dispo!R146</f>
        <v>ENS</v>
      </c>
      <c r="G23" s="5" t="str">
        <f>Dispo!R147</f>
        <v>x</v>
      </c>
      <c r="H23" s="5" t="str">
        <f>Dispo!S145</f>
        <v>x</v>
      </c>
      <c r="I23" s="5" t="str">
        <f>Dispo!S146</f>
        <v>x</v>
      </c>
      <c r="J23" s="5" t="str">
        <f>Dispo!S147</f>
        <v>x</v>
      </c>
      <c r="K23" s="5" t="str">
        <f>Dispo!T145</f>
        <v>x</v>
      </c>
      <c r="L23" s="5" t="str">
        <f>Dispo!T146</f>
        <v>x</v>
      </c>
      <c r="M23" s="5" t="str">
        <f>Dispo!T147</f>
        <v>-</v>
      </c>
      <c r="N23" s="5" t="str">
        <f>Dispo!U145</f>
        <v>x</v>
      </c>
      <c r="O23" s="5" t="str">
        <f>Dispo!U146</f>
        <v>x</v>
      </c>
      <c r="P23" s="5" t="str">
        <f>Dispo!U147</f>
        <v>-</v>
      </c>
      <c r="Q23" s="5">
        <f>Dispo!U144</f>
        <v>10</v>
      </c>
    </row>
    <row r="24" spans="1:17" ht="19" hidden="1" customHeight="1" x14ac:dyDescent="0.2">
      <c r="A24" t="str">
        <f>Dispo!M149</f>
        <v>Sénéchal, Julien</v>
      </c>
      <c r="B24" s="5" t="str">
        <f>Dispo!Q152</f>
        <v>PED</v>
      </c>
      <c r="C24" s="5" t="str">
        <f>Dispo!Q153</f>
        <v>PED</v>
      </c>
      <c r="D24" s="5" t="str">
        <f>Dispo!Q154</f>
        <v>-</v>
      </c>
      <c r="E24" s="5" t="str">
        <f>Dispo!R152</f>
        <v>-</v>
      </c>
      <c r="F24" s="5" t="str">
        <f>Dispo!R153</f>
        <v>ENS</v>
      </c>
      <c r="G24" s="5" t="str">
        <f>Dispo!R154</f>
        <v>-</v>
      </c>
      <c r="H24" s="5" t="str">
        <f>Dispo!S152</f>
        <v>PED</v>
      </c>
      <c r="I24" s="5" t="str">
        <f>Dispo!S153</f>
        <v>PED</v>
      </c>
      <c r="J24" s="5" t="str">
        <f>Dispo!S154</f>
        <v>-</v>
      </c>
      <c r="K24" s="5" t="str">
        <f>Dispo!T152</f>
        <v>PED</v>
      </c>
      <c r="L24" s="5" t="str">
        <f>Dispo!T153</f>
        <v>PED</v>
      </c>
      <c r="M24" s="5" t="str">
        <f>Dispo!T154</f>
        <v>-</v>
      </c>
      <c r="N24" s="5" t="str">
        <f>Dispo!U152</f>
        <v>PED</v>
      </c>
      <c r="O24" s="5" t="str">
        <f>Dispo!U153</f>
        <v>PED</v>
      </c>
      <c r="P24" s="5" t="str">
        <f>Dispo!U154</f>
        <v>-</v>
      </c>
      <c r="Q24" s="5">
        <f>Dispo!U151</f>
        <v>1</v>
      </c>
    </row>
    <row r="25" spans="1:17" ht="19" hidden="1" customHeight="1" x14ac:dyDescent="0.2">
      <c r="A25" t="str">
        <f>Dispo!M156</f>
        <v>sIPS</v>
      </c>
      <c r="B25" s="5" t="str">
        <f>Dispo!Q159</f>
        <v>x</v>
      </c>
      <c r="C25" s="5" t="str">
        <f>Dispo!Q160</f>
        <v>x</v>
      </c>
      <c r="D25" s="5" t="str">
        <f>Dispo!Q161</f>
        <v>-</v>
      </c>
      <c r="E25" s="5" t="str">
        <f>Dispo!R159</f>
        <v>CHSLD</v>
      </c>
      <c r="F25" s="5" t="str">
        <f>Dispo!R160</f>
        <v>CHSLD</v>
      </c>
      <c r="G25" s="5" t="str">
        <f>Dispo!R161</f>
        <v>-</v>
      </c>
      <c r="H25" s="5" t="str">
        <f>Dispo!S159</f>
        <v>CHSLD</v>
      </c>
      <c r="I25" s="5" t="str">
        <f>Dispo!S160</f>
        <v>CHSLD</v>
      </c>
      <c r="J25" s="5" t="str">
        <f>Dispo!S161</f>
        <v>-</v>
      </c>
      <c r="K25" s="5" t="str">
        <f>Dispo!T159</f>
        <v>x</v>
      </c>
      <c r="L25" s="5" t="str">
        <f>Dispo!T160</f>
        <v>x</v>
      </c>
      <c r="M25" s="5" t="str">
        <f>Dispo!T161</f>
        <v>-</v>
      </c>
      <c r="N25" s="5" t="str">
        <f>Dispo!U159</f>
        <v>x</v>
      </c>
      <c r="O25" s="5" t="str">
        <f>Dispo!U160</f>
        <v>x</v>
      </c>
      <c r="P25" s="5" t="str">
        <f>Dispo!U161</f>
        <v>-</v>
      </c>
      <c r="Q25" s="5">
        <f>Dispo!U158</f>
        <v>0</v>
      </c>
    </row>
    <row r="26" spans="1:17" ht="19" hidden="1" customHeight="1" x14ac:dyDescent="0.2">
      <c r="A26" t="str">
        <f>Dispo!M163</f>
        <v>Ext. A</v>
      </c>
      <c r="B26" s="5" t="str">
        <f>Dispo!Q166</f>
        <v>x</v>
      </c>
      <c r="C26" s="5" t="str">
        <f>Dispo!Q167</f>
        <v>x</v>
      </c>
      <c r="D26" s="5" t="str">
        <f>Dispo!Q168</f>
        <v>-</v>
      </c>
      <c r="E26" s="5" t="str">
        <f>Dispo!R166</f>
        <v>x</v>
      </c>
      <c r="F26" s="5" t="str">
        <f>Dispo!R167</f>
        <v>x</v>
      </c>
      <c r="G26" s="5" t="str">
        <f>Dispo!R168</f>
        <v>x</v>
      </c>
      <c r="H26" s="5" t="str">
        <f>Dispo!S166</f>
        <v>x</v>
      </c>
      <c r="I26" s="5" t="str">
        <f>Dispo!S167</f>
        <v>x</v>
      </c>
      <c r="J26" s="5" t="str">
        <f>Dispo!S168</f>
        <v>x</v>
      </c>
      <c r="K26" s="5" t="str">
        <f>Dispo!T166</f>
        <v>x</v>
      </c>
      <c r="L26" s="5" t="str">
        <f>Dispo!T167</f>
        <v>x</v>
      </c>
      <c r="M26" s="5" t="str">
        <f>Dispo!T168</f>
        <v>-</v>
      </c>
      <c r="N26" s="5" t="str">
        <f>Dispo!U166</f>
        <v>x</v>
      </c>
      <c r="O26" s="5" t="str">
        <f>Dispo!U167</f>
        <v>x</v>
      </c>
      <c r="P26" s="5" t="str">
        <f>Dispo!U168</f>
        <v>-</v>
      </c>
      <c r="Q26" s="5">
        <f>Dispo!U165</f>
        <v>10</v>
      </c>
    </row>
    <row r="27" spans="1:17" ht="19" hidden="1" customHeight="1" x14ac:dyDescent="0.2"/>
    <row r="28" spans="1:17" ht="19" hidden="1" customHeight="1" x14ac:dyDescent="0.2"/>
    <row r="29" spans="1:17" ht="19" hidden="1" customHeight="1" x14ac:dyDescent="0.2"/>
    <row r="30" spans="1:17" ht="19" hidden="1" customHeight="1" x14ac:dyDescent="0.2"/>
    <row r="31" spans="1:17" ht="19" hidden="1" customHeight="1" x14ac:dyDescent="0.2"/>
    <row r="32" spans="1:17" ht="19" hidden="1" customHeight="1" x14ac:dyDescent="0.2"/>
    <row r="33" spans="1:17" ht="19" hidden="1" customHeight="1" x14ac:dyDescent="0.2"/>
    <row r="34" spans="1:17" ht="19" hidden="1" customHeight="1" x14ac:dyDescent="0.2"/>
    <row r="35" spans="1:17" ht="19" hidden="1" customHeight="1" x14ac:dyDescent="0.2"/>
    <row r="36" spans="1:17" ht="19" hidden="1" customHeight="1" x14ac:dyDescent="0.2">
      <c r="A36" t="s">
        <v>242</v>
      </c>
      <c r="B36" s="5" t="s">
        <v>0</v>
      </c>
      <c r="E36" s="5" t="s">
        <v>1</v>
      </c>
      <c r="H36" s="5" t="s">
        <v>2</v>
      </c>
      <c r="K36" s="5" t="s">
        <v>3</v>
      </c>
      <c r="N36" s="5" t="s">
        <v>4</v>
      </c>
      <c r="Q36" s="5" t="s">
        <v>253</v>
      </c>
    </row>
    <row r="37" spans="1:17" ht="19" hidden="1" customHeight="1" x14ac:dyDescent="0.2">
      <c r="B37" s="5" t="s">
        <v>27</v>
      </c>
      <c r="C37" s="5" t="s">
        <v>28</v>
      </c>
      <c r="D37" s="5" t="s">
        <v>29</v>
      </c>
      <c r="E37" s="5" t="s">
        <v>27</v>
      </c>
      <c r="F37" s="5" t="s">
        <v>28</v>
      </c>
      <c r="G37" s="5" t="s">
        <v>29</v>
      </c>
      <c r="H37" s="5" t="s">
        <v>27</v>
      </c>
      <c r="I37" s="5" t="s">
        <v>28</v>
      </c>
      <c r="J37" s="5" t="s">
        <v>29</v>
      </c>
      <c r="K37" s="5" t="s">
        <v>27</v>
      </c>
      <c r="L37" s="5" t="s">
        <v>28</v>
      </c>
      <c r="M37" s="5" t="s">
        <v>29</v>
      </c>
      <c r="N37" s="5" t="s">
        <v>27</v>
      </c>
      <c r="O37" s="5" t="s">
        <v>28</v>
      </c>
      <c r="P37" s="5" t="s">
        <v>29</v>
      </c>
    </row>
    <row r="38" spans="1:17" ht="19" hidden="1" customHeight="1" x14ac:dyDescent="0.2">
      <c r="A38" t="s">
        <v>269</v>
      </c>
      <c r="B38" s="5" t="s">
        <v>5</v>
      </c>
      <c r="C38" s="5" t="s">
        <v>10</v>
      </c>
      <c r="D38" s="5" t="s">
        <v>5</v>
      </c>
      <c r="E38" s="5" t="s">
        <v>5</v>
      </c>
      <c r="F38" s="5" t="s">
        <v>229</v>
      </c>
      <c r="G38" s="5" t="s">
        <v>230</v>
      </c>
      <c r="H38" s="5" t="s">
        <v>14</v>
      </c>
      <c r="I38" s="5" t="s">
        <v>14</v>
      </c>
      <c r="J38" s="5" t="s">
        <v>14</v>
      </c>
      <c r="K38" s="5" t="s">
        <v>229</v>
      </c>
      <c r="L38" s="5" t="s">
        <v>5</v>
      </c>
      <c r="M38" s="5" t="s">
        <v>230</v>
      </c>
      <c r="N38" s="5" t="s">
        <v>5</v>
      </c>
      <c r="O38" s="5" t="s">
        <v>5</v>
      </c>
      <c r="P38" s="5" t="s">
        <v>230</v>
      </c>
      <c r="Q38" s="5">
        <v>5</v>
      </c>
    </row>
    <row r="39" spans="1:17" ht="19" hidden="1" customHeight="1" x14ac:dyDescent="0.2">
      <c r="A39" t="s">
        <v>196</v>
      </c>
      <c r="B39" s="5" t="s">
        <v>5</v>
      </c>
      <c r="C39" s="5" t="s">
        <v>229</v>
      </c>
      <c r="D39" s="5" t="s">
        <v>5</v>
      </c>
      <c r="E39" s="5" t="s">
        <v>5</v>
      </c>
      <c r="F39" s="5" t="s">
        <v>5</v>
      </c>
      <c r="G39" s="5" t="s">
        <v>5</v>
      </c>
      <c r="H39" s="5" t="s">
        <v>5</v>
      </c>
      <c r="I39" s="5" t="s">
        <v>229</v>
      </c>
      <c r="J39" s="5" t="s">
        <v>5</v>
      </c>
      <c r="K39" s="5" t="s">
        <v>5</v>
      </c>
      <c r="L39" s="5" t="s">
        <v>229</v>
      </c>
      <c r="M39" s="5" t="s">
        <v>230</v>
      </c>
      <c r="N39" s="5" t="s">
        <v>230</v>
      </c>
      <c r="O39" s="5" t="s">
        <v>230</v>
      </c>
      <c r="P39" s="5" t="s">
        <v>230</v>
      </c>
      <c r="Q39" s="5">
        <v>5</v>
      </c>
    </row>
    <row r="40" spans="1:17" ht="19" customHeight="1" x14ac:dyDescent="0.2">
      <c r="A40" t="s">
        <v>242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253</v>
      </c>
    </row>
    <row r="41" spans="1:17" ht="15" customHeight="1" x14ac:dyDescent="0.2">
      <c r="B41" s="5" t="s">
        <v>27</v>
      </c>
      <c r="C41" s="5" t="s">
        <v>28</v>
      </c>
      <c r="D41" s="5" t="s">
        <v>29</v>
      </c>
      <c r="E41" s="5" t="s">
        <v>27</v>
      </c>
      <c r="F41" s="5" t="s">
        <v>28</v>
      </c>
      <c r="G41" s="5" t="s">
        <v>29</v>
      </c>
      <c r="H41" s="5" t="s">
        <v>27</v>
      </c>
      <c r="I41" s="5" t="s">
        <v>28</v>
      </c>
      <c r="J41" s="5" t="s">
        <v>29</v>
      </c>
      <c r="K41" s="5" t="s">
        <v>27</v>
      </c>
      <c r="L41" s="5" t="s">
        <v>28</v>
      </c>
      <c r="M41" s="5" t="s">
        <v>29</v>
      </c>
      <c r="N41" s="5" t="s">
        <v>27</v>
      </c>
      <c r="O41" s="5" t="s">
        <v>28</v>
      </c>
      <c r="P41" s="5" t="s">
        <v>29</v>
      </c>
    </row>
    <row r="42" spans="1:17" ht="15" customHeight="1" x14ac:dyDescent="0.2">
      <c r="A42" t="s">
        <v>269</v>
      </c>
      <c r="B42" s="5" t="s">
        <v>5</v>
      </c>
      <c r="C42" s="5" t="s">
        <v>10</v>
      </c>
      <c r="D42" s="5" t="s">
        <v>5</v>
      </c>
      <c r="E42" s="5" t="s">
        <v>5</v>
      </c>
      <c r="F42" s="5" t="s">
        <v>229</v>
      </c>
      <c r="G42" s="5" t="s">
        <v>230</v>
      </c>
      <c r="H42" s="5" t="s">
        <v>14</v>
      </c>
      <c r="I42" s="5" t="s">
        <v>14</v>
      </c>
      <c r="J42" s="5" t="s">
        <v>14</v>
      </c>
      <c r="K42" s="5" t="s">
        <v>229</v>
      </c>
      <c r="L42" s="5" t="s">
        <v>5</v>
      </c>
      <c r="M42" s="5" t="s">
        <v>230</v>
      </c>
      <c r="N42" s="5" t="s">
        <v>5</v>
      </c>
      <c r="O42" s="5" t="s">
        <v>5</v>
      </c>
      <c r="P42" s="5" t="s">
        <v>230</v>
      </c>
      <c r="Q42" s="5">
        <v>5</v>
      </c>
    </row>
    <row r="43" spans="1:17" ht="15" customHeight="1" x14ac:dyDescent="0.2">
      <c r="A43" t="s">
        <v>196</v>
      </c>
      <c r="B43" s="5" t="s">
        <v>5</v>
      </c>
      <c r="C43" s="5" t="s">
        <v>229</v>
      </c>
      <c r="D43" s="5" t="s">
        <v>5</v>
      </c>
      <c r="E43" s="5" t="s">
        <v>5</v>
      </c>
      <c r="F43" s="5" t="s">
        <v>5</v>
      </c>
      <c r="G43" s="5" t="s">
        <v>5</v>
      </c>
      <c r="H43" s="5" t="s">
        <v>5</v>
      </c>
      <c r="I43" s="5" t="s">
        <v>229</v>
      </c>
      <c r="J43" s="5" t="s">
        <v>5</v>
      </c>
      <c r="K43" s="5" t="s">
        <v>5</v>
      </c>
      <c r="L43" s="5" t="s">
        <v>229</v>
      </c>
      <c r="M43" s="5" t="s">
        <v>230</v>
      </c>
      <c r="N43" s="5" t="s">
        <v>230</v>
      </c>
      <c r="O43" s="5" t="s">
        <v>230</v>
      </c>
      <c r="P43" s="5" t="s">
        <v>230</v>
      </c>
      <c r="Q43" s="5">
        <v>5</v>
      </c>
    </row>
    <row r="44" spans="1:17" ht="15" customHeight="1" x14ac:dyDescent="0.2">
      <c r="A44" t="s">
        <v>157</v>
      </c>
      <c r="B44" s="5" t="s">
        <v>5</v>
      </c>
      <c r="C44" s="5" t="s">
        <v>5</v>
      </c>
      <c r="D44" s="5" t="s">
        <v>230</v>
      </c>
      <c r="E44" s="5" t="s">
        <v>230</v>
      </c>
      <c r="F44" s="5" t="s">
        <v>5</v>
      </c>
      <c r="G44" s="5" t="s">
        <v>5</v>
      </c>
      <c r="H44" s="5" t="s">
        <v>5</v>
      </c>
      <c r="I44" s="5" t="s">
        <v>5</v>
      </c>
      <c r="J44" s="5" t="s">
        <v>230</v>
      </c>
      <c r="K44" s="5" t="s">
        <v>13</v>
      </c>
      <c r="L44" s="5" t="s">
        <v>13</v>
      </c>
      <c r="M44" s="5" t="s">
        <v>230</v>
      </c>
      <c r="N44" s="5" t="s">
        <v>230</v>
      </c>
      <c r="O44" s="5" t="s">
        <v>230</v>
      </c>
      <c r="P44" s="5" t="s">
        <v>230</v>
      </c>
      <c r="Q44" s="5">
        <v>4</v>
      </c>
    </row>
    <row r="45" spans="1:17" ht="15" customHeight="1" x14ac:dyDescent="0.2">
      <c r="A45" t="s">
        <v>197</v>
      </c>
      <c r="B45" s="5" t="s">
        <v>15</v>
      </c>
      <c r="C45" s="5" t="s">
        <v>15</v>
      </c>
      <c r="D45" s="5" t="s">
        <v>15</v>
      </c>
      <c r="E45" s="5" t="s">
        <v>15</v>
      </c>
      <c r="F45" s="5" t="s">
        <v>15</v>
      </c>
      <c r="G45" s="5" t="s">
        <v>15</v>
      </c>
      <c r="H45" s="5" t="s">
        <v>15</v>
      </c>
      <c r="I45" s="5" t="s">
        <v>15</v>
      </c>
      <c r="J45" s="5" t="s">
        <v>15</v>
      </c>
      <c r="K45" s="5" t="s">
        <v>15</v>
      </c>
      <c r="L45" s="5" t="s">
        <v>15</v>
      </c>
      <c r="M45" s="5" t="s">
        <v>230</v>
      </c>
      <c r="N45" s="5" t="s">
        <v>230</v>
      </c>
      <c r="O45" s="5" t="s">
        <v>230</v>
      </c>
      <c r="P45" s="5" t="s">
        <v>230</v>
      </c>
      <c r="Q45" s="5">
        <v>0</v>
      </c>
    </row>
    <row r="46" spans="1:17" ht="15" customHeight="1" x14ac:dyDescent="0.2">
      <c r="A46" t="s">
        <v>194</v>
      </c>
      <c r="B46" s="5" t="s">
        <v>5</v>
      </c>
      <c r="C46" s="5" t="s">
        <v>5</v>
      </c>
      <c r="D46" s="5" t="s">
        <v>5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230</v>
      </c>
      <c r="N46" s="5" t="s">
        <v>5</v>
      </c>
      <c r="O46" s="5" t="s">
        <v>5</v>
      </c>
      <c r="P46" s="5" t="s">
        <v>230</v>
      </c>
      <c r="Q46" s="5">
        <v>8</v>
      </c>
    </row>
    <row r="47" spans="1:17" ht="15" customHeight="1" x14ac:dyDescent="0.2">
      <c r="A47" t="s">
        <v>192</v>
      </c>
      <c r="B47" s="5" t="s">
        <v>230</v>
      </c>
      <c r="C47" s="5" t="s">
        <v>230</v>
      </c>
      <c r="D47" s="5" t="s">
        <v>230</v>
      </c>
      <c r="E47" s="5" t="s">
        <v>230</v>
      </c>
      <c r="F47" s="5" t="s">
        <v>230</v>
      </c>
      <c r="G47" s="5" t="s">
        <v>230</v>
      </c>
      <c r="H47" s="5" t="s">
        <v>230</v>
      </c>
      <c r="I47" s="5" t="s">
        <v>230</v>
      </c>
      <c r="J47" s="5" t="s">
        <v>230</v>
      </c>
      <c r="K47" s="5" t="s">
        <v>230</v>
      </c>
      <c r="L47" s="5" t="s">
        <v>230</v>
      </c>
      <c r="M47" s="5" t="s">
        <v>230</v>
      </c>
      <c r="N47" s="5" t="s">
        <v>230</v>
      </c>
      <c r="O47" s="5" t="s">
        <v>230</v>
      </c>
      <c r="P47" s="5" t="s">
        <v>230</v>
      </c>
      <c r="Q47" s="5">
        <v>0</v>
      </c>
    </row>
    <row r="48" spans="1:17" ht="15" customHeight="1" x14ac:dyDescent="0.2">
      <c r="A48" t="s">
        <v>150</v>
      </c>
      <c r="B48" s="5" t="s">
        <v>230</v>
      </c>
      <c r="C48" s="5" t="s">
        <v>230</v>
      </c>
      <c r="D48" s="5" t="s">
        <v>230</v>
      </c>
      <c r="E48" s="5" t="s">
        <v>5</v>
      </c>
      <c r="F48" s="5" t="s">
        <v>229</v>
      </c>
      <c r="G48" s="5" t="s">
        <v>5</v>
      </c>
      <c r="H48" s="5" t="s">
        <v>5</v>
      </c>
      <c r="I48" s="5" t="s">
        <v>5</v>
      </c>
      <c r="J48" s="5" t="s">
        <v>5</v>
      </c>
      <c r="K48" s="5" t="s">
        <v>5</v>
      </c>
      <c r="L48" s="5" t="s">
        <v>229</v>
      </c>
      <c r="M48" s="5" t="s">
        <v>230</v>
      </c>
      <c r="N48" s="5" t="s">
        <v>5</v>
      </c>
      <c r="O48" s="5" t="s">
        <v>5</v>
      </c>
      <c r="P48" s="5" t="s">
        <v>230</v>
      </c>
      <c r="Q48" s="5">
        <v>6</v>
      </c>
    </row>
    <row r="49" spans="1:17" ht="15" customHeight="1" x14ac:dyDescent="0.2">
      <c r="A49" t="s">
        <v>174</v>
      </c>
      <c r="B49" s="5" t="s">
        <v>230</v>
      </c>
      <c r="C49" s="5" t="s">
        <v>230</v>
      </c>
      <c r="D49" s="5" t="s">
        <v>230</v>
      </c>
      <c r="E49" s="5" t="s">
        <v>5</v>
      </c>
      <c r="F49" s="5" t="s">
        <v>229</v>
      </c>
      <c r="G49" s="5" t="s">
        <v>5</v>
      </c>
      <c r="H49" s="5" t="s">
        <v>5</v>
      </c>
      <c r="I49" s="5" t="s">
        <v>5</v>
      </c>
      <c r="J49" s="5" t="s">
        <v>230</v>
      </c>
      <c r="K49" s="5" t="s">
        <v>5</v>
      </c>
      <c r="L49" s="5" t="s">
        <v>229</v>
      </c>
      <c r="M49" s="5" t="s">
        <v>230</v>
      </c>
      <c r="N49" s="5" t="s">
        <v>230</v>
      </c>
      <c r="O49" s="5" t="s">
        <v>230</v>
      </c>
      <c r="P49" s="5" t="s">
        <v>230</v>
      </c>
      <c r="Q49" s="5">
        <v>4</v>
      </c>
    </row>
    <row r="50" spans="1:17" ht="15" customHeight="1" x14ac:dyDescent="0.2">
      <c r="A50" t="s">
        <v>226</v>
      </c>
      <c r="B50" s="5" t="s">
        <v>230</v>
      </c>
      <c r="C50" s="5" t="s">
        <v>230</v>
      </c>
      <c r="D50" s="5" t="s">
        <v>230</v>
      </c>
      <c r="E50" s="5" t="s">
        <v>230</v>
      </c>
      <c r="F50" s="5" t="s">
        <v>230</v>
      </c>
      <c r="G50" s="5" t="s">
        <v>230</v>
      </c>
      <c r="H50" s="5" t="s">
        <v>230</v>
      </c>
      <c r="I50" s="5" t="s">
        <v>230</v>
      </c>
      <c r="J50" s="5" t="s">
        <v>230</v>
      </c>
      <c r="K50" s="5" t="s">
        <v>230</v>
      </c>
      <c r="L50" s="5" t="s">
        <v>230</v>
      </c>
      <c r="M50" s="5" t="s">
        <v>230</v>
      </c>
      <c r="N50" s="5" t="s">
        <v>230</v>
      </c>
      <c r="O50" s="5" t="s">
        <v>230</v>
      </c>
      <c r="P50" s="5" t="s">
        <v>230</v>
      </c>
      <c r="Q50" s="5">
        <v>0</v>
      </c>
    </row>
    <row r="51" spans="1:17" ht="15" customHeight="1" x14ac:dyDescent="0.2">
      <c r="A51" t="s">
        <v>195</v>
      </c>
      <c r="B51" s="5" t="s">
        <v>230</v>
      </c>
      <c r="C51" s="5" t="s">
        <v>230</v>
      </c>
      <c r="D51" s="5" t="s">
        <v>230</v>
      </c>
      <c r="E51" s="5" t="s">
        <v>230</v>
      </c>
      <c r="F51" s="5" t="s">
        <v>230</v>
      </c>
      <c r="G51" s="5" t="s">
        <v>230</v>
      </c>
      <c r="H51" s="5" t="s">
        <v>230</v>
      </c>
      <c r="I51" s="5" t="s">
        <v>230</v>
      </c>
      <c r="J51" s="5" t="s">
        <v>230</v>
      </c>
      <c r="K51" s="5" t="s">
        <v>78</v>
      </c>
      <c r="L51" s="5" t="s">
        <v>78</v>
      </c>
      <c r="M51" s="5" t="s">
        <v>230</v>
      </c>
      <c r="N51" s="5" t="s">
        <v>230</v>
      </c>
      <c r="O51" s="5" t="s">
        <v>230</v>
      </c>
      <c r="P51" s="5" t="s">
        <v>230</v>
      </c>
      <c r="Q51" s="5">
        <v>2</v>
      </c>
    </row>
    <row r="52" spans="1:17" ht="15" customHeight="1" x14ac:dyDescent="0.2">
      <c r="A52" t="s">
        <v>251</v>
      </c>
      <c r="B52" s="5" t="s">
        <v>5</v>
      </c>
      <c r="C52" s="5" t="s">
        <v>5</v>
      </c>
      <c r="D52" s="5" t="s">
        <v>230</v>
      </c>
      <c r="E52" s="5" t="s">
        <v>230</v>
      </c>
      <c r="F52" s="5" t="s">
        <v>230</v>
      </c>
      <c r="G52" s="5" t="s">
        <v>230</v>
      </c>
      <c r="H52" s="5" t="s">
        <v>230</v>
      </c>
      <c r="I52" s="5" t="s">
        <v>230</v>
      </c>
      <c r="J52" s="5" t="s">
        <v>230</v>
      </c>
      <c r="K52" s="5" t="s">
        <v>230</v>
      </c>
      <c r="L52" s="5" t="s">
        <v>230</v>
      </c>
      <c r="M52" s="5" t="s">
        <v>230</v>
      </c>
      <c r="N52" s="5" t="s">
        <v>230</v>
      </c>
      <c r="O52" s="5" t="s">
        <v>230</v>
      </c>
      <c r="P52" s="5" t="s">
        <v>230</v>
      </c>
      <c r="Q52" s="5">
        <v>2</v>
      </c>
    </row>
    <row r="53" spans="1:17" ht="15" customHeight="1" x14ac:dyDescent="0.2">
      <c r="A53" t="s">
        <v>160</v>
      </c>
      <c r="B53" s="5" t="s">
        <v>230</v>
      </c>
      <c r="C53" s="5" t="s">
        <v>230</v>
      </c>
      <c r="D53" s="5" t="s">
        <v>230</v>
      </c>
      <c r="E53" s="5" t="s">
        <v>5</v>
      </c>
      <c r="F53" s="5" t="s">
        <v>229</v>
      </c>
      <c r="G53" s="5" t="s">
        <v>230</v>
      </c>
      <c r="H53" s="5" t="s">
        <v>13</v>
      </c>
      <c r="I53" s="5" t="s">
        <v>13</v>
      </c>
      <c r="J53" s="5" t="s">
        <v>13</v>
      </c>
      <c r="K53" s="5" t="s">
        <v>229</v>
      </c>
      <c r="L53" s="5" t="s">
        <v>5</v>
      </c>
      <c r="M53" s="5" t="s">
        <v>230</v>
      </c>
      <c r="N53" s="5" t="s">
        <v>13</v>
      </c>
      <c r="O53" s="5" t="s">
        <v>13</v>
      </c>
      <c r="P53" s="5" t="s">
        <v>230</v>
      </c>
      <c r="Q53" s="5">
        <v>2</v>
      </c>
    </row>
    <row r="54" spans="1:17" ht="15" customHeight="1" x14ac:dyDescent="0.2">
      <c r="A54" t="s">
        <v>170</v>
      </c>
      <c r="B54" s="5" t="s">
        <v>230</v>
      </c>
      <c r="C54" s="5" t="s">
        <v>230</v>
      </c>
      <c r="D54" s="5" t="s">
        <v>230</v>
      </c>
      <c r="E54" s="5" t="s">
        <v>230</v>
      </c>
      <c r="F54" s="5" t="s">
        <v>230</v>
      </c>
      <c r="G54" s="5" t="s">
        <v>230</v>
      </c>
      <c r="H54" s="5" t="s">
        <v>230</v>
      </c>
      <c r="I54" s="5" t="s">
        <v>230</v>
      </c>
      <c r="J54" s="5" t="s">
        <v>230</v>
      </c>
      <c r="K54" s="5" t="s">
        <v>230</v>
      </c>
      <c r="L54" s="5" t="s">
        <v>230</v>
      </c>
      <c r="M54" s="5" t="s">
        <v>230</v>
      </c>
      <c r="N54" s="5" t="s">
        <v>230</v>
      </c>
      <c r="O54" s="5" t="s">
        <v>230</v>
      </c>
      <c r="P54" s="5" t="s">
        <v>230</v>
      </c>
      <c r="Q54" s="5">
        <v>0</v>
      </c>
    </row>
    <row r="55" spans="1:17" ht="15" customHeight="1" x14ac:dyDescent="0.2">
      <c r="A55" t="s">
        <v>252</v>
      </c>
      <c r="B55" s="5" t="s">
        <v>5</v>
      </c>
      <c r="C55" s="5" t="s">
        <v>5</v>
      </c>
      <c r="D55" s="5" t="s">
        <v>230</v>
      </c>
      <c r="E55" s="5" t="s">
        <v>5</v>
      </c>
      <c r="F55" s="5" t="s">
        <v>5</v>
      </c>
      <c r="G55" s="5" t="s">
        <v>230</v>
      </c>
      <c r="H55" s="5" t="s">
        <v>5</v>
      </c>
      <c r="I55" s="5" t="s">
        <v>5</v>
      </c>
      <c r="J55" s="5" t="s">
        <v>5</v>
      </c>
      <c r="K55" s="5" t="s">
        <v>5</v>
      </c>
      <c r="L55" s="5" t="s">
        <v>5</v>
      </c>
      <c r="M55" s="5" t="s">
        <v>230</v>
      </c>
      <c r="N55" s="5" t="s">
        <v>5</v>
      </c>
      <c r="O55" s="5" t="s">
        <v>5</v>
      </c>
      <c r="P55" s="5" t="s">
        <v>230</v>
      </c>
      <c r="Q55" s="5">
        <v>10</v>
      </c>
    </row>
    <row r="56" spans="1:17" ht="15" customHeight="1" x14ac:dyDescent="0.2">
      <c r="A56" t="s">
        <v>154</v>
      </c>
      <c r="B56" s="5" t="s">
        <v>5</v>
      </c>
      <c r="C56" s="5" t="s">
        <v>229</v>
      </c>
      <c r="D56" s="5" t="s">
        <v>230</v>
      </c>
      <c r="E56" s="5" t="s">
        <v>5</v>
      </c>
      <c r="F56" s="5" t="s">
        <v>5</v>
      </c>
      <c r="G56" s="5" t="s">
        <v>230</v>
      </c>
      <c r="H56" s="5" t="s">
        <v>5</v>
      </c>
      <c r="I56" s="5" t="s">
        <v>5</v>
      </c>
      <c r="J56" s="5" t="s">
        <v>5</v>
      </c>
      <c r="K56" s="5" t="s">
        <v>5</v>
      </c>
      <c r="L56" s="5" t="s">
        <v>229</v>
      </c>
      <c r="M56" s="5" t="s">
        <v>230</v>
      </c>
      <c r="N56" s="5" t="s">
        <v>5</v>
      </c>
      <c r="O56" s="5" t="s">
        <v>5</v>
      </c>
      <c r="P56" s="5" t="s">
        <v>230</v>
      </c>
      <c r="Q56" s="5">
        <v>8</v>
      </c>
    </row>
    <row r="57" spans="1:17" ht="15" customHeight="1" x14ac:dyDescent="0.2">
      <c r="A57" t="s">
        <v>161</v>
      </c>
      <c r="B57" s="5" t="s">
        <v>230</v>
      </c>
      <c r="C57" s="5" t="s">
        <v>230</v>
      </c>
      <c r="D57" s="5" t="s">
        <v>230</v>
      </c>
      <c r="E57" s="5" t="s">
        <v>230</v>
      </c>
      <c r="F57" s="5" t="s">
        <v>230</v>
      </c>
      <c r="G57" s="5" t="s">
        <v>230</v>
      </c>
      <c r="H57" s="5" t="s">
        <v>230</v>
      </c>
      <c r="I57" s="5" t="s">
        <v>230</v>
      </c>
      <c r="J57" s="5" t="s">
        <v>230</v>
      </c>
      <c r="K57" s="5" t="s">
        <v>230</v>
      </c>
      <c r="L57" s="5" t="s">
        <v>230</v>
      </c>
      <c r="M57" s="5" t="s">
        <v>230</v>
      </c>
      <c r="N57" s="5" t="s">
        <v>230</v>
      </c>
      <c r="O57" s="5" t="s">
        <v>230</v>
      </c>
      <c r="P57" s="5" t="s">
        <v>230</v>
      </c>
      <c r="Q57" s="5">
        <v>0</v>
      </c>
    </row>
    <row r="58" spans="1:17" ht="15" customHeight="1" x14ac:dyDescent="0.2">
      <c r="A58" t="s">
        <v>152</v>
      </c>
      <c r="B58" s="5" t="s">
        <v>230</v>
      </c>
      <c r="C58" s="5" t="s">
        <v>230</v>
      </c>
      <c r="D58" s="5" t="s">
        <v>230</v>
      </c>
      <c r="E58" s="5" t="s">
        <v>230</v>
      </c>
      <c r="F58" s="5" t="s">
        <v>230</v>
      </c>
      <c r="G58" s="5" t="s">
        <v>230</v>
      </c>
      <c r="H58" s="5" t="s">
        <v>230</v>
      </c>
      <c r="I58" s="5" t="s">
        <v>230</v>
      </c>
      <c r="J58" s="5" t="s">
        <v>230</v>
      </c>
      <c r="K58" s="5" t="s">
        <v>230</v>
      </c>
      <c r="L58" s="5" t="s">
        <v>230</v>
      </c>
      <c r="M58" s="5" t="s">
        <v>230</v>
      </c>
      <c r="N58" s="5" t="s">
        <v>230</v>
      </c>
      <c r="O58" s="5" t="s">
        <v>230</v>
      </c>
      <c r="P58" s="5" t="s">
        <v>230</v>
      </c>
      <c r="Q58" s="5">
        <v>0</v>
      </c>
    </row>
    <row r="59" spans="1:17" ht="15" customHeight="1" x14ac:dyDescent="0.2">
      <c r="A59" t="s">
        <v>270</v>
      </c>
      <c r="B59" s="5" t="s">
        <v>10</v>
      </c>
      <c r="C59" s="5" t="s">
        <v>10</v>
      </c>
      <c r="D59" s="5" t="s">
        <v>230</v>
      </c>
      <c r="E59" s="5" t="s">
        <v>230</v>
      </c>
      <c r="F59" s="5" t="s">
        <v>12</v>
      </c>
      <c r="G59" s="5" t="s">
        <v>230</v>
      </c>
      <c r="H59" s="5" t="s">
        <v>10</v>
      </c>
      <c r="I59" s="5" t="s">
        <v>10</v>
      </c>
      <c r="J59" s="5" t="s">
        <v>230</v>
      </c>
      <c r="K59" s="5" t="s">
        <v>10</v>
      </c>
      <c r="L59" s="5" t="s">
        <v>10</v>
      </c>
      <c r="M59" s="5" t="s">
        <v>230</v>
      </c>
      <c r="N59" s="5" t="s">
        <v>10</v>
      </c>
      <c r="O59" s="5" t="s">
        <v>10</v>
      </c>
      <c r="P59" s="5" t="s">
        <v>230</v>
      </c>
      <c r="Q59" s="5">
        <v>1</v>
      </c>
    </row>
    <row r="60" spans="1:17" ht="15" customHeight="1" x14ac:dyDescent="0.2">
      <c r="A60" t="s">
        <v>271</v>
      </c>
      <c r="B60" s="5" t="s">
        <v>5</v>
      </c>
      <c r="C60" s="5" t="s">
        <v>5</v>
      </c>
      <c r="D60" s="5" t="s">
        <v>230</v>
      </c>
      <c r="E60" s="5" t="s">
        <v>230</v>
      </c>
      <c r="F60" s="5" t="s">
        <v>12</v>
      </c>
      <c r="G60" s="5" t="s">
        <v>5</v>
      </c>
      <c r="H60" s="5" t="s">
        <v>5</v>
      </c>
      <c r="I60" s="5" t="s">
        <v>5</v>
      </c>
      <c r="J60" s="5" t="s">
        <v>5</v>
      </c>
      <c r="K60" s="5" t="s">
        <v>5</v>
      </c>
      <c r="L60" s="5" t="s">
        <v>5</v>
      </c>
      <c r="M60" s="5" t="s">
        <v>230</v>
      </c>
      <c r="N60" s="5" t="s">
        <v>5</v>
      </c>
      <c r="O60" s="5" t="s">
        <v>5</v>
      </c>
      <c r="P60" s="5" t="s">
        <v>230</v>
      </c>
      <c r="Q60" s="5">
        <v>10</v>
      </c>
    </row>
    <row r="61" spans="1:17" ht="15" customHeight="1" x14ac:dyDescent="0.2">
      <c r="A61" t="s">
        <v>272</v>
      </c>
      <c r="B61" s="5" t="s">
        <v>5</v>
      </c>
      <c r="C61" s="5" t="s">
        <v>5</v>
      </c>
      <c r="D61" s="5" t="s">
        <v>230</v>
      </c>
      <c r="E61" s="5" t="s">
        <v>230</v>
      </c>
      <c r="F61" s="5" t="s">
        <v>12</v>
      </c>
      <c r="G61" s="5" t="s">
        <v>5</v>
      </c>
      <c r="H61" s="5" t="s">
        <v>5</v>
      </c>
      <c r="I61" s="5" t="s">
        <v>5</v>
      </c>
      <c r="J61" s="5" t="s">
        <v>5</v>
      </c>
      <c r="K61" s="5" t="s">
        <v>5</v>
      </c>
      <c r="L61" s="5" t="s">
        <v>5</v>
      </c>
      <c r="M61" s="5" t="s">
        <v>230</v>
      </c>
      <c r="N61" s="5" t="s">
        <v>5</v>
      </c>
      <c r="O61" s="5" t="s">
        <v>5</v>
      </c>
      <c r="P61" s="5" t="s">
        <v>230</v>
      </c>
      <c r="Q61" s="5">
        <v>10</v>
      </c>
    </row>
    <row r="62" spans="1:17" ht="15" customHeight="1" x14ac:dyDescent="0.2">
      <c r="A62" t="s">
        <v>273</v>
      </c>
      <c r="B62" s="5" t="s">
        <v>11</v>
      </c>
      <c r="C62" s="5" t="s">
        <v>11</v>
      </c>
      <c r="D62" s="5" t="s">
        <v>230</v>
      </c>
      <c r="E62" s="5" t="s">
        <v>230</v>
      </c>
      <c r="F62" s="5" t="s">
        <v>12</v>
      </c>
      <c r="G62" s="5" t="s">
        <v>230</v>
      </c>
      <c r="H62" s="5" t="s">
        <v>11</v>
      </c>
      <c r="I62" s="5" t="s">
        <v>11</v>
      </c>
      <c r="J62" s="5" t="s">
        <v>230</v>
      </c>
      <c r="K62" s="5" t="s">
        <v>11</v>
      </c>
      <c r="L62" s="5" t="s">
        <v>11</v>
      </c>
      <c r="M62" s="5" t="s">
        <v>230</v>
      </c>
      <c r="N62" s="5" t="s">
        <v>11</v>
      </c>
      <c r="O62" s="5" t="s">
        <v>11</v>
      </c>
      <c r="P62" s="5" t="s">
        <v>230</v>
      </c>
      <c r="Q62" s="5">
        <v>1</v>
      </c>
    </row>
    <row r="63" spans="1:17" ht="15" customHeight="1" x14ac:dyDescent="0.2">
      <c r="A63" t="s">
        <v>255</v>
      </c>
      <c r="B63" s="5" t="s">
        <v>5</v>
      </c>
      <c r="C63" s="5" t="s">
        <v>5</v>
      </c>
      <c r="D63" s="5" t="s">
        <v>230</v>
      </c>
      <c r="E63" s="5" t="s">
        <v>298</v>
      </c>
      <c r="F63" s="5" t="s">
        <v>298</v>
      </c>
      <c r="G63" s="5" t="s">
        <v>230</v>
      </c>
      <c r="H63" s="5" t="s">
        <v>298</v>
      </c>
      <c r="I63" s="5" t="s">
        <v>298</v>
      </c>
      <c r="J63" s="5" t="s">
        <v>230</v>
      </c>
      <c r="K63" s="5" t="s">
        <v>5</v>
      </c>
      <c r="L63" s="5" t="s">
        <v>5</v>
      </c>
      <c r="M63" s="5" t="s">
        <v>230</v>
      </c>
      <c r="N63" s="5" t="s">
        <v>5</v>
      </c>
      <c r="O63" s="5" t="s">
        <v>5</v>
      </c>
      <c r="P63" s="5" t="s">
        <v>230</v>
      </c>
      <c r="Q63" s="5">
        <v>0</v>
      </c>
    </row>
    <row r="64" spans="1:17" ht="15" customHeight="1" x14ac:dyDescent="0.2">
      <c r="A64" t="s">
        <v>241</v>
      </c>
      <c r="B64" s="5" t="s">
        <v>5</v>
      </c>
      <c r="C64" s="5" t="s">
        <v>5</v>
      </c>
      <c r="D64" s="5" t="s">
        <v>230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230</v>
      </c>
      <c r="N64" s="5" t="s">
        <v>5</v>
      </c>
      <c r="O64" s="5" t="s">
        <v>5</v>
      </c>
      <c r="P64" s="5" t="s">
        <v>230</v>
      </c>
      <c r="Q64" s="5">
        <v>10</v>
      </c>
    </row>
    <row r="65" spans="1:31" ht="15" customHeight="1" x14ac:dyDescent="0.2"/>
    <row r="66" spans="1:31" ht="15" customHeight="1" x14ac:dyDescent="0.2"/>
    <row r="67" spans="1:31" ht="15" customHeight="1" x14ac:dyDescent="0.2"/>
    <row r="68" spans="1:31" ht="15" customHeight="1" x14ac:dyDescent="0.2"/>
    <row r="69" spans="1:31" ht="15" customHeight="1" x14ac:dyDescent="0.2">
      <c r="R69" s="5"/>
      <c r="S69" s="5" t="s">
        <v>122</v>
      </c>
      <c r="T69" s="5"/>
      <c r="U69" s="5" t="s">
        <v>317</v>
      </c>
      <c r="V69" s="5"/>
      <c r="W69" s="5"/>
      <c r="X69" s="5" t="s">
        <v>318</v>
      </c>
      <c r="Y69" s="5"/>
      <c r="Z69" s="5" t="s">
        <v>324</v>
      </c>
      <c r="AA69" s="5"/>
      <c r="AB69" s="5"/>
    </row>
    <row r="70" spans="1:31" ht="15" customHeight="1" x14ac:dyDescent="0.2">
      <c r="R70" s="5"/>
      <c r="S70" s="5">
        <v>4</v>
      </c>
      <c r="T70" s="5"/>
      <c r="U70" s="5">
        <v>2</v>
      </c>
      <c r="V70" s="5"/>
      <c r="W70" s="5"/>
      <c r="X70" s="5">
        <v>20</v>
      </c>
      <c r="Y70" s="5"/>
      <c r="Z70" s="5"/>
      <c r="AA70" s="5"/>
      <c r="AB70" s="5"/>
    </row>
    <row r="71" spans="1:31" x14ac:dyDescent="0.2">
      <c r="A71" t="s">
        <v>242</v>
      </c>
      <c r="B71" s="5" t="s">
        <v>0</v>
      </c>
      <c r="E71" s="5" t="s">
        <v>1</v>
      </c>
      <c r="H71" s="5" t="s">
        <v>2</v>
      </c>
      <c r="K71" s="5" t="s">
        <v>3</v>
      </c>
      <c r="N71" s="5" t="s">
        <v>4</v>
      </c>
      <c r="Q71" s="5" t="s">
        <v>253</v>
      </c>
      <c r="R71" s="5" t="s">
        <v>325</v>
      </c>
      <c r="S71" s="5" t="s">
        <v>319</v>
      </c>
      <c r="T71" s="5" t="s">
        <v>320</v>
      </c>
      <c r="U71" s="5" t="s">
        <v>319</v>
      </c>
      <c r="V71" s="5" t="s">
        <v>320</v>
      </c>
      <c r="W71" s="5" t="s">
        <v>325</v>
      </c>
      <c r="X71" s="5" t="s">
        <v>319</v>
      </c>
      <c r="Y71" s="5" t="s">
        <v>320</v>
      </c>
      <c r="Z71" s="5" t="s">
        <v>319</v>
      </c>
      <c r="AA71" s="5" t="s">
        <v>320</v>
      </c>
      <c r="AB71" s="5"/>
      <c r="AC71" s="5" t="s">
        <v>324</v>
      </c>
      <c r="AD71" s="5" t="s">
        <v>319</v>
      </c>
      <c r="AE71" s="5" t="s">
        <v>320</v>
      </c>
    </row>
    <row r="72" spans="1:31" x14ac:dyDescent="0.2">
      <c r="B72" s="5" t="s">
        <v>27</v>
      </c>
      <c r="C72" s="5" t="s">
        <v>28</v>
      </c>
      <c r="D72" s="5" t="s">
        <v>29</v>
      </c>
      <c r="E72" s="5" t="s">
        <v>27</v>
      </c>
      <c r="F72" s="5" t="s">
        <v>28</v>
      </c>
      <c r="G72" s="5" t="s">
        <v>29</v>
      </c>
      <c r="H72" s="5" t="s">
        <v>27</v>
      </c>
      <c r="I72" s="5" t="s">
        <v>28</v>
      </c>
      <c r="J72" s="5" t="s">
        <v>29</v>
      </c>
      <c r="K72" s="5" t="s">
        <v>27</v>
      </c>
      <c r="L72" s="5" t="s">
        <v>28</v>
      </c>
      <c r="M72" s="5" t="s">
        <v>29</v>
      </c>
      <c r="N72" s="5" t="s">
        <v>27</v>
      </c>
      <c r="O72" s="5" t="s">
        <v>28</v>
      </c>
      <c r="P72" s="5" t="s">
        <v>29</v>
      </c>
      <c r="R72" s="5"/>
      <c r="S72" s="5"/>
      <c r="T72" s="5"/>
      <c r="U72" s="5"/>
      <c r="V72" s="5"/>
      <c r="W72" s="5"/>
      <c r="X72" s="5"/>
      <c r="Y72" s="5"/>
      <c r="AB72" s="5"/>
      <c r="AC72" s="5"/>
      <c r="AD72" s="5"/>
    </row>
    <row r="73" spans="1:31" x14ac:dyDescent="0.2">
      <c r="A73" t="s">
        <v>269</v>
      </c>
      <c r="B73" s="5" t="s">
        <v>5</v>
      </c>
      <c r="C73" s="75" t="s">
        <v>338</v>
      </c>
      <c r="D73" s="5" t="s">
        <v>5</v>
      </c>
      <c r="E73" s="5" t="s">
        <v>5</v>
      </c>
      <c r="F73" s="5" t="s">
        <v>229</v>
      </c>
      <c r="G73" s="5" t="s">
        <v>230</v>
      </c>
      <c r="H73" s="5" t="s">
        <v>14</v>
      </c>
      <c r="I73" s="5" t="s">
        <v>14</v>
      </c>
      <c r="J73" s="5" t="s">
        <v>14</v>
      </c>
      <c r="K73" s="5" t="s">
        <v>229</v>
      </c>
      <c r="L73" s="5" t="s">
        <v>5</v>
      </c>
      <c r="M73" s="5" t="s">
        <v>230</v>
      </c>
      <c r="N73" s="5" t="s">
        <v>5</v>
      </c>
      <c r="O73" s="5" t="s">
        <v>5</v>
      </c>
      <c r="P73" s="5" t="s">
        <v>230</v>
      </c>
      <c r="Q73" s="5">
        <v>5</v>
      </c>
      <c r="R73" s="5">
        <f t="shared" ref="R73:R87" si="0">Q73/Q$97</f>
        <v>8.9285714285714288E-2</v>
      </c>
      <c r="S73" s="5">
        <f>'Sem 1 '!T73+S$70*R73</f>
        <v>-0.3819875776397515</v>
      </c>
      <c r="T73" s="5">
        <f>S73-1</f>
        <v>-1.3819875776397514</v>
      </c>
      <c r="U73" s="5">
        <f>U$70*R73</f>
        <v>0.17857142857142858</v>
      </c>
      <c r="V73" s="5">
        <f>U73</f>
        <v>0.17857142857142858</v>
      </c>
      <c r="W73" s="5">
        <f t="shared" ref="W73:W85" si="1">Q73/Q$98</f>
        <v>0.13157894736842105</v>
      </c>
      <c r="X73" s="5">
        <f>'Sem 1 '!Y73+X$70*W73</f>
        <v>1.9736842105263155</v>
      </c>
      <c r="Y73" s="5">
        <f>X73-3</f>
        <v>-1.0263157894736845</v>
      </c>
      <c r="AB73" s="5"/>
      <c r="AC73" s="5"/>
      <c r="AD73" s="5"/>
    </row>
    <row r="74" spans="1:31" x14ac:dyDescent="0.2">
      <c r="A74" t="s">
        <v>196</v>
      </c>
      <c r="B74" s="5" t="s">
        <v>5</v>
      </c>
      <c r="C74" s="5" t="s">
        <v>229</v>
      </c>
      <c r="D74" s="5" t="s">
        <v>5</v>
      </c>
      <c r="E74" s="5" t="s">
        <v>5</v>
      </c>
      <c r="F74" s="5" t="s">
        <v>5</v>
      </c>
      <c r="G74" s="5" t="s">
        <v>5</v>
      </c>
      <c r="H74" s="5" t="s">
        <v>5</v>
      </c>
      <c r="I74" s="5" t="s">
        <v>229</v>
      </c>
      <c r="J74" s="5" t="s">
        <v>5</v>
      </c>
      <c r="K74" s="5" t="s">
        <v>5</v>
      </c>
      <c r="L74" s="5" t="s">
        <v>229</v>
      </c>
      <c r="M74" s="5" t="s">
        <v>230</v>
      </c>
      <c r="N74" s="5" t="s">
        <v>230</v>
      </c>
      <c r="O74" s="5" t="s">
        <v>230</v>
      </c>
      <c r="P74" s="5" t="s">
        <v>230</v>
      </c>
      <c r="Q74" s="5">
        <v>5</v>
      </c>
      <c r="R74" s="5">
        <f t="shared" si="0"/>
        <v>8.9285714285714288E-2</v>
      </c>
      <c r="S74" s="5">
        <f>'Sem 1 '!T74+S$70*R74</f>
        <v>0.53105590062111796</v>
      </c>
      <c r="T74" s="5">
        <f>S74-1</f>
        <v>-0.46894409937888204</v>
      </c>
      <c r="U74" s="5">
        <f t="shared" ref="U74:U87" si="2">U$70*R74</f>
        <v>0.17857142857142858</v>
      </c>
      <c r="V74" s="5">
        <f t="shared" ref="V74:V87" si="3">U74</f>
        <v>0.17857142857142858</v>
      </c>
      <c r="W74" s="5">
        <f t="shared" si="1"/>
        <v>0.13157894736842105</v>
      </c>
      <c r="X74" s="5">
        <f>'Sem 1 '!Y74+X$70*W74</f>
        <v>1.5263157894736838</v>
      </c>
      <c r="Y74" s="5">
        <f>X74-1</f>
        <v>0.52631578947368385</v>
      </c>
      <c r="AB74" s="5"/>
      <c r="AC74" s="5"/>
      <c r="AD74" s="5"/>
    </row>
    <row r="75" spans="1:31" x14ac:dyDescent="0.2">
      <c r="A75" t="s">
        <v>157</v>
      </c>
      <c r="B75" s="5" t="s">
        <v>5</v>
      </c>
      <c r="C75" s="5" t="s">
        <v>5</v>
      </c>
      <c r="D75" s="5" t="s">
        <v>230</v>
      </c>
      <c r="E75" s="5" t="s">
        <v>230</v>
      </c>
      <c r="F75" s="5" t="s">
        <v>5</v>
      </c>
      <c r="G75" s="5" t="s">
        <v>5</v>
      </c>
      <c r="H75" s="5" t="s">
        <v>5</v>
      </c>
      <c r="I75" s="5" t="s">
        <v>5</v>
      </c>
      <c r="J75" s="5" t="s">
        <v>230</v>
      </c>
      <c r="K75" s="5" t="s">
        <v>13</v>
      </c>
      <c r="L75" s="5" t="s">
        <v>13</v>
      </c>
      <c r="M75" s="5" t="s">
        <v>230</v>
      </c>
      <c r="N75" s="5" t="s">
        <v>230</v>
      </c>
      <c r="O75" s="5" t="s">
        <v>230</v>
      </c>
      <c r="P75" s="5" t="s">
        <v>230</v>
      </c>
      <c r="Q75" s="5">
        <v>4</v>
      </c>
      <c r="R75" s="5">
        <f t="shared" si="0"/>
        <v>7.1428571428571425E-2</v>
      </c>
      <c r="S75" s="5">
        <f>'Sem 1 '!T75+S$70*R75</f>
        <v>0.54658385093167694</v>
      </c>
      <c r="T75" s="5">
        <f t="shared" ref="T75:T86" si="4">S75</f>
        <v>0.54658385093167694</v>
      </c>
      <c r="U75" s="5">
        <f t="shared" si="2"/>
        <v>0.14285714285714285</v>
      </c>
      <c r="V75" s="5">
        <f t="shared" si="3"/>
        <v>0.14285714285714285</v>
      </c>
      <c r="W75" s="5">
        <f t="shared" si="1"/>
        <v>0.10526315789473684</v>
      </c>
      <c r="X75" s="5">
        <f>'Sem 1 '!Y75+X$70*W75</f>
        <v>0.44736842105263142</v>
      </c>
      <c r="Y75" s="5">
        <f t="shared" ref="Y75:Y84" si="5">X75</f>
        <v>0.44736842105263142</v>
      </c>
      <c r="AB75" s="5"/>
      <c r="AC75" s="5"/>
      <c r="AD75" s="5"/>
    </row>
    <row r="76" spans="1:31" x14ac:dyDescent="0.2">
      <c r="A76" t="s">
        <v>197</v>
      </c>
      <c r="B76" s="5" t="s">
        <v>15</v>
      </c>
      <c r="C76" s="5" t="s">
        <v>15</v>
      </c>
      <c r="D76" s="5" t="s">
        <v>15</v>
      </c>
      <c r="E76" s="5" t="s">
        <v>15</v>
      </c>
      <c r="F76" s="5" t="s">
        <v>15</v>
      </c>
      <c r="G76" s="5" t="s">
        <v>15</v>
      </c>
      <c r="H76" s="5" t="s">
        <v>15</v>
      </c>
      <c r="I76" s="5" t="s">
        <v>15</v>
      </c>
      <c r="J76" s="5" t="s">
        <v>15</v>
      </c>
      <c r="K76" s="5" t="s">
        <v>15</v>
      </c>
      <c r="L76" s="5" t="s">
        <v>15</v>
      </c>
      <c r="M76" s="5" t="s">
        <v>230</v>
      </c>
      <c r="N76" s="5" t="s">
        <v>230</v>
      </c>
      <c r="O76" s="5" t="s">
        <v>230</v>
      </c>
      <c r="P76" s="5" t="s">
        <v>230</v>
      </c>
      <c r="Q76" s="5">
        <v>0</v>
      </c>
      <c r="R76" s="5">
        <f t="shared" si="0"/>
        <v>0</v>
      </c>
      <c r="S76" s="5">
        <f>'Sem 1 '!T76+S$70*R76</f>
        <v>-0.47826086956521741</v>
      </c>
      <c r="T76" s="5">
        <f t="shared" si="4"/>
        <v>-0.47826086956521741</v>
      </c>
      <c r="U76" s="5">
        <f t="shared" si="2"/>
        <v>0</v>
      </c>
      <c r="V76" s="5">
        <f t="shared" si="3"/>
        <v>0</v>
      </c>
      <c r="W76" s="5">
        <f t="shared" si="1"/>
        <v>0</v>
      </c>
      <c r="X76" s="5">
        <f>'Sem 1 '!Y76+X$70*W76</f>
        <v>0.68421052631578938</v>
      </c>
      <c r="Y76" s="5">
        <f>X76-1</f>
        <v>-0.31578947368421062</v>
      </c>
      <c r="AB76" s="5"/>
      <c r="AC76" s="5"/>
      <c r="AD76" s="5"/>
    </row>
    <row r="77" spans="1:31" x14ac:dyDescent="0.2">
      <c r="A77" t="s">
        <v>194</v>
      </c>
      <c r="B77" s="5" t="s">
        <v>5</v>
      </c>
      <c r="C77" s="5" t="s">
        <v>5</v>
      </c>
      <c r="D77" s="5" t="s">
        <v>5</v>
      </c>
      <c r="E77" s="5" t="s">
        <v>5</v>
      </c>
      <c r="F77" s="5" t="s">
        <v>5</v>
      </c>
      <c r="G77" s="5" t="s">
        <v>5</v>
      </c>
      <c r="H77" s="5" t="s">
        <v>5</v>
      </c>
      <c r="I77" s="5" t="s">
        <v>5</v>
      </c>
      <c r="J77" s="5" t="s">
        <v>5</v>
      </c>
      <c r="K77" s="5" t="s">
        <v>5</v>
      </c>
      <c r="L77" s="5" t="s">
        <v>5</v>
      </c>
      <c r="M77" s="5" t="s">
        <v>230</v>
      </c>
      <c r="N77" s="5" t="s">
        <v>5</v>
      </c>
      <c r="O77" s="5" t="s">
        <v>5</v>
      </c>
      <c r="P77" s="5" t="s">
        <v>230</v>
      </c>
      <c r="Q77" s="5">
        <v>8</v>
      </c>
      <c r="R77" s="5">
        <f t="shared" si="0"/>
        <v>0.14285714285714285</v>
      </c>
      <c r="S77" s="5">
        <f>'Sem 1 '!T77+S$70*R77</f>
        <v>0.26708074534161486</v>
      </c>
      <c r="T77" s="5">
        <f t="shared" si="4"/>
        <v>0.26708074534161486</v>
      </c>
      <c r="U77" s="5">
        <f t="shared" si="2"/>
        <v>0.2857142857142857</v>
      </c>
      <c r="V77" s="5">
        <f>U77-1</f>
        <v>-0.7142857142857143</v>
      </c>
      <c r="W77" s="5">
        <f t="shared" si="1"/>
        <v>0.21052631578947367</v>
      </c>
      <c r="X77" s="5">
        <f>'Sem 1 '!Y77+X$70*W77</f>
        <v>5.7894736842105257</v>
      </c>
      <c r="Y77" s="5">
        <f>X77-5</f>
        <v>0.78947368421052566</v>
      </c>
      <c r="AB77" s="5"/>
      <c r="AC77" s="5"/>
      <c r="AD77" s="5"/>
    </row>
    <row r="78" spans="1:31" x14ac:dyDescent="0.2">
      <c r="A78" t="s">
        <v>192</v>
      </c>
      <c r="B78" s="5" t="s">
        <v>230</v>
      </c>
      <c r="C78" s="5" t="s">
        <v>230</v>
      </c>
      <c r="D78" s="5" t="s">
        <v>230</v>
      </c>
      <c r="E78" s="5" t="s">
        <v>230</v>
      </c>
      <c r="F78" s="5" t="s">
        <v>230</v>
      </c>
      <c r="G78" s="5" t="s">
        <v>230</v>
      </c>
      <c r="H78" s="5" t="s">
        <v>230</v>
      </c>
      <c r="I78" s="5" t="s">
        <v>230</v>
      </c>
      <c r="J78" s="5" t="s">
        <v>230</v>
      </c>
      <c r="K78" s="5" t="s">
        <v>230</v>
      </c>
      <c r="L78" s="5" t="s">
        <v>230</v>
      </c>
      <c r="M78" s="5" t="s">
        <v>230</v>
      </c>
      <c r="N78" s="5" t="s">
        <v>230</v>
      </c>
      <c r="O78" s="5" t="s">
        <v>230</v>
      </c>
      <c r="P78" s="5" t="s">
        <v>230</v>
      </c>
      <c r="Q78" s="5">
        <v>0</v>
      </c>
      <c r="R78" s="5">
        <f t="shared" si="0"/>
        <v>0</v>
      </c>
      <c r="S78" s="5">
        <f>'Sem 1 '!T78+S$70*R78</f>
        <v>0</v>
      </c>
      <c r="T78" s="5">
        <f t="shared" si="4"/>
        <v>0</v>
      </c>
      <c r="U78" s="5">
        <f t="shared" si="2"/>
        <v>0</v>
      </c>
      <c r="V78" s="5">
        <f t="shared" si="3"/>
        <v>0</v>
      </c>
      <c r="W78" s="5">
        <f t="shared" si="1"/>
        <v>0</v>
      </c>
      <c r="X78" s="5">
        <f>'Sem 1 '!Y78+X$70*W78</f>
        <v>0</v>
      </c>
      <c r="Y78" s="5">
        <f t="shared" si="5"/>
        <v>0</v>
      </c>
      <c r="AB78" s="5"/>
      <c r="AC78" s="5"/>
      <c r="AD78" s="5"/>
    </row>
    <row r="79" spans="1:31" x14ac:dyDescent="0.2">
      <c r="A79" t="s">
        <v>150</v>
      </c>
      <c r="B79" s="5" t="s">
        <v>230</v>
      </c>
      <c r="C79" s="5" t="s">
        <v>230</v>
      </c>
      <c r="D79" s="5" t="s">
        <v>230</v>
      </c>
      <c r="E79" s="5" t="s">
        <v>5</v>
      </c>
      <c r="F79" s="5" t="s">
        <v>229</v>
      </c>
      <c r="G79" s="5" t="s">
        <v>5</v>
      </c>
      <c r="H79" s="5" t="s">
        <v>5</v>
      </c>
      <c r="I79" s="5" t="s">
        <v>5</v>
      </c>
      <c r="J79" s="5" t="s">
        <v>5</v>
      </c>
      <c r="K79" s="5" t="s">
        <v>5</v>
      </c>
      <c r="L79" s="5" t="s">
        <v>229</v>
      </c>
      <c r="M79" s="5" t="s">
        <v>230</v>
      </c>
      <c r="N79" s="5" t="s">
        <v>5</v>
      </c>
      <c r="O79" s="5" t="s">
        <v>5</v>
      </c>
      <c r="P79" s="5" t="s">
        <v>230</v>
      </c>
      <c r="Q79" s="5">
        <v>6</v>
      </c>
      <c r="R79" s="5">
        <f t="shared" si="0"/>
        <v>0.10714285714285714</v>
      </c>
      <c r="S79" s="5">
        <f>'Sem 1 '!T79+S$70*R79</f>
        <v>1.1242236024844721</v>
      </c>
      <c r="T79" s="5">
        <f t="shared" si="4"/>
        <v>1.1242236024844721</v>
      </c>
      <c r="U79" s="5">
        <f t="shared" si="2"/>
        <v>0.21428571428571427</v>
      </c>
      <c r="V79" s="5">
        <f t="shared" si="3"/>
        <v>0.21428571428571427</v>
      </c>
      <c r="W79" s="5">
        <f t="shared" si="1"/>
        <v>0.15789473684210525</v>
      </c>
      <c r="X79" s="5">
        <f>'Sem 1 '!Y79+X$70*W79</f>
        <v>3.7368421052631575</v>
      </c>
      <c r="Y79" s="5">
        <f>X79-2</f>
        <v>1.7368421052631575</v>
      </c>
      <c r="AB79" s="5"/>
      <c r="AC79" s="5"/>
      <c r="AD79" s="5"/>
    </row>
    <row r="80" spans="1:31" x14ac:dyDescent="0.2">
      <c r="A80" t="s">
        <v>174</v>
      </c>
      <c r="B80" s="5" t="s">
        <v>230</v>
      </c>
      <c r="C80" s="5" t="s">
        <v>230</v>
      </c>
      <c r="D80" s="5" t="s">
        <v>230</v>
      </c>
      <c r="E80" s="5" t="s">
        <v>5</v>
      </c>
      <c r="F80" s="5" t="s">
        <v>229</v>
      </c>
      <c r="G80" s="5" t="s">
        <v>5</v>
      </c>
      <c r="H80" s="5" t="s">
        <v>5</v>
      </c>
      <c r="I80" s="5" t="s">
        <v>5</v>
      </c>
      <c r="J80" s="5" t="s">
        <v>230</v>
      </c>
      <c r="K80" s="75" t="s">
        <v>339</v>
      </c>
      <c r="L80" s="5" t="s">
        <v>229</v>
      </c>
      <c r="M80" s="5" t="s">
        <v>230</v>
      </c>
      <c r="N80" s="5" t="s">
        <v>230</v>
      </c>
      <c r="O80" s="5" t="s">
        <v>230</v>
      </c>
      <c r="P80" s="5" t="s">
        <v>230</v>
      </c>
      <c r="Q80" s="5">
        <v>4</v>
      </c>
      <c r="R80" s="5">
        <f t="shared" si="0"/>
        <v>7.1428571428571425E-2</v>
      </c>
      <c r="S80" s="5">
        <f>'Sem 1 '!T80+S$70*R80</f>
        <v>0.2857142857142857</v>
      </c>
      <c r="T80" s="5">
        <f>S80-1</f>
        <v>-0.7142857142857143</v>
      </c>
      <c r="U80" s="5">
        <f t="shared" si="2"/>
        <v>0.14285714285714285</v>
      </c>
      <c r="V80" s="5">
        <f t="shared" si="3"/>
        <v>0.14285714285714285</v>
      </c>
      <c r="W80" s="5">
        <f t="shared" si="1"/>
        <v>0.10526315789473684</v>
      </c>
      <c r="X80" s="5">
        <f>'Sem 1 '!Y80+X$70*W80</f>
        <v>2.1052631578947367</v>
      </c>
      <c r="Y80" s="5">
        <f>X80-1</f>
        <v>1.1052631578947367</v>
      </c>
      <c r="AB80" s="5"/>
      <c r="AC80" s="5"/>
      <c r="AD80" s="5"/>
    </row>
    <row r="81" spans="1:30" x14ac:dyDescent="0.2">
      <c r="A81" t="s">
        <v>226</v>
      </c>
      <c r="B81" s="5" t="s">
        <v>230</v>
      </c>
      <c r="C81" s="5" t="s">
        <v>230</v>
      </c>
      <c r="D81" s="5" t="s">
        <v>230</v>
      </c>
      <c r="E81" s="5" t="s">
        <v>230</v>
      </c>
      <c r="F81" s="5" t="s">
        <v>230</v>
      </c>
      <c r="G81" s="5" t="s">
        <v>230</v>
      </c>
      <c r="H81" s="5" t="s">
        <v>230</v>
      </c>
      <c r="I81" s="5" t="s">
        <v>230</v>
      </c>
      <c r="J81" s="5" t="s">
        <v>230</v>
      </c>
      <c r="K81" s="5" t="s">
        <v>230</v>
      </c>
      <c r="L81" s="5" t="s">
        <v>230</v>
      </c>
      <c r="M81" s="5" t="s">
        <v>230</v>
      </c>
      <c r="N81" s="5" t="s">
        <v>230</v>
      </c>
      <c r="O81" s="5" t="s">
        <v>230</v>
      </c>
      <c r="P81" s="5" t="s">
        <v>230</v>
      </c>
      <c r="Q81" s="5">
        <v>0</v>
      </c>
      <c r="R81" s="5">
        <f t="shared" si="0"/>
        <v>0</v>
      </c>
      <c r="S81" s="5">
        <f>'Sem 1 '!T81+S$70*R81</f>
        <v>0.34782608695652173</v>
      </c>
      <c r="T81" s="5">
        <f t="shared" si="4"/>
        <v>0.34782608695652173</v>
      </c>
      <c r="U81" s="5">
        <f t="shared" si="2"/>
        <v>0</v>
      </c>
      <c r="V81" s="5">
        <f t="shared" si="3"/>
        <v>0</v>
      </c>
      <c r="W81" s="5">
        <f t="shared" si="1"/>
        <v>0</v>
      </c>
      <c r="X81" s="5">
        <f>'Sem 1 '!Y81+X$70*W81</f>
        <v>-0.21052631578947389</v>
      </c>
      <c r="Y81" s="5">
        <f>X81-4</f>
        <v>-4.2105263157894743</v>
      </c>
      <c r="AB81" s="5"/>
      <c r="AC81" s="5"/>
      <c r="AD81" s="5"/>
    </row>
    <row r="82" spans="1:30" x14ac:dyDescent="0.2">
      <c r="A82" t="s">
        <v>195</v>
      </c>
      <c r="B82" s="5" t="s">
        <v>230</v>
      </c>
      <c r="C82" s="5" t="s">
        <v>230</v>
      </c>
      <c r="D82" s="5" t="s">
        <v>230</v>
      </c>
      <c r="E82" s="5" t="s">
        <v>230</v>
      </c>
      <c r="F82" s="5" t="s">
        <v>230</v>
      </c>
      <c r="G82" s="5" t="s">
        <v>230</v>
      </c>
      <c r="H82" s="5" t="s">
        <v>230</v>
      </c>
      <c r="I82" s="5" t="s">
        <v>230</v>
      </c>
      <c r="J82" s="5" t="s">
        <v>230</v>
      </c>
      <c r="K82" s="75" t="s">
        <v>337</v>
      </c>
      <c r="L82" s="5" t="s">
        <v>78</v>
      </c>
      <c r="M82" s="5" t="s">
        <v>230</v>
      </c>
      <c r="N82" s="5" t="s">
        <v>230</v>
      </c>
      <c r="O82" s="5" t="s">
        <v>230</v>
      </c>
      <c r="P82" s="5" t="s">
        <v>230</v>
      </c>
      <c r="Q82" s="5">
        <v>2</v>
      </c>
      <c r="R82" s="5">
        <f t="shared" si="0"/>
        <v>3.5714285714285712E-2</v>
      </c>
      <c r="S82" s="5">
        <f>'Sem 1 '!T82+S$70*R82</f>
        <v>0.31677018633540371</v>
      </c>
      <c r="T82" s="5">
        <f t="shared" si="4"/>
        <v>0.31677018633540371</v>
      </c>
      <c r="U82" s="5">
        <f t="shared" si="2"/>
        <v>7.1428571428571425E-2</v>
      </c>
      <c r="V82" s="5">
        <f t="shared" si="3"/>
        <v>7.1428571428571425E-2</v>
      </c>
      <c r="W82" s="5">
        <f t="shared" si="1"/>
        <v>5.2631578947368418E-2</v>
      </c>
      <c r="X82" s="5">
        <f>'Sem 1 '!Y82+X$70*W82</f>
        <v>0.94736842105263142</v>
      </c>
      <c r="Y82" s="5">
        <f t="shared" si="5"/>
        <v>0.94736842105263142</v>
      </c>
      <c r="AB82" s="5"/>
      <c r="AC82" s="5"/>
      <c r="AD82" s="5"/>
    </row>
    <row r="83" spans="1:30" x14ac:dyDescent="0.2">
      <c r="A83" t="s">
        <v>251</v>
      </c>
      <c r="B83" s="75" t="s">
        <v>338</v>
      </c>
      <c r="C83" s="5" t="s">
        <v>5</v>
      </c>
      <c r="D83" s="5" t="s">
        <v>230</v>
      </c>
      <c r="E83" s="5" t="s">
        <v>230</v>
      </c>
      <c r="F83" s="5" t="s">
        <v>230</v>
      </c>
      <c r="G83" s="5" t="s">
        <v>230</v>
      </c>
      <c r="H83" s="5" t="s">
        <v>230</v>
      </c>
      <c r="I83" s="5" t="s">
        <v>230</v>
      </c>
      <c r="J83" s="5" t="s">
        <v>230</v>
      </c>
      <c r="K83" s="5" t="s">
        <v>230</v>
      </c>
      <c r="L83" s="5" t="s">
        <v>230</v>
      </c>
      <c r="M83" s="5" t="s">
        <v>230</v>
      </c>
      <c r="N83" s="5" t="s">
        <v>230</v>
      </c>
      <c r="O83" s="5" t="s">
        <v>230</v>
      </c>
      <c r="P83" s="5" t="s">
        <v>230</v>
      </c>
      <c r="Q83" s="5">
        <v>2</v>
      </c>
      <c r="R83" s="5">
        <f t="shared" si="0"/>
        <v>3.5714285714285712E-2</v>
      </c>
      <c r="S83" s="5">
        <f>'Sem 1 '!T83+S$70*R83</f>
        <v>0.31677018633540371</v>
      </c>
      <c r="T83" s="5">
        <f t="shared" si="4"/>
        <v>0.31677018633540371</v>
      </c>
      <c r="U83" s="5">
        <f t="shared" si="2"/>
        <v>7.1428571428571425E-2</v>
      </c>
      <c r="V83" s="5">
        <f t="shared" si="3"/>
        <v>7.1428571428571425E-2</v>
      </c>
      <c r="W83" s="5">
        <f t="shared" si="1"/>
        <v>5.2631578947368418E-2</v>
      </c>
      <c r="X83" s="5">
        <f>'Sem 1 '!Y83+X$70*W83</f>
        <v>1.9473684210526314</v>
      </c>
      <c r="Y83" s="5">
        <f>X83-1</f>
        <v>0.94736842105263142</v>
      </c>
      <c r="AB83" s="5"/>
      <c r="AC83" s="5"/>
      <c r="AD83" s="5"/>
    </row>
    <row r="84" spans="1:30" x14ac:dyDescent="0.2">
      <c r="A84" t="s">
        <v>160</v>
      </c>
      <c r="B84" s="5" t="s">
        <v>230</v>
      </c>
      <c r="C84" s="5" t="s">
        <v>230</v>
      </c>
      <c r="D84" s="5" t="s">
        <v>230</v>
      </c>
      <c r="E84" s="5" t="s">
        <v>5</v>
      </c>
      <c r="F84" s="5" t="s">
        <v>229</v>
      </c>
      <c r="G84" s="5" t="s">
        <v>230</v>
      </c>
      <c r="H84" s="5" t="s">
        <v>13</v>
      </c>
      <c r="I84" s="5" t="s">
        <v>13</v>
      </c>
      <c r="J84" s="5" t="s">
        <v>13</v>
      </c>
      <c r="K84" s="5" t="s">
        <v>229</v>
      </c>
      <c r="L84" s="5" t="s">
        <v>5</v>
      </c>
      <c r="M84" s="5" t="s">
        <v>230</v>
      </c>
      <c r="N84" s="5" t="s">
        <v>13</v>
      </c>
      <c r="O84" s="5" t="s">
        <v>13</v>
      </c>
      <c r="P84" s="5" t="s">
        <v>230</v>
      </c>
      <c r="Q84" s="5">
        <v>2</v>
      </c>
      <c r="R84" s="5">
        <f t="shared" si="0"/>
        <v>3.5714285714285712E-2</v>
      </c>
      <c r="S84" s="5">
        <f>'Sem 1 '!T84+S$70*R84</f>
        <v>0.14285714285714285</v>
      </c>
      <c r="T84" s="5">
        <f t="shared" si="4"/>
        <v>0.14285714285714285</v>
      </c>
      <c r="U84" s="5">
        <f t="shared" si="2"/>
        <v>7.1428571428571425E-2</v>
      </c>
      <c r="V84" s="5">
        <f t="shared" si="3"/>
        <v>7.1428571428571425E-2</v>
      </c>
      <c r="W84" s="5">
        <f t="shared" si="1"/>
        <v>5.2631578947368418E-2</v>
      </c>
      <c r="X84" s="5">
        <f>'Sem 1 '!Y84+X$70*W84</f>
        <v>1.0526315789473684</v>
      </c>
      <c r="Y84" s="5">
        <f t="shared" si="5"/>
        <v>1.0526315789473684</v>
      </c>
      <c r="AB84" s="5"/>
      <c r="AC84" s="5"/>
      <c r="AD84" s="5"/>
    </row>
    <row r="85" spans="1:30" x14ac:dyDescent="0.2">
      <c r="A85" t="s">
        <v>170</v>
      </c>
      <c r="B85" s="5" t="s">
        <v>230</v>
      </c>
      <c r="C85" s="5" t="s">
        <v>230</v>
      </c>
      <c r="D85" s="5" t="s">
        <v>230</v>
      </c>
      <c r="E85" s="5" t="s">
        <v>230</v>
      </c>
      <c r="F85" s="5" t="s">
        <v>230</v>
      </c>
      <c r="G85" s="5" t="s">
        <v>230</v>
      </c>
      <c r="H85" s="5" t="s">
        <v>230</v>
      </c>
      <c r="I85" s="5" t="s">
        <v>230</v>
      </c>
      <c r="J85" s="5" t="s">
        <v>230</v>
      </c>
      <c r="K85" s="5" t="s">
        <v>230</v>
      </c>
      <c r="L85" s="5" t="s">
        <v>230</v>
      </c>
      <c r="M85" s="5" t="s">
        <v>230</v>
      </c>
      <c r="N85" s="5" t="s">
        <v>230</v>
      </c>
      <c r="O85" s="5" t="s">
        <v>230</v>
      </c>
      <c r="P85" s="5" t="s">
        <v>230</v>
      </c>
      <c r="Q85" s="5">
        <v>0</v>
      </c>
      <c r="R85" s="5">
        <f t="shared" si="0"/>
        <v>0</v>
      </c>
      <c r="S85" s="5">
        <f>'Sem 1 '!T85+S$70*R85</f>
        <v>0</v>
      </c>
      <c r="T85" s="5">
        <f t="shared" si="4"/>
        <v>0</v>
      </c>
      <c r="U85" s="5">
        <f t="shared" si="2"/>
        <v>0</v>
      </c>
      <c r="V85" s="5">
        <f>U85-1</f>
        <v>-1</v>
      </c>
      <c r="W85" s="5">
        <f t="shared" si="1"/>
        <v>0</v>
      </c>
      <c r="X85" s="5">
        <f>'Sem 1 '!Y85+X$70*W85</f>
        <v>0</v>
      </c>
      <c r="Y85" s="5">
        <f>X85-2</f>
        <v>-2</v>
      </c>
      <c r="AB85" s="5"/>
      <c r="AC85" s="5"/>
      <c r="AD85" s="5"/>
    </row>
    <row r="86" spans="1:30" x14ac:dyDescent="0.2">
      <c r="A86" t="s">
        <v>252</v>
      </c>
      <c r="B86" s="5" t="s">
        <v>5</v>
      </c>
      <c r="C86" s="5" t="s">
        <v>5</v>
      </c>
      <c r="D86" s="5" t="s">
        <v>230</v>
      </c>
      <c r="E86" s="5" t="s">
        <v>5</v>
      </c>
      <c r="F86" s="5" t="s">
        <v>5</v>
      </c>
      <c r="G86" s="5" t="s">
        <v>230</v>
      </c>
      <c r="H86" s="5" t="s">
        <v>5</v>
      </c>
      <c r="I86" s="5" t="s">
        <v>5</v>
      </c>
      <c r="J86" s="5" t="s">
        <v>5</v>
      </c>
      <c r="K86" s="5" t="s">
        <v>5</v>
      </c>
      <c r="L86" s="5" t="s">
        <v>5</v>
      </c>
      <c r="M86" s="5" t="s">
        <v>230</v>
      </c>
      <c r="N86" s="5" t="s">
        <v>5</v>
      </c>
      <c r="O86" s="5" t="s">
        <v>5</v>
      </c>
      <c r="P86" s="5" t="s">
        <v>230</v>
      </c>
      <c r="Q86" s="5">
        <v>10</v>
      </c>
      <c r="R86" s="5">
        <f t="shared" si="0"/>
        <v>0.17857142857142858</v>
      </c>
      <c r="S86" s="5">
        <f>'Sem 1 '!T86+S$70*R86</f>
        <v>0.40993788819875776</v>
      </c>
      <c r="T86" s="5">
        <f t="shared" si="4"/>
        <v>0.40993788819875776</v>
      </c>
      <c r="U86" s="5">
        <f t="shared" si="2"/>
        <v>0.35714285714285715</v>
      </c>
      <c r="V86" s="5">
        <f t="shared" si="3"/>
        <v>0.35714285714285715</v>
      </c>
      <c r="W86" s="5"/>
      <c r="X86" s="5"/>
      <c r="Y86" s="5"/>
      <c r="AB86" s="5"/>
      <c r="AC86" s="5"/>
      <c r="AD86" s="5"/>
    </row>
    <row r="87" spans="1:30" x14ac:dyDescent="0.2">
      <c r="A87" t="s">
        <v>154</v>
      </c>
      <c r="B87" s="5" t="s">
        <v>5</v>
      </c>
      <c r="C87" s="5" t="s">
        <v>229</v>
      </c>
      <c r="D87" s="5" t="s">
        <v>230</v>
      </c>
      <c r="E87" s="5" t="s">
        <v>5</v>
      </c>
      <c r="F87" s="5" t="s">
        <v>5</v>
      </c>
      <c r="G87" s="5" t="s">
        <v>230</v>
      </c>
      <c r="H87" s="5" t="s">
        <v>5</v>
      </c>
      <c r="I87" s="5" t="s">
        <v>5</v>
      </c>
      <c r="J87" s="5" t="s">
        <v>5</v>
      </c>
      <c r="K87" s="5" t="s">
        <v>5</v>
      </c>
      <c r="L87" s="5" t="s">
        <v>229</v>
      </c>
      <c r="M87" s="5" t="s">
        <v>230</v>
      </c>
      <c r="N87" s="5" t="s">
        <v>5</v>
      </c>
      <c r="O87" s="5" t="s">
        <v>5</v>
      </c>
      <c r="P87" s="5" t="s">
        <v>230</v>
      </c>
      <c r="Q87" s="5">
        <v>8</v>
      </c>
      <c r="R87" s="5">
        <f t="shared" si="0"/>
        <v>0.14285714285714285</v>
      </c>
      <c r="S87" s="5">
        <f>'Sem 1 '!T87+S$70*R87</f>
        <v>0.5714285714285714</v>
      </c>
      <c r="T87" s="5">
        <f>S87-1</f>
        <v>-0.4285714285714286</v>
      </c>
      <c r="U87" s="5">
        <f t="shared" si="2"/>
        <v>0.2857142857142857</v>
      </c>
      <c r="V87" s="5">
        <f t="shared" si="3"/>
        <v>0.2857142857142857</v>
      </c>
      <c r="W87" s="5"/>
      <c r="X87" s="5"/>
      <c r="Y87" s="5"/>
      <c r="AB87" s="5"/>
      <c r="AC87" s="5"/>
      <c r="AD87" s="5"/>
    </row>
    <row r="88" spans="1:30" x14ac:dyDescent="0.2">
      <c r="A88" t="s">
        <v>161</v>
      </c>
      <c r="B88" s="5" t="s">
        <v>230</v>
      </c>
      <c r="C88" s="5" t="s">
        <v>230</v>
      </c>
      <c r="D88" s="5" t="s">
        <v>230</v>
      </c>
      <c r="E88" s="5" t="s">
        <v>230</v>
      </c>
      <c r="F88" s="5" t="s">
        <v>230</v>
      </c>
      <c r="G88" s="5" t="s">
        <v>230</v>
      </c>
      <c r="H88" s="5" t="s">
        <v>230</v>
      </c>
      <c r="I88" s="5" t="s">
        <v>230</v>
      </c>
      <c r="J88" s="5" t="s">
        <v>230</v>
      </c>
      <c r="K88" s="5" t="s">
        <v>230</v>
      </c>
      <c r="L88" s="5" t="s">
        <v>230</v>
      </c>
      <c r="M88" s="5" t="s">
        <v>230</v>
      </c>
      <c r="N88" s="5" t="s">
        <v>230</v>
      </c>
      <c r="O88" s="5" t="s">
        <v>230</v>
      </c>
      <c r="P88" s="5" t="s">
        <v>230</v>
      </c>
      <c r="Q88" s="5">
        <v>0</v>
      </c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</row>
    <row r="89" spans="1:30" x14ac:dyDescent="0.2">
      <c r="A89" t="s">
        <v>152</v>
      </c>
      <c r="B89" s="5" t="s">
        <v>230</v>
      </c>
      <c r="C89" s="5" t="s">
        <v>230</v>
      </c>
      <c r="D89" s="5" t="s">
        <v>230</v>
      </c>
      <c r="E89" s="5" t="s">
        <v>230</v>
      </c>
      <c r="F89" s="5" t="s">
        <v>230</v>
      </c>
      <c r="G89" s="5" t="s">
        <v>230</v>
      </c>
      <c r="H89" s="5" t="s">
        <v>230</v>
      </c>
      <c r="I89" s="5" t="s">
        <v>230</v>
      </c>
      <c r="J89" s="5" t="s">
        <v>230</v>
      </c>
      <c r="K89" s="5" t="s">
        <v>230</v>
      </c>
      <c r="L89" s="5" t="s">
        <v>230</v>
      </c>
      <c r="M89" s="5" t="s">
        <v>230</v>
      </c>
      <c r="N89" s="5" t="s">
        <v>230</v>
      </c>
      <c r="O89" s="5" t="s">
        <v>230</v>
      </c>
      <c r="P89" s="5" t="s">
        <v>230</v>
      </c>
      <c r="Q89" s="5">
        <v>0</v>
      </c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</row>
    <row r="90" spans="1:30" x14ac:dyDescent="0.2">
      <c r="A90" t="s">
        <v>270</v>
      </c>
      <c r="B90" s="5" t="s">
        <v>10</v>
      </c>
      <c r="C90" s="5" t="s">
        <v>10</v>
      </c>
      <c r="D90" s="5" t="s">
        <v>230</v>
      </c>
      <c r="E90" s="5" t="s">
        <v>230</v>
      </c>
      <c r="F90" s="5" t="s">
        <v>12</v>
      </c>
      <c r="G90" s="5" t="s">
        <v>230</v>
      </c>
      <c r="H90" s="5" t="s">
        <v>10</v>
      </c>
      <c r="I90" s="5" t="s">
        <v>10</v>
      </c>
      <c r="J90" s="5" t="s">
        <v>230</v>
      </c>
      <c r="K90" s="5" t="s">
        <v>10</v>
      </c>
      <c r="L90" s="5" t="s">
        <v>10</v>
      </c>
      <c r="M90" s="5" t="s">
        <v>230</v>
      </c>
      <c r="N90" s="5" t="s">
        <v>10</v>
      </c>
      <c r="O90" s="5" t="s">
        <v>10</v>
      </c>
      <c r="P90" s="5" t="s">
        <v>230</v>
      </c>
      <c r="Q90" s="5">
        <v>1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</row>
    <row r="91" spans="1:30" x14ac:dyDescent="0.2">
      <c r="A91" t="s">
        <v>271</v>
      </c>
      <c r="B91" s="5" t="s">
        <v>5</v>
      </c>
      <c r="C91" s="5" t="s">
        <v>10</v>
      </c>
      <c r="D91" s="5" t="s">
        <v>230</v>
      </c>
      <c r="E91" s="5" t="s">
        <v>230</v>
      </c>
      <c r="F91" s="5" t="s">
        <v>12</v>
      </c>
      <c r="G91" s="5" t="s">
        <v>5</v>
      </c>
      <c r="H91" s="5" t="s">
        <v>5</v>
      </c>
      <c r="I91" s="5" t="s">
        <v>5</v>
      </c>
      <c r="J91" s="5" t="s">
        <v>5</v>
      </c>
      <c r="K91" s="5" t="s">
        <v>78</v>
      </c>
      <c r="L91" s="5" t="s">
        <v>5</v>
      </c>
      <c r="M91" s="5" t="s">
        <v>230</v>
      </c>
      <c r="N91" s="5" t="s">
        <v>5</v>
      </c>
      <c r="O91" s="5" t="s">
        <v>5</v>
      </c>
      <c r="P91" s="5" t="s">
        <v>230</v>
      </c>
      <c r="Q91" s="5">
        <v>10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</row>
    <row r="92" spans="1:30" x14ac:dyDescent="0.2">
      <c r="A92" t="s">
        <v>272</v>
      </c>
      <c r="B92" s="5" t="s">
        <v>5</v>
      </c>
      <c r="C92" s="5" t="s">
        <v>5</v>
      </c>
      <c r="D92" s="5" t="s">
        <v>230</v>
      </c>
      <c r="E92" s="5" t="s">
        <v>230</v>
      </c>
      <c r="F92" s="5" t="s">
        <v>12</v>
      </c>
      <c r="G92" s="5" t="s">
        <v>5</v>
      </c>
      <c r="H92" s="5" t="s">
        <v>5</v>
      </c>
      <c r="I92" s="5" t="s">
        <v>5</v>
      </c>
      <c r="J92" s="5" t="s">
        <v>5</v>
      </c>
      <c r="K92" s="5" t="s">
        <v>11</v>
      </c>
      <c r="L92" s="5" t="s">
        <v>5</v>
      </c>
      <c r="M92" s="5" t="s">
        <v>230</v>
      </c>
      <c r="N92" s="5" t="s">
        <v>5</v>
      </c>
      <c r="O92" s="5" t="s">
        <v>5</v>
      </c>
      <c r="P92" s="5" t="s">
        <v>230</v>
      </c>
      <c r="Q92" s="5">
        <v>10</v>
      </c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</row>
    <row r="93" spans="1:30" x14ac:dyDescent="0.2">
      <c r="A93" t="s">
        <v>273</v>
      </c>
      <c r="B93" s="5" t="s">
        <v>11</v>
      </c>
      <c r="C93" s="5" t="s">
        <v>11</v>
      </c>
      <c r="D93" s="5" t="s">
        <v>230</v>
      </c>
      <c r="E93" s="5" t="s">
        <v>230</v>
      </c>
      <c r="F93" s="5" t="s">
        <v>12</v>
      </c>
      <c r="G93" s="5" t="s">
        <v>230</v>
      </c>
      <c r="H93" s="5" t="s">
        <v>11</v>
      </c>
      <c r="I93" s="5" t="s">
        <v>11</v>
      </c>
      <c r="J93" s="5" t="s">
        <v>230</v>
      </c>
      <c r="K93" s="5" t="s">
        <v>11</v>
      </c>
      <c r="L93" s="5" t="s">
        <v>11</v>
      </c>
      <c r="M93" s="5" t="s">
        <v>230</v>
      </c>
      <c r="N93" s="5" t="s">
        <v>11</v>
      </c>
      <c r="O93" s="5" t="s">
        <v>11</v>
      </c>
      <c r="P93" s="5" t="s">
        <v>230</v>
      </c>
      <c r="Q93" s="5">
        <v>1</v>
      </c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</row>
    <row r="94" spans="1:30" x14ac:dyDescent="0.2">
      <c r="A94" t="s">
        <v>255</v>
      </c>
      <c r="B94" s="5" t="s">
        <v>5</v>
      </c>
      <c r="C94" s="5" t="s">
        <v>5</v>
      </c>
      <c r="D94" s="5" t="s">
        <v>230</v>
      </c>
      <c r="E94" s="5" t="s">
        <v>298</v>
      </c>
      <c r="F94" s="5" t="s">
        <v>298</v>
      </c>
      <c r="G94" s="5" t="s">
        <v>230</v>
      </c>
      <c r="H94" s="5" t="s">
        <v>298</v>
      </c>
      <c r="I94" s="5" t="s">
        <v>298</v>
      </c>
      <c r="J94" s="5" t="s">
        <v>230</v>
      </c>
      <c r="K94" s="5" t="s">
        <v>5</v>
      </c>
      <c r="L94" s="5" t="s">
        <v>5</v>
      </c>
      <c r="M94" s="5" t="s">
        <v>230</v>
      </c>
      <c r="N94" s="5" t="s">
        <v>5</v>
      </c>
      <c r="O94" s="5" t="s">
        <v>5</v>
      </c>
      <c r="P94" s="5" t="s">
        <v>230</v>
      </c>
      <c r="Q94" s="5">
        <v>0</v>
      </c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</row>
    <row r="95" spans="1:30" x14ac:dyDescent="0.2">
      <c r="A95" t="s">
        <v>241</v>
      </c>
      <c r="B95" s="5" t="s">
        <v>5</v>
      </c>
      <c r="C95" s="5" t="s">
        <v>5</v>
      </c>
      <c r="D95" s="5" t="s">
        <v>230</v>
      </c>
      <c r="E95" s="5" t="s">
        <v>5</v>
      </c>
      <c r="F95" s="5" t="s">
        <v>5</v>
      </c>
      <c r="G95" s="5" t="s">
        <v>5</v>
      </c>
      <c r="H95" s="5" t="s">
        <v>5</v>
      </c>
      <c r="I95" s="5" t="s">
        <v>5</v>
      </c>
      <c r="J95" s="5" t="s">
        <v>5</v>
      </c>
      <c r="K95" s="5" t="s">
        <v>5</v>
      </c>
      <c r="L95" s="5" t="s">
        <v>5</v>
      </c>
      <c r="M95" s="5" t="s">
        <v>230</v>
      </c>
      <c r="N95" s="5" t="s">
        <v>5</v>
      </c>
      <c r="O95" s="5" t="s">
        <v>5</v>
      </c>
      <c r="P95" s="5" t="s">
        <v>230</v>
      </c>
      <c r="Q95" s="5">
        <v>10</v>
      </c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</row>
    <row r="96" spans="1:30" x14ac:dyDescent="0.2">
      <c r="R96" s="5">
        <f>SUM(R73:R87)</f>
        <v>1</v>
      </c>
      <c r="S96" s="5">
        <f t="shared" ref="S96:V96" si="6">SUM(S73:S87)</f>
        <v>3.9999999999999991</v>
      </c>
      <c r="T96" s="5">
        <f t="shared" si="6"/>
        <v>0</v>
      </c>
      <c r="U96" s="5">
        <f t="shared" si="6"/>
        <v>2</v>
      </c>
      <c r="V96" s="5">
        <f t="shared" si="6"/>
        <v>0</v>
      </c>
      <c r="W96" s="5">
        <f>SUM(W73:W85)</f>
        <v>1</v>
      </c>
      <c r="X96" s="5">
        <f>SUM(X73:X85)</f>
        <v>19.999999999999996</v>
      </c>
      <c r="Y96" s="5">
        <f>SUM(Y73:Y85)</f>
        <v>-2.886579864025407E-15</v>
      </c>
      <c r="Z96" s="5">
        <f t="shared" ref="Z96:AA96" si="7">SUM(Z73:Z85)</f>
        <v>0</v>
      </c>
      <c r="AA96" s="5">
        <f t="shared" si="7"/>
        <v>0</v>
      </c>
      <c r="AB96" s="5"/>
    </row>
    <row r="97" spans="1:31" x14ac:dyDescent="0.2">
      <c r="A97" t="s">
        <v>299</v>
      </c>
      <c r="B97" s="5">
        <v>8</v>
      </c>
      <c r="C97" s="5">
        <v>7</v>
      </c>
      <c r="D97" s="5">
        <v>2</v>
      </c>
      <c r="E97" s="5">
        <v>7</v>
      </c>
      <c r="F97" s="5">
        <v>5</v>
      </c>
      <c r="G97" s="5">
        <v>2</v>
      </c>
      <c r="H97" s="5">
        <v>4</v>
      </c>
      <c r="I97" s="5">
        <v>9</v>
      </c>
      <c r="J97" s="5">
        <v>3</v>
      </c>
      <c r="K97" s="5">
        <v>10</v>
      </c>
      <c r="L97" s="5">
        <v>8</v>
      </c>
      <c r="N97" s="5">
        <v>8</v>
      </c>
      <c r="O97" s="5">
        <v>8</v>
      </c>
      <c r="P97" s="5" t="s">
        <v>332</v>
      </c>
      <c r="Q97" s="5">
        <f>SUM(Q73:Q87)</f>
        <v>56</v>
      </c>
    </row>
    <row r="98" spans="1:31" x14ac:dyDescent="0.2">
      <c r="P98" s="5" t="s">
        <v>193</v>
      </c>
      <c r="Q98" s="5">
        <f>SUM(Q73:Q85)</f>
        <v>38</v>
      </c>
    </row>
    <row r="101" spans="1:31" x14ac:dyDescent="0.2">
      <c r="A101" t="s">
        <v>242</v>
      </c>
      <c r="B101" s="5" t="s">
        <v>0</v>
      </c>
      <c r="E101" s="5" t="s">
        <v>1</v>
      </c>
      <c r="H101" s="5" t="s">
        <v>2</v>
      </c>
      <c r="K101" s="5" t="s">
        <v>3</v>
      </c>
      <c r="N101" s="5" t="s">
        <v>4</v>
      </c>
      <c r="Q101" s="5" t="s">
        <v>253</v>
      </c>
      <c r="R101" s="5" t="s">
        <v>325</v>
      </c>
      <c r="S101" s="5" t="s">
        <v>122</v>
      </c>
      <c r="T101" s="5" t="s">
        <v>319</v>
      </c>
      <c r="U101" s="5" t="s">
        <v>320</v>
      </c>
      <c r="V101" s="5" t="s">
        <v>317</v>
      </c>
      <c r="W101" s="5" t="s">
        <v>319</v>
      </c>
      <c r="X101" s="5" t="s">
        <v>320</v>
      </c>
      <c r="Y101" s="5" t="s">
        <v>325</v>
      </c>
      <c r="Z101" s="5" t="s">
        <v>318</v>
      </c>
      <c r="AA101" s="5" t="s">
        <v>319</v>
      </c>
      <c r="AB101" s="5" t="s">
        <v>320</v>
      </c>
      <c r="AC101" s="5" t="s">
        <v>324</v>
      </c>
      <c r="AD101" s="5" t="s">
        <v>319</v>
      </c>
      <c r="AE101" s="5" t="s">
        <v>320</v>
      </c>
    </row>
    <row r="102" spans="1:31" x14ac:dyDescent="0.2">
      <c r="B102" s="5" t="s">
        <v>27</v>
      </c>
      <c r="C102" s="5" t="s">
        <v>28</v>
      </c>
      <c r="D102" s="5" t="s">
        <v>29</v>
      </c>
      <c r="E102" s="5" t="s">
        <v>27</v>
      </c>
      <c r="F102" s="5" t="s">
        <v>28</v>
      </c>
      <c r="G102" s="5" t="s">
        <v>29</v>
      </c>
      <c r="H102" s="5" t="s">
        <v>27</v>
      </c>
      <c r="I102" s="5" t="s">
        <v>28</v>
      </c>
      <c r="J102" s="5" t="s">
        <v>29</v>
      </c>
      <c r="K102" s="5" t="s">
        <v>27</v>
      </c>
      <c r="L102" s="5" t="s">
        <v>28</v>
      </c>
      <c r="M102" s="5" t="s">
        <v>29</v>
      </c>
      <c r="N102" s="5" t="s">
        <v>27</v>
      </c>
      <c r="O102" s="5" t="s">
        <v>28</v>
      </c>
      <c r="P102" s="5" t="s">
        <v>29</v>
      </c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</row>
    <row r="103" spans="1:31" x14ac:dyDescent="0.2">
      <c r="A103" t="s">
        <v>269</v>
      </c>
      <c r="B103" s="5" t="s">
        <v>230</v>
      </c>
      <c r="C103" s="5" t="s">
        <v>10</v>
      </c>
      <c r="D103" s="5" t="s">
        <v>288</v>
      </c>
      <c r="E103" s="5" t="s">
        <v>288</v>
      </c>
      <c r="F103" s="5" t="s">
        <v>229</v>
      </c>
      <c r="G103" s="5" t="s">
        <v>230</v>
      </c>
      <c r="H103" s="5" t="s">
        <v>14</v>
      </c>
      <c r="I103" s="5" t="s">
        <v>14</v>
      </c>
      <c r="J103" s="5" t="s">
        <v>14</v>
      </c>
      <c r="K103" s="5" t="s">
        <v>229</v>
      </c>
      <c r="L103" s="75" t="s">
        <v>322</v>
      </c>
      <c r="M103" s="5" t="s">
        <v>230</v>
      </c>
      <c r="N103" s="75" t="s">
        <v>322</v>
      </c>
      <c r="O103" s="5" t="s">
        <v>288</v>
      </c>
      <c r="P103" s="5" t="s">
        <v>230</v>
      </c>
      <c r="Q103" s="5">
        <v>5</v>
      </c>
      <c r="R103" s="5" t="e">
        <f>Q103/Q$96</f>
        <v>#DIV/0!</v>
      </c>
      <c r="S103" s="5">
        <v>4</v>
      </c>
      <c r="T103" s="5" t="e">
        <f>'Sem 2'!U103+S103*R103</f>
        <v>#DIV/0!</v>
      </c>
      <c r="U103" s="5" t="e">
        <f>T103</f>
        <v>#DIV/0!</v>
      </c>
      <c r="V103" s="5">
        <v>2</v>
      </c>
      <c r="W103" s="5" t="e">
        <f>'Sem 2'!X103+V103*R103</f>
        <v>#DIV/0!</v>
      </c>
      <c r="X103" s="5" t="e">
        <f>W103-1</f>
        <v>#DIV/0!</v>
      </c>
      <c r="Y103" s="5">
        <f>Q103/Q$97</f>
        <v>8.9285714285714288E-2</v>
      </c>
      <c r="Z103" s="5">
        <v>29</v>
      </c>
      <c r="AA103" s="5">
        <f>'Sem 2'!AB103+Z103*Y103</f>
        <v>-0.41071428571428559</v>
      </c>
      <c r="AB103" s="5">
        <f>AA103-4</f>
        <v>-4.4107142857142856</v>
      </c>
      <c r="AC103" s="5"/>
      <c r="AD103" s="5"/>
    </row>
    <row r="104" spans="1:31" x14ac:dyDescent="0.2">
      <c r="A104" t="s">
        <v>196</v>
      </c>
      <c r="B104" s="75" t="s">
        <v>323</v>
      </c>
      <c r="C104" s="5" t="s">
        <v>229</v>
      </c>
      <c r="D104" s="5" t="s">
        <v>230</v>
      </c>
      <c r="E104" s="5" t="s">
        <v>230</v>
      </c>
      <c r="F104" s="75" t="s">
        <v>322</v>
      </c>
      <c r="G104" s="5" t="s">
        <v>8</v>
      </c>
      <c r="H104" s="5" t="s">
        <v>288</v>
      </c>
      <c r="I104" s="5" t="s">
        <v>229</v>
      </c>
      <c r="J104" s="5" t="s">
        <v>230</v>
      </c>
      <c r="K104" s="5" t="s">
        <v>288</v>
      </c>
      <c r="L104" s="5" t="s">
        <v>229</v>
      </c>
      <c r="M104" s="5" t="s">
        <v>230</v>
      </c>
      <c r="N104" s="5" t="s">
        <v>230</v>
      </c>
      <c r="O104" s="5" t="s">
        <v>230</v>
      </c>
      <c r="P104" s="5" t="s">
        <v>230</v>
      </c>
      <c r="Q104" s="5">
        <v>5</v>
      </c>
      <c r="R104" s="5" t="e">
        <f t="shared" ref="R104:R117" si="8">Q104/Q$96</f>
        <v>#DIV/0!</v>
      </c>
      <c r="S104" s="5">
        <v>4</v>
      </c>
      <c r="T104" s="5" t="e">
        <f>'Sem 2'!U104+S104*R104</f>
        <v>#DIV/0!</v>
      </c>
      <c r="U104" s="5" t="e">
        <f>T104-1</f>
        <v>#DIV/0!</v>
      </c>
      <c r="V104" s="5">
        <v>2</v>
      </c>
      <c r="W104" s="5" t="e">
        <f>'Sem 2'!X104+V104*R104</f>
        <v>#DIV/0!</v>
      </c>
      <c r="X104" s="5" t="e">
        <f t="shared" ref="X104:X117" si="9">W104</f>
        <v>#DIV/0!</v>
      </c>
      <c r="Y104" s="5">
        <f t="shared" ref="Y104:Y115" si="10">Q104/Q$97</f>
        <v>8.9285714285714288E-2</v>
      </c>
      <c r="Z104" s="5">
        <v>29</v>
      </c>
      <c r="AA104" s="5">
        <f>'Sem 2'!AB104+Z104*Y104</f>
        <v>-0.41071428571428559</v>
      </c>
      <c r="AB104" s="5">
        <f>AA104-3</f>
        <v>-3.4107142857142856</v>
      </c>
      <c r="AC104" s="5"/>
      <c r="AD104" s="5"/>
    </row>
    <row r="105" spans="1:31" x14ac:dyDescent="0.2">
      <c r="A105" t="s">
        <v>157</v>
      </c>
      <c r="B105" s="75" t="s">
        <v>322</v>
      </c>
      <c r="C105" s="5" t="s">
        <v>230</v>
      </c>
      <c r="D105" s="5" t="s">
        <v>230</v>
      </c>
      <c r="E105" s="5" t="s">
        <v>230</v>
      </c>
      <c r="F105" s="75" t="s">
        <v>323</v>
      </c>
      <c r="G105" s="5" t="s">
        <v>8</v>
      </c>
      <c r="H105" s="5" t="s">
        <v>230</v>
      </c>
      <c r="I105" s="5" t="s">
        <v>288</v>
      </c>
      <c r="J105" s="5" t="s">
        <v>230</v>
      </c>
      <c r="K105" s="5" t="s">
        <v>13</v>
      </c>
      <c r="L105" s="5" t="s">
        <v>13</v>
      </c>
      <c r="M105" s="5" t="s">
        <v>230</v>
      </c>
      <c r="N105" s="5" t="s">
        <v>230</v>
      </c>
      <c r="O105" s="5" t="s">
        <v>230</v>
      </c>
      <c r="P105" s="5" t="s">
        <v>230</v>
      </c>
      <c r="Q105" s="5">
        <v>4</v>
      </c>
      <c r="R105" s="5" t="e">
        <f t="shared" si="8"/>
        <v>#DIV/0!</v>
      </c>
      <c r="S105" s="5">
        <v>4</v>
      </c>
      <c r="T105" s="5" t="e">
        <f>'Sem 2'!U105+S105*R105</f>
        <v>#DIV/0!</v>
      </c>
      <c r="U105" s="5" t="e">
        <f>T105-1</f>
        <v>#DIV/0!</v>
      </c>
      <c r="V105" s="5">
        <v>2</v>
      </c>
      <c r="W105" s="5" t="e">
        <f>'Sem 2'!X105+V105*R105</f>
        <v>#DIV/0!</v>
      </c>
      <c r="X105" s="5" t="e">
        <f t="shared" si="9"/>
        <v>#DIV/0!</v>
      </c>
      <c r="Y105" s="5">
        <f t="shared" si="10"/>
        <v>7.1428571428571425E-2</v>
      </c>
      <c r="Z105" s="5">
        <v>29</v>
      </c>
      <c r="AA105" s="5">
        <f>'Sem 2'!AB105+Z105*Y105</f>
        <v>2.0714285714285712</v>
      </c>
      <c r="AB105" s="5">
        <f>AA105-3</f>
        <v>-0.92857142857142883</v>
      </c>
      <c r="AC105" s="5"/>
      <c r="AD105" s="5"/>
    </row>
    <row r="106" spans="1:31" x14ac:dyDescent="0.2">
      <c r="A106" t="s">
        <v>197</v>
      </c>
      <c r="B106" s="5" t="s">
        <v>15</v>
      </c>
      <c r="C106" s="5" t="s">
        <v>15</v>
      </c>
      <c r="D106" s="5" t="s">
        <v>15</v>
      </c>
      <c r="E106" s="5" t="s">
        <v>15</v>
      </c>
      <c r="F106" s="5" t="s">
        <v>15</v>
      </c>
      <c r="G106" s="5" t="s">
        <v>15</v>
      </c>
      <c r="H106" s="5" t="s">
        <v>15</v>
      </c>
      <c r="I106" s="5" t="s">
        <v>15</v>
      </c>
      <c r="J106" s="5" t="s">
        <v>15</v>
      </c>
      <c r="K106" s="5" t="s">
        <v>15</v>
      </c>
      <c r="L106" s="5" t="s">
        <v>15</v>
      </c>
      <c r="M106" s="5" t="s">
        <v>230</v>
      </c>
      <c r="N106" s="5" t="s">
        <v>230</v>
      </c>
      <c r="O106" s="5" t="s">
        <v>230</v>
      </c>
      <c r="P106" s="5" t="s">
        <v>230</v>
      </c>
      <c r="Q106" s="5">
        <v>0</v>
      </c>
      <c r="R106" s="5" t="e">
        <f t="shared" si="8"/>
        <v>#DIV/0!</v>
      </c>
      <c r="S106" s="5">
        <v>4</v>
      </c>
      <c r="T106" s="5" t="e">
        <f>'Sem 2'!U106+S106*R106</f>
        <v>#DIV/0!</v>
      </c>
      <c r="U106" s="5" t="e">
        <f t="shared" ref="U106:U117" si="11">T106</f>
        <v>#DIV/0!</v>
      </c>
      <c r="V106" s="5">
        <v>2</v>
      </c>
      <c r="W106" s="5" t="e">
        <f>'Sem 2'!X106+V106*R106</f>
        <v>#DIV/0!</v>
      </c>
      <c r="X106" s="5" t="e">
        <f t="shared" si="9"/>
        <v>#DIV/0!</v>
      </c>
      <c r="Y106" s="5">
        <f t="shared" si="10"/>
        <v>0</v>
      </c>
      <c r="Z106" s="5">
        <v>29</v>
      </c>
      <c r="AA106" s="5">
        <f>'Sem 2'!AB106+Z106*Y106</f>
        <v>-2</v>
      </c>
      <c r="AB106" s="5">
        <f t="shared" ref="AB106:AB114" si="12">AA106</f>
        <v>-2</v>
      </c>
      <c r="AC106" s="5"/>
      <c r="AD106" s="5"/>
    </row>
    <row r="107" spans="1:31" x14ac:dyDescent="0.2">
      <c r="A107" t="s">
        <v>194</v>
      </c>
      <c r="B107" s="5" t="s">
        <v>230</v>
      </c>
      <c r="C107" s="75" t="s">
        <v>322</v>
      </c>
      <c r="D107" s="5" t="s">
        <v>288</v>
      </c>
      <c r="E107" s="5" t="s">
        <v>230</v>
      </c>
      <c r="F107" s="75" t="s">
        <v>322</v>
      </c>
      <c r="G107" s="5" t="s">
        <v>230</v>
      </c>
      <c r="H107" s="5" t="s">
        <v>230</v>
      </c>
      <c r="I107" s="75" t="s">
        <v>322</v>
      </c>
      <c r="J107" s="5" t="s">
        <v>230</v>
      </c>
      <c r="K107" s="5" t="s">
        <v>288</v>
      </c>
      <c r="L107" s="5" t="s">
        <v>288</v>
      </c>
      <c r="M107" s="5" t="s">
        <v>230</v>
      </c>
      <c r="N107" s="5" t="s">
        <v>288</v>
      </c>
      <c r="O107" s="75" t="s">
        <v>322</v>
      </c>
      <c r="P107" s="5" t="s">
        <v>230</v>
      </c>
      <c r="Q107" s="5">
        <v>8</v>
      </c>
      <c r="R107" s="5" t="e">
        <f t="shared" si="8"/>
        <v>#DIV/0!</v>
      </c>
      <c r="S107" s="5">
        <v>4</v>
      </c>
      <c r="T107" s="5" t="e">
        <f>'Sem 2'!U107+S107*R107</f>
        <v>#DIV/0!</v>
      </c>
      <c r="U107" s="5" t="e">
        <f t="shared" si="11"/>
        <v>#DIV/0!</v>
      </c>
      <c r="V107" s="5">
        <v>2</v>
      </c>
      <c r="W107" s="5" t="e">
        <f>'Sem 2'!X107+V107*R107</f>
        <v>#DIV/0!</v>
      </c>
      <c r="X107" s="5" t="e">
        <f>W107-1</f>
        <v>#DIV/0!</v>
      </c>
      <c r="Y107" s="5">
        <f t="shared" si="10"/>
        <v>0.14285714285714285</v>
      </c>
      <c r="Z107" s="5">
        <v>29</v>
      </c>
      <c r="AA107" s="5">
        <f>'Sem 2'!AB107+Z107*Y107</f>
        <v>-1.8571428571428577</v>
      </c>
      <c r="AB107" s="5">
        <f>AA107-8</f>
        <v>-9.8571428571428577</v>
      </c>
      <c r="AC107" s="5"/>
      <c r="AD107" s="5"/>
    </row>
    <row r="108" spans="1:31" x14ac:dyDescent="0.2">
      <c r="A108" t="s">
        <v>192</v>
      </c>
      <c r="B108" s="5" t="s">
        <v>230</v>
      </c>
      <c r="C108" s="5" t="s">
        <v>230</v>
      </c>
      <c r="D108" s="5" t="s">
        <v>230</v>
      </c>
      <c r="E108" s="5" t="s">
        <v>230</v>
      </c>
      <c r="F108" s="5" t="s">
        <v>230</v>
      </c>
      <c r="G108" s="5" t="s">
        <v>230</v>
      </c>
      <c r="H108" s="5" t="s">
        <v>230</v>
      </c>
      <c r="I108" s="5" t="s">
        <v>230</v>
      </c>
      <c r="J108" s="5" t="s">
        <v>230</v>
      </c>
      <c r="K108" s="5" t="s">
        <v>230</v>
      </c>
      <c r="L108" s="5" t="s">
        <v>230</v>
      </c>
      <c r="M108" s="5" t="s">
        <v>230</v>
      </c>
      <c r="N108" s="5" t="s">
        <v>230</v>
      </c>
      <c r="O108" s="5" t="s">
        <v>230</v>
      </c>
      <c r="P108" s="5" t="s">
        <v>230</v>
      </c>
      <c r="Q108" s="5">
        <v>0</v>
      </c>
      <c r="R108" s="5" t="e">
        <f t="shared" si="8"/>
        <v>#DIV/0!</v>
      </c>
      <c r="S108" s="5">
        <v>4</v>
      </c>
      <c r="T108" s="5" t="e">
        <f>'Sem 2'!U108+S108*R108</f>
        <v>#DIV/0!</v>
      </c>
      <c r="U108" s="5" t="e">
        <f t="shared" si="11"/>
        <v>#DIV/0!</v>
      </c>
      <c r="V108" s="5">
        <v>2</v>
      </c>
      <c r="W108" s="5" t="e">
        <f>'Sem 2'!X108+V108*R108</f>
        <v>#DIV/0!</v>
      </c>
      <c r="X108" s="5" t="e">
        <f t="shared" si="9"/>
        <v>#DIV/0!</v>
      </c>
      <c r="Y108" s="5">
        <f t="shared" si="10"/>
        <v>0</v>
      </c>
      <c r="Z108" s="5">
        <v>29</v>
      </c>
      <c r="AA108" s="5">
        <f>'Sem 2'!AB108+Z108*Y108</f>
        <v>0</v>
      </c>
      <c r="AB108" s="5">
        <f t="shared" si="12"/>
        <v>0</v>
      </c>
      <c r="AC108" s="5"/>
      <c r="AD108" s="5"/>
    </row>
    <row r="109" spans="1:31" x14ac:dyDescent="0.2">
      <c r="A109" t="s">
        <v>150</v>
      </c>
      <c r="B109" s="5" t="s">
        <v>230</v>
      </c>
      <c r="C109" s="5" t="s">
        <v>230</v>
      </c>
      <c r="D109" s="5" t="s">
        <v>230</v>
      </c>
      <c r="E109" s="5" t="s">
        <v>288</v>
      </c>
      <c r="F109" s="5" t="s">
        <v>229</v>
      </c>
      <c r="G109" s="5" t="s">
        <v>230</v>
      </c>
      <c r="H109" s="5" t="s">
        <v>230</v>
      </c>
      <c r="I109" s="5" t="s">
        <v>288</v>
      </c>
      <c r="J109" s="75" t="s">
        <v>323</v>
      </c>
      <c r="K109" s="75" t="s">
        <v>322</v>
      </c>
      <c r="L109" s="5" t="s">
        <v>229</v>
      </c>
      <c r="M109" s="5" t="s">
        <v>230</v>
      </c>
      <c r="N109" s="75" t="s">
        <v>323</v>
      </c>
      <c r="O109" s="75" t="s">
        <v>323</v>
      </c>
      <c r="P109" s="5" t="s">
        <v>230</v>
      </c>
      <c r="Q109" s="5">
        <v>6</v>
      </c>
      <c r="R109" s="5" t="e">
        <f t="shared" si="8"/>
        <v>#DIV/0!</v>
      </c>
      <c r="S109" s="5">
        <v>4</v>
      </c>
      <c r="T109" s="5" t="e">
        <f>'Sem 2'!U109+S109*R109</f>
        <v>#DIV/0!</v>
      </c>
      <c r="U109" s="5" t="e">
        <f>T109-1</f>
        <v>#DIV/0!</v>
      </c>
      <c r="V109" s="5">
        <v>2</v>
      </c>
      <c r="W109" s="5" t="e">
        <f>'Sem 2'!X109+V109*R109</f>
        <v>#DIV/0!</v>
      </c>
      <c r="X109" s="5" t="e">
        <f t="shared" si="9"/>
        <v>#DIV/0!</v>
      </c>
      <c r="Y109" s="5">
        <f t="shared" si="10"/>
        <v>0.10714285714285714</v>
      </c>
      <c r="Z109" s="5">
        <v>29</v>
      </c>
      <c r="AA109" s="5">
        <f>'Sem 2'!AB109+Z109*Y109</f>
        <v>3.1071428571428568</v>
      </c>
      <c r="AB109" s="5">
        <f>AA109-5</f>
        <v>-1.8928571428571432</v>
      </c>
      <c r="AC109" s="5"/>
      <c r="AD109" s="5"/>
    </row>
    <row r="110" spans="1:31" x14ac:dyDescent="0.2">
      <c r="A110" t="s">
        <v>174</v>
      </c>
      <c r="B110" s="5" t="s">
        <v>230</v>
      </c>
      <c r="C110" s="5" t="s">
        <v>230</v>
      </c>
      <c r="D110" s="5" t="s">
        <v>230</v>
      </c>
      <c r="E110" s="5" t="s">
        <v>288</v>
      </c>
      <c r="F110" s="5" t="s">
        <v>229</v>
      </c>
      <c r="G110" s="5" t="s">
        <v>230</v>
      </c>
      <c r="H110" s="75" t="s">
        <v>322</v>
      </c>
      <c r="I110" s="5" t="s">
        <v>288</v>
      </c>
      <c r="J110" s="5" t="s">
        <v>230</v>
      </c>
      <c r="K110" s="75" t="s">
        <v>323</v>
      </c>
      <c r="L110" s="5" t="s">
        <v>229</v>
      </c>
      <c r="M110" s="5" t="s">
        <v>230</v>
      </c>
      <c r="N110" s="5" t="s">
        <v>230</v>
      </c>
      <c r="O110" s="5" t="s">
        <v>230</v>
      </c>
      <c r="P110" s="5" t="s">
        <v>230</v>
      </c>
      <c r="Q110" s="5">
        <v>4</v>
      </c>
      <c r="R110" s="5" t="e">
        <f t="shared" si="8"/>
        <v>#DIV/0!</v>
      </c>
      <c r="S110" s="5">
        <v>4</v>
      </c>
      <c r="T110" s="5" t="e">
        <f>'Sem 2'!U110+S110*R110</f>
        <v>#DIV/0!</v>
      </c>
      <c r="U110" s="5" t="e">
        <f t="shared" si="11"/>
        <v>#DIV/0!</v>
      </c>
      <c r="V110" s="5">
        <v>2</v>
      </c>
      <c r="W110" s="5" t="e">
        <f>'Sem 2'!X110+V110*R110</f>
        <v>#DIV/0!</v>
      </c>
      <c r="X110" s="5" t="e">
        <f t="shared" si="9"/>
        <v>#DIV/0!</v>
      </c>
      <c r="Y110" s="5">
        <f t="shared" si="10"/>
        <v>7.1428571428571425E-2</v>
      </c>
      <c r="Z110" s="5">
        <v>29</v>
      </c>
      <c r="AA110" s="5">
        <f>'Sem 2'!AB110+Z110*Y110</f>
        <v>-0.92857142857142883</v>
      </c>
      <c r="AB110" s="5">
        <f>AA110-3</f>
        <v>-3.9285714285714288</v>
      </c>
      <c r="AC110" s="5"/>
      <c r="AD110" s="5"/>
    </row>
    <row r="111" spans="1:31" x14ac:dyDescent="0.2">
      <c r="A111" t="s">
        <v>226</v>
      </c>
      <c r="B111" s="5" t="s">
        <v>230</v>
      </c>
      <c r="C111" s="5" t="s">
        <v>230</v>
      </c>
      <c r="D111" s="5" t="s">
        <v>230</v>
      </c>
      <c r="E111" s="5" t="s">
        <v>230</v>
      </c>
      <c r="F111" s="5" t="s">
        <v>230</v>
      </c>
      <c r="G111" s="5" t="s">
        <v>230</v>
      </c>
      <c r="H111" s="5" t="s">
        <v>230</v>
      </c>
      <c r="I111" s="5" t="s">
        <v>230</v>
      </c>
      <c r="J111" s="5" t="s">
        <v>230</v>
      </c>
      <c r="K111" s="5" t="s">
        <v>230</v>
      </c>
      <c r="L111" s="5" t="s">
        <v>230</v>
      </c>
      <c r="M111" s="5" t="s">
        <v>230</v>
      </c>
      <c r="N111" s="5" t="s">
        <v>230</v>
      </c>
      <c r="O111" s="5" t="s">
        <v>230</v>
      </c>
      <c r="P111" s="5" t="s">
        <v>230</v>
      </c>
      <c r="Q111" s="5">
        <v>0</v>
      </c>
      <c r="R111" s="5" t="e">
        <f t="shared" si="8"/>
        <v>#DIV/0!</v>
      </c>
      <c r="S111" s="5">
        <v>4</v>
      </c>
      <c r="T111" s="5" t="e">
        <f>'Sem 2'!U111+S111*R111</f>
        <v>#DIV/0!</v>
      </c>
      <c r="U111" s="5" t="e">
        <f t="shared" si="11"/>
        <v>#DIV/0!</v>
      </c>
      <c r="V111" s="5">
        <v>2</v>
      </c>
      <c r="W111" s="5" t="e">
        <f>'Sem 2'!X111+V111*R111</f>
        <v>#DIV/0!</v>
      </c>
      <c r="X111" s="5" t="e">
        <f t="shared" si="9"/>
        <v>#DIV/0!</v>
      </c>
      <c r="Y111" s="5">
        <f t="shared" si="10"/>
        <v>0</v>
      </c>
      <c r="Z111" s="5">
        <v>29</v>
      </c>
      <c r="AA111" s="5">
        <f>'Sem 2'!AB111+Z111*Y111</f>
        <v>-2</v>
      </c>
      <c r="AB111" s="5">
        <f t="shared" si="12"/>
        <v>-2</v>
      </c>
      <c r="AC111" s="5"/>
      <c r="AD111" s="5"/>
    </row>
    <row r="112" spans="1:31" x14ac:dyDescent="0.2">
      <c r="A112" t="s">
        <v>195</v>
      </c>
      <c r="B112" s="5" t="s">
        <v>230</v>
      </c>
      <c r="C112" s="5" t="s">
        <v>230</v>
      </c>
      <c r="D112" s="5" t="s">
        <v>230</v>
      </c>
      <c r="E112" s="5" t="s">
        <v>230</v>
      </c>
      <c r="F112" s="5" t="s">
        <v>230</v>
      </c>
      <c r="G112" s="5" t="s">
        <v>230</v>
      </c>
      <c r="H112" s="5" t="s">
        <v>230</v>
      </c>
      <c r="I112" s="5" t="s">
        <v>230</v>
      </c>
      <c r="J112" s="5" t="s">
        <v>230</v>
      </c>
      <c r="K112" s="5" t="s">
        <v>78</v>
      </c>
      <c r="L112" s="75" t="s">
        <v>323</v>
      </c>
      <c r="M112" s="5" t="s">
        <v>230</v>
      </c>
      <c r="N112" s="5" t="s">
        <v>230</v>
      </c>
      <c r="O112" s="5" t="s">
        <v>230</v>
      </c>
      <c r="P112" s="5" t="s">
        <v>230</v>
      </c>
      <c r="Q112" s="5">
        <v>2</v>
      </c>
      <c r="R112" s="5" t="e">
        <f t="shared" si="8"/>
        <v>#DIV/0!</v>
      </c>
      <c r="S112" s="5">
        <v>4</v>
      </c>
      <c r="T112" s="5" t="e">
        <f>'Sem 2'!U112+S112*R112</f>
        <v>#DIV/0!</v>
      </c>
      <c r="U112" s="5" t="e">
        <f t="shared" si="11"/>
        <v>#DIV/0!</v>
      </c>
      <c r="V112" s="5">
        <v>2</v>
      </c>
      <c r="W112" s="5" t="e">
        <f>'Sem 2'!X112+V112*R112</f>
        <v>#DIV/0!</v>
      </c>
      <c r="X112" s="5" t="e">
        <f t="shared" si="9"/>
        <v>#DIV/0!</v>
      </c>
      <c r="Y112" s="5">
        <f t="shared" si="10"/>
        <v>3.5714285714285712E-2</v>
      </c>
      <c r="Z112" s="5">
        <v>29</v>
      </c>
      <c r="AA112" s="5">
        <f>'Sem 2'!AB112+Z112*Y112</f>
        <v>1.0357142857142856</v>
      </c>
      <c r="AB112" s="5">
        <f>AA112-1</f>
        <v>3.5714285714285587E-2</v>
      </c>
      <c r="AC112" s="5"/>
      <c r="AD112" s="5"/>
    </row>
    <row r="113" spans="1:30" x14ac:dyDescent="0.2">
      <c r="A113" t="s">
        <v>251</v>
      </c>
      <c r="B113" s="5" t="s">
        <v>288</v>
      </c>
      <c r="C113" s="75" t="s">
        <v>323</v>
      </c>
      <c r="D113" s="5" t="s">
        <v>230</v>
      </c>
      <c r="E113" s="5" t="s">
        <v>230</v>
      </c>
      <c r="F113" s="5" t="s">
        <v>230</v>
      </c>
      <c r="G113" s="5" t="s">
        <v>230</v>
      </c>
      <c r="H113" s="5" t="s">
        <v>230</v>
      </c>
      <c r="I113" s="5" t="s">
        <v>230</v>
      </c>
      <c r="J113" s="5" t="s">
        <v>230</v>
      </c>
      <c r="K113" s="5" t="s">
        <v>230</v>
      </c>
      <c r="L113" s="5" t="s">
        <v>230</v>
      </c>
      <c r="M113" s="5" t="s">
        <v>230</v>
      </c>
      <c r="N113" s="5" t="s">
        <v>230</v>
      </c>
      <c r="O113" s="5" t="s">
        <v>230</v>
      </c>
      <c r="P113" s="5" t="s">
        <v>230</v>
      </c>
      <c r="Q113" s="5">
        <v>2</v>
      </c>
      <c r="R113" s="5" t="e">
        <f t="shared" si="8"/>
        <v>#DIV/0!</v>
      </c>
      <c r="S113" s="5">
        <v>4</v>
      </c>
      <c r="T113" s="5" t="e">
        <f>'Sem 2'!U113+S113*R113</f>
        <v>#DIV/0!</v>
      </c>
      <c r="U113" s="5" t="e">
        <f t="shared" si="11"/>
        <v>#DIV/0!</v>
      </c>
      <c r="V113" s="5">
        <v>2</v>
      </c>
      <c r="W113" s="5" t="e">
        <f>'Sem 2'!X113+V113*R113</f>
        <v>#DIV/0!</v>
      </c>
      <c r="X113" s="5" t="e">
        <f t="shared" si="9"/>
        <v>#DIV/0!</v>
      </c>
      <c r="Y113" s="5">
        <f t="shared" si="10"/>
        <v>3.5714285714285712E-2</v>
      </c>
      <c r="Z113" s="5">
        <v>29</v>
      </c>
      <c r="AA113" s="5">
        <f>'Sem 2'!AB113+Z113*Y113</f>
        <v>-0.96428571428571441</v>
      </c>
      <c r="AB113" s="5">
        <f>AA113-1</f>
        <v>-1.9642857142857144</v>
      </c>
      <c r="AC113" s="5"/>
      <c r="AD113" s="5"/>
    </row>
    <row r="114" spans="1:30" x14ac:dyDescent="0.2">
      <c r="A114" t="s">
        <v>170</v>
      </c>
      <c r="B114" s="5" t="s">
        <v>230</v>
      </c>
      <c r="C114" s="5" t="s">
        <v>230</v>
      </c>
      <c r="D114" s="5" t="s">
        <v>230</v>
      </c>
      <c r="E114" s="5" t="s">
        <v>230</v>
      </c>
      <c r="F114" s="5" t="s">
        <v>230</v>
      </c>
      <c r="G114" s="5" t="s">
        <v>230</v>
      </c>
      <c r="H114" s="5" t="s">
        <v>230</v>
      </c>
      <c r="I114" s="5" t="s">
        <v>230</v>
      </c>
      <c r="J114" s="5" t="s">
        <v>230</v>
      </c>
      <c r="K114" s="5" t="s">
        <v>230</v>
      </c>
      <c r="L114" s="5" t="s">
        <v>230</v>
      </c>
      <c r="M114" s="5" t="s">
        <v>230</v>
      </c>
      <c r="N114" s="5" t="s">
        <v>230</v>
      </c>
      <c r="O114" s="5" t="s">
        <v>230</v>
      </c>
      <c r="P114" s="5" t="s">
        <v>230</v>
      </c>
      <c r="Q114" s="5">
        <v>0</v>
      </c>
      <c r="R114" s="5" t="e">
        <f t="shared" si="8"/>
        <v>#DIV/0!</v>
      </c>
      <c r="S114" s="5">
        <v>4</v>
      </c>
      <c r="T114" s="5" t="e">
        <f>'Sem 2'!U114+S114*R114</f>
        <v>#DIV/0!</v>
      </c>
      <c r="U114" s="5" t="e">
        <f t="shared" si="11"/>
        <v>#DIV/0!</v>
      </c>
      <c r="V114" s="5">
        <v>2</v>
      </c>
      <c r="W114" s="5" t="e">
        <f>'Sem 2'!X114+V114*R114</f>
        <v>#DIV/0!</v>
      </c>
      <c r="X114" s="5" t="e">
        <f t="shared" si="9"/>
        <v>#DIV/0!</v>
      </c>
      <c r="Y114" s="5">
        <f t="shared" si="10"/>
        <v>0</v>
      </c>
      <c r="Z114" s="5">
        <v>29</v>
      </c>
      <c r="AA114" s="5">
        <f>'Sem 2'!AB114+Z114*Y114</f>
        <v>-4</v>
      </c>
      <c r="AB114" s="5">
        <f t="shared" si="12"/>
        <v>-4</v>
      </c>
      <c r="AC114" s="5"/>
      <c r="AD114" s="5"/>
    </row>
    <row r="115" spans="1:30" x14ac:dyDescent="0.2">
      <c r="A115" t="s">
        <v>160</v>
      </c>
      <c r="B115" s="5" t="s">
        <v>230</v>
      </c>
      <c r="C115" s="5" t="s">
        <v>230</v>
      </c>
      <c r="D115" s="5" t="s">
        <v>230</v>
      </c>
      <c r="E115" s="75" t="s">
        <v>323</v>
      </c>
      <c r="F115" s="5" t="s">
        <v>229</v>
      </c>
      <c r="G115" s="5" t="s">
        <v>230</v>
      </c>
      <c r="H115" s="5" t="s">
        <v>13</v>
      </c>
      <c r="I115" s="5" t="s">
        <v>13</v>
      </c>
      <c r="J115" s="5" t="s">
        <v>13</v>
      </c>
      <c r="K115" s="5" t="s">
        <v>229</v>
      </c>
      <c r="L115" s="5" t="s">
        <v>288</v>
      </c>
      <c r="M115" s="5" t="s">
        <v>230</v>
      </c>
      <c r="N115" s="5" t="s">
        <v>13</v>
      </c>
      <c r="O115" s="5" t="s">
        <v>13</v>
      </c>
      <c r="P115" s="5" t="s">
        <v>230</v>
      </c>
      <c r="Q115" s="5">
        <v>2</v>
      </c>
      <c r="R115" s="5" t="e">
        <f t="shared" si="8"/>
        <v>#DIV/0!</v>
      </c>
      <c r="S115" s="5">
        <v>4</v>
      </c>
      <c r="T115" s="5" t="e">
        <f>'Sem 2'!U115+S115*R115</f>
        <v>#DIV/0!</v>
      </c>
      <c r="U115" s="5" t="e">
        <f t="shared" si="11"/>
        <v>#DIV/0!</v>
      </c>
      <c r="V115" s="5">
        <v>2</v>
      </c>
      <c r="W115" s="5" t="e">
        <f>'Sem 2'!X115+V115*R115</f>
        <v>#DIV/0!</v>
      </c>
      <c r="X115" s="5" t="e">
        <f t="shared" si="9"/>
        <v>#DIV/0!</v>
      </c>
      <c r="Y115" s="5">
        <f t="shared" si="10"/>
        <v>3.5714285714285712E-2</v>
      </c>
      <c r="Z115" s="5">
        <v>29</v>
      </c>
      <c r="AA115" s="5">
        <f>'Sem 2'!AB115+Z115*Y115</f>
        <v>1.0357142857142856</v>
      </c>
      <c r="AB115" s="5">
        <f>AA115-1</f>
        <v>3.5714285714285587E-2</v>
      </c>
      <c r="AC115" s="5"/>
      <c r="AD115" s="5"/>
    </row>
    <row r="116" spans="1:30" x14ac:dyDescent="0.2">
      <c r="A116" t="s">
        <v>154</v>
      </c>
      <c r="B116" s="75" t="s">
        <v>323</v>
      </c>
      <c r="C116" s="5" t="s">
        <v>229</v>
      </c>
      <c r="D116" s="5" t="s">
        <v>230</v>
      </c>
      <c r="E116" s="5" t="s">
        <v>288</v>
      </c>
      <c r="F116" s="5" t="s">
        <v>288</v>
      </c>
      <c r="G116" s="5" t="s">
        <v>230</v>
      </c>
      <c r="H116" s="5" t="s">
        <v>230</v>
      </c>
      <c r="I116" s="5" t="s">
        <v>288</v>
      </c>
      <c r="J116" s="5" t="s">
        <v>8</v>
      </c>
      <c r="K116" s="75" t="s">
        <v>323</v>
      </c>
      <c r="L116" s="5" t="s">
        <v>229</v>
      </c>
      <c r="M116" s="5" t="s">
        <v>230</v>
      </c>
      <c r="N116" s="5" t="s">
        <v>288</v>
      </c>
      <c r="O116" s="75" t="s">
        <v>323</v>
      </c>
      <c r="P116" s="5" t="s">
        <v>230</v>
      </c>
      <c r="Q116" s="5">
        <v>8</v>
      </c>
      <c r="R116" s="5" t="e">
        <f t="shared" si="8"/>
        <v>#DIV/0!</v>
      </c>
      <c r="S116" s="5">
        <v>4</v>
      </c>
      <c r="T116" s="5" t="e">
        <f>'Sem 2'!U116+S116*R116</f>
        <v>#DIV/0!</v>
      </c>
      <c r="U116" s="5" t="e">
        <f>T116-1</f>
        <v>#DIV/0!</v>
      </c>
      <c r="V116" s="5">
        <v>2</v>
      </c>
      <c r="W116" s="5" t="e">
        <f>'Sem 2'!X116+V116*R116</f>
        <v>#DIV/0!</v>
      </c>
      <c r="X116" s="5" t="e">
        <f t="shared" si="9"/>
        <v>#DIV/0!</v>
      </c>
      <c r="Y116" s="5"/>
      <c r="Z116" s="5"/>
      <c r="AA116" s="5"/>
      <c r="AB116" s="5"/>
      <c r="AC116" s="5"/>
      <c r="AD116" s="5"/>
    </row>
    <row r="117" spans="1:30" x14ac:dyDescent="0.2">
      <c r="A117" t="s">
        <v>252</v>
      </c>
      <c r="B117" s="5" t="s">
        <v>288</v>
      </c>
      <c r="C117" s="75" t="s">
        <v>323</v>
      </c>
      <c r="D117" s="5" t="s">
        <v>230</v>
      </c>
      <c r="E117" s="5" t="s">
        <v>288</v>
      </c>
      <c r="F117" s="5" t="s">
        <v>288</v>
      </c>
      <c r="G117" s="5" t="s">
        <v>230</v>
      </c>
      <c r="H117" s="5" t="s">
        <v>288</v>
      </c>
      <c r="I117" s="5" t="s">
        <v>288</v>
      </c>
      <c r="J117" s="5" t="s">
        <v>230</v>
      </c>
      <c r="K117" s="5" t="s">
        <v>288</v>
      </c>
      <c r="L117" s="75" t="s">
        <v>323</v>
      </c>
      <c r="M117" s="5" t="s">
        <v>230</v>
      </c>
      <c r="N117" s="75" t="s">
        <v>323</v>
      </c>
      <c r="O117" s="5" t="s">
        <v>288</v>
      </c>
      <c r="P117" s="5" t="s">
        <v>230</v>
      </c>
      <c r="Q117" s="5">
        <v>10</v>
      </c>
      <c r="R117" s="5" t="e">
        <f t="shared" si="8"/>
        <v>#DIV/0!</v>
      </c>
      <c r="S117" s="5">
        <v>4</v>
      </c>
      <c r="T117" s="5" t="e">
        <f>'Sem 2'!U117+S117*R117</f>
        <v>#DIV/0!</v>
      </c>
      <c r="U117" s="5" t="e">
        <f t="shared" si="11"/>
        <v>#DIV/0!</v>
      </c>
      <c r="V117" s="5">
        <v>2</v>
      </c>
      <c r="W117" s="5" t="e">
        <f>'Sem 2'!X117+V117*R117</f>
        <v>#DIV/0!</v>
      </c>
      <c r="X117" s="5" t="e">
        <f t="shared" si="9"/>
        <v>#DIV/0!</v>
      </c>
      <c r="Y117" s="5"/>
      <c r="Z117" s="5"/>
      <c r="AA117" s="5"/>
      <c r="AB117" s="5"/>
      <c r="AC117" s="5"/>
      <c r="AD117" s="5"/>
    </row>
    <row r="118" spans="1:30" x14ac:dyDescent="0.2">
      <c r="A118" t="s">
        <v>161</v>
      </c>
      <c r="B118" s="5" t="s">
        <v>230</v>
      </c>
      <c r="C118" s="5" t="s">
        <v>230</v>
      </c>
      <c r="D118" s="5" t="s">
        <v>230</v>
      </c>
      <c r="E118" s="5" t="s">
        <v>230</v>
      </c>
      <c r="F118" s="5" t="s">
        <v>230</v>
      </c>
      <c r="G118" s="5" t="s">
        <v>230</v>
      </c>
      <c r="H118" s="5" t="s">
        <v>230</v>
      </c>
      <c r="I118" s="5" t="s">
        <v>230</v>
      </c>
      <c r="J118" s="5" t="s">
        <v>230</v>
      </c>
      <c r="K118" s="5" t="s">
        <v>230</v>
      </c>
      <c r="L118" s="5" t="s">
        <v>230</v>
      </c>
      <c r="M118" s="5" t="s">
        <v>230</v>
      </c>
      <c r="N118" s="5" t="s">
        <v>230</v>
      </c>
      <c r="O118" s="5" t="s">
        <v>230</v>
      </c>
      <c r="P118" s="5" t="s">
        <v>230</v>
      </c>
      <c r="Q118" s="5">
        <v>0</v>
      </c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</row>
    <row r="119" spans="1:30" x14ac:dyDescent="0.2">
      <c r="A119" t="s">
        <v>152</v>
      </c>
      <c r="B119" s="5" t="s">
        <v>230</v>
      </c>
      <c r="C119" s="5" t="s">
        <v>230</v>
      </c>
      <c r="D119" s="5" t="s">
        <v>230</v>
      </c>
      <c r="E119" s="5" t="s">
        <v>230</v>
      </c>
      <c r="F119" s="5" t="s">
        <v>230</v>
      </c>
      <c r="G119" s="5" t="s">
        <v>230</v>
      </c>
      <c r="H119" s="5" t="s">
        <v>230</v>
      </c>
      <c r="I119" s="5" t="s">
        <v>230</v>
      </c>
      <c r="J119" s="5" t="s">
        <v>230</v>
      </c>
      <c r="K119" s="5" t="s">
        <v>230</v>
      </c>
      <c r="L119" s="5" t="s">
        <v>230</v>
      </c>
      <c r="M119" s="5" t="s">
        <v>230</v>
      </c>
      <c r="N119" s="5" t="s">
        <v>230</v>
      </c>
      <c r="O119" s="5" t="s">
        <v>230</v>
      </c>
      <c r="P119" s="5" t="s">
        <v>230</v>
      </c>
      <c r="Q119" s="5">
        <v>0</v>
      </c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</row>
    <row r="120" spans="1:30" x14ac:dyDescent="0.2">
      <c r="A120" t="s">
        <v>270</v>
      </c>
      <c r="B120" s="5" t="s">
        <v>10</v>
      </c>
      <c r="C120" s="5" t="s">
        <v>10</v>
      </c>
      <c r="D120" s="5" t="s">
        <v>230</v>
      </c>
      <c r="E120" s="5" t="s">
        <v>230</v>
      </c>
      <c r="F120" s="5" t="s">
        <v>288</v>
      </c>
      <c r="G120" s="5" t="s">
        <v>230</v>
      </c>
      <c r="H120" s="5" t="s">
        <v>10</v>
      </c>
      <c r="I120" s="5" t="s">
        <v>10</v>
      </c>
      <c r="J120" s="5" t="s">
        <v>230</v>
      </c>
      <c r="K120" s="5" t="s">
        <v>10</v>
      </c>
      <c r="L120" s="5" t="s">
        <v>10</v>
      </c>
      <c r="M120" s="5" t="s">
        <v>230</v>
      </c>
      <c r="N120" s="5" t="s">
        <v>10</v>
      </c>
      <c r="O120" s="5" t="s">
        <v>10</v>
      </c>
      <c r="P120" s="5" t="s">
        <v>230</v>
      </c>
      <c r="Q120" s="5">
        <v>1</v>
      </c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</row>
    <row r="121" spans="1:30" x14ac:dyDescent="0.2">
      <c r="A121" t="s">
        <v>271</v>
      </c>
      <c r="B121" s="5" t="s">
        <v>288</v>
      </c>
      <c r="C121" s="5" t="s">
        <v>288</v>
      </c>
      <c r="D121" s="5" t="s">
        <v>230</v>
      </c>
      <c r="E121" s="5" t="s">
        <v>230</v>
      </c>
      <c r="F121" s="5" t="s">
        <v>288</v>
      </c>
      <c r="G121" s="5" t="s">
        <v>230</v>
      </c>
      <c r="H121" s="5" t="s">
        <v>288</v>
      </c>
      <c r="I121" s="5" t="s">
        <v>288</v>
      </c>
      <c r="J121" s="5" t="s">
        <v>230</v>
      </c>
      <c r="K121" s="5" t="s">
        <v>288</v>
      </c>
      <c r="L121" s="5" t="s">
        <v>288</v>
      </c>
      <c r="M121" s="5" t="s">
        <v>230</v>
      </c>
      <c r="N121" s="5" t="s">
        <v>288</v>
      </c>
      <c r="O121" s="5" t="s">
        <v>288</v>
      </c>
      <c r="P121" s="5" t="s">
        <v>230</v>
      </c>
      <c r="Q121" s="5">
        <v>10</v>
      </c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</row>
    <row r="122" spans="1:30" x14ac:dyDescent="0.2">
      <c r="A122" t="s">
        <v>272</v>
      </c>
      <c r="B122" s="5" t="s">
        <v>288</v>
      </c>
      <c r="C122" s="5" t="s">
        <v>288</v>
      </c>
      <c r="D122" s="5" t="s">
        <v>230</v>
      </c>
      <c r="E122" s="5" t="s">
        <v>230</v>
      </c>
      <c r="F122" s="5" t="s">
        <v>288</v>
      </c>
      <c r="G122" s="5" t="s">
        <v>230</v>
      </c>
      <c r="H122" s="5" t="s">
        <v>288</v>
      </c>
      <c r="I122" s="5" t="s">
        <v>229</v>
      </c>
      <c r="J122" s="5" t="s">
        <v>8</v>
      </c>
      <c r="K122" s="5" t="s">
        <v>288</v>
      </c>
      <c r="L122" s="5" t="s">
        <v>288</v>
      </c>
      <c r="M122" s="5" t="s">
        <v>230</v>
      </c>
      <c r="N122" s="5" t="s">
        <v>288</v>
      </c>
      <c r="O122" s="5" t="s">
        <v>288</v>
      </c>
      <c r="P122" s="5" t="s">
        <v>230</v>
      </c>
      <c r="Q122" s="5">
        <v>10</v>
      </c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</row>
    <row r="123" spans="1:30" x14ac:dyDescent="0.2">
      <c r="A123" t="s">
        <v>273</v>
      </c>
      <c r="B123" s="5" t="s">
        <v>11</v>
      </c>
      <c r="C123" s="5" t="s">
        <v>11</v>
      </c>
      <c r="D123" s="5" t="s">
        <v>230</v>
      </c>
      <c r="E123" s="5" t="s">
        <v>230</v>
      </c>
      <c r="F123" s="5" t="s">
        <v>288</v>
      </c>
      <c r="G123" s="5" t="s">
        <v>230</v>
      </c>
      <c r="H123" s="5" t="s">
        <v>11</v>
      </c>
      <c r="I123" s="5" t="s">
        <v>11</v>
      </c>
      <c r="J123" s="5" t="s">
        <v>230</v>
      </c>
      <c r="K123" s="5" t="s">
        <v>11</v>
      </c>
      <c r="L123" s="5" t="s">
        <v>11</v>
      </c>
      <c r="M123" s="5" t="s">
        <v>230</v>
      </c>
      <c r="N123" s="5" t="s">
        <v>11</v>
      </c>
      <c r="O123" s="5" t="s">
        <v>11</v>
      </c>
      <c r="P123" s="5" t="s">
        <v>230</v>
      </c>
      <c r="Q123" s="5">
        <v>1</v>
      </c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</row>
    <row r="124" spans="1:30" x14ac:dyDescent="0.2">
      <c r="A124" t="s">
        <v>255</v>
      </c>
      <c r="B124" s="5" t="s">
        <v>288</v>
      </c>
      <c r="C124" s="5" t="s">
        <v>288</v>
      </c>
      <c r="D124" s="5" t="s">
        <v>230</v>
      </c>
      <c r="E124" s="5" t="s">
        <v>298</v>
      </c>
      <c r="F124" s="5" t="s">
        <v>298</v>
      </c>
      <c r="G124" s="5" t="s">
        <v>230</v>
      </c>
      <c r="H124" s="5" t="s">
        <v>298</v>
      </c>
      <c r="I124" s="5" t="s">
        <v>298</v>
      </c>
      <c r="J124" s="5" t="s">
        <v>230</v>
      </c>
      <c r="K124" s="5" t="s">
        <v>288</v>
      </c>
      <c r="L124" s="5" t="s">
        <v>288</v>
      </c>
      <c r="M124" s="5" t="s">
        <v>230</v>
      </c>
      <c r="N124" s="5" t="s">
        <v>288</v>
      </c>
      <c r="O124" s="5" t="s">
        <v>288</v>
      </c>
      <c r="P124" s="5" t="s">
        <v>230</v>
      </c>
      <c r="Q124" s="5">
        <v>6</v>
      </c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</row>
    <row r="125" spans="1:30" x14ac:dyDescent="0.2">
      <c r="A125" t="s">
        <v>241</v>
      </c>
      <c r="B125" s="5" t="s">
        <v>288</v>
      </c>
      <c r="C125" s="5" t="s">
        <v>288</v>
      </c>
      <c r="D125" s="5" t="s">
        <v>230</v>
      </c>
      <c r="E125" s="5" t="s">
        <v>288</v>
      </c>
      <c r="F125" s="5" t="s">
        <v>288</v>
      </c>
      <c r="G125" s="5" t="s">
        <v>230</v>
      </c>
      <c r="H125" s="5" t="s">
        <v>229</v>
      </c>
      <c r="I125" s="5" t="s">
        <v>288</v>
      </c>
      <c r="J125" s="5" t="s">
        <v>230</v>
      </c>
      <c r="K125" s="5" t="s">
        <v>288</v>
      </c>
      <c r="L125" s="5" t="s">
        <v>288</v>
      </c>
      <c r="M125" s="5" t="s">
        <v>230</v>
      </c>
      <c r="N125" s="5" t="s">
        <v>288</v>
      </c>
      <c r="O125" s="5" t="s">
        <v>288</v>
      </c>
      <c r="P125" s="5" t="s">
        <v>230</v>
      </c>
      <c r="Q125" s="5">
        <v>10</v>
      </c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</row>
    <row r="126" spans="1:30" x14ac:dyDescent="0.2">
      <c r="A126" t="s">
        <v>299</v>
      </c>
      <c r="B126" s="5">
        <v>8</v>
      </c>
      <c r="C126" s="5">
        <v>7</v>
      </c>
      <c r="D126" s="5">
        <v>2</v>
      </c>
      <c r="E126" s="5">
        <v>7</v>
      </c>
      <c r="F126" s="5">
        <v>8</v>
      </c>
      <c r="G126" s="5">
        <v>2</v>
      </c>
      <c r="H126" s="5">
        <v>4</v>
      </c>
      <c r="I126" s="5">
        <v>9</v>
      </c>
      <c r="J126" s="5">
        <v>3</v>
      </c>
      <c r="K126" s="5">
        <v>10</v>
      </c>
      <c r="L126" s="5">
        <v>8</v>
      </c>
      <c r="N126" s="5">
        <v>8</v>
      </c>
      <c r="O126" s="5">
        <v>8</v>
      </c>
      <c r="Q126" s="5">
        <f>SUM(Q103:Q117)</f>
        <v>56</v>
      </c>
      <c r="R126" s="5" t="e">
        <f>SUM(R103:R117)</f>
        <v>#DIV/0!</v>
      </c>
      <c r="S126" s="5"/>
      <c r="T126" s="5" t="e">
        <f t="shared" ref="T126:U126" si="13">SUM(T103:T117)</f>
        <v>#DIV/0!</v>
      </c>
      <c r="U126" s="5" t="e">
        <f t="shared" si="13"/>
        <v>#DIV/0!</v>
      </c>
      <c r="V126" s="5"/>
      <c r="W126" s="5" t="e">
        <f>SUM(W103:W117)</f>
        <v>#DIV/0!</v>
      </c>
      <c r="X126" s="5" t="e">
        <f>SUM(X103:X117)</f>
        <v>#DIV/0!</v>
      </c>
      <c r="Y126" s="5">
        <f>SUM(Y103:Y117)</f>
        <v>0.67857142857142849</v>
      </c>
      <c r="Z126" s="5"/>
      <c r="AA126" s="5">
        <f>SUM(AA103:AA115)</f>
        <v>-5.321428571428573</v>
      </c>
      <c r="AB126" s="81">
        <f>SUM(AB103:AB115)</f>
        <v>-34.321428571428577</v>
      </c>
    </row>
    <row r="127" spans="1:30" x14ac:dyDescent="0.2">
      <c r="P127" s="5" t="s">
        <v>193</v>
      </c>
      <c r="Q127" s="5">
        <f>SUM(Q103:Q115)</f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7FD51-495C-7145-9D04-33953D7FDC8B}">
  <sheetPr codeName="Feuil5"/>
  <dimension ref="A1:AE97"/>
  <sheetViews>
    <sheetView topLeftCell="A40" zoomScale="140" zoomScaleNormal="140" workbookViewId="0">
      <pane xSplit="1" topLeftCell="B1" activePane="topRight" state="frozen"/>
      <selection pane="topRight" activeCell="L50" sqref="L50"/>
    </sheetView>
  </sheetViews>
  <sheetFormatPr baseColWidth="10" defaultRowHeight="16" x14ac:dyDescent="0.2"/>
  <cols>
    <col min="1" max="1" width="26.33203125" customWidth="1"/>
    <col min="2" max="3" width="6.6640625" style="5" customWidth="1"/>
    <col min="4" max="4" width="5" style="5" bestFit="1" customWidth="1"/>
    <col min="5" max="6" width="6.5" style="5" bestFit="1" customWidth="1"/>
    <col min="7" max="7" width="5" style="5" bestFit="1" customWidth="1"/>
    <col min="8" max="8" width="8.5" style="5" bestFit="1" customWidth="1"/>
    <col min="9" max="9" width="6.5" style="5" bestFit="1" customWidth="1"/>
    <col min="10" max="10" width="5" style="5" bestFit="1" customWidth="1"/>
    <col min="11" max="12" width="5.33203125" style="5" bestFit="1" customWidth="1"/>
    <col min="13" max="13" width="4.33203125" style="5" bestFit="1" customWidth="1"/>
    <col min="14" max="14" width="8.33203125" style="5" bestFit="1" customWidth="1"/>
    <col min="15" max="15" width="5.33203125" style="5" bestFit="1" customWidth="1"/>
    <col min="16" max="16" width="4.33203125" style="5" bestFit="1" customWidth="1"/>
    <col min="17" max="17" width="7.5" style="5" bestFit="1" customWidth="1"/>
    <col min="18" max="18" width="6" customWidth="1"/>
    <col min="19" max="19" width="6.6640625" customWidth="1"/>
    <col min="20" max="20" width="6.83203125" customWidth="1"/>
    <col min="21" max="21" width="7.33203125" customWidth="1"/>
    <col min="22" max="22" width="6.5" customWidth="1"/>
    <col min="23" max="23" width="8" customWidth="1"/>
    <col min="24" max="24" width="7.6640625" customWidth="1"/>
    <col min="25" max="25" width="7.33203125" customWidth="1"/>
    <col min="26" max="26" width="7.6640625" customWidth="1"/>
    <col min="27" max="27" width="8" customWidth="1"/>
    <col min="28" max="28" width="7.6640625" customWidth="1"/>
    <col min="29" max="29" width="5" bestFit="1" customWidth="1"/>
    <col min="30" max="30" width="6" bestFit="1" customWidth="1"/>
    <col min="31" max="31" width="3.33203125" bestFit="1" customWidth="1"/>
  </cols>
  <sheetData>
    <row r="1" spans="1:17" ht="18" customHeight="1" x14ac:dyDescent="0.2"/>
    <row r="2" spans="1:17" ht="18" hidden="1" customHeight="1" x14ac:dyDescent="0.2">
      <c r="A2" t="s">
        <v>243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253</v>
      </c>
    </row>
    <row r="3" spans="1:17" ht="18" hidden="1" customHeight="1" x14ac:dyDescent="0.2">
      <c r="B3" s="5" t="s">
        <v>27</v>
      </c>
      <c r="C3" s="5" t="s">
        <v>28</v>
      </c>
      <c r="D3" s="5" t="s">
        <v>29</v>
      </c>
      <c r="E3" s="5" t="s">
        <v>27</v>
      </c>
      <c r="F3" s="5" t="s">
        <v>28</v>
      </c>
      <c r="G3" s="5" t="s">
        <v>29</v>
      </c>
      <c r="H3" s="5" t="s">
        <v>27</v>
      </c>
      <c r="I3" s="5" t="s">
        <v>28</v>
      </c>
      <c r="J3" s="5" t="s">
        <v>29</v>
      </c>
      <c r="K3" s="5" t="s">
        <v>27</v>
      </c>
      <c r="L3" s="5" t="s">
        <v>28</v>
      </c>
      <c r="M3" s="5" t="s">
        <v>29</v>
      </c>
      <c r="N3" s="5" t="s">
        <v>27</v>
      </c>
      <c r="O3" s="5" t="s">
        <v>28</v>
      </c>
      <c r="P3" s="5" t="s">
        <v>29</v>
      </c>
    </row>
    <row r="4" spans="1:17" ht="18" hidden="1" customHeight="1" x14ac:dyDescent="0.2">
      <c r="A4" t="str">
        <f>Dispo!M9</f>
        <v>Fontaine, Laurence</v>
      </c>
      <c r="B4" s="5" t="str">
        <f>Dispo!X12</f>
        <v>x</v>
      </c>
      <c r="C4" s="5" t="str">
        <f>Dispo!X13</f>
        <v>OBS</v>
      </c>
      <c r="D4" s="5" t="str">
        <f>Dispo!X14</f>
        <v>x</v>
      </c>
      <c r="E4" s="5" t="str">
        <f>Dispo!Y12</f>
        <v>x</v>
      </c>
      <c r="F4" s="5" t="str">
        <f>Dispo!Y13</f>
        <v>ADM</v>
      </c>
      <c r="G4" s="5" t="str">
        <f>Dispo!Y14</f>
        <v>x</v>
      </c>
      <c r="H4" s="5" t="str">
        <f>Dispo!Z12</f>
        <v>x</v>
      </c>
      <c r="I4" s="5" t="str">
        <f>Dispo!Z13</f>
        <v>-</v>
      </c>
      <c r="J4" s="5" t="str">
        <f>Dispo!Z14</f>
        <v>ACC</v>
      </c>
      <c r="K4" s="5" t="str">
        <f>Dispo!AA12</f>
        <v>-</v>
      </c>
      <c r="L4" s="5" t="str">
        <f>Dispo!AA13</f>
        <v>-</v>
      </c>
      <c r="M4" s="5" t="str">
        <f>Dispo!AA14</f>
        <v>-</v>
      </c>
      <c r="N4" s="5" t="str">
        <f>Dispo!AB12</f>
        <v>x</v>
      </c>
      <c r="O4" s="5" t="str">
        <f>Dispo!AB13</f>
        <v>x</v>
      </c>
      <c r="P4" s="5" t="str">
        <f>Dispo!AB14</f>
        <v>-</v>
      </c>
      <c r="Q4" s="5">
        <f>Dispo!AB11</f>
        <v>5</v>
      </c>
    </row>
    <row r="5" spans="1:17" ht="18" hidden="1" customHeight="1" x14ac:dyDescent="0.2">
      <c r="A5" t="str">
        <f>Dispo!M16</f>
        <v>Tadros, Maryse</v>
      </c>
      <c r="B5" s="5" t="str">
        <f>Dispo!X19</f>
        <v>x</v>
      </c>
      <c r="C5" s="5" t="str">
        <f>Dispo!X20</f>
        <v>ADM</v>
      </c>
      <c r="D5" s="5" t="str">
        <f>Dispo!X21</f>
        <v>x</v>
      </c>
      <c r="E5" s="5" t="str">
        <f>Dispo!Y19</f>
        <v>x</v>
      </c>
      <c r="F5" s="5" t="str">
        <f>Dispo!Y20</f>
        <v>x</v>
      </c>
      <c r="G5" s="5" t="str">
        <f>Dispo!Y21</f>
        <v>x</v>
      </c>
      <c r="H5" s="5" t="str">
        <f>Dispo!Z19</f>
        <v>x</v>
      </c>
      <c r="I5" s="5" t="str">
        <f>Dispo!Z20</f>
        <v>ADM</v>
      </c>
      <c r="J5" s="5" t="str">
        <f>Dispo!Z21</f>
        <v>x</v>
      </c>
      <c r="K5" s="5" t="str">
        <f>Dispo!AA19</f>
        <v>x</v>
      </c>
      <c r="L5" s="5" t="str">
        <f>Dispo!AA20</f>
        <v>ADM</v>
      </c>
      <c r="M5" s="5" t="str">
        <f>Dispo!AA21</f>
        <v>-</v>
      </c>
      <c r="N5" s="5" t="str">
        <f>Dispo!AB19</f>
        <v>-</v>
      </c>
      <c r="O5" s="5" t="str">
        <f>Dispo!AB20</f>
        <v>-</v>
      </c>
      <c r="P5" s="5" t="str">
        <f>Dispo!AB21</f>
        <v>-</v>
      </c>
      <c r="Q5" s="5">
        <f>Dispo!AB18</f>
        <v>5</v>
      </c>
    </row>
    <row r="6" spans="1:17" ht="18" hidden="1" customHeight="1" x14ac:dyDescent="0.2">
      <c r="A6" t="str">
        <f>Dispo!M23</f>
        <v>Bouchard, Jean-Emmanuel</v>
      </c>
      <c r="B6" s="5" t="str">
        <f>Dispo!X26</f>
        <v>-</v>
      </c>
      <c r="C6" s="5" t="str">
        <f>Dispo!X27</f>
        <v>-</v>
      </c>
      <c r="D6" s="5" t="str">
        <f>Dispo!X28</f>
        <v>-</v>
      </c>
      <c r="E6" s="5" t="str">
        <f>Dispo!Y26</f>
        <v>-</v>
      </c>
      <c r="F6" s="5" t="str">
        <f>Dispo!Y27</f>
        <v>-</v>
      </c>
      <c r="G6" s="5" t="str">
        <f>Dispo!Y28</f>
        <v>-</v>
      </c>
      <c r="H6" s="5" t="str">
        <f>Dispo!Z26</f>
        <v>-</v>
      </c>
      <c r="I6" s="5" t="str">
        <f>Dispo!Z27</f>
        <v>-</v>
      </c>
      <c r="J6" s="5" t="str">
        <f>Dispo!Z28</f>
        <v>-</v>
      </c>
      <c r="K6" s="5" t="str">
        <f>Dispo!AA26</f>
        <v>-</v>
      </c>
      <c r="L6" s="5" t="str">
        <f>Dispo!AA27</f>
        <v>-</v>
      </c>
      <c r="M6" s="5" t="str">
        <f>Dispo!AA28</f>
        <v>-</v>
      </c>
      <c r="N6" s="5" t="str">
        <f>Dispo!AB26</f>
        <v>-</v>
      </c>
      <c r="O6" s="5" t="str">
        <f>Dispo!AB27</f>
        <v>-</v>
      </c>
      <c r="P6" s="5" t="str">
        <f>Dispo!AB28</f>
        <v>-</v>
      </c>
      <c r="Q6" s="5">
        <f>Dispo!AB25</f>
        <v>0</v>
      </c>
    </row>
    <row r="7" spans="1:17" ht="18" hidden="1" customHeight="1" x14ac:dyDescent="0.2">
      <c r="A7" t="str">
        <f>Dispo!M30</f>
        <v>Lamarre, Vincent</v>
      </c>
      <c r="B7" s="5" t="str">
        <f>Dispo!X33</f>
        <v>x</v>
      </c>
      <c r="C7" s="5" t="str">
        <f>Dispo!X34</f>
        <v>x</v>
      </c>
      <c r="D7" s="5" t="str">
        <f>Dispo!X35</f>
        <v>x</v>
      </c>
      <c r="E7" s="5" t="str">
        <f>Dispo!Y33</f>
        <v>x</v>
      </c>
      <c r="F7" s="5" t="str">
        <f>Dispo!Y34</f>
        <v>ADM</v>
      </c>
      <c r="G7" s="5" t="str">
        <f>Dispo!Y35</f>
        <v>x</v>
      </c>
      <c r="H7" s="5" t="str">
        <f>Dispo!Z33</f>
        <v>x</v>
      </c>
      <c r="I7" s="5" t="str">
        <f>Dispo!Z34</f>
        <v>ADM</v>
      </c>
      <c r="J7" s="5" t="str">
        <f>Dispo!Z35</f>
        <v>-</v>
      </c>
      <c r="K7" s="5" t="str">
        <f>Dispo!AA33</f>
        <v>-</v>
      </c>
      <c r="L7" s="5" t="str">
        <f>Dispo!AA34</f>
        <v>-</v>
      </c>
      <c r="M7" s="5" t="str">
        <f>Dispo!AA35</f>
        <v>-</v>
      </c>
      <c r="N7" s="5" t="str">
        <f>Dispo!AB33</f>
        <v>HOS</v>
      </c>
      <c r="O7" s="5" t="str">
        <f>Dispo!AB34</f>
        <v>HOS</v>
      </c>
      <c r="P7" s="5" t="str">
        <f>Dispo!AB35</f>
        <v>-</v>
      </c>
      <c r="Q7" s="5">
        <f>Dispo!AB32</f>
        <v>4</v>
      </c>
    </row>
    <row r="8" spans="1:17" ht="18" hidden="1" customHeight="1" x14ac:dyDescent="0.2">
      <c r="A8" t="str">
        <f>Dispo!M37</f>
        <v>Boyer, Suzanne</v>
      </c>
      <c r="B8" s="5" t="str">
        <f>Dispo!X40</f>
        <v>x</v>
      </c>
      <c r="C8" s="5" t="str">
        <f>Dispo!X41</f>
        <v>x</v>
      </c>
      <c r="D8" s="5" t="str">
        <f>Dispo!X42</f>
        <v>x</v>
      </c>
      <c r="E8" s="5" t="str">
        <f>Dispo!Y40</f>
        <v>x</v>
      </c>
      <c r="F8" s="5" t="str">
        <f>Dispo!Y41</f>
        <v>x</v>
      </c>
      <c r="G8" s="5" t="str">
        <f>Dispo!Y42</f>
        <v>x</v>
      </c>
      <c r="H8" s="5" t="str">
        <f>Dispo!Z40</f>
        <v>x</v>
      </c>
      <c r="I8" s="5" t="str">
        <f>Dispo!Z41</f>
        <v>x</v>
      </c>
      <c r="J8" s="5" t="str">
        <f>Dispo!Z42</f>
        <v>x</v>
      </c>
      <c r="K8" s="5" t="str">
        <f>Dispo!AA40</f>
        <v>x</v>
      </c>
      <c r="L8" s="5" t="str">
        <f>Dispo!AA41</f>
        <v>x</v>
      </c>
      <c r="M8" s="5" t="str">
        <f>Dispo!AA42</f>
        <v>-</v>
      </c>
      <c r="N8" s="5" t="str">
        <f>Dispo!AB40</f>
        <v>x</v>
      </c>
      <c r="O8" s="5" t="str">
        <f>Dispo!AB41</f>
        <v>x</v>
      </c>
      <c r="P8" s="5" t="str">
        <f>Dispo!AB42</f>
        <v>-</v>
      </c>
      <c r="Q8" s="5">
        <f>Dispo!AB39</f>
        <v>8</v>
      </c>
    </row>
    <row r="9" spans="1:17" ht="18" hidden="1" customHeight="1" x14ac:dyDescent="0.2">
      <c r="A9" t="str">
        <f>Dispo!M44</f>
        <v>Béland, Marie-France</v>
      </c>
      <c r="B9" s="5" t="str">
        <f>Dispo!X47</f>
        <v>-</v>
      </c>
      <c r="C9" s="5" t="str">
        <f>Dispo!X48</f>
        <v>-</v>
      </c>
      <c r="D9" s="5" t="str">
        <f>Dispo!X49</f>
        <v>-</v>
      </c>
      <c r="E9" s="5" t="str">
        <f>Dispo!Y47</f>
        <v>-</v>
      </c>
      <c r="F9" s="5" t="str">
        <f>Dispo!Y48</f>
        <v>-</v>
      </c>
      <c r="G9" s="5" t="str">
        <f>Dispo!Y49</f>
        <v>-</v>
      </c>
      <c r="H9" s="5" t="str">
        <f>Dispo!Z47</f>
        <v>-</v>
      </c>
      <c r="I9" s="5" t="str">
        <f>Dispo!Z48</f>
        <v>-</v>
      </c>
      <c r="J9" s="5" t="str">
        <f>Dispo!Z49</f>
        <v>-</v>
      </c>
      <c r="K9" s="5" t="str">
        <f>Dispo!AA47</f>
        <v>-</v>
      </c>
      <c r="L9" s="5" t="str">
        <f>Dispo!AA48</f>
        <v>-</v>
      </c>
      <c r="M9" s="5" t="str">
        <f>Dispo!AA49</f>
        <v>-</v>
      </c>
      <c r="N9" s="5" t="str">
        <f>Dispo!AB47</f>
        <v>-</v>
      </c>
      <c r="O9" s="5" t="str">
        <f>Dispo!AB48</f>
        <v>-</v>
      </c>
      <c r="P9" s="5" t="str">
        <f>Dispo!AB49</f>
        <v>-</v>
      </c>
      <c r="Q9" s="5">
        <f>Dispo!AB46</f>
        <v>0</v>
      </c>
    </row>
    <row r="10" spans="1:17" ht="18" hidden="1" customHeight="1" x14ac:dyDescent="0.2">
      <c r="A10" t="str">
        <f>Dispo!M51</f>
        <v>Audet-Simard, Véronique</v>
      </c>
      <c r="B10" s="5" t="str">
        <f>Dispo!X54</f>
        <v>x</v>
      </c>
      <c r="C10" s="5" t="str">
        <f>Dispo!X55</f>
        <v>x</v>
      </c>
      <c r="D10" s="5" t="str">
        <f>Dispo!X56</f>
        <v>x</v>
      </c>
      <c r="E10" s="5" t="str">
        <f>Dispo!Y54</f>
        <v>x</v>
      </c>
      <c r="F10" s="5" t="str">
        <f>Dispo!Y55</f>
        <v>ADM</v>
      </c>
      <c r="G10" s="5" t="str">
        <f>Dispo!Y56</f>
        <v>x</v>
      </c>
      <c r="H10" s="5" t="str">
        <f>Dispo!Z54</f>
        <v>x</v>
      </c>
      <c r="I10" s="5" t="str">
        <f>Dispo!Z55</f>
        <v>x</v>
      </c>
      <c r="J10" s="5" t="str">
        <f>Dispo!Z56</f>
        <v>x</v>
      </c>
      <c r="K10" s="5" t="str">
        <f>Dispo!AA54</f>
        <v>x</v>
      </c>
      <c r="L10" s="5" t="str">
        <f>Dispo!AA55</f>
        <v>ADM</v>
      </c>
      <c r="M10" s="5" t="str">
        <f>Dispo!AA56</f>
        <v>-</v>
      </c>
      <c r="N10" s="5" t="str">
        <f>Dispo!AB54</f>
        <v>x</v>
      </c>
      <c r="O10" s="5" t="str">
        <f>Dispo!AB55</f>
        <v>x</v>
      </c>
      <c r="P10" s="5" t="str">
        <f>Dispo!AB56</f>
        <v>-</v>
      </c>
      <c r="Q10" s="5">
        <f>Dispo!AB53</f>
        <v>8</v>
      </c>
    </row>
    <row r="11" spans="1:17" ht="18" hidden="1" customHeight="1" x14ac:dyDescent="0.2">
      <c r="A11" t="str">
        <f>Dispo!M58</f>
        <v>Omer, Jane</v>
      </c>
      <c r="B11" s="5" t="str">
        <f>Dispo!X61</f>
        <v>-</v>
      </c>
      <c r="C11" s="5" t="str">
        <f>Dispo!X62</f>
        <v>-</v>
      </c>
      <c r="D11" s="5" t="str">
        <f>Dispo!X63</f>
        <v>-</v>
      </c>
      <c r="E11" s="5" t="str">
        <f>Dispo!Y61</f>
        <v>x</v>
      </c>
      <c r="F11" s="5" t="str">
        <f>Dispo!Y62</f>
        <v>ADM</v>
      </c>
      <c r="G11" s="5" t="str">
        <f>Dispo!Y63</f>
        <v>x</v>
      </c>
      <c r="H11" s="5" t="str">
        <f>Dispo!Z61</f>
        <v>x</v>
      </c>
      <c r="I11" s="5" t="str">
        <f>Dispo!Z62</f>
        <v>x</v>
      </c>
      <c r="J11" s="5" t="str">
        <f>Dispo!Z63</f>
        <v>-</v>
      </c>
      <c r="K11" s="5" t="str">
        <f>Dispo!AA61</f>
        <v>x</v>
      </c>
      <c r="L11" s="5" t="str">
        <f>Dispo!AA62</f>
        <v>ADM</v>
      </c>
      <c r="M11" s="5" t="str">
        <f>Dispo!AA63</f>
        <v>-</v>
      </c>
      <c r="N11" s="5" t="str">
        <f>Dispo!AB61</f>
        <v>-</v>
      </c>
      <c r="O11" s="5" t="str">
        <f>Dispo!AB62</f>
        <v>-</v>
      </c>
      <c r="P11" s="5" t="str">
        <f>Dispo!AB63</f>
        <v>-</v>
      </c>
      <c r="Q11" s="5">
        <f>Dispo!AB60</f>
        <v>4</v>
      </c>
    </row>
    <row r="12" spans="1:17" ht="18" hidden="1" customHeight="1" x14ac:dyDescent="0.2">
      <c r="A12" t="str">
        <f>Dispo!M65</f>
        <v>Kaci, Mélyssa</v>
      </c>
      <c r="B12" s="5" t="str">
        <f>Dispo!X68</f>
        <v>ADM</v>
      </c>
      <c r="C12" s="5" t="str">
        <f>Dispo!X69</f>
        <v>ADM</v>
      </c>
      <c r="D12" s="5" t="str">
        <f>Dispo!X70</f>
        <v>x</v>
      </c>
      <c r="E12" s="5" t="str">
        <f>Dispo!Y68</f>
        <v>x</v>
      </c>
      <c r="F12" s="5" t="str">
        <f>Dispo!Y69</f>
        <v>x</v>
      </c>
      <c r="G12" s="5" t="str">
        <f>Dispo!Y70</f>
        <v>-</v>
      </c>
      <c r="H12" s="5" t="str">
        <f>Dispo!Z68</f>
        <v>x</v>
      </c>
      <c r="I12" s="5" t="str">
        <f>Dispo!Z69</f>
        <v>x</v>
      </c>
      <c r="J12" s="5" t="str">
        <f>Dispo!Z70</f>
        <v>-</v>
      </c>
      <c r="K12" s="5" t="str">
        <f>Dispo!AA68</f>
        <v>x</v>
      </c>
      <c r="L12" s="5" t="str">
        <f>Dispo!AA69</f>
        <v>SAD</v>
      </c>
      <c r="M12" s="5" t="str">
        <f>Dispo!AA70</f>
        <v>-</v>
      </c>
      <c r="N12" s="5" t="str">
        <f>Dispo!AB68</f>
        <v>TEL</v>
      </c>
      <c r="O12" s="5" t="str">
        <f>Dispo!AB69</f>
        <v>ADM</v>
      </c>
      <c r="P12" s="5" t="str">
        <f>Dispo!AB70</f>
        <v>-</v>
      </c>
      <c r="Q12" s="5">
        <f>Dispo!AB67</f>
        <v>5</v>
      </c>
    </row>
    <row r="13" spans="1:17" ht="18" hidden="1" customHeight="1" x14ac:dyDescent="0.2">
      <c r="A13" t="str">
        <f>Dispo!M72</f>
        <v>Nikitin, Oleg</v>
      </c>
      <c r="B13" s="5" t="str">
        <f>Dispo!X75</f>
        <v>-</v>
      </c>
      <c r="C13" s="5" t="str">
        <f>Dispo!X76</f>
        <v>-</v>
      </c>
      <c r="D13" s="5" t="str">
        <f>Dispo!X77</f>
        <v>-</v>
      </c>
      <c r="E13" s="5" t="str">
        <f>Dispo!Y75</f>
        <v>-</v>
      </c>
      <c r="F13" s="5" t="str">
        <f>Dispo!Y76</f>
        <v>-</v>
      </c>
      <c r="G13" s="5" t="str">
        <f>Dispo!Y77</f>
        <v>-</v>
      </c>
      <c r="H13" s="5" t="str">
        <f>Dispo!Z75</f>
        <v>-</v>
      </c>
      <c r="I13" s="5" t="str">
        <f>Dispo!Z76</f>
        <v>-</v>
      </c>
      <c r="J13" s="5" t="str">
        <f>Dispo!Z77</f>
        <v>-</v>
      </c>
      <c r="K13" s="5" t="str">
        <f>Dispo!AA75</f>
        <v>CHX</v>
      </c>
      <c r="L13" s="5" t="str">
        <f>Dispo!AA76</f>
        <v>CHX</v>
      </c>
      <c r="M13" s="5" t="str">
        <f>Dispo!AA77</f>
        <v>-</v>
      </c>
      <c r="N13" s="5" t="str">
        <f>Dispo!AB75</f>
        <v>-</v>
      </c>
      <c r="O13" s="5" t="str">
        <f>Dispo!AB76</f>
        <v>-</v>
      </c>
      <c r="P13" s="5" t="str">
        <f>Dispo!AB77</f>
        <v>-</v>
      </c>
      <c r="Q13" s="5">
        <f>Dispo!AB74</f>
        <v>2</v>
      </c>
    </row>
    <row r="14" spans="1:17" ht="18" hidden="1" customHeight="1" x14ac:dyDescent="0.2">
      <c r="A14" t="str">
        <f>Dispo!M79</f>
        <v>Ouellet, Chantal</v>
      </c>
      <c r="B14" s="5" t="str">
        <f>Dispo!X82</f>
        <v>-</v>
      </c>
      <c r="C14" s="5" t="str">
        <f>Dispo!X83</f>
        <v>-</v>
      </c>
      <c r="D14" s="5" t="str">
        <f>Dispo!X84</f>
        <v>-</v>
      </c>
      <c r="E14" s="5" t="str">
        <f>Dispo!Y82</f>
        <v>-</v>
      </c>
      <c r="F14" s="5" t="str">
        <f>Dispo!Y83</f>
        <v>-</v>
      </c>
      <c r="G14" s="5" t="str">
        <f>Dispo!Y84</f>
        <v>-</v>
      </c>
      <c r="H14" s="5" t="str">
        <f>Dispo!Z82</f>
        <v>-</v>
      </c>
      <c r="I14" s="5" t="str">
        <f>Dispo!Z83</f>
        <v>-</v>
      </c>
      <c r="J14" s="5" t="str">
        <f>Dispo!Z84</f>
        <v>-</v>
      </c>
      <c r="K14" s="5" t="str">
        <f>Dispo!AA82</f>
        <v>-</v>
      </c>
      <c r="L14" s="5" t="str">
        <f>Dispo!AA83</f>
        <v>-</v>
      </c>
      <c r="M14" s="5" t="str">
        <f>Dispo!AA84</f>
        <v>-</v>
      </c>
      <c r="N14" s="5" t="str">
        <f>Dispo!AB82</f>
        <v>-</v>
      </c>
      <c r="O14" s="5" t="str">
        <f>Dispo!AB83</f>
        <v>-</v>
      </c>
      <c r="P14" s="5" t="str">
        <f>Dispo!AB84</f>
        <v>-</v>
      </c>
      <c r="Q14" s="5">
        <f>Dispo!AB81</f>
        <v>0</v>
      </c>
    </row>
    <row r="15" spans="1:17" ht="18" hidden="1" customHeight="1" x14ac:dyDescent="0.2">
      <c r="A15" t="str">
        <f>Dispo!M86</f>
        <v>Chabot, Marie-Pierre</v>
      </c>
      <c r="B15" s="5" t="str">
        <f>Dispo!X89</f>
        <v>URG</v>
      </c>
      <c r="C15" s="5" t="str">
        <f>Dispo!X90</f>
        <v>URG</v>
      </c>
      <c r="D15" s="5" t="str">
        <f>Dispo!X91</f>
        <v>URG</v>
      </c>
      <c r="E15" s="5" t="str">
        <f>Dispo!Y89</f>
        <v>URG</v>
      </c>
      <c r="F15" s="5" t="str">
        <f>Dispo!Y90</f>
        <v>URG</v>
      </c>
      <c r="G15" s="5" t="str">
        <f>Dispo!Y91</f>
        <v>URG</v>
      </c>
      <c r="H15" s="5" t="str">
        <f>Dispo!Z89</f>
        <v>URG</v>
      </c>
      <c r="I15" s="5" t="str">
        <f>Dispo!Z90</f>
        <v>URG</v>
      </c>
      <c r="J15" s="5" t="str">
        <f>Dispo!Z91</f>
        <v>URG</v>
      </c>
      <c r="K15" s="5" t="str">
        <f>Dispo!AA89</f>
        <v>ADM</v>
      </c>
      <c r="L15" s="5" t="str">
        <f>Dispo!AA90</f>
        <v>x</v>
      </c>
      <c r="M15" s="5" t="str">
        <f>Dispo!AA91</f>
        <v>-</v>
      </c>
      <c r="N15" s="5" t="str">
        <f>Dispo!AB89</f>
        <v>x</v>
      </c>
      <c r="O15" s="5" t="str">
        <f>Dispo!AB90</f>
        <v>ADM</v>
      </c>
      <c r="P15" s="5" t="str">
        <f>Dispo!AB91</f>
        <v>-</v>
      </c>
      <c r="Q15" s="5">
        <f>Dispo!AB88</f>
        <v>2</v>
      </c>
    </row>
    <row r="16" spans="1:17" ht="18" hidden="1" customHeight="1" x14ac:dyDescent="0.2">
      <c r="A16" t="str">
        <f>Dispo!M93</f>
        <v>Llanwarne, Nadia Rebecca</v>
      </c>
      <c r="B16" s="5" t="str">
        <f>Dispo!X96</f>
        <v>ADM</v>
      </c>
      <c r="C16" s="5" t="str">
        <f>Dispo!X97</f>
        <v>ADM</v>
      </c>
      <c r="D16" s="5" t="str">
        <f>Dispo!X98</f>
        <v>-</v>
      </c>
      <c r="E16" s="5" t="str">
        <f>Dispo!Y96</f>
        <v>x</v>
      </c>
      <c r="F16" s="5" t="str">
        <f>Dispo!Y97</f>
        <v>x</v>
      </c>
      <c r="G16" s="5" t="str">
        <f>Dispo!Y98</f>
        <v>-</v>
      </c>
      <c r="H16" s="5" t="str">
        <f>Dispo!Z96</f>
        <v>x</v>
      </c>
      <c r="I16" s="5" t="str">
        <f>Dispo!Z97</f>
        <v>x</v>
      </c>
      <c r="J16" s="5" t="str">
        <f>Dispo!Z98</f>
        <v>x</v>
      </c>
      <c r="K16" s="5" t="str">
        <f>Dispo!AA96</f>
        <v>x</v>
      </c>
      <c r="L16" s="5" t="str">
        <f>Dispo!AA97</f>
        <v>x</v>
      </c>
      <c r="M16" s="5" t="str">
        <f>Dispo!AA98</f>
        <v>-</v>
      </c>
      <c r="N16" s="5" t="str">
        <f>Dispo!AB96</f>
        <v>x</v>
      </c>
      <c r="O16" s="5" t="str">
        <f>Dispo!AB97</f>
        <v>x</v>
      </c>
      <c r="P16" s="5" t="str">
        <f>Dispo!AB98</f>
        <v>-</v>
      </c>
      <c r="Q16" s="5">
        <f>Dispo!AB95</f>
        <v>8</v>
      </c>
    </row>
    <row r="17" spans="1:17" ht="18" hidden="1" customHeight="1" x14ac:dyDescent="0.2">
      <c r="A17" t="str">
        <f>Dispo!M100</f>
        <v>Mc Lean, Tracy</v>
      </c>
      <c r="B17" s="5" t="str">
        <f>Dispo!X103</f>
        <v>x</v>
      </c>
      <c r="C17" s="5" t="str">
        <f>Dispo!X104</f>
        <v>x</v>
      </c>
      <c r="D17" s="5" t="str">
        <f>Dispo!X105</f>
        <v>-</v>
      </c>
      <c r="E17" s="5" t="str">
        <f>Dispo!Y103</f>
        <v>x</v>
      </c>
      <c r="F17" s="5" t="str">
        <f>Dispo!Y104</f>
        <v>x</v>
      </c>
      <c r="G17" s="5" t="str">
        <f>Dispo!Y105</f>
        <v>-</v>
      </c>
      <c r="H17" s="5" t="str">
        <f>Dispo!Z103</f>
        <v>x</v>
      </c>
      <c r="I17" s="5" t="str">
        <f>Dispo!Z104</f>
        <v>x</v>
      </c>
      <c r="J17" s="5" t="str">
        <f>Dispo!Z105</f>
        <v>x</v>
      </c>
      <c r="K17" s="5" t="str">
        <f>Dispo!AA103</f>
        <v>x</v>
      </c>
      <c r="L17" s="5" t="str">
        <f>Dispo!AA104</f>
        <v>x</v>
      </c>
      <c r="M17" s="5" t="str">
        <f>Dispo!AA105</f>
        <v>-</v>
      </c>
      <c r="N17" s="5" t="str">
        <f>Dispo!AB103</f>
        <v>x</v>
      </c>
      <c r="O17" s="5" t="str">
        <f>Dispo!AB104</f>
        <v>x</v>
      </c>
      <c r="P17" s="5" t="str">
        <f>Dispo!AB105</f>
        <v>-</v>
      </c>
      <c r="Q17" s="5">
        <f>Dispo!AB102</f>
        <v>10</v>
      </c>
    </row>
    <row r="18" spans="1:17" ht="18" hidden="1" customHeight="1" x14ac:dyDescent="0.2">
      <c r="A18" t="str">
        <f>Dispo!M107</f>
        <v>Bilodeau, Audrée-Anne</v>
      </c>
      <c r="B18" s="5" t="str">
        <f>Dispo!X110</f>
        <v>x</v>
      </c>
      <c r="C18" s="5" t="str">
        <f>Dispo!X111</f>
        <v>ADM</v>
      </c>
      <c r="D18" s="5" t="str">
        <f>Dispo!X112</f>
        <v>-</v>
      </c>
      <c r="E18" s="5" t="str">
        <f>Dispo!Y110</f>
        <v>x</v>
      </c>
      <c r="F18" s="5" t="str">
        <f>Dispo!Y111</f>
        <v>x</v>
      </c>
      <c r="G18" s="5" t="str">
        <f>Dispo!Y112</f>
        <v>-</v>
      </c>
      <c r="H18" s="5" t="str">
        <f>Dispo!Z110</f>
        <v>x</v>
      </c>
      <c r="I18" s="5" t="str">
        <f>Dispo!Z111</f>
        <v>x</v>
      </c>
      <c r="J18" s="5" t="str">
        <f>Dispo!Z112</f>
        <v>x</v>
      </c>
      <c r="K18" s="5" t="str">
        <f>Dispo!AA110</f>
        <v>x</v>
      </c>
      <c r="L18" s="5" t="str">
        <f>Dispo!AA111</f>
        <v>ADM</v>
      </c>
      <c r="M18" s="5" t="str">
        <f>Dispo!AA112</f>
        <v>-</v>
      </c>
      <c r="N18" s="5" t="str">
        <f>Dispo!AB110</f>
        <v>x</v>
      </c>
      <c r="O18" s="5" t="str">
        <f>Dispo!AB111</f>
        <v>x</v>
      </c>
      <c r="P18" s="5" t="str">
        <f>Dispo!AB112</f>
        <v>-</v>
      </c>
      <c r="Q18" s="5">
        <f>Dispo!AB109</f>
        <v>8</v>
      </c>
    </row>
    <row r="19" spans="1:17" ht="18" hidden="1" customHeight="1" x14ac:dyDescent="0.2">
      <c r="A19" t="str">
        <f>Dispo!M114</f>
        <v>Cloutier, Myriam</v>
      </c>
      <c r="B19" s="5" t="str">
        <f>Dispo!X117</f>
        <v>x</v>
      </c>
      <c r="C19" s="5" t="str">
        <f>Dispo!X118</f>
        <v>x</v>
      </c>
      <c r="D19" s="5" t="str">
        <f>Dispo!X119</f>
        <v>-</v>
      </c>
      <c r="E19" s="5" t="str">
        <f>Dispo!Y117</f>
        <v>x</v>
      </c>
      <c r="F19" s="5" t="str">
        <f>Dispo!Y118</f>
        <v>x</v>
      </c>
      <c r="G19" s="5" t="str">
        <f>Dispo!Y119</f>
        <v>-</v>
      </c>
      <c r="H19" s="5" t="str">
        <f>Dispo!Z117</f>
        <v>x</v>
      </c>
      <c r="I19" s="5" t="str">
        <f>Dispo!Z118</f>
        <v>x</v>
      </c>
      <c r="J19" s="5" t="str">
        <f>Dispo!Z119</f>
        <v>-</v>
      </c>
      <c r="K19" s="5" t="str">
        <f>Dispo!AA117</f>
        <v>x</v>
      </c>
      <c r="L19" s="5" t="str">
        <f>Dispo!AA118</f>
        <v>x</v>
      </c>
      <c r="M19" s="5" t="str">
        <f>Dispo!AA119</f>
        <v>-</v>
      </c>
      <c r="N19" s="5" t="str">
        <f>Dispo!AB117</f>
        <v>x</v>
      </c>
      <c r="O19" s="5" t="str">
        <f>Dispo!AB118</f>
        <v>x</v>
      </c>
      <c r="P19" s="5" t="str">
        <f>Dispo!AB119</f>
        <v>-</v>
      </c>
      <c r="Q19" s="5">
        <f>Dispo!AB116</f>
        <v>8</v>
      </c>
    </row>
    <row r="20" spans="1:17" ht="18" hidden="1" customHeight="1" x14ac:dyDescent="0.2">
      <c r="A20" t="str">
        <f>Dispo!M121</f>
        <v xml:space="preserve">Bernier, Judith </v>
      </c>
      <c r="B20" s="5" t="str">
        <f>Dispo!X124</f>
        <v>-</v>
      </c>
      <c r="C20" s="5" t="str">
        <f>Dispo!X125</f>
        <v>-</v>
      </c>
      <c r="D20" s="5" t="str">
        <f>Dispo!X126</f>
        <v>-</v>
      </c>
      <c r="E20" s="5" t="str">
        <f>Dispo!Y124</f>
        <v>-</v>
      </c>
      <c r="F20" s="5" t="str">
        <f>Dispo!Y125</f>
        <v>-</v>
      </c>
      <c r="G20" s="5" t="str">
        <f>Dispo!Y126</f>
        <v>-</v>
      </c>
      <c r="H20" s="5" t="str">
        <f>Dispo!Z124</f>
        <v>-</v>
      </c>
      <c r="I20" s="5" t="str">
        <f>Dispo!Z125</f>
        <v>-</v>
      </c>
      <c r="J20" s="5" t="str">
        <f>Dispo!Z126</f>
        <v>-</v>
      </c>
      <c r="K20" s="5" t="str">
        <f>Dispo!AA124</f>
        <v>-</v>
      </c>
      <c r="L20" s="5" t="str">
        <f>Dispo!AA125</f>
        <v>-</v>
      </c>
      <c r="M20" s="5" t="str">
        <f>Dispo!AA126</f>
        <v>-</v>
      </c>
      <c r="N20" s="5" t="str">
        <f>Dispo!AB124</f>
        <v>-</v>
      </c>
      <c r="O20" s="5" t="str">
        <f>Dispo!AB125</f>
        <v>-</v>
      </c>
      <c r="P20" s="5" t="str">
        <f>Dispo!AB126</f>
        <v>-</v>
      </c>
      <c r="Q20" s="5">
        <f>Dispo!AB123</f>
        <v>0</v>
      </c>
    </row>
    <row r="21" spans="1:17" ht="18" hidden="1" customHeight="1" x14ac:dyDescent="0.2">
      <c r="A21" t="str">
        <f>Dispo!M128</f>
        <v>Arab, Yousra</v>
      </c>
      <c r="B21" s="5" t="str">
        <f>Dispo!X131</f>
        <v>OBS</v>
      </c>
      <c r="C21" s="5" t="str">
        <f>Dispo!X132</f>
        <v>OBS</v>
      </c>
      <c r="D21" s="5" t="str">
        <f>Dispo!X133</f>
        <v>-</v>
      </c>
      <c r="E21" s="5" t="str">
        <f>Dispo!Y131</f>
        <v>-</v>
      </c>
      <c r="F21" s="5" t="str">
        <f>Dispo!Y132</f>
        <v>ENS</v>
      </c>
      <c r="G21" s="5" t="str">
        <f>Dispo!Y133</f>
        <v>-</v>
      </c>
      <c r="H21" s="5" t="str">
        <f>Dispo!Z131</f>
        <v>OBS</v>
      </c>
      <c r="I21" s="5" t="str">
        <f>Dispo!Z132</f>
        <v>OBS</v>
      </c>
      <c r="J21" s="5" t="str">
        <f>Dispo!Z133</f>
        <v>-</v>
      </c>
      <c r="K21" s="5" t="str">
        <f>Dispo!AA131</f>
        <v>OBS</v>
      </c>
      <c r="L21" s="5" t="str">
        <f>Dispo!AA132</f>
        <v>OBS</v>
      </c>
      <c r="M21" s="5" t="str">
        <f>Dispo!AA133</f>
        <v>-</v>
      </c>
      <c r="N21" s="5" t="str">
        <f>Dispo!AB131</f>
        <v>OBS</v>
      </c>
      <c r="O21" s="5" t="str">
        <f>Dispo!AB132</f>
        <v>OBS</v>
      </c>
      <c r="P21" s="5" t="str">
        <f>Dispo!AB133</f>
        <v>-</v>
      </c>
      <c r="Q21" s="5">
        <f>Dispo!AB130</f>
        <v>1</v>
      </c>
    </row>
    <row r="22" spans="1:17" ht="18" hidden="1" customHeight="1" x14ac:dyDescent="0.2">
      <c r="A22" t="str">
        <f>Dispo!M135</f>
        <v>Ruel-Ricard, Florence</v>
      </c>
      <c r="B22" s="5" t="str">
        <f>Dispo!X138</f>
        <v>x</v>
      </c>
      <c r="C22" s="5" t="str">
        <f>Dispo!X139</f>
        <v>x</v>
      </c>
      <c r="D22" s="5" t="str">
        <f>Dispo!X140</f>
        <v>-</v>
      </c>
      <c r="E22" s="5" t="str">
        <f>Dispo!Y138</f>
        <v>-</v>
      </c>
      <c r="F22" s="5" t="str">
        <f>Dispo!Y139</f>
        <v>ENS</v>
      </c>
      <c r="G22" s="5" t="str">
        <f>Dispo!Y140</f>
        <v>-</v>
      </c>
      <c r="H22" s="5" t="str">
        <f>Dispo!Z138</f>
        <v>x</v>
      </c>
      <c r="I22" s="5" t="str">
        <f>Dispo!Z139</f>
        <v>x</v>
      </c>
      <c r="J22" s="5" t="str">
        <f>Dispo!Z140</f>
        <v>x</v>
      </c>
      <c r="K22" s="5" t="str">
        <f>Dispo!AA138</f>
        <v>x</v>
      </c>
      <c r="L22" s="5" t="str">
        <f>Dispo!AA139</f>
        <v>x</v>
      </c>
      <c r="M22" s="5" t="str">
        <f>Dispo!AA140</f>
        <v>-</v>
      </c>
      <c r="N22" s="5" t="str">
        <f>Dispo!AB138</f>
        <v>x</v>
      </c>
      <c r="O22" s="5" t="str">
        <f>Dispo!AB139</f>
        <v>x</v>
      </c>
      <c r="P22" s="5" t="str">
        <f>Dispo!AB140</f>
        <v>-</v>
      </c>
      <c r="Q22" s="5">
        <f>Dispo!AB137</f>
        <v>10</v>
      </c>
    </row>
    <row r="23" spans="1:17" ht="18" hidden="1" customHeight="1" x14ac:dyDescent="0.2">
      <c r="A23" t="str">
        <f>Dispo!M142</f>
        <v>Payette, Noémie</v>
      </c>
      <c r="B23" s="5" t="str">
        <f>Dispo!X145</f>
        <v>x</v>
      </c>
      <c r="C23" s="5" t="str">
        <f>Dispo!X146</f>
        <v>x</v>
      </c>
      <c r="D23" s="5" t="str">
        <f>Dispo!X147</f>
        <v>-</v>
      </c>
      <c r="E23" s="5" t="str">
        <f>Dispo!Y145</f>
        <v>-</v>
      </c>
      <c r="F23" s="5" t="str">
        <f>Dispo!Y146</f>
        <v>ENS</v>
      </c>
      <c r="G23" s="5" t="str">
        <f>Dispo!Y147</f>
        <v>-</v>
      </c>
      <c r="H23" s="5" t="str">
        <f>Dispo!Z145</f>
        <v>x</v>
      </c>
      <c r="I23" s="5" t="str">
        <f>Dispo!Z146</f>
        <v>x</v>
      </c>
      <c r="J23" s="5" t="str">
        <f>Dispo!Z147</f>
        <v>x</v>
      </c>
      <c r="K23" s="5" t="str">
        <f>Dispo!AA145</f>
        <v>x</v>
      </c>
      <c r="L23" s="5" t="str">
        <f>Dispo!AA146</f>
        <v>x</v>
      </c>
      <c r="M23" s="5" t="str">
        <f>Dispo!AA147</f>
        <v>-</v>
      </c>
      <c r="N23" s="5" t="str">
        <f>Dispo!AB145</f>
        <v>x</v>
      </c>
      <c r="O23" s="5" t="str">
        <f>Dispo!AB146</f>
        <v>x</v>
      </c>
      <c r="P23" s="5" t="str">
        <f>Dispo!AB147</f>
        <v>-</v>
      </c>
      <c r="Q23" s="5">
        <f>Dispo!AB144</f>
        <v>10</v>
      </c>
    </row>
    <row r="24" spans="1:17" ht="18" hidden="1" customHeight="1" x14ac:dyDescent="0.2">
      <c r="A24" t="str">
        <f>Dispo!M149</f>
        <v>Sénéchal, Julien</v>
      </c>
      <c r="B24" s="5" t="str">
        <f>Dispo!X152</f>
        <v>PED</v>
      </c>
      <c r="C24" s="5" t="str">
        <f>Dispo!X153</f>
        <v>PED</v>
      </c>
      <c r="D24" s="5" t="str">
        <f>Dispo!X154</f>
        <v>-</v>
      </c>
      <c r="E24" s="5" t="str">
        <f>Dispo!Y152</f>
        <v>-</v>
      </c>
      <c r="F24" s="5" t="str">
        <f>Dispo!Y153</f>
        <v>ENS</v>
      </c>
      <c r="G24" s="5" t="str">
        <f>Dispo!Y154</f>
        <v>-</v>
      </c>
      <c r="H24" s="5" t="str">
        <f>Dispo!Z152</f>
        <v>PED</v>
      </c>
      <c r="I24" s="5" t="str">
        <f>Dispo!Z153</f>
        <v>PED</v>
      </c>
      <c r="J24" s="5" t="str">
        <f>Dispo!Z154</f>
        <v>-</v>
      </c>
      <c r="K24" s="5" t="str">
        <f>Dispo!AA152</f>
        <v>PED</v>
      </c>
      <c r="L24" s="5" t="str">
        <f>Dispo!AA153</f>
        <v>PED</v>
      </c>
      <c r="M24" s="5" t="str">
        <f>Dispo!AA154</f>
        <v>-</v>
      </c>
      <c r="N24" s="5" t="str">
        <f>Dispo!AB152</f>
        <v>PED</v>
      </c>
      <c r="O24" s="5" t="str">
        <f>Dispo!AB153</f>
        <v>PED</v>
      </c>
      <c r="P24" s="5" t="str">
        <f>Dispo!AB154</f>
        <v>-</v>
      </c>
      <c r="Q24" s="5">
        <f>Dispo!AB151</f>
        <v>1</v>
      </c>
    </row>
    <row r="25" spans="1:17" ht="18" hidden="1" customHeight="1" x14ac:dyDescent="0.2">
      <c r="A25" t="str">
        <f>Dispo!M156</f>
        <v>sIPS</v>
      </c>
      <c r="B25" s="5" t="str">
        <f>Dispo!X159</f>
        <v>x</v>
      </c>
      <c r="C25" s="5" t="str">
        <f>Dispo!X160</f>
        <v>x</v>
      </c>
      <c r="D25" s="5" t="str">
        <f>Dispo!X161</f>
        <v>-</v>
      </c>
      <c r="E25" s="5" t="str">
        <f>Dispo!Y159</f>
        <v>CHSLD</v>
      </c>
      <c r="F25" s="5" t="str">
        <f>Dispo!Y160</f>
        <v>CHSLD</v>
      </c>
      <c r="G25" s="5" t="str">
        <f>Dispo!Y161</f>
        <v>-</v>
      </c>
      <c r="H25" s="5" t="str">
        <f>Dispo!Z159</f>
        <v>CHSLD</v>
      </c>
      <c r="I25" s="5" t="str">
        <f>Dispo!Z160</f>
        <v>CHSLD</v>
      </c>
      <c r="J25" s="5" t="str">
        <f>Dispo!Z161</f>
        <v>-</v>
      </c>
      <c r="K25" s="5" t="str">
        <f>Dispo!AA159</f>
        <v>x</v>
      </c>
      <c r="L25" s="5" t="str">
        <f>Dispo!AA160</f>
        <v>x</v>
      </c>
      <c r="M25" s="5" t="str">
        <f>Dispo!AA161</f>
        <v>-</v>
      </c>
      <c r="N25" s="5" t="str">
        <f>Dispo!AB159</f>
        <v>x</v>
      </c>
      <c r="O25" s="5" t="str">
        <f>Dispo!AB160</f>
        <v>x</v>
      </c>
      <c r="P25" s="5" t="str">
        <f>Dispo!AB161</f>
        <v>-</v>
      </c>
      <c r="Q25" s="5">
        <f>Dispo!AB158</f>
        <v>0</v>
      </c>
    </row>
    <row r="26" spans="1:17" ht="18" hidden="1" customHeight="1" x14ac:dyDescent="0.2">
      <c r="A26" t="str">
        <f>Dispo!M163</f>
        <v>Ext. A</v>
      </c>
      <c r="B26" s="5" t="str">
        <f>Dispo!X166</f>
        <v>x</v>
      </c>
      <c r="C26" s="5" t="str">
        <f>Dispo!X167</f>
        <v>x</v>
      </c>
      <c r="D26" s="5" t="str">
        <f>Dispo!X168</f>
        <v>-</v>
      </c>
      <c r="E26" s="5" t="str">
        <f>Dispo!Y166</f>
        <v>x</v>
      </c>
      <c r="F26" s="5" t="str">
        <f>Dispo!Y167</f>
        <v>x</v>
      </c>
      <c r="G26" s="5" t="str">
        <f>Dispo!Y168</f>
        <v>x</v>
      </c>
      <c r="H26" s="5" t="str">
        <f>Dispo!Z166</f>
        <v>x</v>
      </c>
      <c r="I26" s="5" t="str">
        <f>Dispo!Z167</f>
        <v>x</v>
      </c>
      <c r="J26" s="5" t="str">
        <f>Dispo!Z168</f>
        <v>x</v>
      </c>
      <c r="K26" s="5" t="str">
        <f>Dispo!AA166</f>
        <v>x</v>
      </c>
      <c r="L26" s="5" t="str">
        <f>Dispo!AA167</f>
        <v>x</v>
      </c>
      <c r="M26" s="5" t="str">
        <f>Dispo!AA168</f>
        <v>-</v>
      </c>
      <c r="N26" s="5" t="str">
        <f>Dispo!AB166</f>
        <v>x</v>
      </c>
      <c r="O26" s="5" t="str">
        <f>Dispo!AB167</f>
        <v>x</v>
      </c>
      <c r="P26" s="5" t="str">
        <f>Dispo!AB168</f>
        <v>-</v>
      </c>
      <c r="Q26" s="5">
        <f>Dispo!AB165</f>
        <v>10</v>
      </c>
    </row>
    <row r="27" spans="1:17" ht="18" hidden="1" customHeight="1" x14ac:dyDescent="0.2"/>
    <row r="28" spans="1:17" ht="18" hidden="1" customHeight="1" x14ac:dyDescent="0.2"/>
    <row r="29" spans="1:17" ht="18" hidden="1" customHeight="1" x14ac:dyDescent="0.2"/>
    <row r="30" spans="1:17" ht="18" hidden="1" customHeight="1" x14ac:dyDescent="0.2"/>
    <row r="31" spans="1:17" ht="18" hidden="1" customHeight="1" x14ac:dyDescent="0.2"/>
    <row r="32" spans="1:17" ht="18" hidden="1" customHeight="1" x14ac:dyDescent="0.2"/>
    <row r="33" spans="1:17" ht="18" hidden="1" customHeight="1" x14ac:dyDescent="0.2"/>
    <row r="34" spans="1:17" ht="18" hidden="1" customHeight="1" x14ac:dyDescent="0.2"/>
    <row r="35" spans="1:17" ht="18" hidden="1" customHeight="1" x14ac:dyDescent="0.2"/>
    <row r="36" spans="1:17" ht="18" hidden="1" customHeight="1" x14ac:dyDescent="0.2">
      <c r="A36" t="s">
        <v>243</v>
      </c>
      <c r="B36" s="5" t="s">
        <v>0</v>
      </c>
      <c r="E36" s="5" t="s">
        <v>1</v>
      </c>
      <c r="H36" s="5" t="s">
        <v>2</v>
      </c>
      <c r="K36" s="5" t="s">
        <v>3</v>
      </c>
      <c r="N36" s="5" t="s">
        <v>4</v>
      </c>
      <c r="Q36" s="5" t="s">
        <v>253</v>
      </c>
    </row>
    <row r="37" spans="1:17" ht="18" hidden="1" customHeight="1" x14ac:dyDescent="0.2">
      <c r="B37" s="5" t="s">
        <v>27</v>
      </c>
      <c r="C37" s="5" t="s">
        <v>28</v>
      </c>
      <c r="D37" s="5" t="s">
        <v>29</v>
      </c>
      <c r="E37" s="5" t="s">
        <v>27</v>
      </c>
      <c r="F37" s="5" t="s">
        <v>28</v>
      </c>
      <c r="G37" s="5" t="s">
        <v>29</v>
      </c>
      <c r="H37" s="5" t="s">
        <v>27</v>
      </c>
      <c r="I37" s="5" t="s">
        <v>28</v>
      </c>
      <c r="J37" s="5" t="s">
        <v>29</v>
      </c>
      <c r="K37" s="5" t="s">
        <v>27</v>
      </c>
      <c r="L37" s="5" t="s">
        <v>28</v>
      </c>
      <c r="M37" s="5" t="s">
        <v>29</v>
      </c>
      <c r="N37" s="5" t="s">
        <v>27</v>
      </c>
      <c r="O37" s="5" t="s">
        <v>28</v>
      </c>
      <c r="P37" s="5" t="s">
        <v>29</v>
      </c>
    </row>
    <row r="38" spans="1:17" ht="18" hidden="1" customHeight="1" x14ac:dyDescent="0.2">
      <c r="A38" t="s">
        <v>269</v>
      </c>
      <c r="B38" s="5" t="s">
        <v>5</v>
      </c>
      <c r="C38" s="5" t="s">
        <v>10</v>
      </c>
      <c r="D38" s="5" t="s">
        <v>5</v>
      </c>
      <c r="E38" s="5" t="s">
        <v>5</v>
      </c>
      <c r="F38" s="5" t="s">
        <v>229</v>
      </c>
      <c r="G38" s="5" t="s">
        <v>5</v>
      </c>
      <c r="H38" s="5" t="s">
        <v>5</v>
      </c>
      <c r="I38" s="5" t="s">
        <v>230</v>
      </c>
      <c r="J38" s="5" t="s">
        <v>14</v>
      </c>
      <c r="K38" s="5" t="s">
        <v>230</v>
      </c>
      <c r="L38" s="5" t="s">
        <v>230</v>
      </c>
      <c r="M38" s="5" t="s">
        <v>230</v>
      </c>
      <c r="N38" s="5" t="s">
        <v>5</v>
      </c>
      <c r="O38" s="5" t="s">
        <v>5</v>
      </c>
      <c r="P38" s="5" t="s">
        <v>230</v>
      </c>
      <c r="Q38" s="5">
        <v>5</v>
      </c>
    </row>
    <row r="39" spans="1:17" ht="18" hidden="1" customHeight="1" x14ac:dyDescent="0.2">
      <c r="A39" t="s">
        <v>196</v>
      </c>
      <c r="B39" s="5" t="s">
        <v>5</v>
      </c>
      <c r="C39" s="5" t="s">
        <v>229</v>
      </c>
      <c r="D39" s="5" t="s">
        <v>5</v>
      </c>
      <c r="E39" s="5" t="s">
        <v>5</v>
      </c>
      <c r="F39" s="5" t="s">
        <v>5</v>
      </c>
      <c r="G39" s="5" t="s">
        <v>5</v>
      </c>
      <c r="H39" s="5" t="s">
        <v>5</v>
      </c>
      <c r="I39" s="5" t="s">
        <v>229</v>
      </c>
      <c r="J39" s="5" t="s">
        <v>5</v>
      </c>
      <c r="K39" s="5" t="s">
        <v>5</v>
      </c>
      <c r="L39" s="5" t="s">
        <v>229</v>
      </c>
      <c r="M39" s="5" t="s">
        <v>230</v>
      </c>
      <c r="N39" s="5" t="s">
        <v>230</v>
      </c>
      <c r="O39" s="5" t="s">
        <v>230</v>
      </c>
      <c r="P39" s="5" t="s">
        <v>230</v>
      </c>
      <c r="Q39" s="5">
        <v>5</v>
      </c>
    </row>
    <row r="40" spans="1:17" ht="18" customHeight="1" x14ac:dyDescent="0.2">
      <c r="A40" t="s">
        <v>243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253</v>
      </c>
    </row>
    <row r="41" spans="1:17" ht="15" customHeight="1" x14ac:dyDescent="0.2">
      <c r="B41" s="5" t="s">
        <v>27</v>
      </c>
      <c r="C41" s="5" t="s">
        <v>28</v>
      </c>
      <c r="D41" s="5" t="s">
        <v>29</v>
      </c>
      <c r="E41" s="5" t="s">
        <v>27</v>
      </c>
      <c r="F41" s="5" t="s">
        <v>28</v>
      </c>
      <c r="G41" s="5" t="s">
        <v>29</v>
      </c>
      <c r="H41" s="5" t="s">
        <v>27</v>
      </c>
      <c r="I41" s="5" t="s">
        <v>28</v>
      </c>
      <c r="J41" s="5" t="s">
        <v>29</v>
      </c>
      <c r="K41" s="5" t="s">
        <v>27</v>
      </c>
      <c r="L41" s="5" t="s">
        <v>28</v>
      </c>
      <c r="M41" s="5" t="s">
        <v>29</v>
      </c>
      <c r="N41" s="5" t="s">
        <v>27</v>
      </c>
      <c r="O41" s="5" t="s">
        <v>28</v>
      </c>
      <c r="P41" s="5" t="s">
        <v>29</v>
      </c>
    </row>
    <row r="42" spans="1:17" ht="15" customHeight="1" x14ac:dyDescent="0.2">
      <c r="A42" t="s">
        <v>269</v>
      </c>
      <c r="B42" s="5" t="s">
        <v>5</v>
      </c>
      <c r="C42" s="5" t="s">
        <v>10</v>
      </c>
      <c r="D42" s="5" t="s">
        <v>5</v>
      </c>
      <c r="E42" s="5" t="s">
        <v>5</v>
      </c>
      <c r="F42" s="5" t="s">
        <v>229</v>
      </c>
      <c r="G42" s="5" t="s">
        <v>5</v>
      </c>
      <c r="H42" s="5" t="s">
        <v>5</v>
      </c>
      <c r="I42" s="5" t="s">
        <v>230</v>
      </c>
      <c r="J42" s="5" t="s">
        <v>14</v>
      </c>
      <c r="K42" s="5" t="s">
        <v>230</v>
      </c>
      <c r="L42" s="5" t="s">
        <v>230</v>
      </c>
      <c r="M42" s="5" t="s">
        <v>230</v>
      </c>
      <c r="N42" s="5" t="s">
        <v>5</v>
      </c>
      <c r="O42" s="5" t="s">
        <v>5</v>
      </c>
      <c r="P42" s="5" t="s">
        <v>230</v>
      </c>
      <c r="Q42" s="5">
        <v>5</v>
      </c>
    </row>
    <row r="43" spans="1:17" ht="15" customHeight="1" x14ac:dyDescent="0.2">
      <c r="A43" t="s">
        <v>196</v>
      </c>
      <c r="B43" s="5" t="s">
        <v>5</v>
      </c>
      <c r="C43" s="5" t="s">
        <v>229</v>
      </c>
      <c r="D43" s="5" t="s">
        <v>5</v>
      </c>
      <c r="E43" s="5" t="s">
        <v>5</v>
      </c>
      <c r="F43" s="5" t="s">
        <v>5</v>
      </c>
      <c r="G43" s="5" t="s">
        <v>5</v>
      </c>
      <c r="H43" s="5" t="s">
        <v>5</v>
      </c>
      <c r="I43" s="5" t="s">
        <v>229</v>
      </c>
      <c r="J43" s="5" t="s">
        <v>5</v>
      </c>
      <c r="K43" s="5" t="s">
        <v>5</v>
      </c>
      <c r="L43" s="5" t="s">
        <v>229</v>
      </c>
      <c r="M43" s="5" t="s">
        <v>230</v>
      </c>
      <c r="N43" s="5" t="s">
        <v>230</v>
      </c>
      <c r="O43" s="5" t="s">
        <v>230</v>
      </c>
      <c r="P43" s="5" t="s">
        <v>230</v>
      </c>
      <c r="Q43" s="5">
        <v>5</v>
      </c>
    </row>
    <row r="44" spans="1:17" ht="15" customHeight="1" x14ac:dyDescent="0.2">
      <c r="A44" t="s">
        <v>157</v>
      </c>
      <c r="B44" s="5" t="s">
        <v>230</v>
      </c>
      <c r="C44" s="5" t="s">
        <v>230</v>
      </c>
      <c r="D44" s="5" t="s">
        <v>230</v>
      </c>
      <c r="E44" s="5" t="s">
        <v>230</v>
      </c>
      <c r="F44" s="5" t="s">
        <v>230</v>
      </c>
      <c r="G44" s="5" t="s">
        <v>230</v>
      </c>
      <c r="H44" s="5" t="s">
        <v>230</v>
      </c>
      <c r="I44" s="5" t="s">
        <v>230</v>
      </c>
      <c r="J44" s="5" t="s">
        <v>230</v>
      </c>
      <c r="K44" s="5" t="s">
        <v>230</v>
      </c>
      <c r="L44" s="5" t="s">
        <v>230</v>
      </c>
      <c r="M44" s="5" t="s">
        <v>230</v>
      </c>
      <c r="N44" s="5" t="s">
        <v>230</v>
      </c>
      <c r="O44" s="5" t="s">
        <v>230</v>
      </c>
      <c r="P44" s="5" t="s">
        <v>230</v>
      </c>
      <c r="Q44" s="5">
        <v>0</v>
      </c>
    </row>
    <row r="45" spans="1:17" ht="15" customHeight="1" x14ac:dyDescent="0.2">
      <c r="A45" t="s">
        <v>197</v>
      </c>
      <c r="B45" s="5" t="s">
        <v>5</v>
      </c>
      <c r="C45" s="5" t="s">
        <v>5</v>
      </c>
      <c r="D45" s="5" t="s">
        <v>5</v>
      </c>
      <c r="E45" s="5" t="s">
        <v>5</v>
      </c>
      <c r="F45" s="5" t="s">
        <v>229</v>
      </c>
      <c r="G45" s="5" t="s">
        <v>5</v>
      </c>
      <c r="H45" s="5" t="s">
        <v>5</v>
      </c>
      <c r="I45" s="5" t="s">
        <v>229</v>
      </c>
      <c r="J45" s="5" t="s">
        <v>230</v>
      </c>
      <c r="K45" s="5" t="s">
        <v>230</v>
      </c>
      <c r="L45" s="5" t="s">
        <v>230</v>
      </c>
      <c r="M45" s="5" t="s">
        <v>230</v>
      </c>
      <c r="N45" s="5" t="s">
        <v>15</v>
      </c>
      <c r="O45" s="5" t="s">
        <v>15</v>
      </c>
      <c r="P45" s="5" t="s">
        <v>230</v>
      </c>
      <c r="Q45" s="5">
        <v>4</v>
      </c>
    </row>
    <row r="46" spans="1:17" ht="15" customHeight="1" x14ac:dyDescent="0.2">
      <c r="A46" t="s">
        <v>194</v>
      </c>
      <c r="B46" s="5" t="s">
        <v>5</v>
      </c>
      <c r="C46" s="5" t="s">
        <v>5</v>
      </c>
      <c r="D46" s="5" t="s">
        <v>5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230</v>
      </c>
      <c r="N46" s="5" t="s">
        <v>5</v>
      </c>
      <c r="O46" s="5" t="s">
        <v>5</v>
      </c>
      <c r="P46" s="5" t="s">
        <v>230</v>
      </c>
      <c r="Q46" s="5">
        <v>8</v>
      </c>
    </row>
    <row r="47" spans="1:17" ht="15" customHeight="1" x14ac:dyDescent="0.2">
      <c r="A47" t="s">
        <v>192</v>
      </c>
      <c r="B47" s="5" t="s">
        <v>230</v>
      </c>
      <c r="C47" s="5" t="s">
        <v>230</v>
      </c>
      <c r="D47" s="5" t="s">
        <v>230</v>
      </c>
      <c r="E47" s="5" t="s">
        <v>230</v>
      </c>
      <c r="F47" s="5" t="s">
        <v>230</v>
      </c>
      <c r="G47" s="5" t="s">
        <v>230</v>
      </c>
      <c r="H47" s="5" t="s">
        <v>230</v>
      </c>
      <c r="I47" s="5" t="s">
        <v>230</v>
      </c>
      <c r="J47" s="5" t="s">
        <v>230</v>
      </c>
      <c r="K47" s="5" t="s">
        <v>230</v>
      </c>
      <c r="L47" s="5" t="s">
        <v>230</v>
      </c>
      <c r="M47" s="5" t="s">
        <v>230</v>
      </c>
      <c r="N47" s="5" t="s">
        <v>230</v>
      </c>
      <c r="O47" s="5" t="s">
        <v>230</v>
      </c>
      <c r="P47" s="5" t="s">
        <v>230</v>
      </c>
      <c r="Q47" s="5">
        <v>0</v>
      </c>
    </row>
    <row r="48" spans="1:17" ht="15" customHeight="1" x14ac:dyDescent="0.2">
      <c r="A48" t="s">
        <v>150</v>
      </c>
      <c r="B48" s="5" t="s">
        <v>5</v>
      </c>
      <c r="C48" s="5" t="s">
        <v>5</v>
      </c>
      <c r="D48" s="5" t="s">
        <v>5</v>
      </c>
      <c r="E48" s="5" t="s">
        <v>5</v>
      </c>
      <c r="F48" s="5" t="s">
        <v>229</v>
      </c>
      <c r="G48" s="5" t="s">
        <v>5</v>
      </c>
      <c r="H48" s="5" t="s">
        <v>5</v>
      </c>
      <c r="I48" s="5" t="s">
        <v>5</v>
      </c>
      <c r="J48" s="5" t="s">
        <v>5</v>
      </c>
      <c r="K48" s="5" t="s">
        <v>5</v>
      </c>
      <c r="L48" s="5" t="s">
        <v>229</v>
      </c>
      <c r="M48" s="5" t="s">
        <v>230</v>
      </c>
      <c r="N48" s="5" t="s">
        <v>5</v>
      </c>
      <c r="O48" s="5" t="s">
        <v>5</v>
      </c>
      <c r="P48" s="5" t="s">
        <v>230</v>
      </c>
      <c r="Q48" s="5">
        <v>8</v>
      </c>
    </row>
    <row r="49" spans="1:17" ht="15" customHeight="1" x14ac:dyDescent="0.2">
      <c r="A49" t="s">
        <v>174</v>
      </c>
      <c r="B49" s="5" t="s">
        <v>230</v>
      </c>
      <c r="C49" s="5" t="s">
        <v>230</v>
      </c>
      <c r="D49" s="5" t="s">
        <v>230</v>
      </c>
      <c r="E49" s="5" t="s">
        <v>5</v>
      </c>
      <c r="F49" s="5" t="s">
        <v>229</v>
      </c>
      <c r="G49" s="5" t="s">
        <v>5</v>
      </c>
      <c r="H49" s="5" t="s">
        <v>5</v>
      </c>
      <c r="I49" s="5" t="s">
        <v>5</v>
      </c>
      <c r="J49" s="5" t="s">
        <v>230</v>
      </c>
      <c r="K49" s="5" t="s">
        <v>5</v>
      </c>
      <c r="L49" s="5" t="s">
        <v>229</v>
      </c>
      <c r="M49" s="5" t="s">
        <v>230</v>
      </c>
      <c r="N49" s="5" t="s">
        <v>230</v>
      </c>
      <c r="O49" s="5" t="s">
        <v>230</v>
      </c>
      <c r="P49" s="5" t="s">
        <v>230</v>
      </c>
      <c r="Q49" s="5">
        <v>4</v>
      </c>
    </row>
    <row r="50" spans="1:17" ht="15" customHeight="1" x14ac:dyDescent="0.2">
      <c r="A50" t="s">
        <v>226</v>
      </c>
      <c r="B50" s="5" t="s">
        <v>229</v>
      </c>
      <c r="C50" s="5" t="s">
        <v>229</v>
      </c>
      <c r="D50" s="5" t="s">
        <v>5</v>
      </c>
      <c r="E50" s="5" t="s">
        <v>5</v>
      </c>
      <c r="F50" s="5" t="s">
        <v>5</v>
      </c>
      <c r="G50" s="5" t="s">
        <v>230</v>
      </c>
      <c r="H50" s="5" t="s">
        <v>5</v>
      </c>
      <c r="I50" s="5" t="s">
        <v>5</v>
      </c>
      <c r="J50" s="5" t="s">
        <v>230</v>
      </c>
      <c r="K50" s="5" t="s">
        <v>5</v>
      </c>
      <c r="L50" s="5" t="s">
        <v>326</v>
      </c>
      <c r="M50" s="5" t="s">
        <v>230</v>
      </c>
      <c r="N50" s="5" t="s">
        <v>20</v>
      </c>
      <c r="O50" s="5" t="s">
        <v>229</v>
      </c>
      <c r="P50" s="5" t="s">
        <v>230</v>
      </c>
      <c r="Q50" s="5">
        <v>5</v>
      </c>
    </row>
    <row r="51" spans="1:17" ht="15" customHeight="1" x14ac:dyDescent="0.2">
      <c r="A51" t="s">
        <v>195</v>
      </c>
      <c r="B51" s="5" t="s">
        <v>230</v>
      </c>
      <c r="C51" s="5" t="s">
        <v>230</v>
      </c>
      <c r="D51" s="5" t="s">
        <v>230</v>
      </c>
      <c r="E51" s="5" t="s">
        <v>230</v>
      </c>
      <c r="F51" s="5" t="s">
        <v>230</v>
      </c>
      <c r="G51" s="5" t="s">
        <v>230</v>
      </c>
      <c r="H51" s="5" t="s">
        <v>230</v>
      </c>
      <c r="I51" s="5" t="s">
        <v>230</v>
      </c>
      <c r="J51" s="5" t="s">
        <v>230</v>
      </c>
      <c r="K51" s="5" t="s">
        <v>78</v>
      </c>
      <c r="L51" s="5" t="s">
        <v>78</v>
      </c>
      <c r="M51" s="5" t="s">
        <v>230</v>
      </c>
      <c r="N51" s="5" t="s">
        <v>230</v>
      </c>
      <c r="O51" s="5" t="s">
        <v>230</v>
      </c>
      <c r="P51" s="5" t="s">
        <v>230</v>
      </c>
      <c r="Q51" s="5">
        <v>2</v>
      </c>
    </row>
    <row r="52" spans="1:17" ht="15" customHeight="1" x14ac:dyDescent="0.2">
      <c r="A52" t="s">
        <v>251</v>
      </c>
      <c r="B52" s="5" t="s">
        <v>230</v>
      </c>
      <c r="C52" s="5" t="s">
        <v>230</v>
      </c>
      <c r="D52" s="5" t="s">
        <v>230</v>
      </c>
      <c r="E52" s="5" t="s">
        <v>230</v>
      </c>
      <c r="F52" s="5" t="s">
        <v>230</v>
      </c>
      <c r="G52" s="5" t="s">
        <v>230</v>
      </c>
      <c r="H52" s="5" t="s">
        <v>230</v>
      </c>
      <c r="I52" s="5" t="s">
        <v>230</v>
      </c>
      <c r="J52" s="5" t="s">
        <v>230</v>
      </c>
      <c r="K52" s="5" t="s">
        <v>230</v>
      </c>
      <c r="L52" s="5" t="s">
        <v>230</v>
      </c>
      <c r="M52" s="5" t="s">
        <v>230</v>
      </c>
      <c r="N52" s="5" t="s">
        <v>230</v>
      </c>
      <c r="O52" s="5" t="s">
        <v>230</v>
      </c>
      <c r="P52" s="5" t="s">
        <v>230</v>
      </c>
      <c r="Q52" s="5">
        <v>0</v>
      </c>
    </row>
    <row r="53" spans="1:17" ht="15" customHeight="1" x14ac:dyDescent="0.2">
      <c r="A53" t="s">
        <v>160</v>
      </c>
      <c r="B53" s="5" t="s">
        <v>13</v>
      </c>
      <c r="C53" s="5" t="s">
        <v>13</v>
      </c>
      <c r="D53" s="5" t="s">
        <v>13</v>
      </c>
      <c r="E53" s="5" t="s">
        <v>13</v>
      </c>
      <c r="F53" s="5" t="s">
        <v>13</v>
      </c>
      <c r="G53" s="5" t="s">
        <v>13</v>
      </c>
      <c r="H53" s="5" t="s">
        <v>13</v>
      </c>
      <c r="I53" s="5" t="s">
        <v>13</v>
      </c>
      <c r="J53" s="5" t="s">
        <v>13</v>
      </c>
      <c r="K53" s="5" t="s">
        <v>229</v>
      </c>
      <c r="L53" s="5" t="s">
        <v>5</v>
      </c>
      <c r="M53" s="5" t="s">
        <v>230</v>
      </c>
      <c r="N53" s="5" t="s">
        <v>5</v>
      </c>
      <c r="O53" s="5" t="s">
        <v>229</v>
      </c>
      <c r="P53" s="5" t="s">
        <v>230</v>
      </c>
      <c r="Q53" s="5">
        <v>2</v>
      </c>
    </row>
    <row r="54" spans="1:17" ht="15" customHeight="1" x14ac:dyDescent="0.2">
      <c r="A54" t="s">
        <v>170</v>
      </c>
      <c r="B54" s="5" t="s">
        <v>229</v>
      </c>
      <c r="C54" s="5" t="s">
        <v>229</v>
      </c>
      <c r="D54" s="5" t="s">
        <v>230</v>
      </c>
      <c r="E54" s="5" t="s">
        <v>5</v>
      </c>
      <c r="F54" s="5" t="s">
        <v>5</v>
      </c>
      <c r="G54" s="5" t="s">
        <v>230</v>
      </c>
      <c r="H54" s="5" t="s">
        <v>5</v>
      </c>
      <c r="I54" s="5" t="s">
        <v>5</v>
      </c>
      <c r="J54" s="5" t="s">
        <v>5</v>
      </c>
      <c r="K54" s="5" t="s">
        <v>5</v>
      </c>
      <c r="L54" s="5" t="s">
        <v>5</v>
      </c>
      <c r="M54" s="5" t="s">
        <v>230</v>
      </c>
      <c r="N54" s="5" t="s">
        <v>5</v>
      </c>
      <c r="O54" s="5" t="s">
        <v>5</v>
      </c>
      <c r="P54" s="5" t="s">
        <v>230</v>
      </c>
      <c r="Q54" s="5">
        <v>8</v>
      </c>
    </row>
    <row r="55" spans="1:17" ht="15" customHeight="1" x14ac:dyDescent="0.2">
      <c r="A55" t="s">
        <v>252</v>
      </c>
      <c r="B55" s="5" t="s">
        <v>5</v>
      </c>
      <c r="C55" s="5" t="s">
        <v>5</v>
      </c>
      <c r="D55" s="5" t="s">
        <v>230</v>
      </c>
      <c r="E55" s="5" t="s">
        <v>5</v>
      </c>
      <c r="F55" s="5" t="s">
        <v>5</v>
      </c>
      <c r="G55" s="5" t="s">
        <v>230</v>
      </c>
      <c r="H55" s="5" t="s">
        <v>5</v>
      </c>
      <c r="I55" s="5" t="s">
        <v>5</v>
      </c>
      <c r="J55" s="5" t="s">
        <v>5</v>
      </c>
      <c r="K55" s="5" t="s">
        <v>5</v>
      </c>
      <c r="L55" s="5" t="s">
        <v>5</v>
      </c>
      <c r="M55" s="5" t="s">
        <v>230</v>
      </c>
      <c r="N55" s="5" t="s">
        <v>5</v>
      </c>
      <c r="O55" s="5" t="s">
        <v>5</v>
      </c>
      <c r="P55" s="5" t="s">
        <v>230</v>
      </c>
      <c r="Q55" s="5">
        <v>10</v>
      </c>
    </row>
    <row r="56" spans="1:17" ht="15" customHeight="1" x14ac:dyDescent="0.2">
      <c r="A56" t="s">
        <v>154</v>
      </c>
      <c r="B56" s="5" t="s">
        <v>5</v>
      </c>
      <c r="C56" s="5" t="s">
        <v>229</v>
      </c>
      <c r="D56" s="5" t="s">
        <v>230</v>
      </c>
      <c r="E56" s="5" t="s">
        <v>5</v>
      </c>
      <c r="F56" s="5" t="s">
        <v>5</v>
      </c>
      <c r="G56" s="5" t="s">
        <v>230</v>
      </c>
      <c r="H56" s="5" t="s">
        <v>5</v>
      </c>
      <c r="I56" s="5" t="s">
        <v>5</v>
      </c>
      <c r="J56" s="5" t="s">
        <v>5</v>
      </c>
      <c r="K56" s="5" t="s">
        <v>5</v>
      </c>
      <c r="L56" s="5" t="s">
        <v>229</v>
      </c>
      <c r="M56" s="5" t="s">
        <v>230</v>
      </c>
      <c r="N56" s="5" t="s">
        <v>5</v>
      </c>
      <c r="O56" s="5" t="s">
        <v>5</v>
      </c>
      <c r="P56" s="5" t="s">
        <v>230</v>
      </c>
      <c r="Q56" s="5">
        <v>8</v>
      </c>
    </row>
    <row r="57" spans="1:17" ht="15" customHeight="1" x14ac:dyDescent="0.2">
      <c r="A57" t="s">
        <v>161</v>
      </c>
      <c r="B57" s="5" t="s">
        <v>5</v>
      </c>
      <c r="C57" s="5" t="s">
        <v>5</v>
      </c>
      <c r="D57" s="5" t="s">
        <v>230</v>
      </c>
      <c r="E57" s="5" t="s">
        <v>5</v>
      </c>
      <c r="F57" s="5" t="s">
        <v>5</v>
      </c>
      <c r="G57" s="5" t="s">
        <v>230</v>
      </c>
      <c r="H57" s="5" t="s">
        <v>5</v>
      </c>
      <c r="I57" s="5" t="s">
        <v>5</v>
      </c>
      <c r="J57" s="5" t="s">
        <v>230</v>
      </c>
      <c r="K57" s="5" t="s">
        <v>5</v>
      </c>
      <c r="L57" s="5" t="s">
        <v>5</v>
      </c>
      <c r="M57" s="5" t="s">
        <v>230</v>
      </c>
      <c r="N57" s="5" t="s">
        <v>5</v>
      </c>
      <c r="O57" s="5" t="s">
        <v>5</v>
      </c>
      <c r="P57" s="5" t="s">
        <v>230</v>
      </c>
      <c r="Q57" s="5">
        <v>8</v>
      </c>
    </row>
    <row r="58" spans="1:17" ht="15" customHeight="1" x14ac:dyDescent="0.2">
      <c r="A58" t="s">
        <v>152</v>
      </c>
      <c r="B58" s="5" t="s">
        <v>230</v>
      </c>
      <c r="C58" s="5" t="s">
        <v>230</v>
      </c>
      <c r="D58" s="5" t="s">
        <v>230</v>
      </c>
      <c r="E58" s="5" t="s">
        <v>230</v>
      </c>
      <c r="F58" s="5" t="s">
        <v>230</v>
      </c>
      <c r="G58" s="5" t="s">
        <v>230</v>
      </c>
      <c r="H58" s="5" t="s">
        <v>230</v>
      </c>
      <c r="I58" s="5" t="s">
        <v>230</v>
      </c>
      <c r="J58" s="5" t="s">
        <v>230</v>
      </c>
      <c r="K58" s="5" t="s">
        <v>230</v>
      </c>
      <c r="L58" s="5" t="s">
        <v>230</v>
      </c>
      <c r="M58" s="5" t="s">
        <v>230</v>
      </c>
      <c r="N58" s="5" t="s">
        <v>230</v>
      </c>
      <c r="O58" s="5" t="s">
        <v>230</v>
      </c>
      <c r="P58" s="5" t="s">
        <v>230</v>
      </c>
      <c r="Q58" s="5">
        <v>0</v>
      </c>
    </row>
    <row r="59" spans="1:17" ht="15" customHeight="1" x14ac:dyDescent="0.2">
      <c r="A59" t="s">
        <v>270</v>
      </c>
      <c r="B59" s="5" t="s">
        <v>10</v>
      </c>
      <c r="C59" s="5" t="s">
        <v>10</v>
      </c>
      <c r="D59" s="5" t="s">
        <v>230</v>
      </c>
      <c r="E59" s="5" t="s">
        <v>230</v>
      </c>
      <c r="F59" s="5" t="s">
        <v>12</v>
      </c>
      <c r="G59" s="5" t="s">
        <v>230</v>
      </c>
      <c r="H59" s="5" t="s">
        <v>10</v>
      </c>
      <c r="I59" s="5" t="s">
        <v>10</v>
      </c>
      <c r="J59" s="5" t="s">
        <v>230</v>
      </c>
      <c r="K59" s="5" t="s">
        <v>10</v>
      </c>
      <c r="L59" s="5" t="s">
        <v>10</v>
      </c>
      <c r="M59" s="5" t="s">
        <v>230</v>
      </c>
      <c r="N59" s="5" t="s">
        <v>10</v>
      </c>
      <c r="O59" s="5" t="s">
        <v>10</v>
      </c>
      <c r="P59" s="5" t="s">
        <v>230</v>
      </c>
      <c r="Q59" s="5">
        <v>1</v>
      </c>
    </row>
    <row r="60" spans="1:17" ht="15" customHeight="1" x14ac:dyDescent="0.2">
      <c r="A60" t="s">
        <v>271</v>
      </c>
      <c r="B60" s="5" t="s">
        <v>5</v>
      </c>
      <c r="C60" s="5" t="s">
        <v>5</v>
      </c>
      <c r="D60" s="5" t="s">
        <v>230</v>
      </c>
      <c r="E60" s="5" t="s">
        <v>230</v>
      </c>
      <c r="F60" s="5" t="s">
        <v>12</v>
      </c>
      <c r="G60" s="5" t="s">
        <v>230</v>
      </c>
      <c r="H60" s="5" t="s">
        <v>5</v>
      </c>
      <c r="I60" s="5" t="s">
        <v>5</v>
      </c>
      <c r="J60" s="5" t="s">
        <v>5</v>
      </c>
      <c r="K60" s="5" t="s">
        <v>5</v>
      </c>
      <c r="L60" s="5" t="s">
        <v>5</v>
      </c>
      <c r="M60" s="5" t="s">
        <v>230</v>
      </c>
      <c r="N60" s="5" t="s">
        <v>5</v>
      </c>
      <c r="O60" s="5" t="s">
        <v>5</v>
      </c>
      <c r="P60" s="5" t="s">
        <v>230</v>
      </c>
      <c r="Q60" s="5">
        <v>10</v>
      </c>
    </row>
    <row r="61" spans="1:17" ht="15" customHeight="1" x14ac:dyDescent="0.2">
      <c r="A61" t="s">
        <v>272</v>
      </c>
      <c r="B61" s="5" t="s">
        <v>5</v>
      </c>
      <c r="C61" s="5" t="s">
        <v>5</v>
      </c>
      <c r="D61" s="5" t="s">
        <v>230</v>
      </c>
      <c r="E61" s="5" t="s">
        <v>230</v>
      </c>
      <c r="F61" s="5" t="s">
        <v>12</v>
      </c>
      <c r="G61" s="5" t="s">
        <v>230</v>
      </c>
      <c r="H61" s="5" t="s">
        <v>5</v>
      </c>
      <c r="I61" s="5" t="s">
        <v>5</v>
      </c>
      <c r="J61" s="5" t="s">
        <v>5</v>
      </c>
      <c r="K61" s="5" t="s">
        <v>5</v>
      </c>
      <c r="L61" s="5" t="s">
        <v>5</v>
      </c>
      <c r="M61" s="5" t="s">
        <v>230</v>
      </c>
      <c r="N61" s="5" t="s">
        <v>5</v>
      </c>
      <c r="O61" s="5" t="s">
        <v>5</v>
      </c>
      <c r="P61" s="5" t="s">
        <v>230</v>
      </c>
      <c r="Q61" s="5">
        <v>10</v>
      </c>
    </row>
    <row r="62" spans="1:17" ht="15" customHeight="1" x14ac:dyDescent="0.2">
      <c r="A62" t="s">
        <v>273</v>
      </c>
      <c r="B62" s="5" t="s">
        <v>11</v>
      </c>
      <c r="C62" s="5" t="s">
        <v>11</v>
      </c>
      <c r="D62" s="5" t="s">
        <v>230</v>
      </c>
      <c r="E62" s="5" t="s">
        <v>230</v>
      </c>
      <c r="F62" s="5" t="s">
        <v>12</v>
      </c>
      <c r="G62" s="5" t="s">
        <v>230</v>
      </c>
      <c r="H62" s="5" t="s">
        <v>11</v>
      </c>
      <c r="I62" s="5" t="s">
        <v>11</v>
      </c>
      <c r="J62" s="5" t="s">
        <v>230</v>
      </c>
      <c r="K62" s="5" t="s">
        <v>11</v>
      </c>
      <c r="L62" s="5" t="s">
        <v>11</v>
      </c>
      <c r="M62" s="5" t="s">
        <v>230</v>
      </c>
      <c r="N62" s="5" t="s">
        <v>11</v>
      </c>
      <c r="O62" s="5" t="s">
        <v>11</v>
      </c>
      <c r="P62" s="5" t="s">
        <v>230</v>
      </c>
      <c r="Q62" s="5">
        <v>1</v>
      </c>
    </row>
    <row r="63" spans="1:17" ht="15" customHeight="1" x14ac:dyDescent="0.2">
      <c r="A63" t="s">
        <v>255</v>
      </c>
      <c r="B63" s="5" t="s">
        <v>5</v>
      </c>
      <c r="C63" s="5" t="s">
        <v>5</v>
      </c>
      <c r="D63" s="5" t="s">
        <v>230</v>
      </c>
      <c r="E63" s="5" t="s">
        <v>298</v>
      </c>
      <c r="F63" s="5" t="s">
        <v>298</v>
      </c>
      <c r="G63" s="5" t="s">
        <v>230</v>
      </c>
      <c r="H63" s="5" t="s">
        <v>298</v>
      </c>
      <c r="I63" s="5" t="s">
        <v>298</v>
      </c>
      <c r="J63" s="5" t="s">
        <v>230</v>
      </c>
      <c r="K63" s="5" t="s">
        <v>5</v>
      </c>
      <c r="L63" s="5" t="s">
        <v>5</v>
      </c>
      <c r="M63" s="5" t="s">
        <v>230</v>
      </c>
      <c r="N63" s="5" t="s">
        <v>5</v>
      </c>
      <c r="O63" s="5" t="s">
        <v>5</v>
      </c>
      <c r="P63" s="5" t="s">
        <v>230</v>
      </c>
      <c r="Q63" s="5">
        <v>0</v>
      </c>
    </row>
    <row r="64" spans="1:17" ht="15" customHeight="1" x14ac:dyDescent="0.2">
      <c r="A64" t="s">
        <v>241</v>
      </c>
      <c r="B64" s="5" t="s">
        <v>5</v>
      </c>
      <c r="C64" s="5" t="s">
        <v>5</v>
      </c>
      <c r="D64" s="5" t="s">
        <v>230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230</v>
      </c>
      <c r="N64" s="5" t="s">
        <v>5</v>
      </c>
      <c r="O64" s="5" t="s">
        <v>5</v>
      </c>
      <c r="P64" s="5" t="s">
        <v>230</v>
      </c>
      <c r="Q64" s="5">
        <v>10</v>
      </c>
    </row>
    <row r="65" spans="1:31" ht="15" customHeight="1" x14ac:dyDescent="0.2"/>
    <row r="66" spans="1:31" ht="15" customHeight="1" x14ac:dyDescent="0.2"/>
    <row r="67" spans="1:31" ht="15" customHeight="1" x14ac:dyDescent="0.2"/>
    <row r="68" spans="1:31" ht="15" customHeight="1" x14ac:dyDescent="0.2"/>
    <row r="69" spans="1:31" ht="15" customHeight="1" x14ac:dyDescent="0.2"/>
    <row r="70" spans="1:31" ht="15" customHeight="1" x14ac:dyDescent="0.2"/>
    <row r="71" spans="1:31" ht="15" customHeight="1" x14ac:dyDescent="0.2">
      <c r="A71" t="s">
        <v>243</v>
      </c>
      <c r="B71" s="5" t="s">
        <v>0</v>
      </c>
      <c r="E71" s="5" t="s">
        <v>1</v>
      </c>
      <c r="H71" s="5" t="s">
        <v>2</v>
      </c>
      <c r="K71" s="5" t="s">
        <v>3</v>
      </c>
      <c r="N71" s="5" t="s">
        <v>4</v>
      </c>
      <c r="Q71" s="5" t="s">
        <v>253</v>
      </c>
      <c r="R71" s="5" t="s">
        <v>325</v>
      </c>
      <c r="S71" s="5" t="s">
        <v>122</v>
      </c>
      <c r="T71" s="5" t="s">
        <v>319</v>
      </c>
      <c r="U71" s="5" t="s">
        <v>320</v>
      </c>
      <c r="V71" s="5" t="s">
        <v>317</v>
      </c>
      <c r="W71" s="5" t="s">
        <v>319</v>
      </c>
      <c r="X71" s="5" t="s">
        <v>320</v>
      </c>
      <c r="Y71" s="5" t="s">
        <v>325</v>
      </c>
      <c r="Z71" s="5" t="s">
        <v>318</v>
      </c>
      <c r="AA71" s="5" t="s">
        <v>319</v>
      </c>
      <c r="AB71" s="5" t="s">
        <v>320</v>
      </c>
      <c r="AC71" s="5" t="s">
        <v>324</v>
      </c>
      <c r="AD71" s="5" t="s">
        <v>319</v>
      </c>
      <c r="AE71" s="5" t="s">
        <v>320</v>
      </c>
    </row>
    <row r="72" spans="1:31" ht="15" customHeight="1" x14ac:dyDescent="0.2">
      <c r="B72" s="5" t="s">
        <v>27</v>
      </c>
      <c r="C72" s="5" t="s">
        <v>28</v>
      </c>
      <c r="D72" s="5" t="s">
        <v>29</v>
      </c>
      <c r="E72" s="5" t="s">
        <v>27</v>
      </c>
      <c r="F72" s="5" t="s">
        <v>28</v>
      </c>
      <c r="G72" s="5" t="s">
        <v>29</v>
      </c>
      <c r="H72" s="5" t="s">
        <v>27</v>
      </c>
      <c r="I72" s="5" t="s">
        <v>28</v>
      </c>
      <c r="J72" s="5" t="s">
        <v>29</v>
      </c>
      <c r="K72" s="5" t="s">
        <v>27</v>
      </c>
      <c r="L72" s="5" t="s">
        <v>28</v>
      </c>
      <c r="M72" s="5" t="s">
        <v>29</v>
      </c>
      <c r="N72" s="5" t="s">
        <v>27</v>
      </c>
      <c r="O72" s="5" t="s">
        <v>28</v>
      </c>
      <c r="P72" s="5" t="s">
        <v>29</v>
      </c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</row>
    <row r="73" spans="1:31" ht="15" customHeight="1" x14ac:dyDescent="0.2">
      <c r="A73" t="s">
        <v>269</v>
      </c>
      <c r="B73" s="5" t="s">
        <v>5</v>
      </c>
      <c r="C73" s="75" t="s">
        <v>328</v>
      </c>
      <c r="D73" s="5" t="s">
        <v>5</v>
      </c>
      <c r="E73" s="5" t="s">
        <v>5</v>
      </c>
      <c r="F73" s="5" t="s">
        <v>229</v>
      </c>
      <c r="G73" s="5" t="s">
        <v>5</v>
      </c>
      <c r="H73" s="5" t="s">
        <v>5</v>
      </c>
      <c r="I73" s="5" t="s">
        <v>230</v>
      </c>
      <c r="J73" s="5" t="s">
        <v>14</v>
      </c>
      <c r="K73" s="5" t="s">
        <v>230</v>
      </c>
      <c r="L73" s="5" t="s">
        <v>230</v>
      </c>
      <c r="M73" s="5" t="s">
        <v>230</v>
      </c>
      <c r="N73" s="5" t="s">
        <v>5</v>
      </c>
      <c r="O73" s="5" t="s">
        <v>5</v>
      </c>
      <c r="P73" s="5" t="s">
        <v>230</v>
      </c>
      <c r="Q73" s="5">
        <v>5</v>
      </c>
      <c r="R73" s="5">
        <f>Q73/Q$96</f>
        <v>7.2463768115942032E-2</v>
      </c>
      <c r="S73" s="5">
        <v>4</v>
      </c>
      <c r="T73" s="5">
        <f>'Sem 3'!U73+S73*R73</f>
        <v>0.46842650103519667</v>
      </c>
      <c r="U73" s="5">
        <f>T73</f>
        <v>0.46842650103519667</v>
      </c>
      <c r="V73" s="5">
        <v>2</v>
      </c>
      <c r="W73" s="5">
        <f>'Sem 3'!X73+V73*R73</f>
        <v>2.1186117467581997</v>
      </c>
      <c r="X73" s="5">
        <f>W73-1</f>
        <v>1.1186117467581997</v>
      </c>
      <c r="Y73" s="5">
        <f>Q73/Q$97</f>
        <v>8.4745762711864403E-2</v>
      </c>
      <c r="Z73" s="5">
        <v>29</v>
      </c>
      <c r="AA73" s="5">
        <f>'Sem 3'!AB73+Z73*Y73</f>
        <v>2.4576271186440675</v>
      </c>
      <c r="AB73" s="5">
        <f>AA73-4</f>
        <v>-1.5423728813559325</v>
      </c>
      <c r="AC73" s="5"/>
      <c r="AD73" s="5"/>
    </row>
    <row r="74" spans="1:31" ht="15" customHeight="1" x14ac:dyDescent="0.2">
      <c r="A74" t="s">
        <v>196</v>
      </c>
      <c r="B74" s="75" t="s">
        <v>322</v>
      </c>
      <c r="C74" s="5" t="s">
        <v>229</v>
      </c>
      <c r="D74" s="5" t="s">
        <v>5</v>
      </c>
      <c r="E74" s="5" t="s">
        <v>5</v>
      </c>
      <c r="F74" s="5" t="s">
        <v>5</v>
      </c>
      <c r="G74" s="5" t="s">
        <v>5</v>
      </c>
      <c r="H74" s="5" t="s">
        <v>5</v>
      </c>
      <c r="I74" s="5" t="s">
        <v>229</v>
      </c>
      <c r="J74" s="5" t="s">
        <v>5</v>
      </c>
      <c r="K74" s="5" t="s">
        <v>5</v>
      </c>
      <c r="L74" s="5" t="s">
        <v>229</v>
      </c>
      <c r="M74" s="5" t="s">
        <v>230</v>
      </c>
      <c r="N74" s="5" t="s">
        <v>230</v>
      </c>
      <c r="O74" s="5" t="s">
        <v>230</v>
      </c>
      <c r="P74" s="5" t="s">
        <v>230</v>
      </c>
      <c r="Q74" s="5">
        <v>5</v>
      </c>
      <c r="R74" s="5">
        <f t="shared" ref="R74:R87" si="0">Q74/Q$96</f>
        <v>7.2463768115942032E-2</v>
      </c>
      <c r="S74" s="5">
        <v>4</v>
      </c>
      <c r="T74" s="5">
        <f>'Sem 3'!U74+S74*R74</f>
        <v>0.46842650103519667</v>
      </c>
      <c r="U74" s="5">
        <f>T74-1</f>
        <v>-0.53157349896480333</v>
      </c>
      <c r="V74" s="5">
        <v>2</v>
      </c>
      <c r="W74" s="5">
        <f>'Sem 3'!X74+V74*R74</f>
        <v>1.6712433257055679</v>
      </c>
      <c r="X74" s="5">
        <f t="shared" ref="X74:X87" si="1">W74</f>
        <v>1.6712433257055679</v>
      </c>
      <c r="Y74" s="5">
        <f t="shared" ref="Y74:Y85" si="2">Q74/Q$97</f>
        <v>8.4745762711864403E-2</v>
      </c>
      <c r="Z74" s="5">
        <v>29</v>
      </c>
      <c r="AA74" s="5">
        <f>'Sem 3'!AB74+Z74*Y74</f>
        <v>2.4576271186440675</v>
      </c>
      <c r="AB74" s="5">
        <f>AA74-1</f>
        <v>1.4576271186440675</v>
      </c>
      <c r="AC74" s="5"/>
      <c r="AD74" s="5"/>
    </row>
    <row r="75" spans="1:31" ht="15" customHeight="1" x14ac:dyDescent="0.2">
      <c r="A75" t="s">
        <v>157</v>
      </c>
      <c r="B75" s="5" t="s">
        <v>230</v>
      </c>
      <c r="C75" s="5" t="s">
        <v>230</v>
      </c>
      <c r="D75" s="5" t="s">
        <v>230</v>
      </c>
      <c r="E75" s="5" t="s">
        <v>230</v>
      </c>
      <c r="F75" s="5" t="s">
        <v>230</v>
      </c>
      <c r="G75" s="5" t="s">
        <v>230</v>
      </c>
      <c r="H75" s="5" t="s">
        <v>230</v>
      </c>
      <c r="I75" s="5" t="s">
        <v>230</v>
      </c>
      <c r="J75" s="5" t="s">
        <v>230</v>
      </c>
      <c r="K75" s="5" t="s">
        <v>230</v>
      </c>
      <c r="L75" s="5" t="s">
        <v>230</v>
      </c>
      <c r="M75" s="5" t="s">
        <v>230</v>
      </c>
      <c r="N75" s="5" t="s">
        <v>230</v>
      </c>
      <c r="O75" s="5" t="s">
        <v>230</v>
      </c>
      <c r="P75" s="5" t="s">
        <v>230</v>
      </c>
      <c r="Q75" s="5">
        <v>0</v>
      </c>
      <c r="R75" s="5">
        <f t="shared" si="0"/>
        <v>0</v>
      </c>
      <c r="S75" s="5">
        <v>4</v>
      </c>
      <c r="T75" s="5">
        <f>'Sem 3'!U75+S75*R75</f>
        <v>0.14285714285714285</v>
      </c>
      <c r="U75" s="5">
        <f>T75-1</f>
        <v>-0.85714285714285721</v>
      </c>
      <c r="V75" s="5">
        <v>2</v>
      </c>
      <c r="W75" s="5">
        <f>'Sem 3'!X75+V75*R75</f>
        <v>0.44736842105263142</v>
      </c>
      <c r="X75" s="5">
        <f t="shared" si="1"/>
        <v>0.44736842105263142</v>
      </c>
      <c r="Y75" s="5">
        <f t="shared" si="2"/>
        <v>0</v>
      </c>
      <c r="Z75" s="5">
        <v>29</v>
      </c>
      <c r="AA75" s="5">
        <f>'Sem 3'!AB75+Z75*Y75</f>
        <v>0</v>
      </c>
      <c r="AB75" s="5">
        <f>AA75-3</f>
        <v>-3</v>
      </c>
      <c r="AC75" s="5"/>
      <c r="AD75" s="5"/>
    </row>
    <row r="76" spans="1:31" ht="15" customHeight="1" x14ac:dyDescent="0.2">
      <c r="A76" t="s">
        <v>197</v>
      </c>
      <c r="B76" s="5" t="s">
        <v>5</v>
      </c>
      <c r="C76" s="5" t="s">
        <v>5</v>
      </c>
      <c r="D76" s="5" t="s">
        <v>5</v>
      </c>
      <c r="E76" s="5" t="s">
        <v>5</v>
      </c>
      <c r="F76" s="5" t="s">
        <v>229</v>
      </c>
      <c r="G76" s="5" t="s">
        <v>5</v>
      </c>
      <c r="H76" s="5" t="s">
        <v>5</v>
      </c>
      <c r="I76" s="5" t="s">
        <v>229</v>
      </c>
      <c r="J76" s="5" t="s">
        <v>230</v>
      </c>
      <c r="K76" s="5" t="s">
        <v>230</v>
      </c>
      <c r="L76" s="5" t="s">
        <v>230</v>
      </c>
      <c r="M76" s="5" t="s">
        <v>230</v>
      </c>
      <c r="N76" s="5" t="s">
        <v>15</v>
      </c>
      <c r="O76" s="5" t="s">
        <v>15</v>
      </c>
      <c r="P76" s="5" t="s">
        <v>230</v>
      </c>
      <c r="Q76" s="5">
        <v>4</v>
      </c>
      <c r="R76" s="5">
        <f t="shared" si="0"/>
        <v>5.7971014492753624E-2</v>
      </c>
      <c r="S76" s="5">
        <v>4</v>
      </c>
      <c r="T76" s="5">
        <f>'Sem 3'!U76+S76*R76</f>
        <v>0.2318840579710145</v>
      </c>
      <c r="U76" s="5">
        <f t="shared" ref="U76:U87" si="3">T76</f>
        <v>0.2318840579710145</v>
      </c>
      <c r="V76" s="5">
        <v>2</v>
      </c>
      <c r="W76" s="5">
        <f>'Sem 3'!X76+V76*R76</f>
        <v>0.80015255530129659</v>
      </c>
      <c r="X76" s="5">
        <f t="shared" si="1"/>
        <v>0.80015255530129659</v>
      </c>
      <c r="Y76" s="5">
        <f t="shared" si="2"/>
        <v>6.7796610169491525E-2</v>
      </c>
      <c r="Z76" s="5">
        <v>29</v>
      </c>
      <c r="AA76" s="5">
        <f>'Sem 3'!AB76+Z76*Y76</f>
        <v>1.9661016949152543</v>
      </c>
      <c r="AB76" s="5">
        <f t="shared" ref="AB76:AB84" si="4">AA76</f>
        <v>1.9661016949152543</v>
      </c>
      <c r="AC76" s="5"/>
      <c r="AD76" s="5"/>
    </row>
    <row r="77" spans="1:31" x14ac:dyDescent="0.2">
      <c r="A77" t="s">
        <v>194</v>
      </c>
      <c r="B77" s="5" t="s">
        <v>5</v>
      </c>
      <c r="C77" s="80" t="s">
        <v>327</v>
      </c>
      <c r="D77" s="5" t="s">
        <v>5</v>
      </c>
      <c r="E77" s="5" t="s">
        <v>5</v>
      </c>
      <c r="F77" s="5" t="s">
        <v>5</v>
      </c>
      <c r="G77" s="5" t="s">
        <v>5</v>
      </c>
      <c r="H77" s="5" t="s">
        <v>5</v>
      </c>
      <c r="I77" s="5" t="s">
        <v>5</v>
      </c>
      <c r="J77" s="5" t="s">
        <v>5</v>
      </c>
      <c r="K77" s="5" t="s">
        <v>5</v>
      </c>
      <c r="L77" s="5" t="s">
        <v>5</v>
      </c>
      <c r="M77" s="5" t="s">
        <v>230</v>
      </c>
      <c r="N77" s="5" t="s">
        <v>5</v>
      </c>
      <c r="O77" s="5" t="s">
        <v>5</v>
      </c>
      <c r="P77" s="5" t="s">
        <v>230</v>
      </c>
      <c r="Q77" s="5">
        <v>8</v>
      </c>
      <c r="R77" s="5">
        <f t="shared" si="0"/>
        <v>0.11594202898550725</v>
      </c>
      <c r="S77" s="5">
        <v>4</v>
      </c>
      <c r="T77" s="5">
        <f>'Sem 3'!U77+S77*R77</f>
        <v>0.74948240165631463</v>
      </c>
      <c r="U77" s="5">
        <f t="shared" si="3"/>
        <v>0.74948240165631463</v>
      </c>
      <c r="V77" s="5">
        <v>2</v>
      </c>
      <c r="W77" s="5">
        <f>'Sem 3'!X77+V77*R77</f>
        <v>6.0213577421815403</v>
      </c>
      <c r="X77" s="5">
        <f>W77-1</f>
        <v>5.0213577421815403</v>
      </c>
      <c r="Y77" s="5">
        <f t="shared" si="2"/>
        <v>0.13559322033898305</v>
      </c>
      <c r="Z77" s="5">
        <v>29</v>
      </c>
      <c r="AA77" s="5">
        <f>'Sem 3'!AB77+Z77*Y77</f>
        <v>3.9322033898305087</v>
      </c>
      <c r="AB77" s="5">
        <f>AA77-10</f>
        <v>-6.0677966101694913</v>
      </c>
      <c r="AC77" s="5"/>
      <c r="AD77" s="5"/>
    </row>
    <row r="78" spans="1:31" x14ac:dyDescent="0.2">
      <c r="A78" t="s">
        <v>192</v>
      </c>
      <c r="B78" s="5" t="s">
        <v>230</v>
      </c>
      <c r="C78" s="5" t="s">
        <v>230</v>
      </c>
      <c r="D78" s="5" t="s">
        <v>230</v>
      </c>
      <c r="E78" s="5" t="s">
        <v>230</v>
      </c>
      <c r="F78" s="5" t="s">
        <v>230</v>
      </c>
      <c r="G78" s="5" t="s">
        <v>230</v>
      </c>
      <c r="H78" s="5" t="s">
        <v>230</v>
      </c>
      <c r="I78" s="5" t="s">
        <v>230</v>
      </c>
      <c r="J78" s="5" t="s">
        <v>230</v>
      </c>
      <c r="K78" s="5" t="s">
        <v>230</v>
      </c>
      <c r="L78" s="5" t="s">
        <v>230</v>
      </c>
      <c r="M78" s="5" t="s">
        <v>230</v>
      </c>
      <c r="N78" s="5" t="s">
        <v>230</v>
      </c>
      <c r="O78" s="5" t="s">
        <v>230</v>
      </c>
      <c r="P78" s="5" t="s">
        <v>230</v>
      </c>
      <c r="Q78" s="5">
        <v>0</v>
      </c>
      <c r="R78" s="5">
        <f t="shared" si="0"/>
        <v>0</v>
      </c>
      <c r="S78" s="5">
        <v>4</v>
      </c>
      <c r="T78" s="5">
        <f>'Sem 3'!U78+S78*R78</f>
        <v>0</v>
      </c>
      <c r="U78" s="5">
        <f t="shared" si="3"/>
        <v>0</v>
      </c>
      <c r="V78" s="5">
        <v>2</v>
      </c>
      <c r="W78" s="5">
        <f>'Sem 3'!X78+V78*R78</f>
        <v>0</v>
      </c>
      <c r="X78" s="5">
        <f t="shared" si="1"/>
        <v>0</v>
      </c>
      <c r="Y78" s="5">
        <f t="shared" si="2"/>
        <v>0</v>
      </c>
      <c r="Z78" s="5">
        <v>29</v>
      </c>
      <c r="AA78" s="5">
        <f>'Sem 3'!AB78+Z78*Y78</f>
        <v>0</v>
      </c>
      <c r="AB78" s="5">
        <f t="shared" si="4"/>
        <v>0</v>
      </c>
      <c r="AC78" s="5"/>
      <c r="AD78" s="5"/>
    </row>
    <row r="79" spans="1:31" x14ac:dyDescent="0.2">
      <c r="A79" t="s">
        <v>150</v>
      </c>
      <c r="B79" s="5" t="s">
        <v>5</v>
      </c>
      <c r="C79" s="5" t="s">
        <v>5</v>
      </c>
      <c r="D79" s="5" t="s">
        <v>288</v>
      </c>
      <c r="E79" s="5" t="s">
        <v>5</v>
      </c>
      <c r="F79" s="5" t="s">
        <v>229</v>
      </c>
      <c r="G79" s="5" t="s">
        <v>5</v>
      </c>
      <c r="H79" s="5" t="s">
        <v>5</v>
      </c>
      <c r="I79" s="5" t="s">
        <v>5</v>
      </c>
      <c r="J79" s="5" t="s">
        <v>5</v>
      </c>
      <c r="K79" s="5" t="s">
        <v>5</v>
      </c>
      <c r="L79" s="5" t="s">
        <v>229</v>
      </c>
      <c r="M79" s="5" t="s">
        <v>230</v>
      </c>
      <c r="N79" s="5" t="s">
        <v>5</v>
      </c>
      <c r="O79" s="5" t="s">
        <v>5</v>
      </c>
      <c r="P79" s="5" t="s">
        <v>230</v>
      </c>
      <c r="Q79" s="5">
        <v>8</v>
      </c>
      <c r="R79" s="5">
        <f t="shared" si="0"/>
        <v>0.11594202898550725</v>
      </c>
      <c r="S79" s="5">
        <v>4</v>
      </c>
      <c r="T79" s="5">
        <f>'Sem 3'!U79+S79*R79</f>
        <v>0.67805383022774324</v>
      </c>
      <c r="U79" s="5">
        <f>T79-1</f>
        <v>-0.32194616977225676</v>
      </c>
      <c r="V79" s="5">
        <v>2</v>
      </c>
      <c r="W79" s="5">
        <f>'Sem 3'!X79+V79*R79</f>
        <v>3.9687261632341722</v>
      </c>
      <c r="X79" s="5">
        <f t="shared" si="1"/>
        <v>3.9687261632341722</v>
      </c>
      <c r="Y79" s="5">
        <f t="shared" si="2"/>
        <v>0.13559322033898305</v>
      </c>
      <c r="Z79" s="5">
        <v>29</v>
      </c>
      <c r="AA79" s="5">
        <f>'Sem 3'!AB79+Z79*Y79</f>
        <v>3.9322033898305087</v>
      </c>
      <c r="AB79" s="5">
        <f>AA79-5</f>
        <v>-1.0677966101694913</v>
      </c>
      <c r="AC79" s="5"/>
      <c r="AD79" s="5"/>
    </row>
    <row r="80" spans="1:31" x14ac:dyDescent="0.2">
      <c r="A80" t="s">
        <v>174</v>
      </c>
      <c r="B80" s="5" t="s">
        <v>230</v>
      </c>
      <c r="C80" s="5" t="s">
        <v>230</v>
      </c>
      <c r="D80" s="5" t="s">
        <v>230</v>
      </c>
      <c r="E80" s="5" t="s">
        <v>5</v>
      </c>
      <c r="F80" s="5" t="s">
        <v>229</v>
      </c>
      <c r="G80" s="5" t="s">
        <v>8</v>
      </c>
      <c r="H80" s="5" t="s">
        <v>5</v>
      </c>
      <c r="I80" s="5" t="s">
        <v>5</v>
      </c>
      <c r="J80" s="5" t="s">
        <v>230</v>
      </c>
      <c r="K80" s="5" t="s">
        <v>5</v>
      </c>
      <c r="L80" s="5" t="s">
        <v>229</v>
      </c>
      <c r="M80" s="5" t="s">
        <v>230</v>
      </c>
      <c r="N80" s="5" t="s">
        <v>230</v>
      </c>
      <c r="O80" s="5" t="s">
        <v>230</v>
      </c>
      <c r="P80" s="5" t="s">
        <v>230</v>
      </c>
      <c r="Q80" s="5">
        <v>4</v>
      </c>
      <c r="R80" s="5">
        <f t="shared" si="0"/>
        <v>5.7971014492753624E-2</v>
      </c>
      <c r="S80" s="5">
        <v>4</v>
      </c>
      <c r="T80" s="5">
        <f>'Sem 3'!U80+S80*R80</f>
        <v>0.37474120082815732</v>
      </c>
      <c r="U80" s="5">
        <f t="shared" si="3"/>
        <v>0.37474120082815732</v>
      </c>
      <c r="V80" s="5">
        <v>2</v>
      </c>
      <c r="W80" s="5">
        <f>'Sem 3'!X80+V80*R80</f>
        <v>2.221205186880244</v>
      </c>
      <c r="X80" s="5">
        <f t="shared" si="1"/>
        <v>2.221205186880244</v>
      </c>
      <c r="Y80" s="5">
        <f t="shared" si="2"/>
        <v>6.7796610169491525E-2</v>
      </c>
      <c r="Z80" s="5">
        <v>29</v>
      </c>
      <c r="AA80" s="5">
        <f>'Sem 3'!AB80+Z80*Y80</f>
        <v>1.9661016949152543</v>
      </c>
      <c r="AB80" s="5">
        <f>AA80-3</f>
        <v>-1.0338983050847457</v>
      </c>
      <c r="AC80" s="5"/>
      <c r="AD80" s="5"/>
    </row>
    <row r="81" spans="1:30" x14ac:dyDescent="0.2">
      <c r="A81" t="s">
        <v>226</v>
      </c>
      <c r="B81" s="5" t="s">
        <v>229</v>
      </c>
      <c r="C81" s="5" t="s">
        <v>229</v>
      </c>
      <c r="D81" s="5" t="s">
        <v>5</v>
      </c>
      <c r="E81" s="5" t="s">
        <v>5</v>
      </c>
      <c r="F81" s="5" t="s">
        <v>5</v>
      </c>
      <c r="G81" s="5" t="s">
        <v>230</v>
      </c>
      <c r="H81" s="5" t="s">
        <v>5</v>
      </c>
      <c r="I81" s="5" t="s">
        <v>5</v>
      </c>
      <c r="J81" s="5" t="s">
        <v>230</v>
      </c>
      <c r="K81" s="5" t="s">
        <v>5</v>
      </c>
      <c r="L81" s="5" t="s">
        <v>326</v>
      </c>
      <c r="M81" s="5" t="s">
        <v>230</v>
      </c>
      <c r="N81" s="5" t="s">
        <v>20</v>
      </c>
      <c r="O81" s="5" t="s">
        <v>229</v>
      </c>
      <c r="P81" s="5" t="s">
        <v>230</v>
      </c>
      <c r="Q81" s="5">
        <v>5</v>
      </c>
      <c r="R81" s="5">
        <f t="shared" si="0"/>
        <v>7.2463768115942032E-2</v>
      </c>
      <c r="S81" s="5">
        <v>4</v>
      </c>
      <c r="T81" s="5">
        <f>'Sem 3'!U81+S81*R81</f>
        <v>0.28985507246376813</v>
      </c>
      <c r="U81" s="5">
        <f t="shared" si="3"/>
        <v>0.28985507246376813</v>
      </c>
      <c r="V81" s="5">
        <v>2</v>
      </c>
      <c r="W81" s="5">
        <f>'Sem 3'!X81+V81*R81</f>
        <v>-6.5598779557589831E-2</v>
      </c>
      <c r="X81" s="5">
        <f t="shared" si="1"/>
        <v>-6.5598779557589831E-2</v>
      </c>
      <c r="Y81" s="5">
        <f t="shared" si="2"/>
        <v>8.4745762711864403E-2</v>
      </c>
      <c r="Z81" s="5">
        <v>29</v>
      </c>
      <c r="AA81" s="5">
        <f>'Sem 3'!AB81+Z81*Y81</f>
        <v>2.4576271186440675</v>
      </c>
      <c r="AB81" s="5">
        <f t="shared" si="4"/>
        <v>2.4576271186440675</v>
      </c>
      <c r="AC81" s="5"/>
      <c r="AD81" s="5"/>
    </row>
    <row r="82" spans="1:30" x14ac:dyDescent="0.2">
      <c r="A82" t="s">
        <v>195</v>
      </c>
      <c r="B82" s="5" t="s">
        <v>230</v>
      </c>
      <c r="C82" s="5" t="s">
        <v>230</v>
      </c>
      <c r="D82" s="5" t="s">
        <v>230</v>
      </c>
      <c r="E82" s="5" t="s">
        <v>230</v>
      </c>
      <c r="F82" s="5" t="s">
        <v>230</v>
      </c>
      <c r="G82" s="5" t="s">
        <v>230</v>
      </c>
      <c r="H82" s="5" t="s">
        <v>230</v>
      </c>
      <c r="I82" s="5" t="s">
        <v>230</v>
      </c>
      <c r="J82" s="5" t="s">
        <v>230</v>
      </c>
      <c r="K82" s="5" t="s">
        <v>78</v>
      </c>
      <c r="L82" s="5" t="s">
        <v>78</v>
      </c>
      <c r="M82" s="5" t="s">
        <v>230</v>
      </c>
      <c r="N82" s="5" t="s">
        <v>230</v>
      </c>
      <c r="O82" s="5" t="s">
        <v>230</v>
      </c>
      <c r="P82" s="5" t="s">
        <v>230</v>
      </c>
      <c r="Q82" s="5">
        <v>2</v>
      </c>
      <c r="R82" s="5">
        <f t="shared" si="0"/>
        <v>2.8985507246376812E-2</v>
      </c>
      <c r="S82" s="5">
        <v>4</v>
      </c>
      <c r="T82" s="5">
        <f>'Sem 3'!U82+S82*R82</f>
        <v>0.18737060041407866</v>
      </c>
      <c r="U82" s="5">
        <f t="shared" si="3"/>
        <v>0.18737060041407866</v>
      </c>
      <c r="V82" s="5">
        <v>2</v>
      </c>
      <c r="W82" s="5">
        <f>'Sem 3'!X82+V82*R82</f>
        <v>1.0053394355453851</v>
      </c>
      <c r="X82" s="5">
        <f t="shared" si="1"/>
        <v>1.0053394355453851</v>
      </c>
      <c r="Y82" s="5">
        <f t="shared" si="2"/>
        <v>3.3898305084745763E-2</v>
      </c>
      <c r="Z82" s="5">
        <v>29</v>
      </c>
      <c r="AA82" s="5">
        <f>'Sem 3'!AB82+Z82*Y82</f>
        <v>0.98305084745762716</v>
      </c>
      <c r="AB82" s="5">
        <f>AA82-1</f>
        <v>-1.6949152542372836E-2</v>
      </c>
      <c r="AC82" s="5"/>
      <c r="AD82" s="5"/>
    </row>
    <row r="83" spans="1:30" x14ac:dyDescent="0.2">
      <c r="A83" t="s">
        <v>251</v>
      </c>
      <c r="B83" s="5" t="s">
        <v>230</v>
      </c>
      <c r="C83" s="5" t="s">
        <v>230</v>
      </c>
      <c r="D83" s="5" t="s">
        <v>230</v>
      </c>
      <c r="E83" s="5" t="s">
        <v>230</v>
      </c>
      <c r="F83" s="5" t="s">
        <v>230</v>
      </c>
      <c r="G83" s="5" t="s">
        <v>230</v>
      </c>
      <c r="H83" s="5" t="s">
        <v>230</v>
      </c>
      <c r="I83" s="5" t="s">
        <v>230</v>
      </c>
      <c r="J83" s="5" t="s">
        <v>230</v>
      </c>
      <c r="K83" s="5" t="s">
        <v>230</v>
      </c>
      <c r="L83" s="5" t="s">
        <v>230</v>
      </c>
      <c r="M83" s="5" t="s">
        <v>230</v>
      </c>
      <c r="N83" s="5" t="s">
        <v>230</v>
      </c>
      <c r="O83" s="5" t="s">
        <v>230</v>
      </c>
      <c r="P83" s="5" t="s">
        <v>230</v>
      </c>
      <c r="Q83" s="5">
        <v>0</v>
      </c>
      <c r="R83" s="5">
        <f t="shared" si="0"/>
        <v>0</v>
      </c>
      <c r="S83" s="5">
        <v>4</v>
      </c>
      <c r="T83" s="5">
        <f>'Sem 3'!U83+S83*R83</f>
        <v>7.1428571428571425E-2</v>
      </c>
      <c r="U83" s="5">
        <f t="shared" si="3"/>
        <v>7.1428571428571425E-2</v>
      </c>
      <c r="V83" s="5">
        <v>2</v>
      </c>
      <c r="W83" s="5">
        <f>'Sem 3'!X83+V83*R83</f>
        <v>1.9473684210526314</v>
      </c>
      <c r="X83" s="5">
        <f t="shared" si="1"/>
        <v>1.9473684210526314</v>
      </c>
      <c r="Y83" s="5">
        <f t="shared" si="2"/>
        <v>0</v>
      </c>
      <c r="Z83" s="5">
        <v>29</v>
      </c>
      <c r="AA83" s="5">
        <f>'Sem 3'!AB83+Z83*Y83</f>
        <v>0</v>
      </c>
      <c r="AB83" s="5">
        <f>AA83-1</f>
        <v>-1</v>
      </c>
      <c r="AC83" s="5"/>
      <c r="AD83" s="5"/>
    </row>
    <row r="84" spans="1:30" x14ac:dyDescent="0.2">
      <c r="A84" t="s">
        <v>252</v>
      </c>
      <c r="B84" s="5" t="s">
        <v>5</v>
      </c>
      <c r="C84" s="5" t="s">
        <v>5</v>
      </c>
      <c r="D84" s="5" t="s">
        <v>230</v>
      </c>
      <c r="E84" s="5" t="s">
        <v>5</v>
      </c>
      <c r="F84" s="5" t="s">
        <v>5</v>
      </c>
      <c r="G84" s="5" t="s">
        <v>230</v>
      </c>
      <c r="H84" s="5" t="s">
        <v>5</v>
      </c>
      <c r="I84" s="5" t="s">
        <v>5</v>
      </c>
      <c r="J84" s="5" t="s">
        <v>5</v>
      </c>
      <c r="K84" s="5" t="s">
        <v>5</v>
      </c>
      <c r="L84" s="5" t="s">
        <v>5</v>
      </c>
      <c r="M84" s="5" t="s">
        <v>230</v>
      </c>
      <c r="N84" s="5" t="s">
        <v>5</v>
      </c>
      <c r="O84" s="5" t="s">
        <v>5</v>
      </c>
      <c r="P84" s="5" t="s">
        <v>230</v>
      </c>
      <c r="Q84" s="5">
        <v>10</v>
      </c>
      <c r="R84" s="5">
        <f t="shared" si="0"/>
        <v>0.14492753623188406</v>
      </c>
      <c r="S84" s="5">
        <v>4</v>
      </c>
      <c r="T84" s="5">
        <f>'Sem 3'!U84+S84*R84</f>
        <v>0.65113871635610765</v>
      </c>
      <c r="U84" s="5">
        <f t="shared" si="3"/>
        <v>0.65113871635610765</v>
      </c>
      <c r="V84" s="5">
        <v>2</v>
      </c>
      <c r="W84" s="5">
        <f>'Sem 3'!X84+V84*R84</f>
        <v>1.3424866514111364</v>
      </c>
      <c r="X84" s="5">
        <f t="shared" si="1"/>
        <v>1.3424866514111364</v>
      </c>
      <c r="Y84" s="5">
        <f t="shared" si="2"/>
        <v>0.16949152542372881</v>
      </c>
      <c r="Z84" s="5">
        <v>29</v>
      </c>
      <c r="AA84" s="5">
        <f>'Sem 3'!AB84+Z84*Y84</f>
        <v>4.9152542372881349</v>
      </c>
      <c r="AB84" s="5">
        <f t="shared" si="4"/>
        <v>4.9152542372881349</v>
      </c>
      <c r="AC84" s="5"/>
      <c r="AD84" s="5"/>
    </row>
    <row r="85" spans="1:30" x14ac:dyDescent="0.2">
      <c r="A85" t="s">
        <v>170</v>
      </c>
      <c r="B85" s="5" t="s">
        <v>229</v>
      </c>
      <c r="C85" s="5" t="s">
        <v>229</v>
      </c>
      <c r="D85" s="5" t="s">
        <v>230</v>
      </c>
      <c r="E85" s="5" t="s">
        <v>5</v>
      </c>
      <c r="F85" s="5" t="s">
        <v>5</v>
      </c>
      <c r="G85" s="5" t="s">
        <v>230</v>
      </c>
      <c r="H85" s="5" t="s">
        <v>5</v>
      </c>
      <c r="I85" s="5" t="s">
        <v>5</v>
      </c>
      <c r="J85" s="5" t="s">
        <v>5</v>
      </c>
      <c r="K85" s="5" t="s">
        <v>5</v>
      </c>
      <c r="L85" s="5" t="s">
        <v>5</v>
      </c>
      <c r="M85" s="5" t="s">
        <v>230</v>
      </c>
      <c r="N85" s="5" t="s">
        <v>5</v>
      </c>
      <c r="O85" s="5" t="s">
        <v>5</v>
      </c>
      <c r="P85" s="5" t="s">
        <v>230</v>
      </c>
      <c r="Q85" s="5">
        <v>8</v>
      </c>
      <c r="R85" s="5">
        <f t="shared" si="0"/>
        <v>0.11594202898550725</v>
      </c>
      <c r="S85" s="5">
        <v>4</v>
      </c>
      <c r="T85" s="5">
        <f>'Sem 3'!U85+S85*R85</f>
        <v>0.46376811594202899</v>
      </c>
      <c r="U85" s="5">
        <f t="shared" si="3"/>
        <v>0.46376811594202899</v>
      </c>
      <c r="V85" s="5">
        <v>2</v>
      </c>
      <c r="W85" s="5">
        <f>'Sem 3'!X85+V85*R85</f>
        <v>0.2318840579710145</v>
      </c>
      <c r="X85" s="5">
        <f t="shared" si="1"/>
        <v>0.2318840579710145</v>
      </c>
      <c r="Y85" s="5">
        <f t="shared" si="2"/>
        <v>0.13559322033898305</v>
      </c>
      <c r="Z85" s="5">
        <v>29</v>
      </c>
      <c r="AA85" s="5">
        <f>'Sem 3'!AB85+Z85*Y85</f>
        <v>3.9322033898305087</v>
      </c>
      <c r="AB85" s="5">
        <f>AA85-1</f>
        <v>2.9322033898305087</v>
      </c>
      <c r="AC85" s="5"/>
      <c r="AD85" s="5"/>
    </row>
    <row r="86" spans="1:30" x14ac:dyDescent="0.2">
      <c r="A86" t="s">
        <v>160</v>
      </c>
      <c r="B86" s="5" t="s">
        <v>13</v>
      </c>
      <c r="C86" s="5" t="s">
        <v>13</v>
      </c>
      <c r="D86" s="5" t="s">
        <v>13</v>
      </c>
      <c r="E86" s="5" t="s">
        <v>13</v>
      </c>
      <c r="F86" s="5" t="s">
        <v>13</v>
      </c>
      <c r="G86" s="5" t="s">
        <v>13</v>
      </c>
      <c r="H86" s="5" t="s">
        <v>13</v>
      </c>
      <c r="I86" s="5" t="s">
        <v>13</v>
      </c>
      <c r="J86" s="5" t="s">
        <v>13</v>
      </c>
      <c r="K86" s="5" t="s">
        <v>229</v>
      </c>
      <c r="L86" s="5" t="s">
        <v>5</v>
      </c>
      <c r="M86" s="5" t="s">
        <v>230</v>
      </c>
      <c r="N86" s="5" t="s">
        <v>5</v>
      </c>
      <c r="O86" s="5" t="s">
        <v>229</v>
      </c>
      <c r="P86" s="5" t="s">
        <v>230</v>
      </c>
      <c r="Q86" s="5">
        <v>2</v>
      </c>
      <c r="R86" s="5">
        <f t="shared" si="0"/>
        <v>2.8985507246376812E-2</v>
      </c>
      <c r="S86" s="5">
        <v>4</v>
      </c>
      <c r="T86" s="5">
        <f>'Sem 3'!U86+S86*R86</f>
        <v>0.47308488612836441</v>
      </c>
      <c r="U86" s="5">
        <f>T86-1</f>
        <v>-0.52691511387163559</v>
      </c>
      <c r="V86" s="5">
        <v>2</v>
      </c>
      <c r="W86" s="5">
        <f>'Sem 3'!X86+V86*R86</f>
        <v>5.7971014492753624E-2</v>
      </c>
      <c r="X86" s="5">
        <f t="shared" si="1"/>
        <v>5.7971014492753624E-2</v>
      </c>
      <c r="Y86" s="5"/>
      <c r="Z86" s="5"/>
      <c r="AA86" s="5"/>
      <c r="AB86" s="5"/>
      <c r="AC86" s="5"/>
      <c r="AD86" s="5"/>
    </row>
    <row r="87" spans="1:30" x14ac:dyDescent="0.2">
      <c r="A87" t="s">
        <v>154</v>
      </c>
      <c r="B87" s="5" t="s">
        <v>5</v>
      </c>
      <c r="C87" s="5" t="s">
        <v>229</v>
      </c>
      <c r="D87" s="5" t="s">
        <v>230</v>
      </c>
      <c r="E87" s="5" t="s">
        <v>5</v>
      </c>
      <c r="F87" s="5" t="s">
        <v>5</v>
      </c>
      <c r="G87" s="5" t="s">
        <v>230</v>
      </c>
      <c r="H87" s="5" t="s">
        <v>5</v>
      </c>
      <c r="I87" s="5" t="s">
        <v>5</v>
      </c>
      <c r="J87" s="5" t="s">
        <v>5</v>
      </c>
      <c r="K87" s="5" t="s">
        <v>5</v>
      </c>
      <c r="L87" s="5" t="s">
        <v>229</v>
      </c>
      <c r="M87" s="5" t="s">
        <v>230</v>
      </c>
      <c r="N87" s="5" t="s">
        <v>5</v>
      </c>
      <c r="O87" s="5" t="s">
        <v>5</v>
      </c>
      <c r="P87" s="5" t="s">
        <v>230</v>
      </c>
      <c r="Q87" s="5">
        <v>8</v>
      </c>
      <c r="R87" s="5">
        <f t="shared" si="0"/>
        <v>0.11594202898550725</v>
      </c>
      <c r="S87" s="5">
        <v>4</v>
      </c>
      <c r="T87" s="5">
        <f>'Sem 3'!U87+S87*R87</f>
        <v>0.74948240165631463</v>
      </c>
      <c r="U87" s="5">
        <f t="shared" si="3"/>
        <v>0.74948240165631463</v>
      </c>
      <c r="V87" s="5">
        <v>2</v>
      </c>
      <c r="W87" s="5">
        <f>'Sem 3'!X87+V87*R87</f>
        <v>0.2318840579710145</v>
      </c>
      <c r="X87" s="5">
        <f t="shared" si="1"/>
        <v>0.2318840579710145</v>
      </c>
      <c r="Y87" s="5"/>
      <c r="Z87" s="5"/>
      <c r="AA87" s="5"/>
      <c r="AB87" s="5"/>
      <c r="AC87" s="5"/>
      <c r="AD87" s="5"/>
    </row>
    <row r="88" spans="1:30" x14ac:dyDescent="0.2">
      <c r="A88" t="s">
        <v>161</v>
      </c>
      <c r="B88" s="5" t="s">
        <v>5</v>
      </c>
      <c r="C88" s="5" t="s">
        <v>5</v>
      </c>
      <c r="D88" s="5" t="s">
        <v>230</v>
      </c>
      <c r="E88" s="5" t="s">
        <v>5</v>
      </c>
      <c r="F88" s="5" t="s">
        <v>5</v>
      </c>
      <c r="G88" s="5" t="s">
        <v>230</v>
      </c>
      <c r="H88" s="5" t="s">
        <v>5</v>
      </c>
      <c r="I88" s="5" t="s">
        <v>5</v>
      </c>
      <c r="J88" s="5" t="s">
        <v>230</v>
      </c>
      <c r="K88" s="5" t="s">
        <v>5</v>
      </c>
      <c r="L88" s="5" t="s">
        <v>5</v>
      </c>
      <c r="M88" s="5" t="s">
        <v>230</v>
      </c>
      <c r="N88" s="5" t="s">
        <v>5</v>
      </c>
      <c r="O88" s="5" t="s">
        <v>5</v>
      </c>
      <c r="P88" s="5" t="s">
        <v>230</v>
      </c>
      <c r="Q88" s="5">
        <v>8</v>
      </c>
    </row>
    <row r="89" spans="1:30" x14ac:dyDescent="0.2">
      <c r="A89" t="s">
        <v>152</v>
      </c>
      <c r="B89" s="5" t="s">
        <v>230</v>
      </c>
      <c r="C89" s="5" t="s">
        <v>230</v>
      </c>
      <c r="D89" s="5" t="s">
        <v>230</v>
      </c>
      <c r="E89" s="5" t="s">
        <v>230</v>
      </c>
      <c r="F89" s="5" t="s">
        <v>230</v>
      </c>
      <c r="G89" s="5" t="s">
        <v>230</v>
      </c>
      <c r="H89" s="5" t="s">
        <v>230</v>
      </c>
      <c r="I89" s="5" t="s">
        <v>230</v>
      </c>
      <c r="J89" s="5" t="s">
        <v>230</v>
      </c>
      <c r="K89" s="5" t="s">
        <v>230</v>
      </c>
      <c r="L89" s="5" t="s">
        <v>230</v>
      </c>
      <c r="M89" s="5" t="s">
        <v>230</v>
      </c>
      <c r="N89" s="5" t="s">
        <v>230</v>
      </c>
      <c r="O89" s="5" t="s">
        <v>230</v>
      </c>
      <c r="P89" s="5" t="s">
        <v>230</v>
      </c>
      <c r="Q89" s="5">
        <v>0</v>
      </c>
    </row>
    <row r="90" spans="1:30" x14ac:dyDescent="0.2">
      <c r="A90" t="s">
        <v>270</v>
      </c>
      <c r="B90" s="5" t="s">
        <v>10</v>
      </c>
      <c r="C90" s="5" t="s">
        <v>10</v>
      </c>
      <c r="D90" s="5" t="s">
        <v>230</v>
      </c>
      <c r="E90" s="5" t="s">
        <v>230</v>
      </c>
      <c r="F90" s="5" t="s">
        <v>12</v>
      </c>
      <c r="G90" s="5" t="s">
        <v>230</v>
      </c>
      <c r="H90" s="5" t="s">
        <v>10</v>
      </c>
      <c r="I90" s="5" t="s">
        <v>10</v>
      </c>
      <c r="J90" s="5" t="s">
        <v>230</v>
      </c>
      <c r="K90" s="5" t="s">
        <v>10</v>
      </c>
      <c r="L90" s="5" t="s">
        <v>10</v>
      </c>
      <c r="M90" s="5" t="s">
        <v>230</v>
      </c>
      <c r="N90" s="5" t="s">
        <v>10</v>
      </c>
      <c r="O90" s="5" t="s">
        <v>10</v>
      </c>
      <c r="P90" s="5" t="s">
        <v>230</v>
      </c>
      <c r="Q90" s="5">
        <v>1</v>
      </c>
    </row>
    <row r="91" spans="1:30" x14ac:dyDescent="0.2">
      <c r="A91" t="s">
        <v>271</v>
      </c>
      <c r="B91" s="5" t="s">
        <v>288</v>
      </c>
      <c r="C91" s="5" t="s">
        <v>326</v>
      </c>
      <c r="D91" s="5" t="s">
        <v>230</v>
      </c>
      <c r="E91" s="5" t="s">
        <v>230</v>
      </c>
      <c r="F91" s="5" t="s">
        <v>12</v>
      </c>
      <c r="G91" s="5" t="s">
        <v>230</v>
      </c>
      <c r="H91" s="5" t="s">
        <v>5</v>
      </c>
      <c r="I91" s="5" t="s">
        <v>5</v>
      </c>
      <c r="J91" s="5" t="s">
        <v>5</v>
      </c>
      <c r="K91" s="5" t="s">
        <v>5</v>
      </c>
      <c r="L91" s="5" t="s">
        <v>5</v>
      </c>
      <c r="M91" s="5" t="s">
        <v>230</v>
      </c>
      <c r="N91" s="5" t="s">
        <v>5</v>
      </c>
      <c r="O91" s="5" t="s">
        <v>5</v>
      </c>
      <c r="P91" s="5" t="s">
        <v>230</v>
      </c>
      <c r="Q91" s="5">
        <v>10</v>
      </c>
    </row>
    <row r="92" spans="1:30" x14ac:dyDescent="0.2">
      <c r="A92" t="s">
        <v>272</v>
      </c>
      <c r="B92" s="5" t="s">
        <v>288</v>
      </c>
      <c r="C92" s="5" t="s">
        <v>10</v>
      </c>
      <c r="D92" s="5" t="s">
        <v>230</v>
      </c>
      <c r="E92" s="5" t="s">
        <v>230</v>
      </c>
      <c r="F92" s="5" t="s">
        <v>12</v>
      </c>
      <c r="G92" s="5" t="s">
        <v>230</v>
      </c>
      <c r="H92" s="5" t="s">
        <v>5</v>
      </c>
      <c r="I92" s="5" t="s">
        <v>5</v>
      </c>
      <c r="J92" s="5" t="s">
        <v>5</v>
      </c>
      <c r="K92" s="5" t="s">
        <v>5</v>
      </c>
      <c r="L92" s="5" t="s">
        <v>5</v>
      </c>
      <c r="M92" s="5" t="s">
        <v>230</v>
      </c>
      <c r="N92" s="5" t="s">
        <v>5</v>
      </c>
      <c r="O92" s="5" t="s">
        <v>5</v>
      </c>
      <c r="P92" s="5" t="s">
        <v>230</v>
      </c>
      <c r="Q92" s="5">
        <v>10</v>
      </c>
    </row>
    <row r="93" spans="1:30" x14ac:dyDescent="0.2">
      <c r="A93" t="s">
        <v>273</v>
      </c>
      <c r="B93" s="5" t="s">
        <v>11</v>
      </c>
      <c r="C93" s="5" t="s">
        <v>11</v>
      </c>
      <c r="D93" s="5" t="s">
        <v>230</v>
      </c>
      <c r="E93" s="5" t="s">
        <v>230</v>
      </c>
      <c r="F93" s="5" t="s">
        <v>12</v>
      </c>
      <c r="G93" s="5" t="s">
        <v>230</v>
      </c>
      <c r="H93" s="5" t="s">
        <v>11</v>
      </c>
      <c r="I93" s="5" t="s">
        <v>11</v>
      </c>
      <c r="J93" s="5" t="s">
        <v>230</v>
      </c>
      <c r="K93" s="5" t="s">
        <v>11</v>
      </c>
      <c r="L93" s="5" t="s">
        <v>11</v>
      </c>
      <c r="M93" s="5" t="s">
        <v>230</v>
      </c>
      <c r="N93" s="5" t="s">
        <v>11</v>
      </c>
      <c r="O93" s="5" t="s">
        <v>11</v>
      </c>
      <c r="P93" s="5" t="s">
        <v>230</v>
      </c>
      <c r="Q93" s="5">
        <v>1</v>
      </c>
    </row>
    <row r="94" spans="1:30" x14ac:dyDescent="0.2">
      <c r="A94" t="s">
        <v>255</v>
      </c>
      <c r="B94" s="5" t="s">
        <v>5</v>
      </c>
      <c r="C94" s="5" t="s">
        <v>5</v>
      </c>
      <c r="D94" s="5" t="s">
        <v>230</v>
      </c>
      <c r="E94" s="5" t="s">
        <v>298</v>
      </c>
      <c r="F94" s="5" t="s">
        <v>298</v>
      </c>
      <c r="G94" s="5" t="s">
        <v>230</v>
      </c>
      <c r="H94" s="5" t="s">
        <v>298</v>
      </c>
      <c r="I94" s="5" t="s">
        <v>298</v>
      </c>
      <c r="J94" s="5" t="s">
        <v>230</v>
      </c>
      <c r="K94" s="5" t="s">
        <v>5</v>
      </c>
      <c r="L94" s="5" t="s">
        <v>5</v>
      </c>
      <c r="M94" s="5" t="s">
        <v>230</v>
      </c>
      <c r="N94" s="5" t="s">
        <v>5</v>
      </c>
      <c r="O94" s="5" t="s">
        <v>5</v>
      </c>
      <c r="P94" s="5" t="s">
        <v>230</v>
      </c>
      <c r="Q94" s="5">
        <v>0</v>
      </c>
    </row>
    <row r="95" spans="1:30" x14ac:dyDescent="0.2">
      <c r="A95" t="s">
        <v>241</v>
      </c>
      <c r="B95" s="5" t="s">
        <v>5</v>
      </c>
      <c r="C95" s="5" t="s">
        <v>5</v>
      </c>
      <c r="D95" s="5" t="s">
        <v>230</v>
      </c>
      <c r="E95" s="5" t="s">
        <v>5</v>
      </c>
      <c r="F95" s="5" t="s">
        <v>5</v>
      </c>
      <c r="G95" s="5" t="s">
        <v>8</v>
      </c>
      <c r="H95" s="5" t="s">
        <v>5</v>
      </c>
      <c r="I95" s="5" t="s">
        <v>5</v>
      </c>
      <c r="J95" s="5" t="s">
        <v>5</v>
      </c>
      <c r="K95" s="5" t="s">
        <v>5</v>
      </c>
      <c r="L95" s="5" t="s">
        <v>5</v>
      </c>
      <c r="M95" s="5" t="s">
        <v>230</v>
      </c>
      <c r="N95" s="5" t="s">
        <v>5</v>
      </c>
      <c r="O95" s="5" t="s">
        <v>5</v>
      </c>
      <c r="P95" s="5" t="s">
        <v>230</v>
      </c>
      <c r="Q95" s="5">
        <v>10</v>
      </c>
    </row>
    <row r="96" spans="1:30" x14ac:dyDescent="0.2">
      <c r="D96" s="5">
        <v>2</v>
      </c>
      <c r="Q96" s="5">
        <f>SUM(Q73:Q87)</f>
        <v>69</v>
      </c>
      <c r="R96" s="5">
        <f>SUM(R73:R87)</f>
        <v>1</v>
      </c>
      <c r="S96" s="5"/>
      <c r="T96" s="5">
        <f t="shared" ref="T96:U96" si="5">SUM(T73:T87)</f>
        <v>6</v>
      </c>
      <c r="U96" s="5">
        <f t="shared" si="5"/>
        <v>1.9999999999999998</v>
      </c>
      <c r="V96" s="5"/>
      <c r="W96" s="5">
        <f>SUM(W73:W87)</f>
        <v>21.999999999999996</v>
      </c>
      <c r="X96" s="5">
        <f>SUM(X73:X87)</f>
        <v>19.999999999999996</v>
      </c>
      <c r="Y96" s="5">
        <f>SUM(Y73:Y87)</f>
        <v>1</v>
      </c>
      <c r="Z96" s="5"/>
      <c r="AA96" s="5">
        <f>SUM(AA73:AA85)</f>
        <v>29</v>
      </c>
      <c r="AB96" s="81">
        <f>SUM(AB73:AB85)</f>
        <v>0</v>
      </c>
    </row>
    <row r="97" spans="16:17" x14ac:dyDescent="0.2">
      <c r="P97" s="5" t="s">
        <v>193</v>
      </c>
      <c r="Q97" s="5">
        <f>SUM(Q73:Q85)</f>
        <v>59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CD135"/>
  <sheetViews>
    <sheetView zoomScale="120" zoomScaleNormal="120"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F110" sqref="F110"/>
    </sheetView>
  </sheetViews>
  <sheetFormatPr baseColWidth="10" defaultRowHeight="16" x14ac:dyDescent="0.2"/>
  <cols>
    <col min="1" max="1" width="12.83203125" customWidth="1"/>
    <col min="2" max="2" width="14.83203125" customWidth="1"/>
    <col min="3" max="3" width="4.33203125" customWidth="1"/>
    <col min="4" max="4" width="14.83203125" customWidth="1"/>
    <col min="5" max="5" width="21.83203125" customWidth="1"/>
    <col min="6" max="6" width="7.83203125" bestFit="1" customWidth="1"/>
    <col min="7" max="7" width="8.83203125" customWidth="1"/>
    <col min="8" max="31" width="4.83203125" style="5" customWidth="1"/>
    <col min="32" max="65" width="4.83203125" customWidth="1"/>
  </cols>
  <sheetData>
    <row r="1" spans="1:82" ht="22" customHeight="1" x14ac:dyDescent="0.2"/>
    <row r="2" spans="1:82" ht="25" thickBot="1" x14ac:dyDescent="0.35">
      <c r="A2" s="104" t="s">
        <v>289</v>
      </c>
      <c r="B2" s="104"/>
      <c r="C2" s="104"/>
      <c r="D2" s="104"/>
      <c r="E2" s="104"/>
      <c r="F2" s="104"/>
      <c r="G2" s="2"/>
    </row>
    <row r="3" spans="1:82" ht="20" thickBot="1" x14ac:dyDescent="0.3">
      <c r="B3" s="69">
        <v>45474</v>
      </c>
      <c r="C3" s="4" t="s">
        <v>6</v>
      </c>
      <c r="D3" s="69">
        <f>B3+363</f>
        <v>45837</v>
      </c>
      <c r="F3" s="4"/>
      <c r="G3" s="4"/>
    </row>
    <row r="4" spans="1:82" ht="19" x14ac:dyDescent="0.25">
      <c r="B4" s="1"/>
      <c r="C4" s="1"/>
      <c r="D4" s="19"/>
      <c r="E4" s="1"/>
      <c r="F4" s="4"/>
      <c r="G4" s="4"/>
      <c r="H4" s="103" t="s">
        <v>256</v>
      </c>
      <c r="I4" s="103"/>
      <c r="J4" s="103"/>
      <c r="K4" s="103"/>
      <c r="L4" s="103" t="s">
        <v>257</v>
      </c>
      <c r="M4" s="103"/>
      <c r="N4" s="103"/>
      <c r="O4" s="103"/>
      <c r="P4" s="103" t="s">
        <v>258</v>
      </c>
      <c r="Q4" s="103"/>
      <c r="R4" s="103"/>
      <c r="S4" s="103"/>
      <c r="T4" s="103" t="s">
        <v>259</v>
      </c>
      <c r="U4" s="103"/>
      <c r="V4" s="103"/>
      <c r="W4" s="103"/>
      <c r="X4" s="103" t="s">
        <v>260</v>
      </c>
      <c r="Y4" s="103"/>
      <c r="Z4" s="103"/>
      <c r="AA4" s="103"/>
      <c r="AB4" s="103" t="s">
        <v>261</v>
      </c>
      <c r="AC4" s="103"/>
      <c r="AD4" s="103"/>
      <c r="AE4" s="103"/>
      <c r="AF4" s="103" t="s">
        <v>262</v>
      </c>
      <c r="AG4" s="103"/>
      <c r="AH4" s="103"/>
      <c r="AI4" s="103"/>
      <c r="AJ4" s="103" t="s">
        <v>263</v>
      </c>
      <c r="AK4" s="103"/>
      <c r="AL4" s="103"/>
      <c r="AM4" s="103"/>
      <c r="AN4" s="103" t="s">
        <v>264</v>
      </c>
      <c r="AO4" s="103"/>
      <c r="AP4" s="103"/>
      <c r="AQ4" s="103"/>
      <c r="AR4" s="103" t="s">
        <v>265</v>
      </c>
      <c r="AS4" s="103"/>
      <c r="AT4" s="103"/>
      <c r="AU4" s="103"/>
      <c r="AV4" s="103" t="s">
        <v>266</v>
      </c>
      <c r="AW4" s="103"/>
      <c r="AX4" s="103"/>
      <c r="AY4" s="103"/>
      <c r="AZ4" s="103" t="s">
        <v>267</v>
      </c>
      <c r="BA4" s="103"/>
      <c r="BB4" s="103"/>
      <c r="BC4" s="103"/>
      <c r="BD4" s="103" t="s">
        <v>268</v>
      </c>
      <c r="BE4" s="103"/>
      <c r="BF4" s="103"/>
      <c r="BG4" s="103"/>
    </row>
    <row r="5" spans="1:82" s="38" customFormat="1" ht="36" x14ac:dyDescent="0.2">
      <c r="D5" s="70"/>
      <c r="E5" s="70"/>
      <c r="F5" s="70"/>
      <c r="G5" s="71" t="s">
        <v>7</v>
      </c>
      <c r="H5" s="72" t="s">
        <v>274</v>
      </c>
      <c r="I5" s="73" t="s">
        <v>275</v>
      </c>
      <c r="J5" s="73" t="s">
        <v>276</v>
      </c>
      <c r="K5" s="73" t="s">
        <v>277</v>
      </c>
      <c r="L5" s="72" t="s">
        <v>274</v>
      </c>
      <c r="M5" s="73" t="s">
        <v>275</v>
      </c>
      <c r="N5" s="73" t="s">
        <v>276</v>
      </c>
      <c r="O5" s="73" t="s">
        <v>277</v>
      </c>
      <c r="P5" s="72" t="s">
        <v>274</v>
      </c>
      <c r="Q5" s="73" t="s">
        <v>275</v>
      </c>
      <c r="R5" s="73" t="s">
        <v>276</v>
      </c>
      <c r="S5" s="73" t="s">
        <v>277</v>
      </c>
      <c r="T5" s="72" t="s">
        <v>274</v>
      </c>
      <c r="U5" s="73" t="s">
        <v>275</v>
      </c>
      <c r="V5" s="73" t="s">
        <v>276</v>
      </c>
      <c r="W5" s="73" t="s">
        <v>277</v>
      </c>
      <c r="X5" s="72" t="s">
        <v>274</v>
      </c>
      <c r="Y5" s="73" t="s">
        <v>275</v>
      </c>
      <c r="Z5" s="73" t="s">
        <v>276</v>
      </c>
      <c r="AA5" s="73" t="s">
        <v>277</v>
      </c>
      <c r="AB5" s="72" t="s">
        <v>274</v>
      </c>
      <c r="AC5" s="73" t="s">
        <v>275</v>
      </c>
      <c r="AD5" s="73" t="s">
        <v>276</v>
      </c>
      <c r="AE5" s="73" t="s">
        <v>277</v>
      </c>
      <c r="AF5" s="72" t="s">
        <v>274</v>
      </c>
      <c r="AG5" s="73" t="s">
        <v>275</v>
      </c>
      <c r="AH5" s="73" t="s">
        <v>276</v>
      </c>
      <c r="AI5" s="73" t="s">
        <v>277</v>
      </c>
      <c r="AJ5" s="72" t="s">
        <v>274</v>
      </c>
      <c r="AK5" s="73" t="s">
        <v>275</v>
      </c>
      <c r="AL5" s="73" t="s">
        <v>276</v>
      </c>
      <c r="AM5" s="73" t="s">
        <v>277</v>
      </c>
      <c r="AN5" s="72" t="s">
        <v>274</v>
      </c>
      <c r="AO5" s="73" t="s">
        <v>275</v>
      </c>
      <c r="AP5" s="73" t="s">
        <v>276</v>
      </c>
      <c r="AQ5" s="73" t="s">
        <v>277</v>
      </c>
      <c r="AR5" s="72" t="s">
        <v>274</v>
      </c>
      <c r="AS5" s="73" t="s">
        <v>275</v>
      </c>
      <c r="AT5" s="73" t="s">
        <v>276</v>
      </c>
      <c r="AU5" s="73" t="s">
        <v>277</v>
      </c>
      <c r="AV5" s="72" t="s">
        <v>274</v>
      </c>
      <c r="AW5" s="73" t="s">
        <v>275</v>
      </c>
      <c r="AX5" s="73" t="s">
        <v>276</v>
      </c>
      <c r="AY5" s="73" t="s">
        <v>277</v>
      </c>
      <c r="AZ5" s="72" t="s">
        <v>274</v>
      </c>
      <c r="BA5" s="73" t="s">
        <v>275</v>
      </c>
      <c r="BB5" s="73" t="s">
        <v>276</v>
      </c>
      <c r="BC5" s="73" t="s">
        <v>277</v>
      </c>
      <c r="BD5" s="72" t="s">
        <v>274</v>
      </c>
      <c r="BE5" s="73" t="s">
        <v>275</v>
      </c>
      <c r="BF5" s="73" t="s">
        <v>276</v>
      </c>
      <c r="BG5" s="73" t="s">
        <v>277</v>
      </c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</row>
    <row r="6" spans="1:82" ht="19" x14ac:dyDescent="0.25">
      <c r="D6" s="1"/>
      <c r="E6" s="1" t="str">
        <f>Dispo!M128</f>
        <v>Arab, Yousra</v>
      </c>
      <c r="F6" s="17" t="s">
        <v>21</v>
      </c>
      <c r="G6" s="4">
        <f t="shared" ref="G6:G36" si="0">SUM(H6:O6)</f>
        <v>0</v>
      </c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</row>
    <row r="7" spans="1:82" ht="19" x14ac:dyDescent="0.25">
      <c r="D7" s="1"/>
      <c r="E7" s="1"/>
      <c r="F7" s="17" t="s">
        <v>314</v>
      </c>
      <c r="G7" s="4">
        <f t="shared" si="0"/>
        <v>0</v>
      </c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</row>
    <row r="8" spans="1:82" ht="19" x14ac:dyDescent="0.25">
      <c r="D8" s="1"/>
      <c r="E8" s="1"/>
      <c r="F8" s="17" t="s">
        <v>122</v>
      </c>
      <c r="G8" s="4">
        <f t="shared" si="0"/>
        <v>0</v>
      </c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</row>
    <row r="9" spans="1:82" ht="19" x14ac:dyDescent="0.25">
      <c r="D9" s="1"/>
      <c r="E9" s="1"/>
      <c r="F9" s="17" t="s">
        <v>123</v>
      </c>
      <c r="G9" s="4">
        <f t="shared" si="0"/>
        <v>0</v>
      </c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</row>
    <row r="10" spans="1:82" ht="19" x14ac:dyDescent="0.25">
      <c r="D10" s="1"/>
      <c r="E10" s="1"/>
      <c r="F10" s="17" t="s">
        <v>326</v>
      </c>
      <c r="G10" s="4">
        <f t="shared" si="0"/>
        <v>0</v>
      </c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</row>
    <row r="11" spans="1:82" ht="19" x14ac:dyDescent="0.25">
      <c r="D11" s="1"/>
      <c r="E11" s="1"/>
      <c r="F11" s="17" t="s">
        <v>10</v>
      </c>
      <c r="G11" s="4">
        <f t="shared" si="0"/>
        <v>0</v>
      </c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</row>
    <row r="12" spans="1:82" ht="19" x14ac:dyDescent="0.25">
      <c r="B12" s="1"/>
      <c r="C12" s="1"/>
      <c r="D12" s="1"/>
      <c r="E12" s="4"/>
      <c r="F12" s="17" t="s">
        <v>11</v>
      </c>
      <c r="G12" s="4">
        <f t="shared" si="0"/>
        <v>0</v>
      </c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</row>
    <row r="13" spans="1:82" ht="19" x14ac:dyDescent="0.25">
      <c r="B13" s="1"/>
      <c r="C13" s="1"/>
      <c r="D13" s="1"/>
      <c r="E13" s="4"/>
      <c r="F13" s="17" t="s">
        <v>78</v>
      </c>
      <c r="G13" s="4">
        <f t="shared" si="0"/>
        <v>0</v>
      </c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</row>
    <row r="14" spans="1:82" ht="19" x14ac:dyDescent="0.25">
      <c r="B14" s="1"/>
      <c r="C14" s="1"/>
      <c r="D14" s="1"/>
      <c r="E14" s="4"/>
      <c r="F14" s="17" t="s">
        <v>43</v>
      </c>
      <c r="G14" s="4">
        <f t="shared" si="0"/>
        <v>0</v>
      </c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</row>
    <row r="15" spans="1:82" ht="19" x14ac:dyDescent="0.25">
      <c r="B15" s="1"/>
      <c r="C15" s="1"/>
      <c r="D15" s="1"/>
      <c r="E15" s="4"/>
      <c r="F15" s="17" t="s">
        <v>44</v>
      </c>
      <c r="G15" s="4">
        <f t="shared" si="0"/>
        <v>0</v>
      </c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</row>
    <row r="16" spans="1:82" ht="19" x14ac:dyDescent="0.25">
      <c r="B16" s="1"/>
      <c r="C16" s="1"/>
      <c r="D16" s="1"/>
      <c r="E16" s="79" t="str">
        <f>E6</f>
        <v>Arab, Yousra</v>
      </c>
      <c r="F16" s="17" t="s">
        <v>45</v>
      </c>
      <c r="G16" s="4">
        <f t="shared" si="0"/>
        <v>0</v>
      </c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</row>
    <row r="17" spans="2:59" ht="19" x14ac:dyDescent="0.25">
      <c r="B17" s="1"/>
      <c r="C17" s="1"/>
      <c r="D17" s="1"/>
      <c r="E17" s="4"/>
      <c r="F17" s="17" t="s">
        <v>90</v>
      </c>
      <c r="G17" s="4">
        <f t="shared" si="0"/>
        <v>0</v>
      </c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</row>
    <row r="18" spans="2:59" ht="19" x14ac:dyDescent="0.25">
      <c r="B18" s="1"/>
      <c r="C18" s="1"/>
      <c r="D18" s="1"/>
      <c r="E18" s="4"/>
      <c r="F18" s="17" t="s">
        <v>309</v>
      </c>
      <c r="G18" s="4">
        <f t="shared" si="0"/>
        <v>0</v>
      </c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</row>
    <row r="19" spans="2:59" ht="19" x14ac:dyDescent="0.25">
      <c r="B19" s="1"/>
      <c r="C19" s="1"/>
      <c r="D19" s="1"/>
      <c r="E19" s="4"/>
      <c r="F19" s="17" t="s">
        <v>283</v>
      </c>
      <c r="G19" s="4">
        <f t="shared" si="0"/>
        <v>0</v>
      </c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</row>
    <row r="20" spans="2:59" ht="19" x14ac:dyDescent="0.25">
      <c r="B20" s="1"/>
      <c r="C20" s="1"/>
      <c r="D20" s="1"/>
      <c r="E20" s="4"/>
      <c r="F20" s="17" t="s">
        <v>46</v>
      </c>
      <c r="G20" s="4">
        <f t="shared" si="0"/>
        <v>0</v>
      </c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</row>
    <row r="21" spans="2:59" ht="19" x14ac:dyDescent="0.25">
      <c r="B21" s="1"/>
      <c r="C21" s="1"/>
      <c r="D21" s="1"/>
      <c r="E21" s="4"/>
      <c r="F21" s="17" t="s">
        <v>47</v>
      </c>
      <c r="G21" s="4">
        <f t="shared" si="0"/>
        <v>0</v>
      </c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</row>
    <row r="22" spans="2:59" ht="19" x14ac:dyDescent="0.25">
      <c r="B22" s="1"/>
      <c r="C22" s="1"/>
      <c r="D22" s="1"/>
      <c r="E22" s="4"/>
      <c r="F22" s="17" t="s">
        <v>48</v>
      </c>
      <c r="G22" s="4">
        <f t="shared" si="0"/>
        <v>0</v>
      </c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</row>
    <row r="23" spans="2:59" ht="19" x14ac:dyDescent="0.25">
      <c r="B23" s="1"/>
      <c r="C23" s="1"/>
      <c r="D23" s="1"/>
      <c r="E23" s="4"/>
      <c r="F23" s="17" t="s">
        <v>49</v>
      </c>
      <c r="G23" s="4">
        <f t="shared" si="0"/>
        <v>0</v>
      </c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</row>
    <row r="24" spans="2:59" ht="19" x14ac:dyDescent="0.25">
      <c r="B24" s="1"/>
      <c r="C24" s="1"/>
      <c r="D24" s="1"/>
      <c r="E24" s="4"/>
      <c r="F24" s="17" t="s">
        <v>50</v>
      </c>
      <c r="G24" s="4">
        <f t="shared" si="0"/>
        <v>0</v>
      </c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</row>
    <row r="25" spans="2:59" ht="19" x14ac:dyDescent="0.25">
      <c r="B25" s="1"/>
      <c r="C25" s="1"/>
      <c r="D25" s="1"/>
      <c r="E25" s="4"/>
      <c r="F25" s="17" t="s">
        <v>51</v>
      </c>
      <c r="G25" s="4">
        <f t="shared" si="0"/>
        <v>0</v>
      </c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</row>
    <row r="26" spans="2:59" ht="19" x14ac:dyDescent="0.25">
      <c r="B26" s="1"/>
      <c r="C26" s="1"/>
      <c r="D26" s="1"/>
      <c r="E26" s="79" t="str">
        <f>E16</f>
        <v>Arab, Yousra</v>
      </c>
      <c r="F26" s="17" t="s">
        <v>52</v>
      </c>
      <c r="G26" s="4">
        <f t="shared" si="0"/>
        <v>0</v>
      </c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</row>
    <row r="27" spans="2:59" ht="19" x14ac:dyDescent="0.25">
      <c r="B27" s="1"/>
      <c r="C27" s="1"/>
      <c r="D27" s="1"/>
      <c r="E27" s="79"/>
      <c r="F27" s="17" t="s">
        <v>53</v>
      </c>
      <c r="G27" s="4">
        <f t="shared" si="0"/>
        <v>0</v>
      </c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</row>
    <row r="28" spans="2:59" ht="19" x14ac:dyDescent="0.25">
      <c r="B28" s="1"/>
      <c r="C28" s="1"/>
      <c r="D28" s="1"/>
      <c r="E28" s="4"/>
      <c r="F28" s="17" t="s">
        <v>54</v>
      </c>
      <c r="G28" s="4">
        <f t="shared" si="0"/>
        <v>0</v>
      </c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</row>
    <row r="29" spans="2:59" ht="19" x14ac:dyDescent="0.25">
      <c r="B29" s="1"/>
      <c r="C29" s="1"/>
      <c r="D29" s="1"/>
      <c r="E29" s="4"/>
      <c r="F29" s="17" t="s">
        <v>55</v>
      </c>
      <c r="G29" s="4">
        <f t="shared" si="0"/>
        <v>0</v>
      </c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</row>
    <row r="30" spans="2:59" ht="19" x14ac:dyDescent="0.25">
      <c r="B30" s="1"/>
      <c r="C30" s="1"/>
      <c r="D30" s="1"/>
      <c r="E30" s="4"/>
      <c r="F30" s="17" t="s">
        <v>56</v>
      </c>
      <c r="G30" s="4">
        <f t="shared" si="0"/>
        <v>0</v>
      </c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</row>
    <row r="31" spans="2:59" ht="19" x14ac:dyDescent="0.25">
      <c r="B31" s="1"/>
      <c r="C31" s="1"/>
      <c r="D31" s="1"/>
      <c r="E31" s="4"/>
      <c r="F31" s="17" t="s">
        <v>57</v>
      </c>
      <c r="G31" s="4">
        <f t="shared" si="0"/>
        <v>0</v>
      </c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</row>
    <row r="32" spans="2:59" ht="19" x14ac:dyDescent="0.25">
      <c r="B32" s="1"/>
      <c r="C32" s="1"/>
      <c r="D32" s="1"/>
      <c r="E32" s="4"/>
      <c r="F32" s="17" t="s">
        <v>58</v>
      </c>
      <c r="G32" s="4">
        <f t="shared" si="0"/>
        <v>0</v>
      </c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</row>
    <row r="33" spans="2:59" ht="19" x14ac:dyDescent="0.25">
      <c r="B33" s="1"/>
      <c r="C33" s="1"/>
      <c r="D33" s="1"/>
      <c r="E33" s="4"/>
      <c r="F33" s="78" t="s">
        <v>278</v>
      </c>
      <c r="G33" s="4">
        <f t="shared" si="0"/>
        <v>0</v>
      </c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</row>
    <row r="34" spans="2:59" ht="19" x14ac:dyDescent="0.25">
      <c r="B34" s="1"/>
      <c r="C34" s="1"/>
      <c r="D34" s="1"/>
      <c r="E34" s="4"/>
      <c r="F34" s="78" t="s">
        <v>279</v>
      </c>
      <c r="G34" s="4">
        <f t="shared" si="0"/>
        <v>0</v>
      </c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</row>
    <row r="35" spans="2:59" ht="19" x14ac:dyDescent="0.25">
      <c r="B35" s="1"/>
      <c r="C35" s="1"/>
      <c r="D35" s="1"/>
      <c r="E35" s="4"/>
      <c r="F35" s="78" t="s">
        <v>280</v>
      </c>
      <c r="G35" s="4">
        <f t="shared" si="0"/>
        <v>0</v>
      </c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</row>
    <row r="36" spans="2:59" ht="19" x14ac:dyDescent="0.25">
      <c r="B36" s="1"/>
      <c r="C36" s="1"/>
      <c r="D36" s="1"/>
      <c r="E36" s="4"/>
      <c r="F36" s="78" t="s">
        <v>281</v>
      </c>
      <c r="G36" s="4">
        <f t="shared" si="0"/>
        <v>0</v>
      </c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</row>
    <row r="37" spans="2:59" ht="19" x14ac:dyDescent="0.25">
      <c r="B37" s="1"/>
      <c r="C37" s="1"/>
      <c r="D37" s="1"/>
      <c r="E37" s="4"/>
      <c r="F37" s="78"/>
      <c r="G37" s="4"/>
    </row>
    <row r="38" spans="2:59" ht="19" x14ac:dyDescent="0.25">
      <c r="B38" s="1"/>
      <c r="C38" s="1"/>
      <c r="D38" s="1"/>
      <c r="F38" s="4"/>
      <c r="G38" s="18"/>
    </row>
    <row r="39" spans="2:59" ht="19" x14ac:dyDescent="0.25">
      <c r="D39" s="1"/>
      <c r="E39" s="1" t="str">
        <f>Dispo!M135</f>
        <v>Ruel-Ricard, Florence</v>
      </c>
      <c r="F39" s="17" t="s">
        <v>21</v>
      </c>
      <c r="G39" s="4">
        <f t="shared" ref="G39:G69" si="1">SUM(H39:O39)</f>
        <v>13</v>
      </c>
      <c r="H39" s="67">
        <v>5</v>
      </c>
      <c r="I39" s="67">
        <v>8</v>
      </c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</row>
    <row r="40" spans="2:59" ht="19" x14ac:dyDescent="0.25">
      <c r="D40" s="1"/>
      <c r="E40" s="1"/>
      <c r="F40" s="17" t="s">
        <v>314</v>
      </c>
      <c r="G40" s="4">
        <f t="shared" si="1"/>
        <v>2</v>
      </c>
      <c r="H40" s="67">
        <v>1</v>
      </c>
      <c r="I40" s="67">
        <v>1</v>
      </c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</row>
    <row r="41" spans="2:59" ht="19" x14ac:dyDescent="0.25">
      <c r="D41" s="1"/>
      <c r="E41" s="1"/>
      <c r="F41" s="17" t="s">
        <v>122</v>
      </c>
      <c r="G41" s="4">
        <f t="shared" si="1"/>
        <v>1</v>
      </c>
      <c r="H41" s="67"/>
      <c r="I41" s="67">
        <v>1</v>
      </c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</row>
    <row r="42" spans="2:59" ht="19" x14ac:dyDescent="0.25">
      <c r="D42" s="1"/>
      <c r="E42" s="1"/>
      <c r="F42" s="17" t="s">
        <v>123</v>
      </c>
      <c r="G42" s="4">
        <f t="shared" si="1"/>
        <v>2</v>
      </c>
      <c r="H42" s="67"/>
      <c r="I42" s="67">
        <v>2</v>
      </c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</row>
    <row r="43" spans="2:59" ht="19" x14ac:dyDescent="0.25">
      <c r="D43" s="1"/>
      <c r="E43" s="1"/>
      <c r="F43" s="17" t="s">
        <v>326</v>
      </c>
      <c r="G43" s="4">
        <f t="shared" si="1"/>
        <v>0</v>
      </c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</row>
    <row r="44" spans="2:59" ht="19" x14ac:dyDescent="0.25">
      <c r="D44" s="1"/>
      <c r="E44" s="1"/>
      <c r="F44" s="17" t="s">
        <v>10</v>
      </c>
      <c r="G44" s="4">
        <f t="shared" si="1"/>
        <v>0</v>
      </c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</row>
    <row r="45" spans="2:59" ht="19" x14ac:dyDescent="0.25">
      <c r="B45" s="1"/>
      <c r="C45" s="1"/>
      <c r="D45" s="1"/>
      <c r="E45" s="1"/>
      <c r="F45" s="17" t="s">
        <v>11</v>
      </c>
      <c r="G45" s="4">
        <f t="shared" si="1"/>
        <v>0</v>
      </c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</row>
    <row r="46" spans="2:59" ht="19" x14ac:dyDescent="0.25">
      <c r="B46" s="1"/>
      <c r="C46" s="1"/>
      <c r="D46" s="1"/>
      <c r="E46" s="4"/>
      <c r="F46" s="17" t="s">
        <v>78</v>
      </c>
      <c r="G46" s="4">
        <f t="shared" si="1"/>
        <v>0</v>
      </c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</row>
    <row r="47" spans="2:59" ht="19" x14ac:dyDescent="0.25">
      <c r="B47" s="1"/>
      <c r="C47" s="1"/>
      <c r="D47" s="1"/>
      <c r="E47" s="4"/>
      <c r="F47" s="17" t="s">
        <v>43</v>
      </c>
      <c r="G47" s="4">
        <f t="shared" si="1"/>
        <v>0</v>
      </c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</row>
    <row r="48" spans="2:59" ht="19" x14ac:dyDescent="0.25">
      <c r="B48" s="1"/>
      <c r="C48" s="1"/>
      <c r="D48" s="1"/>
      <c r="E48" s="4"/>
      <c r="F48" s="17" t="s">
        <v>44</v>
      </c>
      <c r="G48" s="4">
        <f t="shared" si="1"/>
        <v>0</v>
      </c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</row>
    <row r="49" spans="2:59" ht="19" x14ac:dyDescent="0.25">
      <c r="B49" s="1"/>
      <c r="C49" s="1"/>
      <c r="D49" s="1"/>
      <c r="E49" s="79" t="str">
        <f>E39</f>
        <v>Ruel-Ricard, Florence</v>
      </c>
      <c r="F49" s="17" t="s">
        <v>45</v>
      </c>
      <c r="G49" s="4">
        <f t="shared" si="1"/>
        <v>0</v>
      </c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</row>
    <row r="50" spans="2:59" ht="19" x14ac:dyDescent="0.25">
      <c r="B50" s="1"/>
      <c r="C50" s="1"/>
      <c r="D50" s="1"/>
      <c r="E50" s="4"/>
      <c r="F50" s="17" t="s">
        <v>90</v>
      </c>
      <c r="G50" s="4">
        <f t="shared" si="1"/>
        <v>0</v>
      </c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</row>
    <row r="51" spans="2:59" ht="19" x14ac:dyDescent="0.25">
      <c r="B51" s="1"/>
      <c r="C51" s="1"/>
      <c r="D51" s="1"/>
      <c r="E51" s="4"/>
      <c r="F51" s="17" t="s">
        <v>309</v>
      </c>
      <c r="G51" s="4">
        <f t="shared" si="1"/>
        <v>0</v>
      </c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</row>
    <row r="52" spans="2:59" ht="19" x14ac:dyDescent="0.25">
      <c r="B52" s="1"/>
      <c r="C52" s="1"/>
      <c r="D52" s="1"/>
      <c r="E52" s="4"/>
      <c r="F52" s="17" t="s">
        <v>283</v>
      </c>
      <c r="G52" s="4">
        <f t="shared" si="1"/>
        <v>0</v>
      </c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</row>
    <row r="53" spans="2:59" ht="19" x14ac:dyDescent="0.25">
      <c r="B53" s="1"/>
      <c r="C53" s="1"/>
      <c r="D53" s="1"/>
      <c r="E53" s="4"/>
      <c r="F53" s="17" t="s">
        <v>46</v>
      </c>
      <c r="G53" s="4">
        <f t="shared" si="1"/>
        <v>0</v>
      </c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</row>
    <row r="54" spans="2:59" ht="19" x14ac:dyDescent="0.25">
      <c r="B54" s="1"/>
      <c r="C54" s="1"/>
      <c r="D54" s="1"/>
      <c r="E54" s="4"/>
      <c r="F54" s="17" t="s">
        <v>47</v>
      </c>
      <c r="G54" s="4">
        <f t="shared" si="1"/>
        <v>0</v>
      </c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</row>
    <row r="55" spans="2:59" ht="19" x14ac:dyDescent="0.25">
      <c r="D55" s="1"/>
      <c r="F55" s="17" t="s">
        <v>48</v>
      </c>
      <c r="G55" s="4">
        <f t="shared" si="1"/>
        <v>0</v>
      </c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</row>
    <row r="56" spans="2:59" ht="19" x14ac:dyDescent="0.25">
      <c r="D56" s="1"/>
      <c r="E56" s="1"/>
      <c r="F56" s="17" t="s">
        <v>49</v>
      </c>
      <c r="G56" s="4">
        <f t="shared" si="1"/>
        <v>0</v>
      </c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</row>
    <row r="57" spans="2:59" ht="19" x14ac:dyDescent="0.25">
      <c r="D57" s="1"/>
      <c r="E57" s="1"/>
      <c r="F57" s="17" t="s">
        <v>50</v>
      </c>
      <c r="G57" s="4">
        <f t="shared" si="1"/>
        <v>0</v>
      </c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</row>
    <row r="58" spans="2:59" ht="19" x14ac:dyDescent="0.25">
      <c r="D58" s="1"/>
      <c r="E58" s="1"/>
      <c r="F58" s="17" t="s">
        <v>51</v>
      </c>
      <c r="G58" s="4">
        <f t="shared" si="1"/>
        <v>0</v>
      </c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</row>
    <row r="59" spans="2:59" ht="19" x14ac:dyDescent="0.25">
      <c r="D59" s="1"/>
      <c r="E59" s="79" t="str">
        <f>E49</f>
        <v>Ruel-Ricard, Florence</v>
      </c>
      <c r="F59" s="17" t="s">
        <v>52</v>
      </c>
      <c r="G59" s="4">
        <f t="shared" si="1"/>
        <v>0</v>
      </c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</row>
    <row r="60" spans="2:59" ht="19" x14ac:dyDescent="0.25">
      <c r="D60" s="1"/>
      <c r="E60" s="1"/>
      <c r="F60" s="17" t="s">
        <v>53</v>
      </c>
      <c r="G60" s="4">
        <f t="shared" si="1"/>
        <v>0</v>
      </c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</row>
    <row r="61" spans="2:59" ht="19" x14ac:dyDescent="0.25">
      <c r="B61" s="1"/>
      <c r="C61" s="1"/>
      <c r="D61" s="1"/>
      <c r="E61" s="4"/>
      <c r="F61" s="17" t="s">
        <v>54</v>
      </c>
      <c r="G61" s="4">
        <f t="shared" si="1"/>
        <v>0</v>
      </c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</row>
    <row r="62" spans="2:59" ht="19" x14ac:dyDescent="0.25">
      <c r="B62" s="1"/>
      <c r="C62" s="1"/>
      <c r="D62" s="1"/>
      <c r="E62" s="4"/>
      <c r="F62" s="17" t="s">
        <v>55</v>
      </c>
      <c r="G62" s="4">
        <f t="shared" si="1"/>
        <v>0</v>
      </c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</row>
    <row r="63" spans="2:59" ht="19" x14ac:dyDescent="0.25">
      <c r="B63" s="1"/>
      <c r="C63" s="1"/>
      <c r="D63" s="1"/>
      <c r="E63" s="4"/>
      <c r="F63" s="17" t="s">
        <v>56</v>
      </c>
      <c r="G63" s="4">
        <f t="shared" si="1"/>
        <v>0</v>
      </c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</row>
    <row r="64" spans="2:59" ht="19" x14ac:dyDescent="0.25">
      <c r="B64" s="1"/>
      <c r="C64" s="1"/>
      <c r="D64" s="1"/>
      <c r="E64" s="4"/>
      <c r="F64" s="17" t="s">
        <v>57</v>
      </c>
      <c r="G64" s="4">
        <f t="shared" si="1"/>
        <v>0</v>
      </c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</row>
    <row r="65" spans="2:59" ht="19" x14ac:dyDescent="0.25">
      <c r="B65" s="1"/>
      <c r="C65" s="1"/>
      <c r="D65" s="1"/>
      <c r="E65" s="4"/>
      <c r="F65" s="17" t="s">
        <v>58</v>
      </c>
      <c r="G65" s="4">
        <f t="shared" si="1"/>
        <v>0</v>
      </c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</row>
    <row r="66" spans="2:59" ht="19" x14ac:dyDescent="0.25">
      <c r="B66" s="1"/>
      <c r="C66" s="1"/>
      <c r="D66" s="1"/>
      <c r="E66" s="4"/>
      <c r="F66" s="78" t="s">
        <v>278</v>
      </c>
      <c r="G66" s="4">
        <f t="shared" si="1"/>
        <v>0</v>
      </c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</row>
    <row r="67" spans="2:59" ht="19" x14ac:dyDescent="0.25">
      <c r="B67" s="1"/>
      <c r="C67" s="1"/>
      <c r="D67" s="1"/>
      <c r="E67" s="4"/>
      <c r="F67" s="78" t="s">
        <v>279</v>
      </c>
      <c r="G67" s="4">
        <f t="shared" si="1"/>
        <v>0</v>
      </c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</row>
    <row r="68" spans="2:59" ht="19" x14ac:dyDescent="0.25">
      <c r="B68" s="1"/>
      <c r="C68" s="1"/>
      <c r="D68" s="1"/>
      <c r="E68" s="4"/>
      <c r="F68" s="78" t="s">
        <v>280</v>
      </c>
      <c r="G68" s="4">
        <f t="shared" si="1"/>
        <v>0</v>
      </c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</row>
    <row r="69" spans="2:59" ht="19" x14ac:dyDescent="0.25">
      <c r="F69" s="78" t="s">
        <v>281</v>
      </c>
      <c r="G69" s="4">
        <f t="shared" si="1"/>
        <v>0</v>
      </c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</row>
    <row r="70" spans="2:59" ht="19" x14ac:dyDescent="0.25">
      <c r="F70" s="78"/>
      <c r="G70" s="4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</row>
    <row r="72" spans="2:59" ht="19" x14ac:dyDescent="0.25">
      <c r="D72" s="1"/>
      <c r="E72" s="1" t="str">
        <f>Dispo!M142</f>
        <v>Payette, Noémie</v>
      </c>
      <c r="F72" s="17" t="s">
        <v>21</v>
      </c>
      <c r="G72" s="4">
        <f t="shared" ref="G72:G102" si="2">SUM(H72:O72)</f>
        <v>13</v>
      </c>
      <c r="H72" s="67">
        <v>5</v>
      </c>
      <c r="I72" s="67">
        <v>8</v>
      </c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</row>
    <row r="73" spans="2:59" ht="19" x14ac:dyDescent="0.25">
      <c r="D73" s="1"/>
      <c r="E73" s="1"/>
      <c r="F73" s="17" t="s">
        <v>314</v>
      </c>
      <c r="G73" s="4">
        <f t="shared" si="2"/>
        <v>2</v>
      </c>
      <c r="H73" s="67">
        <v>1</v>
      </c>
      <c r="I73" s="67">
        <v>1</v>
      </c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</row>
    <row r="74" spans="2:59" ht="19" x14ac:dyDescent="0.25">
      <c r="D74" s="1"/>
      <c r="E74" s="1"/>
      <c r="F74" s="17" t="s">
        <v>122</v>
      </c>
      <c r="G74" s="4">
        <f t="shared" si="2"/>
        <v>1</v>
      </c>
      <c r="H74" s="67"/>
      <c r="I74" s="67">
        <v>1</v>
      </c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</row>
    <row r="75" spans="2:59" ht="19" x14ac:dyDescent="0.25">
      <c r="D75" s="1"/>
      <c r="E75" s="1"/>
      <c r="F75" s="17" t="s">
        <v>123</v>
      </c>
      <c r="G75" s="4">
        <f t="shared" si="2"/>
        <v>2</v>
      </c>
      <c r="H75" s="67"/>
      <c r="I75" s="67">
        <v>2</v>
      </c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</row>
    <row r="76" spans="2:59" ht="19" x14ac:dyDescent="0.25">
      <c r="D76" s="1"/>
      <c r="E76" s="1"/>
      <c r="F76" s="17" t="s">
        <v>326</v>
      </c>
      <c r="G76" s="4">
        <f t="shared" si="2"/>
        <v>0</v>
      </c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</row>
    <row r="77" spans="2:59" ht="19" x14ac:dyDescent="0.25">
      <c r="D77" s="1"/>
      <c r="E77" s="1"/>
      <c r="F77" s="17" t="s">
        <v>10</v>
      </c>
      <c r="G77" s="4">
        <f t="shared" si="2"/>
        <v>0</v>
      </c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</row>
    <row r="78" spans="2:59" ht="19" x14ac:dyDescent="0.25">
      <c r="B78" s="1"/>
      <c r="C78" s="1"/>
      <c r="D78" s="1"/>
      <c r="E78" s="4"/>
      <c r="F78" s="17" t="s">
        <v>11</v>
      </c>
      <c r="G78" s="4">
        <f t="shared" si="2"/>
        <v>0</v>
      </c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</row>
    <row r="79" spans="2:59" ht="19" x14ac:dyDescent="0.25">
      <c r="B79" s="1"/>
      <c r="C79" s="1"/>
      <c r="D79" s="1"/>
      <c r="E79" s="4"/>
      <c r="F79" s="17" t="s">
        <v>78</v>
      </c>
      <c r="G79" s="4">
        <f t="shared" si="2"/>
        <v>0</v>
      </c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</row>
    <row r="80" spans="2:59" ht="19" x14ac:dyDescent="0.25">
      <c r="B80" s="1"/>
      <c r="C80" s="1"/>
      <c r="D80" s="1"/>
      <c r="E80" s="4"/>
      <c r="F80" s="17" t="s">
        <v>43</v>
      </c>
      <c r="G80" s="4">
        <f t="shared" si="2"/>
        <v>0</v>
      </c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</row>
    <row r="81" spans="2:59" ht="19" x14ac:dyDescent="0.25">
      <c r="B81" s="1"/>
      <c r="C81" s="1"/>
      <c r="D81" s="1"/>
      <c r="E81" s="4"/>
      <c r="F81" s="17" t="s">
        <v>44</v>
      </c>
      <c r="G81" s="4">
        <f t="shared" si="2"/>
        <v>0</v>
      </c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</row>
    <row r="82" spans="2:59" ht="19" x14ac:dyDescent="0.25">
      <c r="B82" s="1"/>
      <c r="C82" s="1"/>
      <c r="D82" s="1"/>
      <c r="E82" s="79" t="str">
        <f>E72</f>
        <v>Payette, Noémie</v>
      </c>
      <c r="F82" s="17" t="s">
        <v>45</v>
      </c>
      <c r="G82" s="4">
        <f t="shared" si="2"/>
        <v>0</v>
      </c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</row>
    <row r="83" spans="2:59" ht="19" x14ac:dyDescent="0.25">
      <c r="B83" s="1"/>
      <c r="C83" s="1"/>
      <c r="D83" s="1"/>
      <c r="E83" s="4"/>
      <c r="F83" s="17" t="s">
        <v>90</v>
      </c>
      <c r="G83" s="4">
        <f t="shared" si="2"/>
        <v>0</v>
      </c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</row>
    <row r="84" spans="2:59" ht="19" x14ac:dyDescent="0.25">
      <c r="B84" s="1"/>
      <c r="C84" s="1"/>
      <c r="D84" s="1"/>
      <c r="E84" s="4"/>
      <c r="F84" s="17" t="s">
        <v>309</v>
      </c>
      <c r="G84" s="4">
        <f t="shared" si="2"/>
        <v>0</v>
      </c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</row>
    <row r="85" spans="2:59" ht="19" x14ac:dyDescent="0.25">
      <c r="B85" s="1"/>
      <c r="C85" s="1"/>
      <c r="D85" s="1"/>
      <c r="E85" s="4"/>
      <c r="F85" s="17" t="s">
        <v>283</v>
      </c>
      <c r="G85" s="4">
        <f t="shared" si="2"/>
        <v>0</v>
      </c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67"/>
      <c r="AL85" s="67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</row>
    <row r="86" spans="2:59" ht="19" x14ac:dyDescent="0.25">
      <c r="F86" s="17" t="s">
        <v>46</v>
      </c>
      <c r="G86" s="4">
        <f t="shared" si="2"/>
        <v>0</v>
      </c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  <c r="AK86" s="67"/>
      <c r="AL86" s="67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</row>
    <row r="87" spans="2:59" ht="19" x14ac:dyDescent="0.25">
      <c r="F87" s="17" t="s">
        <v>47</v>
      </c>
      <c r="G87" s="4">
        <f t="shared" si="2"/>
        <v>0</v>
      </c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  <c r="AK87" s="67"/>
      <c r="AL87" s="67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</row>
    <row r="88" spans="2:59" ht="19" x14ac:dyDescent="0.25">
      <c r="F88" s="17" t="s">
        <v>48</v>
      </c>
      <c r="G88" s="4">
        <f t="shared" si="2"/>
        <v>0</v>
      </c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  <c r="AK88" s="67"/>
      <c r="AL88" s="67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</row>
    <row r="89" spans="2:59" ht="19" x14ac:dyDescent="0.25">
      <c r="F89" s="17" t="s">
        <v>49</v>
      </c>
      <c r="G89" s="4">
        <f t="shared" si="2"/>
        <v>0</v>
      </c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  <c r="AK89" s="67"/>
      <c r="AL89" s="67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</row>
    <row r="90" spans="2:59" ht="19" x14ac:dyDescent="0.25">
      <c r="F90" s="17" t="s">
        <v>50</v>
      </c>
      <c r="G90" s="4">
        <f t="shared" si="2"/>
        <v>0</v>
      </c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  <c r="AK90" s="67"/>
      <c r="AL90" s="67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</row>
    <row r="91" spans="2:59" ht="19" x14ac:dyDescent="0.25">
      <c r="F91" s="17" t="s">
        <v>51</v>
      </c>
      <c r="G91" s="4">
        <f t="shared" si="2"/>
        <v>0</v>
      </c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  <c r="AK91" s="67"/>
      <c r="AL91" s="67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</row>
    <row r="92" spans="2:59" ht="19" x14ac:dyDescent="0.25">
      <c r="E92" s="1" t="str">
        <f>E82</f>
        <v>Payette, Noémie</v>
      </c>
      <c r="F92" s="17" t="s">
        <v>52</v>
      </c>
      <c r="G92" s="4">
        <f t="shared" si="2"/>
        <v>0</v>
      </c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  <c r="AK92" s="67"/>
      <c r="AL92" s="67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</row>
    <row r="93" spans="2:59" ht="19" x14ac:dyDescent="0.25">
      <c r="F93" s="17" t="s">
        <v>53</v>
      </c>
      <c r="G93" s="4">
        <f t="shared" si="2"/>
        <v>0</v>
      </c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  <c r="AK93" s="67"/>
      <c r="AL93" s="67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</row>
    <row r="94" spans="2:59" ht="19" x14ac:dyDescent="0.25">
      <c r="F94" s="17" t="s">
        <v>54</v>
      </c>
      <c r="G94" s="4">
        <f t="shared" si="2"/>
        <v>0</v>
      </c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</row>
    <row r="95" spans="2:59" ht="19" x14ac:dyDescent="0.25">
      <c r="F95" s="17" t="s">
        <v>55</v>
      </c>
      <c r="G95" s="4">
        <f t="shared" si="2"/>
        <v>0</v>
      </c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  <c r="AK95" s="67"/>
      <c r="AL95" s="67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</row>
    <row r="96" spans="2:59" ht="19" x14ac:dyDescent="0.25">
      <c r="F96" s="17" t="s">
        <v>56</v>
      </c>
      <c r="G96" s="4">
        <f t="shared" si="2"/>
        <v>0</v>
      </c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  <c r="AK96" s="67"/>
      <c r="AL96" s="67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</row>
    <row r="97" spans="5:59" ht="19" x14ac:dyDescent="0.25">
      <c r="F97" s="17" t="s">
        <v>57</v>
      </c>
      <c r="G97" s="4">
        <f t="shared" si="2"/>
        <v>0</v>
      </c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  <c r="AK97" s="67"/>
      <c r="AL97" s="67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</row>
    <row r="98" spans="5:59" ht="19" x14ac:dyDescent="0.25">
      <c r="F98" s="17" t="s">
        <v>58</v>
      </c>
      <c r="G98" s="4">
        <f t="shared" si="2"/>
        <v>0</v>
      </c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  <c r="AK98" s="67"/>
      <c r="AL98" s="67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</row>
    <row r="99" spans="5:59" ht="19" x14ac:dyDescent="0.25">
      <c r="F99" s="78" t="s">
        <v>278</v>
      </c>
      <c r="G99" s="4">
        <f t="shared" si="2"/>
        <v>0</v>
      </c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</row>
    <row r="100" spans="5:59" ht="19" x14ac:dyDescent="0.25">
      <c r="F100" s="78" t="s">
        <v>279</v>
      </c>
      <c r="G100" s="4">
        <f t="shared" si="2"/>
        <v>0</v>
      </c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  <c r="AK100" s="67"/>
      <c r="AL100" s="67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</row>
    <row r="101" spans="5:59" ht="19" x14ac:dyDescent="0.25">
      <c r="F101" s="78" t="s">
        <v>280</v>
      </c>
      <c r="G101" s="4">
        <f t="shared" si="2"/>
        <v>0</v>
      </c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  <c r="AK101" s="67"/>
      <c r="AL101" s="67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</row>
    <row r="102" spans="5:59" ht="19" x14ac:dyDescent="0.25">
      <c r="F102" s="78" t="s">
        <v>281</v>
      </c>
      <c r="G102" s="4">
        <f t="shared" si="2"/>
        <v>0</v>
      </c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</row>
    <row r="105" spans="5:59" ht="19" x14ac:dyDescent="0.25">
      <c r="E105" s="1" t="str">
        <f>Dispo!M149</f>
        <v>Sénéchal, Julien</v>
      </c>
      <c r="F105" s="17" t="s">
        <v>21</v>
      </c>
      <c r="G105" s="4">
        <f t="shared" ref="G105:G135" si="3">SUM(H105:O105)</f>
        <v>13</v>
      </c>
      <c r="H105" s="67">
        <v>5</v>
      </c>
      <c r="I105" s="67">
        <v>8</v>
      </c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</row>
    <row r="106" spans="5:59" ht="19" x14ac:dyDescent="0.25">
      <c r="F106" s="17" t="s">
        <v>314</v>
      </c>
      <c r="G106" s="4">
        <f t="shared" si="3"/>
        <v>2</v>
      </c>
      <c r="H106" s="67">
        <v>1</v>
      </c>
      <c r="I106" s="67">
        <v>1</v>
      </c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</row>
    <row r="107" spans="5:59" ht="19" x14ac:dyDescent="0.25">
      <c r="F107" s="17" t="s">
        <v>122</v>
      </c>
      <c r="G107" s="4">
        <f t="shared" si="3"/>
        <v>1</v>
      </c>
      <c r="H107" s="67"/>
      <c r="I107" s="67">
        <v>1</v>
      </c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</row>
    <row r="108" spans="5:59" ht="19" x14ac:dyDescent="0.25">
      <c r="F108" s="17" t="s">
        <v>123</v>
      </c>
      <c r="G108" s="4">
        <f t="shared" si="3"/>
        <v>2</v>
      </c>
      <c r="H108" s="67"/>
      <c r="I108" s="67">
        <v>2</v>
      </c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</row>
    <row r="109" spans="5:59" ht="19" x14ac:dyDescent="0.25">
      <c r="F109" s="17" t="s">
        <v>326</v>
      </c>
      <c r="G109" s="4">
        <f t="shared" si="3"/>
        <v>0</v>
      </c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</row>
    <row r="110" spans="5:59" ht="19" x14ac:dyDescent="0.25">
      <c r="F110" s="17" t="s">
        <v>10</v>
      </c>
      <c r="G110" s="4">
        <f t="shared" si="3"/>
        <v>0</v>
      </c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</row>
    <row r="111" spans="5:59" ht="19" x14ac:dyDescent="0.25">
      <c r="F111" s="17" t="s">
        <v>11</v>
      </c>
      <c r="G111" s="4">
        <f t="shared" si="3"/>
        <v>0</v>
      </c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</row>
    <row r="112" spans="5:59" ht="19" x14ac:dyDescent="0.25">
      <c r="F112" s="17" t="s">
        <v>78</v>
      </c>
      <c r="G112" s="4">
        <f t="shared" si="3"/>
        <v>0</v>
      </c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</row>
    <row r="113" spans="5:59" ht="19" x14ac:dyDescent="0.25">
      <c r="F113" s="17" t="s">
        <v>43</v>
      </c>
      <c r="G113" s="4">
        <f t="shared" si="3"/>
        <v>0</v>
      </c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</row>
    <row r="114" spans="5:59" ht="19" x14ac:dyDescent="0.25">
      <c r="F114" s="17" t="s">
        <v>44</v>
      </c>
      <c r="G114" s="4">
        <f t="shared" si="3"/>
        <v>0</v>
      </c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</row>
    <row r="115" spans="5:59" ht="19" x14ac:dyDescent="0.25">
      <c r="E115" s="1" t="str">
        <f>E105</f>
        <v>Sénéchal, Julien</v>
      </c>
      <c r="F115" s="17" t="s">
        <v>45</v>
      </c>
      <c r="G115" s="4">
        <f t="shared" si="3"/>
        <v>0</v>
      </c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  <c r="AK115" s="67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</row>
    <row r="116" spans="5:59" ht="19" x14ac:dyDescent="0.25">
      <c r="F116" s="17" t="s">
        <v>90</v>
      </c>
      <c r="G116" s="4">
        <f t="shared" si="3"/>
        <v>0</v>
      </c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  <c r="AK116" s="67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</row>
    <row r="117" spans="5:59" ht="19" x14ac:dyDescent="0.25">
      <c r="F117" s="17" t="s">
        <v>309</v>
      </c>
      <c r="G117" s="4">
        <f t="shared" si="3"/>
        <v>0</v>
      </c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  <c r="AK117" s="67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7"/>
      <c r="BD117" s="67"/>
      <c r="BE117" s="67"/>
      <c r="BF117" s="67"/>
      <c r="BG117" s="67"/>
    </row>
    <row r="118" spans="5:59" ht="19" x14ac:dyDescent="0.25">
      <c r="F118" s="17" t="s">
        <v>283</v>
      </c>
      <c r="G118" s="4">
        <f t="shared" si="3"/>
        <v>0</v>
      </c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  <c r="AK118" s="67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7"/>
      <c r="BD118" s="67"/>
      <c r="BE118" s="67"/>
      <c r="BF118" s="67"/>
      <c r="BG118" s="67"/>
    </row>
    <row r="119" spans="5:59" ht="19" x14ac:dyDescent="0.25">
      <c r="F119" s="17" t="s">
        <v>46</v>
      </c>
      <c r="G119" s="4">
        <f t="shared" si="3"/>
        <v>0</v>
      </c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  <c r="AK119" s="67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</row>
    <row r="120" spans="5:59" ht="19" x14ac:dyDescent="0.25">
      <c r="F120" s="17" t="s">
        <v>47</v>
      </c>
      <c r="G120" s="4">
        <f t="shared" si="3"/>
        <v>0</v>
      </c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  <c r="AI120" s="67"/>
      <c r="AJ120" s="67"/>
      <c r="AK120" s="67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</row>
    <row r="121" spans="5:59" ht="19" x14ac:dyDescent="0.25">
      <c r="F121" s="17" t="s">
        <v>48</v>
      </c>
      <c r="G121" s="4">
        <f t="shared" si="3"/>
        <v>0</v>
      </c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  <c r="AI121" s="67"/>
      <c r="AJ121" s="67"/>
      <c r="AK121" s="67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</row>
    <row r="122" spans="5:59" ht="19" x14ac:dyDescent="0.25">
      <c r="F122" s="17" t="s">
        <v>49</v>
      </c>
      <c r="G122" s="4">
        <f t="shared" si="3"/>
        <v>0</v>
      </c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  <c r="AI122" s="67"/>
      <c r="AJ122" s="67"/>
      <c r="AK122" s="67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</row>
    <row r="123" spans="5:59" ht="19" x14ac:dyDescent="0.25">
      <c r="F123" s="17" t="s">
        <v>50</v>
      </c>
      <c r="G123" s="4">
        <f t="shared" si="3"/>
        <v>0</v>
      </c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  <c r="AI123" s="67"/>
      <c r="AJ123" s="67"/>
      <c r="AK123" s="67"/>
      <c r="AL123" s="67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</row>
    <row r="124" spans="5:59" ht="19" x14ac:dyDescent="0.25">
      <c r="F124" s="17" t="s">
        <v>51</v>
      </c>
      <c r="G124" s="4">
        <f t="shared" si="3"/>
        <v>0</v>
      </c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  <c r="AK124" s="67"/>
      <c r="AL124" s="67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</row>
    <row r="125" spans="5:59" ht="19" x14ac:dyDescent="0.25">
      <c r="E125" s="1" t="str">
        <f>E115</f>
        <v>Sénéchal, Julien</v>
      </c>
      <c r="F125" s="17" t="s">
        <v>52</v>
      </c>
      <c r="G125" s="4">
        <f t="shared" si="3"/>
        <v>0</v>
      </c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  <c r="AI125" s="67"/>
      <c r="AJ125" s="67"/>
      <c r="AK125" s="67"/>
      <c r="AL125" s="67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</row>
    <row r="126" spans="5:59" ht="19" x14ac:dyDescent="0.25">
      <c r="F126" s="17" t="s">
        <v>53</v>
      </c>
      <c r="G126" s="4">
        <f t="shared" si="3"/>
        <v>0</v>
      </c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</row>
    <row r="127" spans="5:59" ht="19" x14ac:dyDescent="0.25">
      <c r="F127" s="17" t="s">
        <v>54</v>
      </c>
      <c r="G127" s="4">
        <f t="shared" si="3"/>
        <v>0</v>
      </c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</row>
    <row r="128" spans="5:59" ht="19" x14ac:dyDescent="0.25">
      <c r="F128" s="17" t="s">
        <v>55</v>
      </c>
      <c r="G128" s="4">
        <f t="shared" si="3"/>
        <v>0</v>
      </c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  <c r="AK128" s="67"/>
      <c r="AL128" s="67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</row>
    <row r="129" spans="6:59" ht="19" x14ac:dyDescent="0.25">
      <c r="F129" s="17" t="s">
        <v>56</v>
      </c>
      <c r="G129" s="4">
        <f t="shared" si="3"/>
        <v>0</v>
      </c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  <c r="AI129" s="67"/>
      <c r="AJ129" s="67"/>
      <c r="AK129" s="67"/>
      <c r="AL129" s="67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</row>
    <row r="130" spans="6:59" ht="19" x14ac:dyDescent="0.25">
      <c r="F130" s="17" t="s">
        <v>57</v>
      </c>
      <c r="G130" s="4">
        <f t="shared" si="3"/>
        <v>0</v>
      </c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  <c r="AI130" s="67"/>
      <c r="AJ130" s="67"/>
      <c r="AK130" s="67"/>
      <c r="AL130" s="67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</row>
    <row r="131" spans="6:59" ht="19" x14ac:dyDescent="0.25">
      <c r="F131" s="17" t="s">
        <v>58</v>
      </c>
      <c r="G131" s="4">
        <f t="shared" si="3"/>
        <v>0</v>
      </c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  <c r="AK131" s="67"/>
      <c r="AL131" s="67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</row>
    <row r="132" spans="6:59" ht="19" x14ac:dyDescent="0.25">
      <c r="F132" s="78" t="s">
        <v>278</v>
      </c>
      <c r="G132" s="4">
        <f t="shared" si="3"/>
        <v>0</v>
      </c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  <c r="AK132" s="67"/>
      <c r="AL132" s="67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</row>
    <row r="133" spans="6:59" ht="19" x14ac:dyDescent="0.25">
      <c r="F133" s="78" t="s">
        <v>279</v>
      </c>
      <c r="G133" s="4">
        <f t="shared" si="3"/>
        <v>0</v>
      </c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  <c r="AK133" s="67"/>
      <c r="AL133" s="67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</row>
    <row r="134" spans="6:59" ht="19" x14ac:dyDescent="0.25">
      <c r="F134" s="78" t="s">
        <v>280</v>
      </c>
      <c r="G134" s="4">
        <f t="shared" si="3"/>
        <v>0</v>
      </c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  <c r="AK134" s="67"/>
      <c r="AL134" s="67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</row>
    <row r="135" spans="6:59" ht="19" x14ac:dyDescent="0.25">
      <c r="F135" s="78" t="s">
        <v>281</v>
      </c>
      <c r="G135" s="4">
        <f t="shared" si="3"/>
        <v>0</v>
      </c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  <c r="AK135" s="67"/>
      <c r="AL135" s="67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</row>
  </sheetData>
  <mergeCells count="14">
    <mergeCell ref="A2:F2"/>
    <mergeCell ref="H4:K4"/>
    <mergeCell ref="L4:O4"/>
    <mergeCell ref="P4:S4"/>
    <mergeCell ref="T4:W4"/>
    <mergeCell ref="AR4:AU4"/>
    <mergeCell ref="AV4:AY4"/>
    <mergeCell ref="AZ4:BC4"/>
    <mergeCell ref="BD4:BG4"/>
    <mergeCell ref="X4:AA4"/>
    <mergeCell ref="AB4:AE4"/>
    <mergeCell ref="AF4:AI4"/>
    <mergeCell ref="AJ4:AM4"/>
    <mergeCell ref="AN4:AQ4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B1:U69"/>
  <sheetViews>
    <sheetView tabSelected="1" zoomScale="110" zoomScaleNormal="110" workbookViewId="0">
      <pane ySplit="4" topLeftCell="A81" activePane="bottomLeft" state="frozen"/>
      <selection pane="bottomLeft" activeCell="S103" sqref="S103"/>
    </sheetView>
  </sheetViews>
  <sheetFormatPr baseColWidth="10" defaultRowHeight="16" x14ac:dyDescent="0.2"/>
  <cols>
    <col min="1" max="1" width="5.83203125" customWidth="1"/>
    <col min="3" max="3" width="38" customWidth="1"/>
    <col min="4" max="4" width="6.83203125" style="42" bestFit="1" customWidth="1"/>
    <col min="5" max="5" width="6.6640625" style="42" customWidth="1"/>
    <col min="6" max="6" width="8.5" style="5" bestFit="1" customWidth="1"/>
    <col min="7" max="7" width="11.83203125" style="5" bestFit="1" customWidth="1"/>
    <col min="8" max="8" width="5" style="39" bestFit="1" customWidth="1"/>
    <col min="9" max="9" width="5.1640625" style="39" bestFit="1" customWidth="1"/>
    <col min="10" max="10" width="19.83203125" style="39" bestFit="1" customWidth="1"/>
    <col min="11" max="11" width="6.5" style="39" bestFit="1" customWidth="1"/>
    <col min="12" max="12" width="6.33203125" style="39" bestFit="1" customWidth="1"/>
    <col min="13" max="13" width="4.33203125" style="39" bestFit="1" customWidth="1"/>
    <col min="14" max="14" width="6.5" style="39" bestFit="1" customWidth="1"/>
    <col min="15" max="15" width="6.33203125" style="5" bestFit="1" customWidth="1"/>
    <col min="16" max="16" width="4.33203125" style="5" bestFit="1" customWidth="1"/>
    <col min="17" max="17" width="12" style="5" bestFit="1" customWidth="1"/>
    <col min="18" max="18" width="20.33203125" style="5" bestFit="1" customWidth="1"/>
    <col min="19" max="20" width="16.83203125" style="5" customWidth="1"/>
    <col min="21" max="21" width="67.6640625" customWidth="1"/>
  </cols>
  <sheetData>
    <row r="1" spans="2:21" ht="24" customHeight="1" x14ac:dyDescent="0.2"/>
    <row r="2" spans="2:21" s="42" customFormat="1" ht="19" x14ac:dyDescent="0.2">
      <c r="B2" s="106" t="s">
        <v>18</v>
      </c>
      <c r="C2" s="106" t="s">
        <v>19</v>
      </c>
      <c r="D2" s="106" t="s">
        <v>59</v>
      </c>
      <c r="E2" s="108" t="s">
        <v>31</v>
      </c>
      <c r="F2" s="107" t="s">
        <v>33</v>
      </c>
      <c r="G2" s="105" t="s">
        <v>22</v>
      </c>
      <c r="H2" s="105" t="s">
        <v>37</v>
      </c>
      <c r="I2" s="105"/>
      <c r="J2" s="105" t="s">
        <v>34</v>
      </c>
      <c r="K2" s="105" t="s">
        <v>82</v>
      </c>
      <c r="L2" s="105"/>
      <c r="M2" s="105"/>
      <c r="N2" s="105" t="s">
        <v>87</v>
      </c>
      <c r="O2" s="105"/>
      <c r="P2" s="105"/>
      <c r="Q2" s="40" t="s">
        <v>89</v>
      </c>
    </row>
    <row r="3" spans="2:21" s="42" customFormat="1" ht="19" x14ac:dyDescent="0.2">
      <c r="B3" s="106"/>
      <c r="C3" s="106"/>
      <c r="D3" s="106"/>
      <c r="E3" s="108"/>
      <c r="F3" s="107"/>
      <c r="G3" s="105"/>
      <c r="H3" s="105"/>
      <c r="I3" s="105"/>
      <c r="J3" s="105"/>
      <c r="K3" s="41" t="s">
        <v>86</v>
      </c>
      <c r="L3" s="40" t="s">
        <v>83</v>
      </c>
      <c r="M3" s="40" t="s">
        <v>84</v>
      </c>
      <c r="N3" s="41" t="s">
        <v>86</v>
      </c>
      <c r="O3" s="40" t="s">
        <v>83</v>
      </c>
      <c r="P3" s="40" t="s">
        <v>84</v>
      </c>
      <c r="Q3" s="40" t="s">
        <v>88</v>
      </c>
      <c r="R3" s="42" t="s">
        <v>282</v>
      </c>
    </row>
    <row r="4" spans="2:21" s="42" customFormat="1" ht="19" x14ac:dyDescent="0.2">
      <c r="B4" s="106"/>
      <c r="C4" s="106"/>
      <c r="D4" s="106"/>
      <c r="E4" s="108"/>
      <c r="F4" s="107"/>
      <c r="G4" s="105"/>
      <c r="H4" s="41" t="s">
        <v>35</v>
      </c>
      <c r="I4" s="41" t="s">
        <v>36</v>
      </c>
      <c r="J4" s="105"/>
      <c r="K4" s="42" t="s">
        <v>85</v>
      </c>
      <c r="L4" s="42" t="s">
        <v>85</v>
      </c>
      <c r="M4" s="42" t="s">
        <v>85</v>
      </c>
      <c r="N4" s="42" t="s">
        <v>85</v>
      </c>
      <c r="O4" s="42" t="s">
        <v>85</v>
      </c>
      <c r="P4" s="42" t="s">
        <v>85</v>
      </c>
      <c r="Q4" s="42" t="s">
        <v>85</v>
      </c>
      <c r="R4" s="40"/>
      <c r="S4" s="40"/>
      <c r="T4" s="40"/>
    </row>
    <row r="5" spans="2:21" x14ac:dyDescent="0.2">
      <c r="B5" t="s">
        <v>21</v>
      </c>
      <c r="C5" s="38" t="s">
        <v>22</v>
      </c>
      <c r="D5" s="42">
        <v>10</v>
      </c>
      <c r="G5" s="5" t="s">
        <v>40</v>
      </c>
      <c r="H5" s="39">
        <v>2</v>
      </c>
      <c r="I5" s="39">
        <v>3</v>
      </c>
      <c r="J5" s="39" t="s">
        <v>38</v>
      </c>
      <c r="K5" s="39">
        <v>3</v>
      </c>
      <c r="L5" s="5">
        <v>12</v>
      </c>
      <c r="M5" s="5"/>
      <c r="N5" s="5">
        <v>3</v>
      </c>
      <c r="O5" s="5">
        <v>12</v>
      </c>
      <c r="Q5" s="5">
        <v>72</v>
      </c>
      <c r="S5" s="38" t="s">
        <v>307</v>
      </c>
    </row>
    <row r="6" spans="2:21" x14ac:dyDescent="0.2">
      <c r="B6" t="s">
        <v>314</v>
      </c>
      <c r="C6" s="38" t="s">
        <v>286</v>
      </c>
      <c r="D6" s="42">
        <v>14</v>
      </c>
      <c r="G6" s="5" t="s">
        <v>41</v>
      </c>
      <c r="H6" s="39">
        <v>1</v>
      </c>
      <c r="J6" s="39" t="s">
        <v>308</v>
      </c>
      <c r="K6" s="39">
        <v>1</v>
      </c>
      <c r="L6" s="5">
        <v>4</v>
      </c>
      <c r="M6" s="5"/>
      <c r="N6" s="5">
        <v>1</v>
      </c>
      <c r="O6" s="5">
        <v>4</v>
      </c>
      <c r="R6" s="44" t="s">
        <v>287</v>
      </c>
    </row>
    <row r="7" spans="2:21" x14ac:dyDescent="0.2">
      <c r="B7" t="s">
        <v>122</v>
      </c>
      <c r="C7" s="38" t="s">
        <v>121</v>
      </c>
      <c r="D7" s="42">
        <v>26</v>
      </c>
      <c r="H7" s="39">
        <v>1</v>
      </c>
      <c r="J7" s="39" t="s">
        <v>308</v>
      </c>
      <c r="K7" s="39">
        <v>1</v>
      </c>
      <c r="L7" s="5">
        <v>3</v>
      </c>
      <c r="M7" s="5"/>
      <c r="N7" s="5"/>
      <c r="O7" s="5">
        <v>3</v>
      </c>
    </row>
    <row r="8" spans="2:21" x14ac:dyDescent="0.2">
      <c r="B8" t="s">
        <v>123</v>
      </c>
      <c r="C8" s="38" t="s">
        <v>124</v>
      </c>
      <c r="D8" s="42">
        <v>27</v>
      </c>
      <c r="F8" s="5" t="s">
        <v>5</v>
      </c>
      <c r="H8" s="39">
        <v>1</v>
      </c>
      <c r="J8" s="39" t="s">
        <v>125</v>
      </c>
      <c r="L8" s="5">
        <v>1</v>
      </c>
      <c r="M8" s="5"/>
      <c r="N8" s="5"/>
      <c r="O8" s="5">
        <v>1</v>
      </c>
    </row>
    <row r="9" spans="2:21" x14ac:dyDescent="0.2">
      <c r="B9" t="s">
        <v>326</v>
      </c>
      <c r="C9" s="38" t="s">
        <v>81</v>
      </c>
      <c r="D9" s="42">
        <v>6</v>
      </c>
      <c r="E9" s="42" t="s">
        <v>5</v>
      </c>
      <c r="G9" s="5" t="s">
        <v>41</v>
      </c>
      <c r="H9" s="39">
        <v>1</v>
      </c>
      <c r="I9" s="39">
        <v>1</v>
      </c>
      <c r="J9" s="39" t="s">
        <v>285</v>
      </c>
      <c r="L9" s="39">
        <v>2</v>
      </c>
      <c r="O9" s="5">
        <v>2</v>
      </c>
      <c r="Q9" s="5">
        <v>24</v>
      </c>
      <c r="R9" s="74" t="s">
        <v>231</v>
      </c>
      <c r="S9" s="38" t="s">
        <v>306</v>
      </c>
    </row>
    <row r="10" spans="2:21" x14ac:dyDescent="0.2">
      <c r="B10" t="s">
        <v>10</v>
      </c>
      <c r="C10" s="38" t="s">
        <v>80</v>
      </c>
      <c r="D10" s="42">
        <v>22</v>
      </c>
      <c r="E10" s="42" t="s">
        <v>5</v>
      </c>
      <c r="G10" s="43" t="s">
        <v>40</v>
      </c>
      <c r="J10" s="39" t="s">
        <v>302</v>
      </c>
      <c r="K10" s="39" t="s">
        <v>301</v>
      </c>
      <c r="L10" s="39">
        <v>1</v>
      </c>
      <c r="M10" s="39">
        <v>8</v>
      </c>
      <c r="O10" s="5">
        <v>1</v>
      </c>
      <c r="P10" s="5">
        <v>9</v>
      </c>
      <c r="Q10" s="5">
        <v>17</v>
      </c>
      <c r="R10" s="44" t="s">
        <v>118</v>
      </c>
      <c r="S10" s="44" t="s">
        <v>119</v>
      </c>
      <c r="T10" s="38" t="s">
        <v>300</v>
      </c>
      <c r="U10" s="38" t="s">
        <v>305</v>
      </c>
    </row>
    <row r="11" spans="2:21" x14ac:dyDescent="0.2">
      <c r="B11" t="s">
        <v>11</v>
      </c>
      <c r="C11" s="38" t="s">
        <v>79</v>
      </c>
      <c r="D11" s="42">
        <v>23</v>
      </c>
      <c r="E11" s="42" t="s">
        <v>5</v>
      </c>
      <c r="G11" s="43" t="s">
        <v>40</v>
      </c>
      <c r="H11" s="39">
        <v>1</v>
      </c>
      <c r="I11" s="39">
        <v>2</v>
      </c>
      <c r="J11" s="39" t="s">
        <v>284</v>
      </c>
      <c r="R11" s="44" t="s">
        <v>120</v>
      </c>
      <c r="S11" t="s">
        <v>304</v>
      </c>
      <c r="T11"/>
    </row>
    <row r="12" spans="2:21" x14ac:dyDescent="0.2">
      <c r="B12" t="s">
        <v>78</v>
      </c>
      <c r="C12" s="38" t="s">
        <v>77</v>
      </c>
      <c r="D12" s="42">
        <v>13</v>
      </c>
      <c r="E12" s="42" t="s">
        <v>5</v>
      </c>
      <c r="G12" s="43" t="s">
        <v>42</v>
      </c>
      <c r="H12" s="39">
        <v>1</v>
      </c>
      <c r="I12" s="39">
        <v>1</v>
      </c>
      <c r="J12" s="39" t="s">
        <v>38</v>
      </c>
      <c r="M12" s="39">
        <v>4</v>
      </c>
      <c r="P12" s="5">
        <v>4</v>
      </c>
      <c r="Q12" s="5">
        <v>8</v>
      </c>
      <c r="R12" s="44" t="s">
        <v>100</v>
      </c>
      <c r="S12" s="5" t="s">
        <v>110</v>
      </c>
    </row>
    <row r="13" spans="2:21" x14ac:dyDescent="0.2">
      <c r="B13" t="s">
        <v>43</v>
      </c>
      <c r="C13" s="38" t="s">
        <v>76</v>
      </c>
      <c r="D13" s="42">
        <v>4</v>
      </c>
      <c r="E13" s="42" t="s">
        <v>5</v>
      </c>
      <c r="G13" s="43" t="s">
        <v>40</v>
      </c>
      <c r="H13" s="39">
        <v>2</v>
      </c>
      <c r="I13" s="39">
        <v>2</v>
      </c>
      <c r="J13" s="39" t="s">
        <v>107</v>
      </c>
      <c r="M13" s="39">
        <v>2</v>
      </c>
      <c r="P13" s="5">
        <v>2</v>
      </c>
      <c r="R13" s="44" t="s">
        <v>94</v>
      </c>
    </row>
    <row r="14" spans="2:21" x14ac:dyDescent="0.2">
      <c r="B14" t="s">
        <v>44</v>
      </c>
      <c r="C14" s="38" t="s">
        <v>75</v>
      </c>
      <c r="D14" s="42" t="s">
        <v>60</v>
      </c>
      <c r="E14" s="42" t="s">
        <v>5</v>
      </c>
      <c r="G14" s="43" t="s">
        <v>40</v>
      </c>
      <c r="H14" s="39">
        <v>1</v>
      </c>
      <c r="I14" s="39">
        <v>2</v>
      </c>
      <c r="J14" s="5" t="s">
        <v>112</v>
      </c>
      <c r="K14" s="39">
        <v>1</v>
      </c>
      <c r="L14" s="39">
        <v>3</v>
      </c>
      <c r="N14" s="39">
        <v>1</v>
      </c>
      <c r="O14" s="5">
        <v>3</v>
      </c>
      <c r="Q14" s="5">
        <v>10</v>
      </c>
      <c r="R14" s="44" t="s">
        <v>98</v>
      </c>
      <c r="S14" s="44" t="s">
        <v>111</v>
      </c>
    </row>
    <row r="15" spans="2:21" x14ac:dyDescent="0.2">
      <c r="B15" t="s">
        <v>45</v>
      </c>
      <c r="C15" s="38" t="s">
        <v>74</v>
      </c>
      <c r="D15" s="42">
        <v>25</v>
      </c>
      <c r="E15" s="42" t="s">
        <v>5</v>
      </c>
      <c r="G15" s="43" t="s">
        <v>40</v>
      </c>
      <c r="J15" s="39" t="s">
        <v>38</v>
      </c>
      <c r="L15" s="39">
        <v>1</v>
      </c>
      <c r="O15" s="5">
        <v>1</v>
      </c>
      <c r="Q15" s="5">
        <v>8</v>
      </c>
    </row>
    <row r="16" spans="2:21" x14ac:dyDescent="0.2">
      <c r="B16" t="s">
        <v>90</v>
      </c>
      <c r="C16" s="38" t="s">
        <v>73</v>
      </c>
      <c r="D16" s="42">
        <v>11</v>
      </c>
      <c r="G16" s="43" t="s">
        <v>40</v>
      </c>
      <c r="J16" s="5" t="s">
        <v>109</v>
      </c>
      <c r="K16" s="39">
        <v>1</v>
      </c>
      <c r="N16" s="39">
        <v>1</v>
      </c>
    </row>
    <row r="17" spans="2:20" x14ac:dyDescent="0.2">
      <c r="B17" t="s">
        <v>309</v>
      </c>
      <c r="C17" s="38" t="s">
        <v>91</v>
      </c>
      <c r="D17" s="42">
        <v>28</v>
      </c>
      <c r="G17" s="5" t="s">
        <v>41</v>
      </c>
      <c r="J17" s="39" t="s">
        <v>38</v>
      </c>
      <c r="K17" s="39" t="s">
        <v>311</v>
      </c>
      <c r="L17" s="39" t="s">
        <v>310</v>
      </c>
    </row>
    <row r="18" spans="2:20" x14ac:dyDescent="0.2">
      <c r="B18" t="s">
        <v>283</v>
      </c>
      <c r="C18" s="38" t="s">
        <v>71</v>
      </c>
      <c r="D18" s="42" t="s">
        <v>61</v>
      </c>
      <c r="F18" s="5" t="s">
        <v>5</v>
      </c>
      <c r="G18" s="5" t="s">
        <v>41</v>
      </c>
      <c r="J18" s="39" t="s">
        <v>39</v>
      </c>
      <c r="M18" s="39">
        <v>4</v>
      </c>
      <c r="P18" s="5">
        <v>4</v>
      </c>
      <c r="Q18" s="39">
        <v>8</v>
      </c>
      <c r="R18" s="44" t="s">
        <v>97</v>
      </c>
      <c r="S18" s="38" t="s">
        <v>303</v>
      </c>
    </row>
    <row r="19" spans="2:20" x14ac:dyDescent="0.2">
      <c r="B19" t="s">
        <v>46</v>
      </c>
      <c r="C19" s="38" t="s">
        <v>92</v>
      </c>
      <c r="D19" s="42">
        <v>7</v>
      </c>
      <c r="F19" s="5" t="s">
        <v>5</v>
      </c>
      <c r="G19" s="5" t="s">
        <v>41</v>
      </c>
      <c r="H19" s="39">
        <v>1</v>
      </c>
      <c r="J19" s="39" t="s">
        <v>39</v>
      </c>
      <c r="Q19" s="5">
        <v>8</v>
      </c>
      <c r="R19" s="44" t="s">
        <v>94</v>
      </c>
      <c r="S19"/>
    </row>
    <row r="20" spans="2:20" x14ac:dyDescent="0.2">
      <c r="B20" t="s">
        <v>47</v>
      </c>
      <c r="C20" s="38" t="s">
        <v>93</v>
      </c>
      <c r="D20" s="42">
        <v>8</v>
      </c>
      <c r="F20" s="5" t="s">
        <v>5</v>
      </c>
      <c r="G20" s="5" t="s">
        <v>41</v>
      </c>
      <c r="H20" s="39">
        <v>1</v>
      </c>
      <c r="J20" s="39" t="s">
        <v>39</v>
      </c>
      <c r="Q20" s="5">
        <v>16</v>
      </c>
      <c r="R20" s="44" t="s">
        <v>99</v>
      </c>
      <c r="S20" s="44" t="s">
        <v>141</v>
      </c>
    </row>
    <row r="21" spans="2:20" x14ac:dyDescent="0.2">
      <c r="B21" t="s">
        <v>48</v>
      </c>
      <c r="C21" s="38" t="s">
        <v>72</v>
      </c>
      <c r="D21" s="42">
        <v>9</v>
      </c>
      <c r="F21" s="5" t="s">
        <v>5</v>
      </c>
      <c r="G21" s="5" t="s">
        <v>41</v>
      </c>
      <c r="H21" s="39">
        <v>1</v>
      </c>
      <c r="J21" s="39" t="s">
        <v>39</v>
      </c>
      <c r="Q21" s="5">
        <v>16</v>
      </c>
      <c r="S21" s="44" t="s">
        <v>110</v>
      </c>
    </row>
    <row r="22" spans="2:20" x14ac:dyDescent="0.2">
      <c r="B22" t="s">
        <v>49</v>
      </c>
      <c r="C22" s="38" t="s">
        <v>64</v>
      </c>
      <c r="D22" s="42">
        <v>15</v>
      </c>
      <c r="F22" s="5" t="s">
        <v>5</v>
      </c>
      <c r="G22" s="5" t="s">
        <v>41</v>
      </c>
      <c r="H22" s="39">
        <v>1</v>
      </c>
      <c r="J22" s="39" t="s">
        <v>39</v>
      </c>
      <c r="R22" s="44" t="s">
        <v>101</v>
      </c>
      <c r="S22" s="44" t="s">
        <v>110</v>
      </c>
      <c r="T22" s="44" t="s">
        <v>102</v>
      </c>
    </row>
    <row r="23" spans="2:20" x14ac:dyDescent="0.2">
      <c r="B23" t="s">
        <v>50</v>
      </c>
      <c r="C23" s="38" t="s">
        <v>113</v>
      </c>
      <c r="D23" s="42">
        <v>16</v>
      </c>
      <c r="F23" s="5" t="s">
        <v>5</v>
      </c>
      <c r="G23" s="5" t="s">
        <v>41</v>
      </c>
      <c r="H23" s="39">
        <v>1</v>
      </c>
      <c r="J23" s="5" t="s">
        <v>107</v>
      </c>
      <c r="R23" t="s">
        <v>103</v>
      </c>
    </row>
    <row r="24" spans="2:20" x14ac:dyDescent="0.2">
      <c r="C24" s="38" t="s">
        <v>113</v>
      </c>
      <c r="D24" s="42">
        <v>16</v>
      </c>
      <c r="F24" s="5" t="s">
        <v>5</v>
      </c>
      <c r="G24" s="5" t="s">
        <v>41</v>
      </c>
      <c r="H24" s="39">
        <v>1</v>
      </c>
      <c r="R24" t="s">
        <v>105</v>
      </c>
      <c r="S24" s="44"/>
    </row>
    <row r="25" spans="2:20" x14ac:dyDescent="0.2">
      <c r="C25" s="38" t="s">
        <v>114</v>
      </c>
      <c r="D25" s="42">
        <v>16</v>
      </c>
      <c r="F25" s="5" t="s">
        <v>5</v>
      </c>
      <c r="G25" s="5" t="s">
        <v>41</v>
      </c>
      <c r="H25" s="39">
        <v>1</v>
      </c>
      <c r="J25" s="5" t="s">
        <v>108</v>
      </c>
      <c r="R25" t="s">
        <v>104</v>
      </c>
    </row>
    <row r="26" spans="2:20" x14ac:dyDescent="0.2">
      <c r="C26" s="38" t="s">
        <v>115</v>
      </c>
      <c r="D26" s="42">
        <v>16</v>
      </c>
      <c r="F26" s="5" t="s">
        <v>5</v>
      </c>
      <c r="G26" s="5" t="s">
        <v>41</v>
      </c>
      <c r="H26" s="39">
        <v>1</v>
      </c>
    </row>
    <row r="27" spans="2:20" x14ac:dyDescent="0.2">
      <c r="B27" t="s">
        <v>51</v>
      </c>
      <c r="C27" s="38" t="s">
        <v>63</v>
      </c>
      <c r="D27" s="42">
        <v>17</v>
      </c>
      <c r="F27" s="5" t="s">
        <v>5</v>
      </c>
      <c r="G27" s="5" t="s">
        <v>41</v>
      </c>
      <c r="J27" s="39" t="s">
        <v>39</v>
      </c>
      <c r="L27" s="39">
        <v>2</v>
      </c>
      <c r="R27" s="44" t="s">
        <v>106</v>
      </c>
    </row>
    <row r="28" spans="2:20" x14ac:dyDescent="0.2">
      <c r="B28" t="s">
        <v>52</v>
      </c>
      <c r="C28" s="38" t="s">
        <v>65</v>
      </c>
      <c r="D28" s="42">
        <v>18</v>
      </c>
      <c r="F28" s="5" t="s">
        <v>5</v>
      </c>
      <c r="G28" s="5" t="s">
        <v>41</v>
      </c>
      <c r="J28" s="39" t="s">
        <v>39</v>
      </c>
    </row>
    <row r="29" spans="2:20" x14ac:dyDescent="0.2">
      <c r="B29" t="s">
        <v>53</v>
      </c>
      <c r="C29" s="38" t="s">
        <v>66</v>
      </c>
      <c r="D29" s="42">
        <v>19</v>
      </c>
      <c r="F29" s="5" t="s">
        <v>5</v>
      </c>
      <c r="G29" s="5" t="s">
        <v>41</v>
      </c>
      <c r="J29" s="39" t="s">
        <v>39</v>
      </c>
    </row>
    <row r="30" spans="2:20" x14ac:dyDescent="0.2">
      <c r="B30" t="s">
        <v>54</v>
      </c>
      <c r="C30" s="38" t="s">
        <v>62</v>
      </c>
      <c r="D30" s="42">
        <v>20</v>
      </c>
      <c r="F30" s="5" t="s">
        <v>5</v>
      </c>
      <c r="G30" s="5" t="s">
        <v>41</v>
      </c>
      <c r="J30" s="39" t="s">
        <v>39</v>
      </c>
    </row>
    <row r="31" spans="2:20" x14ac:dyDescent="0.2">
      <c r="B31" t="s">
        <v>55</v>
      </c>
      <c r="C31" s="38" t="s">
        <v>67</v>
      </c>
      <c r="D31" s="42">
        <v>21</v>
      </c>
      <c r="F31" s="5" t="s">
        <v>5</v>
      </c>
      <c r="G31" s="5" t="s">
        <v>41</v>
      </c>
      <c r="H31" s="39">
        <v>1</v>
      </c>
      <c r="J31" s="39" t="s">
        <v>116</v>
      </c>
      <c r="R31" s="44" t="s">
        <v>117</v>
      </c>
      <c r="S31" s="44" t="s">
        <v>110</v>
      </c>
    </row>
    <row r="32" spans="2:20" x14ac:dyDescent="0.2">
      <c r="B32" t="s">
        <v>56</v>
      </c>
      <c r="C32" s="38" t="s">
        <v>68</v>
      </c>
      <c r="D32" s="42">
        <v>24</v>
      </c>
      <c r="F32" s="5" t="s">
        <v>5</v>
      </c>
      <c r="G32" s="5" t="s">
        <v>41</v>
      </c>
      <c r="J32" s="39" t="s">
        <v>39</v>
      </c>
    </row>
    <row r="33" spans="2:19" x14ac:dyDescent="0.2">
      <c r="B33" t="s">
        <v>57</v>
      </c>
      <c r="C33" s="38" t="s">
        <v>70</v>
      </c>
      <c r="D33" s="42">
        <v>35</v>
      </c>
      <c r="F33" s="5" t="s">
        <v>5</v>
      </c>
      <c r="G33" s="5" t="s">
        <v>41</v>
      </c>
      <c r="J33" s="39" t="s">
        <v>39</v>
      </c>
      <c r="S33" s="5" t="s">
        <v>147</v>
      </c>
    </row>
    <row r="34" spans="2:19" x14ac:dyDescent="0.2">
      <c r="B34" t="s">
        <v>58</v>
      </c>
      <c r="C34" s="38" t="s">
        <v>69</v>
      </c>
      <c r="D34" s="42">
        <v>36</v>
      </c>
      <c r="F34" s="5" t="s">
        <v>5</v>
      </c>
      <c r="G34" s="5" t="s">
        <v>41</v>
      </c>
      <c r="J34" s="39" t="s">
        <v>39</v>
      </c>
      <c r="M34" s="39">
        <v>10</v>
      </c>
      <c r="P34" s="5">
        <v>10</v>
      </c>
      <c r="R34" s="44" t="s">
        <v>148</v>
      </c>
      <c r="S34" s="5" t="s">
        <v>149</v>
      </c>
    </row>
    <row r="35" spans="2:19" x14ac:dyDescent="0.2">
      <c r="C35" s="38" t="s">
        <v>137</v>
      </c>
      <c r="D35" s="42">
        <v>37</v>
      </c>
      <c r="F35" s="5" t="s">
        <v>5</v>
      </c>
      <c r="G35" s="5" t="s">
        <v>41</v>
      </c>
      <c r="J35" s="39" t="s">
        <v>39</v>
      </c>
    </row>
    <row r="36" spans="2:19" x14ac:dyDescent="0.2">
      <c r="C36" s="38" t="s">
        <v>138</v>
      </c>
      <c r="D36" s="42">
        <v>38</v>
      </c>
      <c r="F36" s="5" t="s">
        <v>5</v>
      </c>
      <c r="G36" s="5" t="s">
        <v>41</v>
      </c>
      <c r="J36" s="39" t="s">
        <v>39</v>
      </c>
    </row>
    <row r="37" spans="2:19" x14ac:dyDescent="0.2">
      <c r="C37" s="38" t="s">
        <v>139</v>
      </c>
      <c r="D37" s="42">
        <v>39</v>
      </c>
      <c r="F37" s="5" t="s">
        <v>5</v>
      </c>
      <c r="G37" s="5" t="s">
        <v>41</v>
      </c>
      <c r="J37" s="39" t="s">
        <v>39</v>
      </c>
    </row>
    <row r="38" spans="2:19" x14ac:dyDescent="0.2">
      <c r="C38" t="s">
        <v>140</v>
      </c>
      <c r="D38" s="42">
        <v>40</v>
      </c>
      <c r="F38" s="5" t="s">
        <v>5</v>
      </c>
      <c r="G38" s="5" t="s">
        <v>41</v>
      </c>
      <c r="J38" s="39" t="s">
        <v>39</v>
      </c>
    </row>
    <row r="39" spans="2:19" x14ac:dyDescent="0.2">
      <c r="B39" t="s">
        <v>341</v>
      </c>
      <c r="C39" s="38" t="s">
        <v>142</v>
      </c>
      <c r="D39" s="42">
        <v>31</v>
      </c>
      <c r="F39" s="5" t="s">
        <v>5</v>
      </c>
      <c r="G39" s="5" t="s">
        <v>41</v>
      </c>
      <c r="J39" s="39" t="s">
        <v>39</v>
      </c>
      <c r="L39" s="39">
        <v>1</v>
      </c>
      <c r="M39" s="39">
        <v>6</v>
      </c>
      <c r="S39" s="5" t="s">
        <v>143</v>
      </c>
    </row>
    <row r="40" spans="2:19" x14ac:dyDescent="0.2">
      <c r="C40" s="38" t="s">
        <v>144</v>
      </c>
      <c r="D40" s="42">
        <v>32</v>
      </c>
      <c r="Q40" s="5">
        <v>5</v>
      </c>
    </row>
    <row r="41" spans="2:19" x14ac:dyDescent="0.2">
      <c r="C41" s="38" t="s">
        <v>145</v>
      </c>
      <c r="D41" s="42">
        <v>33</v>
      </c>
    </row>
    <row r="42" spans="2:19" x14ac:dyDescent="0.2">
      <c r="B42" t="s">
        <v>342</v>
      </c>
      <c r="C42" s="38" t="s">
        <v>146</v>
      </c>
      <c r="D42" s="42">
        <v>34</v>
      </c>
      <c r="L42" s="39">
        <v>2</v>
      </c>
    </row>
    <row r="43" spans="2:19" x14ac:dyDescent="0.2">
      <c r="C43" s="38" t="s">
        <v>312</v>
      </c>
      <c r="D43" s="42">
        <v>29</v>
      </c>
    </row>
    <row r="44" spans="2:19" x14ac:dyDescent="0.2">
      <c r="C44" s="38" t="s">
        <v>313</v>
      </c>
      <c r="D44" s="42">
        <v>30</v>
      </c>
    </row>
    <row r="45" spans="2:19" x14ac:dyDescent="0.2">
      <c r="B45" t="s">
        <v>340</v>
      </c>
      <c r="C45" s="38" t="s">
        <v>315</v>
      </c>
      <c r="M45" s="39">
        <v>10</v>
      </c>
    </row>
    <row r="63" spans="3:3" x14ac:dyDescent="0.2">
      <c r="C63" s="38"/>
    </row>
    <row r="64" spans="3:3" x14ac:dyDescent="0.2">
      <c r="C64" s="38"/>
    </row>
    <row r="65" spans="3:3" x14ac:dyDescent="0.2">
      <c r="C65" s="38"/>
    </row>
    <row r="66" spans="3:3" x14ac:dyDescent="0.2">
      <c r="C66" s="38"/>
    </row>
    <row r="67" spans="3:3" x14ac:dyDescent="0.2">
      <c r="C67" s="38"/>
    </row>
    <row r="68" spans="3:3" x14ac:dyDescent="0.2">
      <c r="C68" s="38"/>
    </row>
    <row r="69" spans="3:3" x14ac:dyDescent="0.2">
      <c r="C69" s="38"/>
    </row>
  </sheetData>
  <mergeCells count="10">
    <mergeCell ref="H2:I3"/>
    <mergeCell ref="J2:J4"/>
    <mergeCell ref="K2:M2"/>
    <mergeCell ref="N2:P2"/>
    <mergeCell ref="B2:B4"/>
    <mergeCell ref="C2:C4"/>
    <mergeCell ref="F2:F4"/>
    <mergeCell ref="G2:G4"/>
    <mergeCell ref="E2:E4"/>
    <mergeCell ref="D2:D4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6F81-3A4F-B644-9788-F18E43E81CDE}">
  <dimension ref="B10:D27"/>
  <sheetViews>
    <sheetView workbookViewId="0">
      <selection activeCell="E33" sqref="E33"/>
    </sheetView>
  </sheetViews>
  <sheetFormatPr baseColWidth="10" defaultRowHeight="16" x14ac:dyDescent="0.2"/>
  <sheetData>
    <row r="10" spans="2:4" x14ac:dyDescent="0.2">
      <c r="D10" t="s">
        <v>331</v>
      </c>
    </row>
    <row r="11" spans="2:4" x14ac:dyDescent="0.2">
      <c r="B11">
        <v>1</v>
      </c>
      <c r="C11" t="s">
        <v>326</v>
      </c>
      <c r="D11">
        <v>1</v>
      </c>
    </row>
    <row r="12" spans="2:4" x14ac:dyDescent="0.2">
      <c r="C12" t="s">
        <v>10</v>
      </c>
      <c r="D12">
        <v>1</v>
      </c>
    </row>
    <row r="18" spans="2:4" x14ac:dyDescent="0.2">
      <c r="B18">
        <v>2</v>
      </c>
      <c r="C18" t="s">
        <v>326</v>
      </c>
      <c r="D18">
        <v>1</v>
      </c>
    </row>
    <row r="19" spans="2:4" x14ac:dyDescent="0.2">
      <c r="C19" t="s">
        <v>10</v>
      </c>
      <c r="D19">
        <v>1</v>
      </c>
    </row>
    <row r="20" spans="2:4" x14ac:dyDescent="0.2">
      <c r="C20" t="s">
        <v>8</v>
      </c>
      <c r="D20">
        <v>1</v>
      </c>
    </row>
    <row r="21" spans="2:4" x14ac:dyDescent="0.2">
      <c r="C21" t="s">
        <v>78</v>
      </c>
      <c r="D21">
        <v>0.25</v>
      </c>
    </row>
    <row r="22" spans="2:4" x14ac:dyDescent="0.2">
      <c r="C22" t="s">
        <v>11</v>
      </c>
      <c r="D22">
        <v>0.25</v>
      </c>
    </row>
    <row r="25" spans="2:4" x14ac:dyDescent="0.2">
      <c r="B25">
        <v>3</v>
      </c>
      <c r="C25" t="s">
        <v>326</v>
      </c>
      <c r="D25">
        <v>1</v>
      </c>
    </row>
    <row r="26" spans="2:4" x14ac:dyDescent="0.2">
      <c r="C26" t="s">
        <v>10</v>
      </c>
      <c r="D26">
        <v>1</v>
      </c>
    </row>
    <row r="27" spans="2:4" x14ac:dyDescent="0.2">
      <c r="C27" t="s">
        <v>8</v>
      </c>
      <c r="D27"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EDA8-4492-8C4A-B33C-44072C2832B0}">
  <dimension ref="D35:G39"/>
  <sheetViews>
    <sheetView topLeftCell="A5" workbookViewId="0">
      <selection activeCell="I39" sqref="I39"/>
    </sheetView>
  </sheetViews>
  <sheetFormatPr baseColWidth="10" defaultRowHeight="16" x14ac:dyDescent="0.2"/>
  <sheetData>
    <row r="35" spans="4:7" x14ac:dyDescent="0.2">
      <c r="G35" s="5" t="s">
        <v>331</v>
      </c>
    </row>
    <row r="36" spans="4:7" x14ac:dyDescent="0.2">
      <c r="D36" t="s">
        <v>78</v>
      </c>
      <c r="E36" t="s">
        <v>130</v>
      </c>
      <c r="F36" s="5" t="s">
        <v>301</v>
      </c>
      <c r="G36" s="5">
        <v>0.25</v>
      </c>
    </row>
    <row r="37" spans="4:7" x14ac:dyDescent="0.2">
      <c r="D37" t="s">
        <v>122</v>
      </c>
      <c r="F37" s="5">
        <v>6</v>
      </c>
      <c r="G37" s="5">
        <v>1</v>
      </c>
    </row>
    <row r="38" spans="4:7" x14ac:dyDescent="0.2">
      <c r="D38" t="s">
        <v>15</v>
      </c>
      <c r="E38" t="s">
        <v>330</v>
      </c>
      <c r="F38" s="5">
        <v>2</v>
      </c>
      <c r="G38" s="5">
        <v>0.5</v>
      </c>
    </row>
    <row r="39" spans="4:7" x14ac:dyDescent="0.2">
      <c r="D39" t="s">
        <v>10</v>
      </c>
      <c r="E39" t="s">
        <v>126</v>
      </c>
      <c r="F39" s="5">
        <v>2</v>
      </c>
      <c r="G39" s="5">
        <v>0.5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22</vt:i4>
      </vt:variant>
    </vt:vector>
  </HeadingPairs>
  <TitlesOfParts>
    <vt:vector size="33" baseType="lpstr">
      <vt:lpstr>Instructions</vt:lpstr>
      <vt:lpstr>Info</vt:lpstr>
      <vt:lpstr>Dispo</vt:lpstr>
      <vt:lpstr>Sem 1 </vt:lpstr>
      <vt:lpstr>Sem 2</vt:lpstr>
      <vt:lpstr>Sem 3</vt:lpstr>
      <vt:lpstr>Sem 4</vt:lpstr>
      <vt:lpstr>ExpérienceRés</vt:lpstr>
      <vt:lpstr>InfoRés</vt:lpstr>
      <vt:lpstr>Info sIPS</vt:lpstr>
      <vt:lpstr>InfoEXT</vt:lpstr>
      <vt:lpstr>Info!_ftn1</vt:lpstr>
      <vt:lpstr>Info!_ftn10</vt:lpstr>
      <vt:lpstr>Info!_ftn11</vt:lpstr>
      <vt:lpstr>Info!_ftn2</vt:lpstr>
      <vt:lpstr>Info!_ftn3</vt:lpstr>
      <vt:lpstr>Info!_ftn4</vt:lpstr>
      <vt:lpstr>Info!_ftn5</vt:lpstr>
      <vt:lpstr>Info!_ftn6</vt:lpstr>
      <vt:lpstr>Info!_ftn7</vt:lpstr>
      <vt:lpstr>Info!_ftn8</vt:lpstr>
      <vt:lpstr>Info!_ftn9</vt:lpstr>
      <vt:lpstr>Info!_ftnref1</vt:lpstr>
      <vt:lpstr>Info!_ftnref10</vt:lpstr>
      <vt:lpstr>Info!_ftnref11</vt:lpstr>
      <vt:lpstr>Info!_ftnref2</vt:lpstr>
      <vt:lpstr>Info!_ftnref3</vt:lpstr>
      <vt:lpstr>Info!_ftnref4</vt:lpstr>
      <vt:lpstr>Info!_ftnref5</vt:lpstr>
      <vt:lpstr>Info!_ftnref6</vt:lpstr>
      <vt:lpstr>Info!_ftnref7</vt:lpstr>
      <vt:lpstr>Info!_ftnref8</vt:lpstr>
      <vt:lpstr>Info!_ftnref9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Janelle, Vincent</cp:lastModifiedBy>
  <dcterms:created xsi:type="dcterms:W3CDTF">2024-03-13T20:11:22Z</dcterms:created>
  <dcterms:modified xsi:type="dcterms:W3CDTF">2024-06-20T11:43:25Z</dcterms:modified>
</cp:coreProperties>
</file>