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en\DataScience\P4\"/>
    </mc:Choice>
  </mc:AlternateContent>
  <xr:revisionPtr revIDLastSave="0" documentId="13_ncr:1_{B4A35C13-26E4-4DBD-A97E-AD4C1C21BAC7}" xr6:coauthVersionLast="45" xr6:coauthVersionMax="45" xr10:uidLastSave="{00000000-0000-0000-0000-000000000000}"/>
  <bookViews>
    <workbookView xWindow="-108" yWindow="-108" windowWidth="23256" windowHeight="12576" xr2:uid="{3D56355B-FB40-4577-8F89-32E0C020F2EB}"/>
  </bookViews>
  <sheets>
    <sheet name="lead SiteEnergyUse(kBtu)" sheetId="3" r:id="rId1"/>
    <sheet name="lead SiteEUI(kBtu sf)" sheetId="1" r:id="rId2"/>
    <sheet name="Extracts" sheetId="5" r:id="rId3"/>
    <sheet name="Screenshots" sheetId="4" r:id="rId4"/>
  </sheets>
  <definedNames>
    <definedName name="_xlnm._FilterDatabase" localSheetId="0" hidden="1">'lead SiteEnergyUse(kBtu)'!$A$1:$M$41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3" l="1"/>
  <c r="L5" i="3"/>
  <c r="M3" i="3" l="1"/>
  <c r="L3" i="3"/>
  <c r="M4" i="3"/>
  <c r="M8" i="3"/>
  <c r="M12" i="3"/>
  <c r="M20" i="3"/>
  <c r="M26" i="3"/>
  <c r="M30" i="3"/>
  <c r="M35" i="3"/>
  <c r="M34" i="3"/>
  <c r="L4" i="3"/>
  <c r="L8" i="3"/>
  <c r="L12" i="3"/>
  <c r="L20" i="3"/>
  <c r="L26" i="3"/>
  <c r="L30" i="3"/>
  <c r="L35" i="3"/>
  <c r="L34" i="3"/>
  <c r="M36" i="3"/>
  <c r="L36" i="3"/>
  <c r="M11" i="3"/>
  <c r="L11" i="3"/>
  <c r="M41" i="3"/>
  <c r="M40" i="3"/>
  <c r="M39" i="3"/>
  <c r="M33" i="3"/>
  <c r="M32" i="3"/>
  <c r="M29" i="3"/>
  <c r="M25" i="3"/>
  <c r="M23" i="3"/>
  <c r="M22" i="3"/>
  <c r="M19" i="3"/>
  <c r="M17" i="3"/>
  <c r="M16" i="3"/>
  <c r="L41" i="3"/>
  <c r="L40" i="3"/>
  <c r="L39" i="3"/>
  <c r="L33" i="3"/>
  <c r="L32" i="3"/>
  <c r="L29" i="3"/>
  <c r="L25" i="3"/>
  <c r="L23" i="3"/>
  <c r="L22" i="3"/>
  <c r="L19" i="3"/>
  <c r="L17" i="3"/>
  <c r="L16" i="3"/>
  <c r="E6" i="5"/>
  <c r="E7" i="5"/>
  <c r="E8" i="5"/>
  <c r="E5" i="5"/>
</calcChain>
</file>

<file path=xl/sharedStrings.xml><?xml version="1.0" encoding="utf-8"?>
<sst xmlns="http://schemas.openxmlformats.org/spreadsheetml/2006/main" count="884" uniqueCount="117">
  <si>
    <t>Model</t>
  </si>
  <si>
    <t>Features</t>
  </si>
  <si>
    <t>Target</t>
  </si>
  <si>
    <t>Score</t>
  </si>
  <si>
    <t>Parameters</t>
  </si>
  <si>
    <t>r2</t>
  </si>
  <si>
    <t>RandomForestRegressor</t>
  </si>
  <si>
    <t>SiteEUI(kBtu/sf)</t>
  </si>
  <si>
    <t>Technique</t>
  </si>
  <si>
    <t>Base</t>
  </si>
  <si>
    <t>Evaluate Random Search</t>
  </si>
  <si>
    <t>comments</t>
  </si>
  <si>
    <t>GS with CV</t>
  </si>
  <si>
    <t>rf_random.best_params</t>
  </si>
  <si>
    <t>{'bootstrap': False,
 'max_depth': 150,
 'max_features': 'sqrt',
 'min_samples_leaf': 1,
 'min_samples_split': 2,
 'n_estimators': 600</t>
  </si>
  <si>
    <t>{'n_estimators': 400,
 'min_samples_split': 2,
 'min_samples_leaf': 1,
 'max_features': 'sqrt',
 'max_depth': None,
 'bootstrap': False}</t>
  </si>
  <si>
    <t>cv = 3 &amp; grid_search.best_params</t>
  </si>
  <si>
    <t>Linear Regression</t>
  </si>
  <si>
    <t>-</t>
  </si>
  <si>
    <t>Ridge</t>
  </si>
  <si>
    <t>Any N_ as prept (166)</t>
  </si>
  <si>
    <t>alphas = np.logspace(-5, 5, 200)</t>
  </si>
  <si>
    <t>n_estimators = 10</t>
  </si>
  <si>
    <t>Grid - bests</t>
  </si>
  <si>
    <t>Lasso</t>
  </si>
  <si>
    <t>alphas = np.logspace(-5, 1, 300)</t>
  </si>
  <si>
    <t>Outliers filter</t>
  </si>
  <si>
    <t>No</t>
  </si>
  <si>
    <t>ENERGYSTARScore</t>
  </si>
  <si>
    <t>Stratified Test-Train Split</t>
  </si>
  <si>
    <t>StandardScaler (Y/N)</t>
  </si>
  <si>
    <t>N</t>
  </si>
  <si>
    <t>Y</t>
  </si>
  <si>
    <t>alphas = np.logspace(-3, 2, 200)</t>
  </si>
  <si>
    <t>best_alpha = 6.7475</t>
  </si>
  <si>
    <t>best_alpha  = 0.24811</t>
  </si>
  <si>
    <t>best_alpha  = 690</t>
  </si>
  <si>
    <t>best_alpha  = 0,73</t>
  </si>
  <si>
    <t>Any N_ OH &amp; N_RG_ (123)</t>
  </si>
  <si>
    <t>rmse</t>
  </si>
  <si>
    <t>Items</t>
  </si>
  <si>
    <t>param_grid = {
    'bootstrap': [False],
    'max_depth': [130, 150, 160],
    'max_features': ['sqrt'],
    'min_samples_leaf': [1],
    'min_samples_split': [2],
    'n_estimators': [500, 600, 700]
}</t>
  </si>
  <si>
    <t>{'bootstrap': False,
 'max_depth': 160,
 'max_features': 'sqrt',
 'min_samples_leaf': 1,
 'min_samples_split': 2,
 'n_estimators': 500}</t>
  </si>
  <si>
    <t>Any (6132)</t>
  </si>
  <si>
    <t>NonRes (2880)</t>
  </si>
  <si>
    <t>Sel N_OH &amp; N_RG (74)</t>
  </si>
  <si>
    <t>param_grid = {
    'bootstrap': [False],
    'max_depth': [160, 170, 180],
    'max_features': ['sqrt'],3
    'min_samples_leaf': [1],
    'min_samples_split': [2],
    'n_estimators': [400, 500, 600]}</t>
  </si>
  <si>
    <t>{'n_estimators': 300, 'min_samples_split': 2, 'min_samples_leaf': 1, 'max_features': 'sqrt', 'max_depth': 160, 'bootstrap': False}</t>
  </si>
  <si>
    <t>{'n_estimators': [300, 400, 500], 'max_features': ['auto', 'sqrt'], 'max_depth': [130, 140, 150, 160, 170, 180, 190, None], 'min_samples_split': [2, 3], 'min_samples_leaf': [1, 2, 4], 'bootstrap': [True, False]}</t>
  </si>
  <si>
    <t>cv = 3 &amp; grid_search.best_params
param_grid = {
    'bootstrap': [False],
    'max_depth': [150, 160, 170],
    'max_features': ['sqrt'],
    'min_samples_leaf': [1],
    'min_samples_split': [2],
    'n_estimators': [200,300, 400, 500, 600]
}</t>
  </si>
  <si>
    <t>{'bootstrap': False, 'max_depth': 170, 'max_features': 'sqrt', 'min_samples_leaf': 1, 'min_samples_split': 2, 'n_estimators': 600}</t>
  </si>
  <si>
    <t>best_alpha  = 615</t>
  </si>
  <si>
    <t>best_alpha = 0.43470131581250265</t>
  </si>
  <si>
    <t>Sel N_RG (11)</t>
  </si>
  <si>
    <t>{'n_estimators': 500,
 'min_samples_split': 3,
 'min_samples_leaf': 1,
 'max_features': 'sqrt',
 'max_depth': 150,
 'bootstrap': False}</t>
  </si>
  <si>
    <t>{'bootstrap': False,
 'max_depth': 170,
 'max_features': 'sqrt',
 'min_samples_leaf': 1,
 'min_samples_split': 2,
 'n_estimators': 200}</t>
  </si>
  <si>
    <t>cv = 5 &amp; grid_search.best_params
param_grid = {
    'bootstrap': [False],
    'max_depth': [150, 160, 170],
    'max_features': ['sqrt'],
    'min_samples_leaf': [1],
    'min_samples_split': [2],
    'n_estimators': [200,300, 400, 500, 600]
}</t>
  </si>
  <si>
    <t>GHGEmissionsIntensity</t>
  </si>
  <si>
    <t>{'bootstrap': False,
 'max_depth': 160,
 'max_features': 'sqrt',
 'min_samples_leaf': 1,
 'min_samples_split': 2,
 'n_estimators': 600}</t>
  </si>
  <si>
    <t>alphas = np.logspace(-5, 2, 200)</t>
  </si>
  <si>
    <t>best_alpha  =2.1214</t>
  </si>
  <si>
    <t>best_alpha  = 0.001011637979766207</t>
  </si>
  <si>
    <t>NonRes &amp; ESS (1931)</t>
  </si>
  <si>
    <t>{'n_estimators': 500,
 'min_samples_split': 2,
 'min_samples_leaf': 1,
 'max_features': 'sqrt',
 'max_depth': 150,
 'bootstrap': False}</t>
  </si>
  <si>
    <t xml:space="preserve">Y </t>
  </si>
  <si>
    <t xml:space="preserve">ESS most important features </t>
  </si>
  <si>
    <t>{'bootstrap': False,
 'max_depth': 170,
 'max_features': 'sqrt',
 'min_samples_leaf': 1,
 'min_samples_split': 2,
 'n_estimators': 400}</t>
  </si>
  <si>
    <t>Feature: ENERGYSTARScore      Coef: -0.01</t>
  </si>
  <si>
    <t>best_alpha  = 1.1895340673703207</t>
  </si>
  <si>
    <t>best_alpha  = 0.0016446761779946644</t>
  </si>
  <si>
    <t>SpecFilt (3334)</t>
  </si>
  <si>
    <t>Raw_features (11)</t>
  </si>
  <si>
    <t>DummyRegressor</t>
  </si>
  <si>
    <t>Mean</t>
  </si>
  <si>
    <t>{'n_estimators': 300,
 'min_samples_split': 2,
 'min_samples_leaf': 1,
 'max_features': 'sqrt',
 'max_depth': None,
 'bootstrap': False}</t>
  </si>
  <si>
    <t>{'bootstrap': False,
 'max_depth': 170,
 'max_features': 'sqrt',
 'min_samples_leaf': 1,
 'min_samples_split': 2,
 'n_estimators': 500}</t>
  </si>
  <si>
    <t>SpecFilt + 0,05 percentile (2714)</t>
  </si>
  <si>
    <t>{'n_estimators': 400,
 'min_samples_split': 3,
 'min_samples_leaf': 1,
 'max_features': 'sqrt',
 'max_depth': 140,
 'bootstrap': False}</t>
  </si>
  <si>
    <t>mae</t>
  </si>
  <si>
    <t>Dummy model</t>
  </si>
  <si>
    <t>Median</t>
  </si>
  <si>
    <t>Full</t>
  </si>
  <si>
    <t>N_RG &amp; N_D</t>
  </si>
  <si>
    <t>SiteEnergyUse(kBtu)</t>
  </si>
  <si>
    <t>TotalGHGEmissions</t>
  </si>
  <si>
    <t>N_D_BuildingType</t>
  </si>
  <si>
    <t xml:space="preserve">Linear Regression </t>
  </si>
  <si>
    <t>Random Forest</t>
  </si>
  <si>
    <t>n_estimators=100</t>
  </si>
  <si>
    <t>{'n_estimators': 300,
 'min_samples_split': 3,
 'min_samples_leaf': 1,
 'max_features': 'sqrt',
 'max_depth': 150,
 'bootstrap': False}</t>
  </si>
  <si>
    <t>Randomized Search CV</t>
  </si>
  <si>
    <t>Ridge with CV</t>
  </si>
  <si>
    <t>{'bootstrap': False,
 'max_depth': 150,
 'max_features': 'sqrt',
 'min_samples_leaf': 1,
 'min_samples_split': 3,
 'n_estimators': 300}</t>
  </si>
  <si>
    <t>{'n_estimators': 500,
 'min_samples_split': 2,
 'min_samples_leaf': 1,
 'max_features': 'sqrt',
 'max_depth': 110,
 'bootstrap': False}</t>
  </si>
  <si>
    <t>UseTypeList</t>
  </si>
  <si>
    <t>N_RG &amp; N_D &amp; N_OH_</t>
  </si>
  <si>
    <t>{'bootstrap': False,
 'max_depth': 140,
 'max_features': 'sqrt',
 'min_samples_leaf': 1,
 'min_samples_split': 3,
 'n_estimators': 300}</t>
  </si>
  <si>
    <t>{'n_estimators': 300,
 'min_samples_split': 2,
 'min_samples_leaf': 1,
 'max_features': 'sqrt',
 'max_depth': 160,
 'bootstrap': False}</t>
  </si>
  <si>
    <t>Yes</t>
  </si>
  <si>
    <t>ESS</t>
  </si>
  <si>
    <t>Gradient Boosting</t>
  </si>
  <si>
    <t>xGBoost</t>
  </si>
  <si>
    <t>n_estimators = 300,   max_depth = 1,
                                  learning_rate = 0.05</t>
  </si>
  <si>
    <t>max_depth=150, objective='reg:squarederror')</t>
  </si>
  <si>
    <t>(n_estimators=300, max_depth=150, criterion='mae', learning_rate=0.1, random_state=42)</t>
  </si>
  <si>
    <t>GHGEmissionIntensity</t>
  </si>
  <si>
    <t>Basic feature engineering</t>
  </si>
  <si>
    <t>Randomized CV</t>
  </si>
  <si>
    <t>Raw features</t>
  </si>
  <si>
    <t>Sans EnergyStar Score</t>
  </si>
  <si>
    <t>Avec EnergyStar Score</t>
  </si>
  <si>
    <t>RF Randomized Search with CV</t>
  </si>
  <si>
    <t>&lt;&lt; BEST MODEL &gt;&gt;</t>
  </si>
  <si>
    <t>Lasso with CV</t>
  </si>
  <si>
    <t>Perte</t>
  </si>
  <si>
    <t>dégradation r2</t>
  </si>
  <si>
    <t>dégradation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</si>
</sst>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3" borderId="0" xfId="0" quotePrefix="1" applyFont="1" applyFill="1"/>
    <xf numFmtId="0" fontId="2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quotePrefix="1" applyFill="1"/>
    <xf numFmtId="0" fontId="0" fillId="0" borderId="0" xfId="0" quotePrefix="1" applyFill="1" applyAlignment="1">
      <alignment wrapText="1"/>
    </xf>
    <xf numFmtId="0" fontId="0" fillId="0" borderId="0" xfId="0" quotePrefix="1" applyNumberFormat="1"/>
    <xf numFmtId="0" fontId="0" fillId="5" borderId="0" xfId="0" applyFill="1"/>
    <xf numFmtId="0" fontId="0" fillId="5" borderId="0" xfId="0" quotePrefix="1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wrapText="1"/>
    </xf>
    <xf numFmtId="9" fontId="0" fillId="0" borderId="0" xfId="0" applyNumberFormat="1"/>
    <xf numFmtId="164" fontId="0" fillId="0" borderId="0" xfId="0" applyNumberFormat="1"/>
    <xf numFmtId="164" fontId="0" fillId="5" borderId="0" xfId="0" applyNumberFormat="1" applyFill="1"/>
    <xf numFmtId="164" fontId="0" fillId="6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Random Forest versus Linear Regression</a:t>
            </a:r>
            <a:endParaRPr lang="fr-FR" sz="1400" b="0" i="0" u="none" strike="noStrike" baseline="0">
              <a:effectLst/>
            </a:endParaRPr>
          </a:p>
          <a:p>
            <a:pPr>
              <a:defRPr/>
            </a:pPr>
            <a:r>
              <a:rPr lang="fr-FR" sz="1400" b="1" i="0" u="none" strike="noStrike" baseline="0">
                <a:effectLst/>
              </a:rPr>
              <a:t>Comparaison des score R2</a:t>
            </a:r>
            <a:endParaRPr lang="fr-FR" b="1"/>
          </a:p>
        </c:rich>
      </c:tx>
      <c:layout>
        <c:manualLayout>
          <c:xMode val="edge"/>
          <c:yMode val="edge"/>
          <c:x val="0.1776041119860017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Extracts!$C$4</c:f>
              <c:strCache>
                <c:ptCount val="1"/>
                <c:pt idx="0">
                  <c:v>Linear Regression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Extracts!$B$5:$B$8</c:f>
              <c:strCache>
                <c:ptCount val="4"/>
                <c:pt idx="0">
                  <c:v>SiteEUI(kBtu/sf)</c:v>
                </c:pt>
                <c:pt idx="1">
                  <c:v>SiteEnergyUse(kBtu)</c:v>
                </c:pt>
                <c:pt idx="2">
                  <c:v>TotalGHGEmissions</c:v>
                </c:pt>
                <c:pt idx="3">
                  <c:v>GHGEmissionsIntensity</c:v>
                </c:pt>
              </c:strCache>
            </c:strRef>
          </c:cat>
          <c:val>
            <c:numRef>
              <c:f>Extracts!$C$5:$C$8</c:f>
              <c:numCache>
                <c:formatCode>General</c:formatCode>
                <c:ptCount val="4"/>
                <c:pt idx="0">
                  <c:v>0.15</c:v>
                </c:pt>
                <c:pt idx="1">
                  <c:v>0.68</c:v>
                </c:pt>
                <c:pt idx="2">
                  <c:v>0.42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FCB-AC3A-9A62FBBF0F9A}"/>
            </c:ext>
          </c:extLst>
        </c:ser>
        <c:ser>
          <c:idx val="1"/>
          <c:order val="1"/>
          <c:tx>
            <c:strRef>
              <c:f>Extracts!$D$4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Extracts!$B$5:$B$8</c:f>
              <c:strCache>
                <c:ptCount val="4"/>
                <c:pt idx="0">
                  <c:v>SiteEUI(kBtu/sf)</c:v>
                </c:pt>
                <c:pt idx="1">
                  <c:v>SiteEnergyUse(kBtu)</c:v>
                </c:pt>
                <c:pt idx="2">
                  <c:v>TotalGHGEmissions</c:v>
                </c:pt>
                <c:pt idx="3">
                  <c:v>GHGEmissionsIntensity</c:v>
                </c:pt>
              </c:strCache>
            </c:strRef>
          </c:cat>
          <c:val>
            <c:numRef>
              <c:f>Extracts!$D$5:$D$8</c:f>
              <c:numCache>
                <c:formatCode>General</c:formatCode>
                <c:ptCount val="4"/>
                <c:pt idx="0">
                  <c:v>0.53</c:v>
                </c:pt>
                <c:pt idx="1">
                  <c:v>0.87</c:v>
                </c:pt>
                <c:pt idx="2">
                  <c:v>0.73</c:v>
                </c:pt>
                <c:pt idx="3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E-4FCB-AC3A-9A62FBBF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3834527"/>
        <c:axId val="683687967"/>
      </c:barChart>
      <c:catAx>
        <c:axId val="893834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687967"/>
        <c:crosses val="autoZero"/>
        <c:auto val="1"/>
        <c:lblAlgn val="ctr"/>
        <c:lblOffset val="100"/>
        <c:noMultiLvlLbl val="0"/>
      </c:catAx>
      <c:valAx>
        <c:axId val="6836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83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Score R2 pour SiteEnergyUse(kBtu)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Extracts!$A$27</c:f>
              <c:strCache>
                <c:ptCount val="1"/>
                <c:pt idx="0">
                  <c:v>SiteEnergyUse(kBtu)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Extracts!$B$26:$D$26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Gradient Boosting</c:v>
                </c:pt>
              </c:strCache>
            </c:strRef>
          </c:cat>
          <c:val>
            <c:numRef>
              <c:f>Extracts!$B$27:$D$27</c:f>
              <c:numCache>
                <c:formatCode>General</c:formatCode>
                <c:ptCount val="3"/>
                <c:pt idx="0">
                  <c:v>0.88</c:v>
                </c:pt>
                <c:pt idx="1">
                  <c:v>0.91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1-4E9E-BA07-B2822083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5762751"/>
        <c:axId val="801017759"/>
      </c:barChart>
      <c:catAx>
        <c:axId val="89576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1017759"/>
        <c:crosses val="autoZero"/>
        <c:auto val="1"/>
        <c:lblAlgn val="ctr"/>
        <c:lblOffset val="100"/>
        <c:noMultiLvlLbl val="0"/>
      </c:catAx>
      <c:valAx>
        <c:axId val="80101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576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Score R2 prédiction</a:t>
            </a:r>
            <a:r>
              <a:rPr lang="fr-FR" baseline="0"/>
              <a:t> de </a:t>
            </a:r>
            <a:r>
              <a:rPr lang="fr-FR"/>
              <a:t>SiteEUI(kBtu/sf)</a:t>
            </a:r>
          </a:p>
          <a:p>
            <a:pPr>
              <a:defRPr/>
            </a:pPr>
            <a:r>
              <a:rPr lang="fr-FR"/>
              <a:t>Rando</a:t>
            </a:r>
            <a:r>
              <a:rPr lang="fr-FR" baseline="0"/>
              <a:t>m Forest</a:t>
            </a:r>
            <a:endParaRPr lang="fr-FR"/>
          </a:p>
        </c:rich>
      </c:tx>
      <c:layout>
        <c:manualLayout>
          <c:xMode val="edge"/>
          <c:yMode val="edge"/>
          <c:x val="0.170951224846894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Extracts!$B$47</c:f>
              <c:strCache>
                <c:ptCount val="1"/>
                <c:pt idx="0">
                  <c:v>Raw features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Extracts!$A$48:$A$50</c:f>
              <c:strCache>
                <c:ptCount val="3"/>
                <c:pt idx="0">
                  <c:v>Base</c:v>
                </c:pt>
                <c:pt idx="1">
                  <c:v>Randomized CV</c:v>
                </c:pt>
                <c:pt idx="2">
                  <c:v>GS with CV</c:v>
                </c:pt>
              </c:strCache>
            </c:strRef>
          </c:cat>
          <c:val>
            <c:numRef>
              <c:f>Extracts!$B$48:$B$50</c:f>
              <c:numCache>
                <c:formatCode>General</c:formatCode>
                <c:ptCount val="3"/>
                <c:pt idx="0">
                  <c:v>0.43</c:v>
                </c:pt>
                <c:pt idx="1">
                  <c:v>0.59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0-43C3-949C-790DEE4D6BD1}"/>
            </c:ext>
          </c:extLst>
        </c:ser>
        <c:ser>
          <c:idx val="1"/>
          <c:order val="1"/>
          <c:tx>
            <c:strRef>
              <c:f>Extracts!$C$47</c:f>
              <c:strCache>
                <c:ptCount val="1"/>
                <c:pt idx="0">
                  <c:v>Basic feature engineering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Extracts!$A$48:$A$50</c:f>
              <c:strCache>
                <c:ptCount val="3"/>
                <c:pt idx="0">
                  <c:v>Base</c:v>
                </c:pt>
                <c:pt idx="1">
                  <c:v>Randomized CV</c:v>
                </c:pt>
                <c:pt idx="2">
                  <c:v>GS with CV</c:v>
                </c:pt>
              </c:strCache>
            </c:strRef>
          </c:cat>
          <c:val>
            <c:numRef>
              <c:f>Extracts!$C$48:$C$50</c:f>
              <c:numCache>
                <c:formatCode>General</c:formatCode>
                <c:ptCount val="3"/>
                <c:pt idx="0">
                  <c:v>0.66</c:v>
                </c:pt>
                <c:pt idx="1">
                  <c:v>0.75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0-43C3-949C-790DEE4D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9772047"/>
        <c:axId val="801006111"/>
      </c:barChart>
      <c:catAx>
        <c:axId val="80977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1006111"/>
        <c:crosses val="autoZero"/>
        <c:auto val="1"/>
        <c:lblAlgn val="ctr"/>
        <c:lblOffset val="100"/>
        <c:noMultiLvlLbl val="0"/>
      </c:catAx>
      <c:valAx>
        <c:axId val="8010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7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Gain</a:t>
            </a:r>
            <a:r>
              <a:rPr lang="fr-FR" baseline="0"/>
              <a:t> à l'ajout de l'EnergyStar Score</a:t>
            </a:r>
          </a:p>
          <a:p>
            <a:pPr>
              <a:defRPr/>
            </a:pPr>
            <a:r>
              <a:rPr lang="fr-FR" baseline="0"/>
              <a:t>Random Forest - Randomized Search CV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Extracts!$B$41</c:f>
              <c:strCache>
                <c:ptCount val="1"/>
                <c:pt idx="0">
                  <c:v>Sans EnergyStar Score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Extracts!$A$42:$A$43</c:f>
              <c:strCache>
                <c:ptCount val="2"/>
                <c:pt idx="0">
                  <c:v>TotalGHGEmissions</c:v>
                </c:pt>
                <c:pt idx="1">
                  <c:v>GHGEmissionIntensity</c:v>
                </c:pt>
              </c:strCache>
            </c:strRef>
          </c:cat>
          <c:val>
            <c:numRef>
              <c:f>Extracts!$B$42:$B$43</c:f>
              <c:numCache>
                <c:formatCode>General</c:formatCode>
                <c:ptCount val="2"/>
                <c:pt idx="0">
                  <c:v>0.77</c:v>
                </c:pt>
                <c:pt idx="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A-4E00-A14C-6D24CFA75FA9}"/>
            </c:ext>
          </c:extLst>
        </c:ser>
        <c:ser>
          <c:idx val="1"/>
          <c:order val="1"/>
          <c:tx>
            <c:strRef>
              <c:f>Extracts!$C$41</c:f>
              <c:strCache>
                <c:ptCount val="1"/>
                <c:pt idx="0">
                  <c:v>Avec EnergyStar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Extracts!$A$42:$A$43</c:f>
              <c:strCache>
                <c:ptCount val="2"/>
                <c:pt idx="0">
                  <c:v>TotalGHGEmissions</c:v>
                </c:pt>
                <c:pt idx="1">
                  <c:v>GHGEmissionIntensity</c:v>
                </c:pt>
              </c:strCache>
            </c:strRef>
          </c:cat>
          <c:val>
            <c:numRef>
              <c:f>Extracts!$C$42:$C$43</c:f>
              <c:numCache>
                <c:formatCode>General</c:formatCode>
                <c:ptCount val="2"/>
                <c:pt idx="0">
                  <c:v>0.79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A-4E00-A14C-6D24CFA7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5769407"/>
        <c:axId val="801013183"/>
      </c:barChart>
      <c:catAx>
        <c:axId val="73576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1013183"/>
        <c:crosses val="autoZero"/>
        <c:auto val="1"/>
        <c:lblAlgn val="ctr"/>
        <c:lblOffset val="100"/>
        <c:noMultiLvlLbl val="0"/>
      </c:catAx>
      <c:valAx>
        <c:axId val="8010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57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64770</xdr:rowOff>
    </xdr:from>
    <xdr:to>
      <xdr:col>11</xdr:col>
      <xdr:colOff>579120</xdr:colOff>
      <xdr:row>16</xdr:row>
      <xdr:rowOff>64770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44BA3B0-B0B8-40A1-81B4-FC9B5941F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563880</xdr:colOff>
      <xdr:row>23</xdr:row>
      <xdr:rowOff>171450</xdr:rowOff>
    </xdr:from>
    <xdr:to>
      <xdr:col>10</xdr:col>
      <xdr:colOff>381000</xdr:colOff>
      <xdr:row>38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FADD707-09F2-4F33-BD05-848E0F5C2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609600</xdr:colOff>
      <xdr:row>55</xdr:row>
      <xdr:rowOff>26670</xdr:rowOff>
    </xdr:from>
    <xdr:to>
      <xdr:col>10</xdr:col>
      <xdr:colOff>426720</xdr:colOff>
      <xdr:row>65</xdr:row>
      <xdr:rowOff>941070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247B6C5-BA90-4A44-9675-CC1AE3FF9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579120</xdr:colOff>
      <xdr:row>39</xdr:row>
      <xdr:rowOff>49530</xdr:rowOff>
    </xdr:from>
    <xdr:to>
      <xdr:col>10</xdr:col>
      <xdr:colOff>396240</xdr:colOff>
      <xdr:row>54</xdr:row>
      <xdr:rowOff>49530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7F2DCB7-5FDA-4308-B48E-E94B5DCC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228076</xdr:colOff>
      <xdr:row>25</xdr:row>
      <xdr:rowOff>47048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7B6D7C-0806-496D-B441-864170A43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90476" cy="4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7</xdr:col>
      <xdr:colOff>233592</xdr:colOff>
      <xdr:row>47</xdr:row>
      <xdr:rowOff>159520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00A796A-6ABA-450C-B43F-F1F851730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54880"/>
          <a:ext cx="5780952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5</xdr:col>
      <xdr:colOff>532838</xdr:colOff>
      <xdr:row>74</xdr:row>
      <xdr:rowOff>28000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123FAAC-3437-40EB-AE18-2A9F286E4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61120"/>
          <a:ext cx="4495238" cy="4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7</xdr:col>
      <xdr:colOff>147878</xdr:colOff>
      <xdr:row>95</xdr:row>
      <xdr:rowOff>142400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16EDAF0-7B29-4B4C-9FBE-41717E121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00"/>
          <a:ext cx="5695238" cy="3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5</xdr:col>
      <xdr:colOff>370933</xdr:colOff>
      <xdr:row>122</xdr:row>
      <xdr:rowOff>94667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FAC406F1-5209-4D9E-BF16-4A6A01853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739360"/>
          <a:ext cx="4333333" cy="4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4</xdr:col>
      <xdr:colOff>763413</xdr:colOff>
      <xdr:row>157</xdr:row>
      <xdr:rowOff>134461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DA357EE0-92D4-4352-8A1F-0DA161B39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494240"/>
          <a:ext cx="3933333" cy="63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548640</xdr:colOff>
      <xdr:row>123</xdr:row>
      <xdr:rowOff>1</xdr:rowOff>
    </xdr:from>
    <xdr:to>
      <xdr:col>9</xdr:col>
      <xdr:colOff>725318</xdr:colOff>
      <xdr:row>157</xdr:row>
      <xdr:rowOff>180711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06B690E-4D18-4D50-9CAF-3CEB82C44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11040" y="22494241"/>
          <a:ext cx="3346598" cy="63986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5</xdr:col>
      <xdr:colOff>409029</xdr:colOff>
      <xdr:row>183</xdr:row>
      <xdr:rowOff>96594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99D6A867-01BC-4840-9DB0-89A2A71A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9077920"/>
          <a:ext cx="4371429" cy="4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5</xdr:col>
      <xdr:colOff>294743</xdr:colOff>
      <xdr:row>219</xdr:row>
      <xdr:rowOff>153509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7F834C7-FFE1-4D10-BE45-CC8805658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3832800"/>
          <a:ext cx="4257143" cy="6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518160</xdr:colOff>
      <xdr:row>185</xdr:row>
      <xdr:rowOff>0</xdr:rowOff>
    </xdr:from>
    <xdr:to>
      <xdr:col>11</xdr:col>
      <xdr:colOff>37600</xdr:colOff>
      <xdr:row>220</xdr:row>
      <xdr:rowOff>115215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76D05B94-B016-453A-8E7E-3616BE076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73040" y="33832800"/>
          <a:ext cx="3481840" cy="6516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5</xdr:col>
      <xdr:colOff>513790</xdr:colOff>
      <xdr:row>247</xdr:row>
      <xdr:rowOff>8952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79524CF1-ACC1-4509-BE2A-1F80ED796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0599360"/>
          <a:ext cx="44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662940</xdr:colOff>
      <xdr:row>248</xdr:row>
      <xdr:rowOff>91440</xdr:rowOff>
    </xdr:from>
    <xdr:to>
      <xdr:col>6</xdr:col>
      <xdr:colOff>3298</xdr:colOff>
      <xdr:row>283</xdr:row>
      <xdr:rowOff>43021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489C0DA8-85EC-47F2-BFB1-7E85C461D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2940" y="45445680"/>
          <a:ext cx="4095238" cy="63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480060</xdr:colOff>
      <xdr:row>249</xdr:row>
      <xdr:rowOff>1</xdr:rowOff>
    </xdr:from>
    <xdr:to>
      <xdr:col>12</xdr:col>
      <xdr:colOff>66171</xdr:colOff>
      <xdr:row>284</xdr:row>
      <xdr:rowOff>159333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8BC17A38-265F-46D2-B4A5-79F38EA1A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27420" y="45537121"/>
          <a:ext cx="3548511" cy="6560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DA0C-B961-48C5-A76D-9373001F0F52}">
  <dimension ref="A1:M41"/>
  <sheetViews>
    <sheetView tabSelected="1" workbookViewId="0">
      <pane xSplit="6" ySplit="1" topLeftCell="G14" activePane="bottomRight" state="frozen"/>
      <selection pane="topRight" activeCell="G1" sqref="G1"/>
      <selection pane="bottomLeft" activeCell="A2" sqref="A2"/>
      <selection pane="bottomRight" activeCell="M8" sqref="M8"/>
    </sheetView>
  </sheetViews>
  <sheetFormatPr baseColWidth="10" defaultRowHeight="14.4" x14ac:dyDescent="0.3"/>
  <cols>
    <col min="1" max="1" width="16" customWidth="1"/>
    <col min="2" max="2" width="7.77734375" customWidth="1"/>
    <col min="3" max="3" width="4.77734375" customWidth="1"/>
    <col min="4" max="4" width="14.21875" customWidth="1"/>
    <col min="5" max="5" width="2.6640625" customWidth="1"/>
    <col min="6" max="6" width="13.5546875" customWidth="1"/>
    <col min="7" max="7" width="17.44140625" customWidth="1"/>
    <col min="12" max="12" width="17.77734375" customWidth="1"/>
    <col min="13" max="13" width="16.44140625" customWidth="1"/>
  </cols>
  <sheetData>
    <row r="1" spans="1:13" s="3" customFormat="1" x14ac:dyDescent="0.3">
      <c r="A1" s="4" t="s">
        <v>0</v>
      </c>
      <c r="B1" s="4" t="s">
        <v>8</v>
      </c>
      <c r="C1" s="4" t="s">
        <v>40</v>
      </c>
      <c r="D1" s="4" t="s">
        <v>1</v>
      </c>
      <c r="E1" s="4" t="s">
        <v>99</v>
      </c>
      <c r="F1" s="4" t="s">
        <v>2</v>
      </c>
      <c r="G1" s="4" t="s">
        <v>29</v>
      </c>
      <c r="H1" s="4" t="s">
        <v>4</v>
      </c>
      <c r="I1" s="4" t="s">
        <v>5</v>
      </c>
      <c r="J1" s="4" t="s">
        <v>39</v>
      </c>
      <c r="K1" s="4" t="s">
        <v>78</v>
      </c>
      <c r="L1" s="4" t="s">
        <v>115</v>
      </c>
      <c r="M1" s="4" t="s">
        <v>116</v>
      </c>
    </row>
    <row r="2" spans="1:13" x14ac:dyDescent="0.3">
      <c r="A2" t="s">
        <v>79</v>
      </c>
      <c r="B2" t="s">
        <v>80</v>
      </c>
      <c r="C2" t="s">
        <v>81</v>
      </c>
      <c r="D2" t="s">
        <v>82</v>
      </c>
      <c r="E2" s="2" t="s">
        <v>18</v>
      </c>
      <c r="F2" t="s">
        <v>7</v>
      </c>
      <c r="G2" s="2" t="s">
        <v>85</v>
      </c>
      <c r="H2" s="2" t="s">
        <v>18</v>
      </c>
      <c r="I2" s="14">
        <v>-0.1</v>
      </c>
      <c r="J2">
        <v>36</v>
      </c>
      <c r="K2">
        <v>21</v>
      </c>
    </row>
    <row r="3" spans="1:13" x14ac:dyDescent="0.3">
      <c r="A3" t="s">
        <v>79</v>
      </c>
      <c r="B3" t="s">
        <v>80</v>
      </c>
      <c r="C3" t="s">
        <v>81</v>
      </c>
      <c r="D3" t="s">
        <v>82</v>
      </c>
      <c r="E3" s="2" t="s">
        <v>18</v>
      </c>
      <c r="F3" t="s">
        <v>83</v>
      </c>
      <c r="G3" s="2" t="s">
        <v>85</v>
      </c>
      <c r="H3" s="2" t="s">
        <v>18</v>
      </c>
      <c r="I3">
        <v>-0.13</v>
      </c>
      <c r="J3" s="22">
        <v>5595812</v>
      </c>
      <c r="K3">
        <v>2622258</v>
      </c>
      <c r="L3" s="21">
        <f>(0.9-I3)/0.9</f>
        <v>1.1444444444444444</v>
      </c>
      <c r="M3" s="21">
        <f>(1655587-J3)/1655587</f>
        <v>-2.3799564746521931</v>
      </c>
    </row>
    <row r="4" spans="1:13" x14ac:dyDescent="0.3">
      <c r="A4" t="s">
        <v>79</v>
      </c>
      <c r="B4" t="s">
        <v>80</v>
      </c>
      <c r="C4" t="s">
        <v>81</v>
      </c>
      <c r="D4" t="s">
        <v>82</v>
      </c>
      <c r="E4" s="2" t="s">
        <v>18</v>
      </c>
      <c r="F4" t="s">
        <v>84</v>
      </c>
      <c r="G4" s="2" t="s">
        <v>85</v>
      </c>
      <c r="H4" s="2" t="s">
        <v>18</v>
      </c>
      <c r="I4">
        <v>-0.15</v>
      </c>
      <c r="J4">
        <v>111</v>
      </c>
      <c r="K4">
        <v>59</v>
      </c>
      <c r="L4" s="25">
        <f>(0.81-I4)/0.81</f>
        <v>1.1851851851851851</v>
      </c>
      <c r="M4" s="25">
        <f>(40-J4)/40</f>
        <v>-1.7749999999999999</v>
      </c>
    </row>
    <row r="5" spans="1:13" x14ac:dyDescent="0.3">
      <c r="A5" t="s">
        <v>79</v>
      </c>
      <c r="B5" t="s">
        <v>80</v>
      </c>
      <c r="C5" t="s">
        <v>81</v>
      </c>
      <c r="D5" t="s">
        <v>82</v>
      </c>
      <c r="E5" s="2" t="s">
        <v>18</v>
      </c>
      <c r="F5" t="s">
        <v>57</v>
      </c>
      <c r="G5" s="2" t="s">
        <v>85</v>
      </c>
      <c r="H5" s="2" t="s">
        <v>18</v>
      </c>
      <c r="I5">
        <v>-0.13</v>
      </c>
      <c r="J5">
        <v>1.1299999999999999</v>
      </c>
      <c r="K5">
        <v>0.72</v>
      </c>
      <c r="L5" s="25">
        <f>(0.81-I5)/0.81</f>
        <v>1.1604938271604939</v>
      </c>
      <c r="M5" s="25">
        <f>(40-J5)/40</f>
        <v>0.97174999999999989</v>
      </c>
    </row>
    <row r="6" spans="1:13" x14ac:dyDescent="0.3">
      <c r="A6" t="s">
        <v>86</v>
      </c>
      <c r="B6" t="s">
        <v>9</v>
      </c>
      <c r="C6" t="s">
        <v>81</v>
      </c>
      <c r="D6" t="s">
        <v>82</v>
      </c>
      <c r="E6" s="2" t="s">
        <v>18</v>
      </c>
      <c r="F6" t="s">
        <v>7</v>
      </c>
      <c r="G6" s="2" t="s">
        <v>85</v>
      </c>
      <c r="H6" s="2" t="s">
        <v>18</v>
      </c>
      <c r="I6">
        <v>0.15</v>
      </c>
      <c r="J6">
        <v>32</v>
      </c>
      <c r="K6">
        <v>18</v>
      </c>
    </row>
    <row r="7" spans="1:13" x14ac:dyDescent="0.3">
      <c r="A7" t="s">
        <v>86</v>
      </c>
      <c r="B7" t="s">
        <v>9</v>
      </c>
      <c r="C7" t="s">
        <v>81</v>
      </c>
      <c r="D7" t="s">
        <v>82</v>
      </c>
      <c r="E7" s="2" t="s">
        <v>18</v>
      </c>
      <c r="F7" t="s">
        <v>83</v>
      </c>
      <c r="G7" s="2" t="s">
        <v>85</v>
      </c>
      <c r="H7" s="2" t="s">
        <v>18</v>
      </c>
      <c r="I7">
        <v>0.68</v>
      </c>
      <c r="J7" s="22">
        <v>2974227</v>
      </c>
      <c r="K7">
        <v>1343707</v>
      </c>
    </row>
    <row r="8" spans="1:13" x14ac:dyDescent="0.3">
      <c r="A8" t="s">
        <v>86</v>
      </c>
      <c r="B8" t="s">
        <v>9</v>
      </c>
      <c r="C8" t="s">
        <v>81</v>
      </c>
      <c r="D8" t="s">
        <v>82</v>
      </c>
      <c r="E8" s="2" t="s">
        <v>18</v>
      </c>
      <c r="F8" t="s">
        <v>84</v>
      </c>
      <c r="G8" s="2" t="s">
        <v>85</v>
      </c>
      <c r="H8" s="2" t="s">
        <v>18</v>
      </c>
      <c r="I8">
        <v>0.42</v>
      </c>
      <c r="J8">
        <v>79</v>
      </c>
      <c r="K8">
        <v>39</v>
      </c>
      <c r="L8" s="25">
        <f>(0.81-I8)/0.81</f>
        <v>0.48148148148148151</v>
      </c>
      <c r="M8" s="25">
        <f>(40-J8)/40</f>
        <v>-0.97499999999999998</v>
      </c>
    </row>
    <row r="9" spans="1:13" x14ac:dyDescent="0.3">
      <c r="A9" t="s">
        <v>86</v>
      </c>
      <c r="B9" t="s">
        <v>9</v>
      </c>
      <c r="C9" t="s">
        <v>81</v>
      </c>
      <c r="D9" t="s">
        <v>82</v>
      </c>
      <c r="E9" s="2" t="s">
        <v>18</v>
      </c>
      <c r="F9" t="s">
        <v>57</v>
      </c>
      <c r="G9" s="2" t="s">
        <v>85</v>
      </c>
      <c r="H9" s="2" t="s">
        <v>18</v>
      </c>
      <c r="I9">
        <v>0.24</v>
      </c>
      <c r="J9">
        <v>0.93</v>
      </c>
      <c r="K9">
        <v>0.52</v>
      </c>
    </row>
    <row r="10" spans="1:13" x14ac:dyDescent="0.3">
      <c r="A10" t="s">
        <v>87</v>
      </c>
      <c r="B10" t="s">
        <v>9</v>
      </c>
      <c r="C10" t="s">
        <v>81</v>
      </c>
      <c r="D10" t="s">
        <v>82</v>
      </c>
      <c r="E10" s="2" t="s">
        <v>18</v>
      </c>
      <c r="F10" t="s">
        <v>7</v>
      </c>
      <c r="G10" s="2" t="s">
        <v>85</v>
      </c>
      <c r="H10" t="s">
        <v>88</v>
      </c>
      <c r="I10">
        <v>0.53</v>
      </c>
      <c r="J10">
        <v>23</v>
      </c>
      <c r="K10">
        <v>12</v>
      </c>
    </row>
    <row r="11" spans="1:13" x14ac:dyDescent="0.3">
      <c r="A11" t="s">
        <v>87</v>
      </c>
      <c r="B11" t="s">
        <v>9</v>
      </c>
      <c r="C11" t="s">
        <v>81</v>
      </c>
      <c r="D11" t="s">
        <v>82</v>
      </c>
      <c r="E11" s="2" t="s">
        <v>18</v>
      </c>
      <c r="F11" t="s">
        <v>83</v>
      </c>
      <c r="G11" s="2" t="s">
        <v>85</v>
      </c>
      <c r="H11" t="s">
        <v>88</v>
      </c>
      <c r="I11">
        <v>0.87</v>
      </c>
      <c r="J11" s="22">
        <v>1878912</v>
      </c>
      <c r="K11">
        <v>839156</v>
      </c>
      <c r="L11" s="21">
        <f>(0.9-I11)/0.9</f>
        <v>3.3333333333333361E-2</v>
      </c>
      <c r="M11" s="21">
        <f>(1655587-J11)/1655587</f>
        <v>-0.13489173326439505</v>
      </c>
    </row>
    <row r="12" spans="1:13" x14ac:dyDescent="0.3">
      <c r="A12" t="s">
        <v>87</v>
      </c>
      <c r="B12" t="s">
        <v>9</v>
      </c>
      <c r="C12" t="s">
        <v>81</v>
      </c>
      <c r="D12" t="s">
        <v>82</v>
      </c>
      <c r="E12" s="2" t="s">
        <v>18</v>
      </c>
      <c r="F12" t="s">
        <v>84</v>
      </c>
      <c r="G12" s="2" t="s">
        <v>85</v>
      </c>
      <c r="H12" t="s">
        <v>88</v>
      </c>
      <c r="I12">
        <v>0.73</v>
      </c>
      <c r="J12">
        <v>54</v>
      </c>
      <c r="K12">
        <v>24</v>
      </c>
      <c r="L12" s="25">
        <f>(0.81-I12)/0.81</f>
        <v>9.876543209876551E-2</v>
      </c>
      <c r="M12" s="25">
        <f>(40-J12)/40</f>
        <v>-0.35</v>
      </c>
    </row>
    <row r="13" spans="1:13" x14ac:dyDescent="0.3">
      <c r="A13" t="s">
        <v>87</v>
      </c>
      <c r="B13" t="s">
        <v>9</v>
      </c>
      <c r="C13" t="s">
        <v>81</v>
      </c>
      <c r="D13" t="s">
        <v>82</v>
      </c>
      <c r="E13" s="2" t="s">
        <v>18</v>
      </c>
      <c r="F13" t="s">
        <v>57</v>
      </c>
      <c r="G13" s="2" t="s">
        <v>85</v>
      </c>
      <c r="H13" t="s">
        <v>88</v>
      </c>
      <c r="I13">
        <v>0.61</v>
      </c>
      <c r="J13">
        <v>0.67</v>
      </c>
      <c r="K13">
        <v>0.36</v>
      </c>
    </row>
    <row r="14" spans="1:13" ht="13.8" customHeight="1" x14ac:dyDescent="0.3">
      <c r="A14" s="15" t="s">
        <v>87</v>
      </c>
      <c r="B14" s="15" t="s">
        <v>90</v>
      </c>
      <c r="C14" s="15" t="s">
        <v>81</v>
      </c>
      <c r="D14" s="15" t="s">
        <v>82</v>
      </c>
      <c r="E14" s="16" t="s">
        <v>18</v>
      </c>
      <c r="F14" s="15" t="s">
        <v>83</v>
      </c>
      <c r="G14" s="16" t="s">
        <v>85</v>
      </c>
      <c r="H14" s="17" t="s">
        <v>89</v>
      </c>
      <c r="I14" s="15">
        <v>0.9</v>
      </c>
      <c r="J14" s="23">
        <v>1655587</v>
      </c>
      <c r="K14" s="15">
        <v>658833</v>
      </c>
      <c r="L14" s="15" t="s">
        <v>112</v>
      </c>
    </row>
    <row r="15" spans="1:13" ht="14.4" customHeight="1" x14ac:dyDescent="0.3">
      <c r="A15" s="18" t="s">
        <v>87</v>
      </c>
      <c r="B15" s="18" t="s">
        <v>12</v>
      </c>
      <c r="C15" s="18" t="s">
        <v>81</v>
      </c>
      <c r="D15" s="18" t="s">
        <v>82</v>
      </c>
      <c r="E15" s="19" t="s">
        <v>18</v>
      </c>
      <c r="F15" s="18" t="s">
        <v>83</v>
      </c>
      <c r="G15" s="19" t="s">
        <v>85</v>
      </c>
      <c r="H15" s="20" t="s">
        <v>89</v>
      </c>
      <c r="I15" s="18">
        <v>0.9</v>
      </c>
      <c r="J15" s="24">
        <v>1652885</v>
      </c>
      <c r="K15" s="18">
        <v>659213</v>
      </c>
    </row>
    <row r="16" spans="1:13" x14ac:dyDescent="0.3">
      <c r="A16" t="s">
        <v>86</v>
      </c>
      <c r="B16" t="s">
        <v>91</v>
      </c>
      <c r="C16" t="s">
        <v>81</v>
      </c>
      <c r="D16" t="s">
        <v>82</v>
      </c>
      <c r="E16" s="2" t="s">
        <v>18</v>
      </c>
      <c r="F16" t="s">
        <v>83</v>
      </c>
      <c r="G16" s="2" t="s">
        <v>85</v>
      </c>
      <c r="H16" s="2" t="s">
        <v>18</v>
      </c>
      <c r="I16">
        <v>0.68</v>
      </c>
      <c r="J16" s="22">
        <v>2974227</v>
      </c>
      <c r="K16">
        <v>1343707</v>
      </c>
      <c r="L16" s="21">
        <f>(0.9-I16)/0.9</f>
        <v>0.24444444444444441</v>
      </c>
      <c r="M16" s="21">
        <f>(1655587-J16)/1655587</f>
        <v>-0.79647883197923153</v>
      </c>
    </row>
    <row r="17" spans="1:13" x14ac:dyDescent="0.3">
      <c r="A17" t="s">
        <v>86</v>
      </c>
      <c r="B17" t="s">
        <v>113</v>
      </c>
      <c r="C17" t="s">
        <v>81</v>
      </c>
      <c r="D17" t="s">
        <v>82</v>
      </c>
      <c r="E17" s="2" t="s">
        <v>18</v>
      </c>
      <c r="F17" t="s">
        <v>83</v>
      </c>
      <c r="G17" s="2" t="s">
        <v>85</v>
      </c>
      <c r="H17" s="2" t="s">
        <v>18</v>
      </c>
      <c r="I17">
        <v>0.67</v>
      </c>
      <c r="J17" s="22">
        <v>3001764</v>
      </c>
      <c r="K17">
        <v>1351042</v>
      </c>
      <c r="L17" s="21">
        <f>(0.9-I17)/0.9</f>
        <v>0.25555555555555554</v>
      </c>
      <c r="M17" s="21">
        <f>(1655587-J17)/1655587</f>
        <v>-0.81311160331652765</v>
      </c>
    </row>
    <row r="18" spans="1:13" x14ac:dyDescent="0.3">
      <c r="A18" t="s">
        <v>87</v>
      </c>
      <c r="B18" t="s">
        <v>9</v>
      </c>
      <c r="C18" t="s">
        <v>81</v>
      </c>
      <c r="D18" t="s">
        <v>81</v>
      </c>
      <c r="E18" s="2" t="s">
        <v>18</v>
      </c>
      <c r="F18" t="s">
        <v>7</v>
      </c>
      <c r="G18" s="2" t="s">
        <v>85</v>
      </c>
      <c r="H18" t="s">
        <v>88</v>
      </c>
      <c r="I18">
        <v>0.7</v>
      </c>
      <c r="J18">
        <v>19</v>
      </c>
      <c r="K18">
        <v>10</v>
      </c>
    </row>
    <row r="19" spans="1:13" x14ac:dyDescent="0.3">
      <c r="A19" t="s">
        <v>87</v>
      </c>
      <c r="B19" t="s">
        <v>9</v>
      </c>
      <c r="C19" t="s">
        <v>81</v>
      </c>
      <c r="D19" t="s">
        <v>81</v>
      </c>
      <c r="E19" s="2" t="s">
        <v>18</v>
      </c>
      <c r="F19" t="s">
        <v>83</v>
      </c>
      <c r="G19" s="2" t="s">
        <v>85</v>
      </c>
      <c r="H19" t="s">
        <v>88</v>
      </c>
      <c r="I19">
        <v>0.89</v>
      </c>
      <c r="J19" s="22">
        <v>1752436</v>
      </c>
      <c r="K19">
        <v>765077</v>
      </c>
      <c r="L19" s="21">
        <f>(0.9-I19)/0.9</f>
        <v>1.111111111111112E-2</v>
      </c>
      <c r="M19" s="21">
        <f>(1655587-J19)/1655587</f>
        <v>-5.8498284898347234E-2</v>
      </c>
    </row>
    <row r="20" spans="1:13" x14ac:dyDescent="0.3">
      <c r="A20" t="s">
        <v>87</v>
      </c>
      <c r="B20" t="s">
        <v>9</v>
      </c>
      <c r="C20" t="s">
        <v>81</v>
      </c>
      <c r="D20" t="s">
        <v>81</v>
      </c>
      <c r="E20" s="2" t="s">
        <v>18</v>
      </c>
      <c r="F20" t="s">
        <v>84</v>
      </c>
      <c r="G20" s="2" t="s">
        <v>85</v>
      </c>
      <c r="H20" t="s">
        <v>88</v>
      </c>
      <c r="I20">
        <v>0.76</v>
      </c>
      <c r="J20">
        <v>51</v>
      </c>
      <c r="K20">
        <v>22</v>
      </c>
      <c r="L20" s="25">
        <f>(0.81-I20)/0.81</f>
        <v>6.1728395061728447E-2</v>
      </c>
      <c r="M20" s="25">
        <f>(40-J20)/40</f>
        <v>-0.27500000000000002</v>
      </c>
    </row>
    <row r="21" spans="1:13" x14ac:dyDescent="0.3">
      <c r="A21" t="s">
        <v>87</v>
      </c>
      <c r="B21" t="s">
        <v>9</v>
      </c>
      <c r="C21" t="s">
        <v>81</v>
      </c>
      <c r="D21" t="s">
        <v>81</v>
      </c>
      <c r="E21" s="2" t="s">
        <v>18</v>
      </c>
      <c r="F21" t="s">
        <v>57</v>
      </c>
      <c r="G21" s="2" t="s">
        <v>85</v>
      </c>
      <c r="H21" t="s">
        <v>88</v>
      </c>
      <c r="I21">
        <v>0.64</v>
      </c>
      <c r="J21">
        <v>0.64</v>
      </c>
      <c r="K21">
        <v>0.34</v>
      </c>
    </row>
    <row r="22" spans="1:13" ht="14.4" customHeight="1" x14ac:dyDescent="0.3">
      <c r="A22" t="s">
        <v>87</v>
      </c>
      <c r="B22" t="s">
        <v>90</v>
      </c>
      <c r="C22" t="s">
        <v>81</v>
      </c>
      <c r="D22" t="s">
        <v>81</v>
      </c>
      <c r="E22" s="2" t="s">
        <v>18</v>
      </c>
      <c r="F22" t="s">
        <v>83</v>
      </c>
      <c r="G22" s="2" t="s">
        <v>85</v>
      </c>
      <c r="H22" s="1" t="s">
        <v>93</v>
      </c>
      <c r="I22">
        <v>0.89</v>
      </c>
      <c r="J22" s="22">
        <v>1709330</v>
      </c>
      <c r="K22">
        <v>638709</v>
      </c>
      <c r="L22" s="21">
        <f t="shared" ref="L22:L23" si="0">(0.9-I22)/0.9</f>
        <v>1.111111111111112E-2</v>
      </c>
      <c r="M22" s="21">
        <f t="shared" ref="M22:M23" si="1">(1655587-J22)/1655587</f>
        <v>-3.2461598212597705E-2</v>
      </c>
    </row>
    <row r="23" spans="1:13" ht="13.2" customHeight="1" x14ac:dyDescent="0.3">
      <c r="A23" t="s">
        <v>87</v>
      </c>
      <c r="B23" t="s">
        <v>12</v>
      </c>
      <c r="C23" t="s">
        <v>81</v>
      </c>
      <c r="D23" t="s">
        <v>81</v>
      </c>
      <c r="E23" s="2" t="s">
        <v>18</v>
      </c>
      <c r="F23" t="s">
        <v>83</v>
      </c>
      <c r="G23" s="2" t="s">
        <v>85</v>
      </c>
      <c r="H23" s="1" t="s">
        <v>92</v>
      </c>
      <c r="I23">
        <v>0.89</v>
      </c>
      <c r="J23" s="22">
        <v>1724519</v>
      </c>
      <c r="K23">
        <v>652694</v>
      </c>
      <c r="L23" s="21">
        <f t="shared" si="0"/>
        <v>1.111111111111112E-2</v>
      </c>
      <c r="M23" s="21">
        <f t="shared" si="1"/>
        <v>-4.1635987719159426E-2</v>
      </c>
    </row>
    <row r="24" spans="1:13" x14ac:dyDescent="0.3">
      <c r="A24" t="s">
        <v>87</v>
      </c>
      <c r="B24" t="s">
        <v>9</v>
      </c>
      <c r="C24" t="s">
        <v>81</v>
      </c>
      <c r="D24" t="s">
        <v>94</v>
      </c>
      <c r="E24" s="2" t="s">
        <v>18</v>
      </c>
      <c r="F24" t="s">
        <v>7</v>
      </c>
      <c r="G24" s="2" t="s">
        <v>85</v>
      </c>
      <c r="I24">
        <v>0.53</v>
      </c>
      <c r="J24">
        <v>23</v>
      </c>
      <c r="K24">
        <v>14</v>
      </c>
    </row>
    <row r="25" spans="1:13" x14ac:dyDescent="0.3">
      <c r="A25" t="s">
        <v>87</v>
      </c>
      <c r="B25" t="s">
        <v>9</v>
      </c>
      <c r="C25" t="s">
        <v>81</v>
      </c>
      <c r="D25" t="s">
        <v>94</v>
      </c>
      <c r="E25" s="2" t="s">
        <v>18</v>
      </c>
      <c r="F25" t="s">
        <v>83</v>
      </c>
      <c r="G25" s="2" t="s">
        <v>85</v>
      </c>
      <c r="I25">
        <v>0.38</v>
      </c>
      <c r="J25" s="22">
        <v>4142843</v>
      </c>
      <c r="K25">
        <v>1890031</v>
      </c>
      <c r="L25" s="21">
        <f>(0.9-I25)/0.9</f>
        <v>0.57777777777777783</v>
      </c>
      <c r="M25" s="21">
        <f>(1655587-J25)/1655587</f>
        <v>-1.502340861579609</v>
      </c>
    </row>
    <row r="26" spans="1:13" x14ac:dyDescent="0.3">
      <c r="A26" t="s">
        <v>87</v>
      </c>
      <c r="B26" t="s">
        <v>9</v>
      </c>
      <c r="C26" t="s">
        <v>81</v>
      </c>
      <c r="D26" t="s">
        <v>94</v>
      </c>
      <c r="E26" s="2" t="s">
        <v>18</v>
      </c>
      <c r="F26" t="s">
        <v>84</v>
      </c>
      <c r="G26" s="2" t="s">
        <v>85</v>
      </c>
      <c r="I26">
        <v>0.28000000000000003</v>
      </c>
      <c r="J26">
        <v>88</v>
      </c>
      <c r="K26">
        <v>46</v>
      </c>
      <c r="L26" s="25">
        <f>(0.81-I26)/0.81</f>
        <v>0.65432098765432101</v>
      </c>
      <c r="M26" s="25">
        <f>(40-J26)/40</f>
        <v>-1.2</v>
      </c>
    </row>
    <row r="27" spans="1:13" x14ac:dyDescent="0.3">
      <c r="A27" t="s">
        <v>87</v>
      </c>
      <c r="B27" t="s">
        <v>9</v>
      </c>
      <c r="C27" t="s">
        <v>81</v>
      </c>
      <c r="D27" t="s">
        <v>94</v>
      </c>
      <c r="E27" s="2" t="s">
        <v>18</v>
      </c>
      <c r="F27" t="s">
        <v>57</v>
      </c>
      <c r="G27" s="2" t="s">
        <v>85</v>
      </c>
      <c r="I27">
        <v>0.21</v>
      </c>
      <c r="J27">
        <v>0.95</v>
      </c>
      <c r="K27">
        <v>0.56999999999999995</v>
      </c>
    </row>
    <row r="28" spans="1:13" x14ac:dyDescent="0.3">
      <c r="A28" t="s">
        <v>87</v>
      </c>
      <c r="B28" t="s">
        <v>9</v>
      </c>
      <c r="C28" t="s">
        <v>81</v>
      </c>
      <c r="D28" t="s">
        <v>95</v>
      </c>
      <c r="E28" s="2" t="s">
        <v>18</v>
      </c>
      <c r="F28" t="s">
        <v>7</v>
      </c>
      <c r="G28" s="2" t="s">
        <v>85</v>
      </c>
      <c r="I28">
        <v>0.66</v>
      </c>
      <c r="J28">
        <v>20</v>
      </c>
      <c r="K28">
        <v>11</v>
      </c>
    </row>
    <row r="29" spans="1:13" x14ac:dyDescent="0.3">
      <c r="A29" t="s">
        <v>87</v>
      </c>
      <c r="B29" t="s">
        <v>9</v>
      </c>
      <c r="C29" t="s">
        <v>81</v>
      </c>
      <c r="D29" t="s">
        <v>95</v>
      </c>
      <c r="E29" s="2" t="s">
        <v>18</v>
      </c>
      <c r="F29" t="s">
        <v>83</v>
      </c>
      <c r="G29" s="2" t="s">
        <v>85</v>
      </c>
      <c r="I29">
        <v>0.88</v>
      </c>
      <c r="J29" s="22">
        <v>1786702</v>
      </c>
      <c r="K29">
        <v>778876</v>
      </c>
      <c r="L29" s="21">
        <f>(0.9-I29)/0.9</f>
        <v>2.222222222222224E-2</v>
      </c>
      <c r="M29" s="21">
        <f>(1655587-J29)/1655587</f>
        <v>-7.9195475683247085E-2</v>
      </c>
    </row>
    <row r="30" spans="1:13" x14ac:dyDescent="0.3">
      <c r="A30" t="s">
        <v>87</v>
      </c>
      <c r="B30" t="s">
        <v>9</v>
      </c>
      <c r="C30" t="s">
        <v>81</v>
      </c>
      <c r="D30" t="s">
        <v>95</v>
      </c>
      <c r="E30" s="2" t="s">
        <v>18</v>
      </c>
      <c r="F30" t="s">
        <v>84</v>
      </c>
      <c r="G30" s="2" t="s">
        <v>85</v>
      </c>
      <c r="I30">
        <v>0.76</v>
      </c>
      <c r="J30">
        <v>51</v>
      </c>
      <c r="K30">
        <v>23</v>
      </c>
      <c r="L30" s="25">
        <f>(0.81-I30)/0.81</f>
        <v>6.1728395061728447E-2</v>
      </c>
      <c r="M30" s="25">
        <f>(40-J30)/40</f>
        <v>-0.27500000000000002</v>
      </c>
    </row>
    <row r="31" spans="1:13" x14ac:dyDescent="0.3">
      <c r="A31" t="s">
        <v>87</v>
      </c>
      <c r="B31" t="s">
        <v>9</v>
      </c>
      <c r="C31" t="s">
        <v>81</v>
      </c>
      <c r="D31" t="s">
        <v>95</v>
      </c>
      <c r="E31" s="2" t="s">
        <v>18</v>
      </c>
      <c r="F31" t="s">
        <v>57</v>
      </c>
      <c r="G31" s="2" t="s">
        <v>85</v>
      </c>
      <c r="I31">
        <v>0.63</v>
      </c>
      <c r="J31">
        <v>0.65</v>
      </c>
      <c r="K31">
        <v>0.35</v>
      </c>
    </row>
    <row r="32" spans="1:13" ht="14.4" customHeight="1" x14ac:dyDescent="0.3">
      <c r="A32" s="15" t="s">
        <v>87</v>
      </c>
      <c r="B32" s="15" t="s">
        <v>90</v>
      </c>
      <c r="C32" s="15" t="s">
        <v>81</v>
      </c>
      <c r="D32" s="15" t="s">
        <v>95</v>
      </c>
      <c r="E32" s="16" t="s">
        <v>18</v>
      </c>
      <c r="F32" s="15" t="s">
        <v>83</v>
      </c>
      <c r="G32" s="16" t="s">
        <v>85</v>
      </c>
      <c r="H32" s="17" t="s">
        <v>63</v>
      </c>
      <c r="I32" s="15">
        <v>0.9</v>
      </c>
      <c r="J32" s="23">
        <v>1662895</v>
      </c>
      <c r="K32" s="15">
        <v>637757</v>
      </c>
      <c r="L32" s="21">
        <f t="shared" ref="L32:L33" si="2">(0.9-I32)/0.9</f>
        <v>0</v>
      </c>
      <c r="M32" s="21">
        <f t="shared" ref="M32:M33" si="3">(1655587-J32)/1655587</f>
        <v>-4.4141443488019657E-3</v>
      </c>
    </row>
    <row r="33" spans="1:13" ht="15.6" customHeight="1" x14ac:dyDescent="0.3">
      <c r="A33" s="15" t="s">
        <v>87</v>
      </c>
      <c r="B33" s="15" t="s">
        <v>12</v>
      </c>
      <c r="C33" s="15" t="s">
        <v>81</v>
      </c>
      <c r="D33" s="15" t="s">
        <v>95</v>
      </c>
      <c r="E33" s="16" t="s">
        <v>18</v>
      </c>
      <c r="F33" s="15" t="s">
        <v>83</v>
      </c>
      <c r="G33" s="16" t="s">
        <v>85</v>
      </c>
      <c r="H33" s="17" t="s">
        <v>96</v>
      </c>
      <c r="I33" s="15">
        <v>0.9</v>
      </c>
      <c r="J33" s="23">
        <v>1662055</v>
      </c>
      <c r="K33" s="15">
        <v>647104</v>
      </c>
      <c r="L33" s="21">
        <f t="shared" si="2"/>
        <v>0</v>
      </c>
      <c r="M33" s="21">
        <f t="shared" si="3"/>
        <v>-3.9067714351465671E-3</v>
      </c>
    </row>
    <row r="34" spans="1:13" ht="14.4" customHeight="1" x14ac:dyDescent="0.3">
      <c r="A34" t="s">
        <v>87</v>
      </c>
      <c r="B34" t="s">
        <v>90</v>
      </c>
      <c r="C34" t="s">
        <v>81</v>
      </c>
      <c r="D34" t="s">
        <v>95</v>
      </c>
      <c r="E34" s="2" t="s">
        <v>18</v>
      </c>
      <c r="F34" t="s">
        <v>84</v>
      </c>
      <c r="G34" s="2" t="s">
        <v>85</v>
      </c>
      <c r="H34" s="1" t="s">
        <v>97</v>
      </c>
      <c r="I34">
        <v>0.78</v>
      </c>
      <c r="J34">
        <v>48</v>
      </c>
      <c r="K34">
        <v>19</v>
      </c>
      <c r="L34" s="25">
        <f t="shared" ref="L34:L35" si="4">(0.81-I34)/0.81</f>
        <v>3.703703703703707E-2</v>
      </c>
      <c r="M34" s="25">
        <f t="shared" ref="M34:M35" si="5">(40-J34)/40</f>
        <v>-0.2</v>
      </c>
    </row>
    <row r="35" spans="1:13" x14ac:dyDescent="0.3">
      <c r="A35" t="s">
        <v>87</v>
      </c>
      <c r="B35" t="s">
        <v>9</v>
      </c>
      <c r="C35" t="s">
        <v>99</v>
      </c>
      <c r="D35" t="s">
        <v>95</v>
      </c>
      <c r="E35" t="s">
        <v>27</v>
      </c>
      <c r="F35" t="s">
        <v>84</v>
      </c>
      <c r="G35" s="2" t="s">
        <v>85</v>
      </c>
      <c r="I35">
        <v>0.77</v>
      </c>
      <c r="J35">
        <v>45</v>
      </c>
      <c r="K35">
        <v>19</v>
      </c>
      <c r="L35" s="25">
        <f t="shared" si="4"/>
        <v>4.9382716049382755E-2</v>
      </c>
      <c r="M35" s="25">
        <f t="shared" si="5"/>
        <v>-0.125</v>
      </c>
    </row>
    <row r="36" spans="1:13" x14ac:dyDescent="0.3">
      <c r="A36" t="s">
        <v>87</v>
      </c>
      <c r="B36" t="s">
        <v>9</v>
      </c>
      <c r="C36" t="s">
        <v>99</v>
      </c>
      <c r="D36" t="s">
        <v>95</v>
      </c>
      <c r="E36" t="s">
        <v>98</v>
      </c>
      <c r="F36" t="s">
        <v>84</v>
      </c>
      <c r="G36" s="2" t="s">
        <v>85</v>
      </c>
      <c r="I36">
        <v>0.79</v>
      </c>
      <c r="J36">
        <v>44</v>
      </c>
      <c r="K36">
        <v>19</v>
      </c>
      <c r="L36" s="25">
        <f>(0.81-I36)/0.81</f>
        <v>2.4691358024691377E-2</v>
      </c>
      <c r="M36" s="25">
        <f>(40-J36)/40</f>
        <v>-0.1</v>
      </c>
    </row>
    <row r="37" spans="1:13" ht="15" customHeight="1" x14ac:dyDescent="0.3">
      <c r="A37" s="15" t="s">
        <v>87</v>
      </c>
      <c r="B37" s="15" t="s">
        <v>90</v>
      </c>
      <c r="C37" s="15" t="s">
        <v>99</v>
      </c>
      <c r="D37" s="15" t="s">
        <v>95</v>
      </c>
      <c r="E37" s="15" t="s">
        <v>27</v>
      </c>
      <c r="F37" s="15" t="s">
        <v>84</v>
      </c>
      <c r="G37" s="16" t="s">
        <v>85</v>
      </c>
      <c r="H37" s="17" t="s">
        <v>63</v>
      </c>
      <c r="I37" s="15">
        <v>0.81</v>
      </c>
      <c r="J37" s="15">
        <v>40</v>
      </c>
      <c r="K37" s="15">
        <v>15</v>
      </c>
      <c r="L37" s="15" t="s">
        <v>112</v>
      </c>
    </row>
    <row r="38" spans="1:13" ht="15.6" customHeight="1" x14ac:dyDescent="0.3">
      <c r="A38" s="18" t="s">
        <v>87</v>
      </c>
      <c r="B38" s="18" t="s">
        <v>90</v>
      </c>
      <c r="C38" s="18" t="s">
        <v>99</v>
      </c>
      <c r="D38" s="18" t="s">
        <v>95</v>
      </c>
      <c r="E38" s="18" t="s">
        <v>98</v>
      </c>
      <c r="F38" s="18" t="s">
        <v>84</v>
      </c>
      <c r="G38" s="19" t="s">
        <v>85</v>
      </c>
      <c r="H38" s="20" t="s">
        <v>63</v>
      </c>
      <c r="I38" s="18">
        <v>0.82</v>
      </c>
      <c r="J38" s="18">
        <v>40</v>
      </c>
      <c r="K38" s="18">
        <v>15</v>
      </c>
      <c r="L38" s="10"/>
    </row>
    <row r="39" spans="1:13" ht="16.2" customHeight="1" x14ac:dyDescent="0.3">
      <c r="A39" t="s">
        <v>100</v>
      </c>
      <c r="B39" t="s">
        <v>9</v>
      </c>
      <c r="C39" t="s">
        <v>81</v>
      </c>
      <c r="D39" t="s">
        <v>95</v>
      </c>
      <c r="E39" t="s">
        <v>27</v>
      </c>
      <c r="F39" t="s">
        <v>83</v>
      </c>
      <c r="G39" s="2" t="s">
        <v>85</v>
      </c>
      <c r="H39" s="1" t="s">
        <v>102</v>
      </c>
      <c r="I39">
        <v>0.73</v>
      </c>
      <c r="J39" s="22">
        <v>2737996</v>
      </c>
      <c r="K39">
        <v>1200468</v>
      </c>
      <c r="L39" s="21">
        <f t="shared" ref="L39:L41" si="6">(0.9-I39)/0.9</f>
        <v>0.18888888888888894</v>
      </c>
      <c r="M39" s="21">
        <f t="shared" ref="M39:M41" si="7">(1655587-J39)/1655587</f>
        <v>-0.65379167630574531</v>
      </c>
    </row>
    <row r="40" spans="1:13" x14ac:dyDescent="0.3">
      <c r="A40" t="s">
        <v>101</v>
      </c>
      <c r="B40" t="s">
        <v>9</v>
      </c>
      <c r="C40" t="s">
        <v>81</v>
      </c>
      <c r="D40" t="s">
        <v>95</v>
      </c>
      <c r="E40" t="s">
        <v>27</v>
      </c>
      <c r="F40" t="s">
        <v>83</v>
      </c>
      <c r="G40" s="2" t="s">
        <v>85</v>
      </c>
      <c r="H40" t="s">
        <v>103</v>
      </c>
      <c r="I40">
        <v>0.91</v>
      </c>
      <c r="J40" s="22">
        <v>1540230</v>
      </c>
      <c r="K40">
        <v>617802</v>
      </c>
      <c r="L40" s="21">
        <f t="shared" si="6"/>
        <v>-1.111111111111112E-2</v>
      </c>
      <c r="M40" s="21">
        <f t="shared" si="7"/>
        <v>6.9677401429221172E-2</v>
      </c>
    </row>
    <row r="41" spans="1:13" ht="15.6" customHeight="1" x14ac:dyDescent="0.3">
      <c r="A41" t="s">
        <v>100</v>
      </c>
      <c r="B41" t="s">
        <v>9</v>
      </c>
      <c r="C41" t="s">
        <v>81</v>
      </c>
      <c r="D41" t="s">
        <v>95</v>
      </c>
      <c r="E41" t="s">
        <v>27</v>
      </c>
      <c r="F41" t="s">
        <v>83</v>
      </c>
      <c r="G41" s="2" t="s">
        <v>85</v>
      </c>
      <c r="H41" s="1" t="s">
        <v>104</v>
      </c>
      <c r="I41">
        <v>0.81</v>
      </c>
      <c r="J41" s="22">
        <v>2307918</v>
      </c>
      <c r="K41">
        <v>841784</v>
      </c>
      <c r="L41" s="21">
        <f t="shared" si="6"/>
        <v>9.9999999999999964E-2</v>
      </c>
      <c r="M41" s="21">
        <f t="shared" si="7"/>
        <v>-0.39401795254492816</v>
      </c>
    </row>
  </sheetData>
  <autoFilter ref="A1:M41" xr:uid="{E2E56838-91A4-46DE-811B-7DDA482600C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53D8-9CBE-4609-BB33-CA0E14DE5E2D}">
  <dimension ref="A1:O48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M23" sqref="M23"/>
    </sheetView>
  </sheetViews>
  <sheetFormatPr baseColWidth="10" defaultRowHeight="14.4" x14ac:dyDescent="0.3"/>
  <cols>
    <col min="1" max="3" width="26.88671875" customWidth="1"/>
    <col min="4" max="4" width="21.33203125" customWidth="1"/>
    <col min="5" max="5" width="18.77734375" customWidth="1"/>
    <col min="6" max="6" width="16.21875" customWidth="1"/>
    <col min="7" max="7" width="15.77734375" customWidth="1"/>
    <col min="8" max="8" width="17.109375" customWidth="1"/>
    <col min="9" max="9" width="6.109375" customWidth="1"/>
    <col min="10" max="11" width="16.6640625" customWidth="1"/>
    <col min="14" max="14" width="17.77734375" customWidth="1"/>
  </cols>
  <sheetData>
    <row r="1" spans="1:14" x14ac:dyDescent="0.3">
      <c r="L1" t="s">
        <v>3</v>
      </c>
    </row>
    <row r="2" spans="1:14" s="3" customFormat="1" x14ac:dyDescent="0.3">
      <c r="A2" s="4" t="s">
        <v>0</v>
      </c>
      <c r="B2" s="4" t="s">
        <v>8</v>
      </c>
      <c r="C2" s="4" t="s">
        <v>40</v>
      </c>
      <c r="D2" s="4" t="s">
        <v>1</v>
      </c>
      <c r="E2" s="4" t="s">
        <v>30</v>
      </c>
      <c r="F2" s="4" t="s">
        <v>26</v>
      </c>
      <c r="G2" s="4" t="s">
        <v>28</v>
      </c>
      <c r="H2" s="4" t="s">
        <v>2</v>
      </c>
      <c r="I2" s="4" t="s">
        <v>29</v>
      </c>
      <c r="J2" s="4" t="s">
        <v>4</v>
      </c>
      <c r="K2" s="4" t="s">
        <v>23</v>
      </c>
      <c r="L2" s="4" t="s">
        <v>5</v>
      </c>
      <c r="M2" s="4" t="s">
        <v>39</v>
      </c>
      <c r="N2" s="4" t="s">
        <v>11</v>
      </c>
    </row>
    <row r="3" spans="1:14" x14ac:dyDescent="0.3">
      <c r="A3" t="s">
        <v>6</v>
      </c>
      <c r="B3" t="s">
        <v>9</v>
      </c>
      <c r="C3" t="s">
        <v>44</v>
      </c>
      <c r="D3" t="s">
        <v>20</v>
      </c>
      <c r="E3" t="s">
        <v>31</v>
      </c>
      <c r="F3" t="s">
        <v>31</v>
      </c>
      <c r="G3" t="s">
        <v>31</v>
      </c>
      <c r="H3" t="s">
        <v>7</v>
      </c>
      <c r="I3" t="s">
        <v>27</v>
      </c>
      <c r="J3" t="s">
        <v>22</v>
      </c>
      <c r="K3" s="2" t="s">
        <v>18</v>
      </c>
      <c r="L3">
        <v>0.55000000000000004</v>
      </c>
    </row>
    <row r="4" spans="1:14" ht="13.2" customHeight="1" x14ac:dyDescent="0.3">
      <c r="A4" t="s">
        <v>6</v>
      </c>
      <c r="B4" t="s">
        <v>10</v>
      </c>
      <c r="C4" t="s">
        <v>44</v>
      </c>
      <c r="D4" t="s">
        <v>20</v>
      </c>
      <c r="E4" t="s">
        <v>31</v>
      </c>
      <c r="F4" t="s">
        <v>31</v>
      </c>
      <c r="G4" t="s">
        <v>31</v>
      </c>
      <c r="H4" t="s">
        <v>7</v>
      </c>
      <c r="I4" t="s">
        <v>27</v>
      </c>
      <c r="J4" t="s">
        <v>13</v>
      </c>
      <c r="K4" s="1" t="s">
        <v>15</v>
      </c>
      <c r="L4">
        <v>0.71</v>
      </c>
    </row>
    <row r="5" spans="1:14" ht="14.4" customHeight="1" x14ac:dyDescent="0.3">
      <c r="A5" t="s">
        <v>6</v>
      </c>
      <c r="B5" t="s">
        <v>12</v>
      </c>
      <c r="C5" t="s">
        <v>44</v>
      </c>
      <c r="D5" t="s">
        <v>20</v>
      </c>
      <c r="E5" t="s">
        <v>31</v>
      </c>
      <c r="F5" t="s">
        <v>31</v>
      </c>
      <c r="G5" t="s">
        <v>31</v>
      </c>
      <c r="H5" t="s">
        <v>7</v>
      </c>
      <c r="I5" t="s">
        <v>27</v>
      </c>
      <c r="J5" t="s">
        <v>16</v>
      </c>
      <c r="K5" s="1" t="s">
        <v>14</v>
      </c>
      <c r="L5">
        <v>0.7</v>
      </c>
    </row>
    <row r="6" spans="1:14" x14ac:dyDescent="0.3">
      <c r="A6" t="s">
        <v>17</v>
      </c>
      <c r="B6" t="s">
        <v>9</v>
      </c>
      <c r="C6" t="s">
        <v>44</v>
      </c>
      <c r="D6" t="s">
        <v>20</v>
      </c>
      <c r="E6" t="s">
        <v>31</v>
      </c>
      <c r="F6" t="s">
        <v>31</v>
      </c>
      <c r="G6" t="s">
        <v>31</v>
      </c>
      <c r="H6" t="s">
        <v>7</v>
      </c>
      <c r="I6" t="s">
        <v>27</v>
      </c>
      <c r="J6" s="2" t="s">
        <v>18</v>
      </c>
      <c r="K6" s="2" t="s">
        <v>18</v>
      </c>
      <c r="L6">
        <v>0.27</v>
      </c>
    </row>
    <row r="7" spans="1:14" x14ac:dyDescent="0.3">
      <c r="A7" t="s">
        <v>17</v>
      </c>
      <c r="B7" t="s">
        <v>19</v>
      </c>
      <c r="C7" t="s">
        <v>44</v>
      </c>
      <c r="D7" t="s">
        <v>20</v>
      </c>
      <c r="E7" t="s">
        <v>31</v>
      </c>
      <c r="F7" t="s">
        <v>31</v>
      </c>
      <c r="G7" t="s">
        <v>31</v>
      </c>
      <c r="H7" t="s">
        <v>7</v>
      </c>
      <c r="I7" t="s">
        <v>27</v>
      </c>
      <c r="J7" t="s">
        <v>21</v>
      </c>
      <c r="K7" t="s">
        <v>34</v>
      </c>
      <c r="L7">
        <v>0.36</v>
      </c>
    </row>
    <row r="8" spans="1:14" x14ac:dyDescent="0.3">
      <c r="A8" t="s">
        <v>17</v>
      </c>
      <c r="B8" t="s">
        <v>24</v>
      </c>
      <c r="C8" t="s">
        <v>44</v>
      </c>
      <c r="D8" t="s">
        <v>20</v>
      </c>
      <c r="E8" t="s">
        <v>31</v>
      </c>
      <c r="F8" t="s">
        <v>31</v>
      </c>
      <c r="G8" t="s">
        <v>31</v>
      </c>
      <c r="H8" t="s">
        <v>7</v>
      </c>
      <c r="I8" t="s">
        <v>27</v>
      </c>
      <c r="J8" t="s">
        <v>25</v>
      </c>
      <c r="K8" t="s">
        <v>35</v>
      </c>
      <c r="L8">
        <v>0.28999999999999998</v>
      </c>
    </row>
    <row r="9" spans="1:14" x14ac:dyDescent="0.3">
      <c r="A9" t="s">
        <v>17</v>
      </c>
      <c r="B9" t="s">
        <v>9</v>
      </c>
      <c r="C9" t="s">
        <v>44</v>
      </c>
      <c r="D9" t="s">
        <v>20</v>
      </c>
      <c r="E9" t="s">
        <v>32</v>
      </c>
      <c r="F9" t="s">
        <v>31</v>
      </c>
      <c r="G9" t="s">
        <v>31</v>
      </c>
      <c r="H9" t="s">
        <v>7</v>
      </c>
      <c r="I9" t="s">
        <v>27</v>
      </c>
      <c r="J9" s="2" t="s">
        <v>18</v>
      </c>
      <c r="K9" s="2" t="s">
        <v>18</v>
      </c>
      <c r="L9">
        <v>0.28000000000000003</v>
      </c>
    </row>
    <row r="10" spans="1:14" x14ac:dyDescent="0.3">
      <c r="A10" t="s">
        <v>17</v>
      </c>
      <c r="B10" t="s">
        <v>19</v>
      </c>
      <c r="C10" t="s">
        <v>44</v>
      </c>
      <c r="D10" t="s">
        <v>20</v>
      </c>
      <c r="E10" t="s">
        <v>32</v>
      </c>
      <c r="F10" t="s">
        <v>31</v>
      </c>
      <c r="G10" t="s">
        <v>31</v>
      </c>
      <c r="H10" t="s">
        <v>7</v>
      </c>
      <c r="I10" t="s">
        <v>27</v>
      </c>
      <c r="J10" t="s">
        <v>21</v>
      </c>
      <c r="K10" t="s">
        <v>36</v>
      </c>
      <c r="L10">
        <v>0.3</v>
      </c>
    </row>
    <row r="11" spans="1:14" x14ac:dyDescent="0.3">
      <c r="A11" t="s">
        <v>17</v>
      </c>
      <c r="B11" t="s">
        <v>24</v>
      </c>
      <c r="C11" t="s">
        <v>44</v>
      </c>
      <c r="D11" t="s">
        <v>20</v>
      </c>
      <c r="E11" t="s">
        <v>32</v>
      </c>
      <c r="F11" t="s">
        <v>31</v>
      </c>
      <c r="G11" t="s">
        <v>31</v>
      </c>
      <c r="H11" t="s">
        <v>7</v>
      </c>
      <c r="I11" t="s">
        <v>27</v>
      </c>
      <c r="J11" t="s">
        <v>33</v>
      </c>
      <c r="K11" t="s">
        <v>37</v>
      </c>
      <c r="L11">
        <v>-1.18</v>
      </c>
    </row>
    <row r="12" spans="1:14" x14ac:dyDescent="0.3">
      <c r="A12" s="5" t="s">
        <v>6</v>
      </c>
      <c r="B12" s="5" t="s">
        <v>9</v>
      </c>
      <c r="C12" s="5" t="s">
        <v>43</v>
      </c>
      <c r="D12" s="5" t="s">
        <v>38</v>
      </c>
      <c r="E12" s="5" t="s">
        <v>31</v>
      </c>
      <c r="F12" s="5" t="s">
        <v>31</v>
      </c>
      <c r="G12" s="5" t="s">
        <v>31</v>
      </c>
      <c r="H12" s="5" t="s">
        <v>7</v>
      </c>
      <c r="I12" s="5" t="s">
        <v>27</v>
      </c>
      <c r="J12" s="5" t="s">
        <v>22</v>
      </c>
      <c r="K12" s="6" t="s">
        <v>18</v>
      </c>
      <c r="L12" s="5">
        <v>0.64</v>
      </c>
      <c r="M12" s="5">
        <v>22.09</v>
      </c>
      <c r="N12" s="5"/>
    </row>
    <row r="13" spans="1:14" ht="15" customHeight="1" x14ac:dyDescent="0.3">
      <c r="A13" s="5" t="s">
        <v>6</v>
      </c>
      <c r="B13" s="5" t="s">
        <v>10</v>
      </c>
      <c r="C13" s="5" t="s">
        <v>43</v>
      </c>
      <c r="D13" s="5" t="s">
        <v>38</v>
      </c>
      <c r="E13" s="5" t="s">
        <v>31</v>
      </c>
      <c r="F13" s="5" t="s">
        <v>31</v>
      </c>
      <c r="G13" s="5" t="s">
        <v>31</v>
      </c>
      <c r="H13" s="5" t="s">
        <v>7</v>
      </c>
      <c r="I13" s="5" t="s">
        <v>27</v>
      </c>
      <c r="J13" s="7" t="s">
        <v>41</v>
      </c>
      <c r="K13" s="7" t="s">
        <v>15</v>
      </c>
      <c r="L13" s="5">
        <v>0.72</v>
      </c>
      <c r="M13" s="5">
        <v>19.27</v>
      </c>
      <c r="N13" s="5"/>
    </row>
    <row r="14" spans="1:14" ht="15" customHeight="1" x14ac:dyDescent="0.3">
      <c r="A14" s="5" t="s">
        <v>6</v>
      </c>
      <c r="B14" s="5" t="s">
        <v>12</v>
      </c>
      <c r="C14" s="5" t="s">
        <v>43</v>
      </c>
      <c r="D14" s="5" t="s">
        <v>38</v>
      </c>
      <c r="E14" s="5" t="s">
        <v>31</v>
      </c>
      <c r="F14" s="5" t="s">
        <v>31</v>
      </c>
      <c r="G14" s="5" t="s">
        <v>31</v>
      </c>
      <c r="H14" s="5" t="s">
        <v>7</v>
      </c>
      <c r="I14" s="5" t="s">
        <v>27</v>
      </c>
      <c r="J14" s="7" t="s">
        <v>46</v>
      </c>
      <c r="K14" s="7" t="s">
        <v>42</v>
      </c>
      <c r="L14" s="5">
        <v>0.72</v>
      </c>
      <c r="M14" s="5">
        <v>19.440000000000001</v>
      </c>
      <c r="N14" s="5"/>
    </row>
    <row r="15" spans="1:14" x14ac:dyDescent="0.3">
      <c r="A15" t="s">
        <v>6</v>
      </c>
      <c r="B15" t="s">
        <v>9</v>
      </c>
      <c r="C15" t="s">
        <v>44</v>
      </c>
      <c r="D15" t="s">
        <v>45</v>
      </c>
      <c r="E15" t="s">
        <v>31</v>
      </c>
      <c r="F15" t="s">
        <v>31</v>
      </c>
      <c r="G15" t="s">
        <v>31</v>
      </c>
      <c r="H15" t="s">
        <v>7</v>
      </c>
      <c r="I15" t="s">
        <v>27</v>
      </c>
      <c r="J15" t="s">
        <v>22</v>
      </c>
      <c r="K15" s="2" t="s">
        <v>18</v>
      </c>
      <c r="L15">
        <v>0.66</v>
      </c>
      <c r="M15">
        <v>26.73</v>
      </c>
    </row>
    <row r="16" spans="1:14" x14ac:dyDescent="0.3">
      <c r="A16" s="8" t="s">
        <v>6</v>
      </c>
      <c r="B16" s="8" t="s">
        <v>10</v>
      </c>
      <c r="C16" s="8" t="s">
        <v>44</v>
      </c>
      <c r="D16" s="8" t="s">
        <v>45</v>
      </c>
      <c r="E16" s="8" t="s">
        <v>31</v>
      </c>
      <c r="F16" s="8" t="s">
        <v>31</v>
      </c>
      <c r="G16" s="8" t="s">
        <v>31</v>
      </c>
      <c r="H16" s="8" t="s">
        <v>7</v>
      </c>
      <c r="I16" s="8" t="s">
        <v>27</v>
      </c>
      <c r="J16" s="8" t="s">
        <v>48</v>
      </c>
      <c r="K16" s="8" t="s">
        <v>47</v>
      </c>
      <c r="L16" s="8">
        <v>0.75</v>
      </c>
      <c r="M16" s="8">
        <v>23.08</v>
      </c>
      <c r="N16" s="8"/>
    </row>
    <row r="17" spans="1:14" ht="15" customHeight="1" x14ac:dyDescent="0.3">
      <c r="A17" s="8" t="s">
        <v>6</v>
      </c>
      <c r="B17" s="8" t="s">
        <v>12</v>
      </c>
      <c r="C17" s="8" t="s">
        <v>44</v>
      </c>
      <c r="D17" s="8" t="s">
        <v>45</v>
      </c>
      <c r="E17" s="8" t="s">
        <v>31</v>
      </c>
      <c r="F17" s="8" t="s">
        <v>31</v>
      </c>
      <c r="G17" s="8" t="s">
        <v>31</v>
      </c>
      <c r="H17" s="8" t="s">
        <v>7</v>
      </c>
      <c r="I17" s="8" t="s">
        <v>27</v>
      </c>
      <c r="J17" s="9" t="s">
        <v>49</v>
      </c>
      <c r="K17" s="8" t="s">
        <v>50</v>
      </c>
      <c r="L17" s="8">
        <v>0.75</v>
      </c>
      <c r="M17" s="8">
        <v>23.06</v>
      </c>
      <c r="N17" s="8"/>
    </row>
    <row r="18" spans="1:14" x14ac:dyDescent="0.3">
      <c r="A18" t="s">
        <v>17</v>
      </c>
      <c r="B18" t="s">
        <v>9</v>
      </c>
      <c r="C18" t="s">
        <v>44</v>
      </c>
      <c r="D18" t="s">
        <v>45</v>
      </c>
      <c r="E18" t="s">
        <v>31</v>
      </c>
      <c r="F18" t="s">
        <v>31</v>
      </c>
      <c r="G18" t="s">
        <v>31</v>
      </c>
      <c r="H18" t="s">
        <v>7</v>
      </c>
      <c r="I18" t="s">
        <v>27</v>
      </c>
      <c r="J18" s="2" t="s">
        <v>18</v>
      </c>
      <c r="K18" s="2" t="s">
        <v>18</v>
      </c>
      <c r="L18">
        <v>0.25</v>
      </c>
      <c r="M18">
        <v>39.93</v>
      </c>
    </row>
    <row r="19" spans="1:14" ht="13.8" customHeight="1" x14ac:dyDescent="0.3">
      <c r="A19" t="s">
        <v>17</v>
      </c>
      <c r="B19" t="s">
        <v>19</v>
      </c>
      <c r="C19" t="s">
        <v>44</v>
      </c>
      <c r="D19" t="s">
        <v>45</v>
      </c>
      <c r="E19" t="s">
        <v>31</v>
      </c>
      <c r="F19" t="s">
        <v>31</v>
      </c>
      <c r="G19" t="s">
        <v>31</v>
      </c>
      <c r="H19" t="s">
        <v>7</v>
      </c>
      <c r="I19" t="s">
        <v>27</v>
      </c>
      <c r="J19" t="s">
        <v>21</v>
      </c>
      <c r="K19" t="s">
        <v>51</v>
      </c>
      <c r="L19">
        <v>0.26</v>
      </c>
      <c r="M19">
        <v>39.96</v>
      </c>
    </row>
    <row r="20" spans="1:14" x14ac:dyDescent="0.3">
      <c r="A20" t="s">
        <v>17</v>
      </c>
      <c r="B20" t="s">
        <v>24</v>
      </c>
      <c r="C20" t="s">
        <v>44</v>
      </c>
      <c r="D20" t="s">
        <v>45</v>
      </c>
      <c r="E20" t="s">
        <v>31</v>
      </c>
      <c r="F20" t="s">
        <v>31</v>
      </c>
      <c r="G20" t="s">
        <v>31</v>
      </c>
      <c r="H20" t="s">
        <v>7</v>
      </c>
      <c r="I20" t="s">
        <v>27</v>
      </c>
      <c r="J20" t="s">
        <v>33</v>
      </c>
      <c r="K20" t="s">
        <v>52</v>
      </c>
      <c r="L20">
        <v>-1.59</v>
      </c>
      <c r="M20">
        <v>74.14</v>
      </c>
    </row>
    <row r="21" spans="1:14" x14ac:dyDescent="0.3">
      <c r="A21" t="s">
        <v>17</v>
      </c>
      <c r="B21" t="s">
        <v>9</v>
      </c>
      <c r="C21" t="s">
        <v>44</v>
      </c>
      <c r="D21" t="s">
        <v>45</v>
      </c>
      <c r="E21" t="s">
        <v>32</v>
      </c>
      <c r="F21" t="s">
        <v>31</v>
      </c>
      <c r="G21" t="s">
        <v>31</v>
      </c>
      <c r="H21" t="s">
        <v>7</v>
      </c>
      <c r="I21" t="s">
        <v>27</v>
      </c>
      <c r="J21" s="2" t="s">
        <v>18</v>
      </c>
      <c r="K21" s="2" t="s">
        <v>18</v>
      </c>
      <c r="L21">
        <v>0.25</v>
      </c>
      <c r="M21">
        <v>39.93</v>
      </c>
    </row>
    <row r="22" spans="1:14" ht="13.8" customHeight="1" x14ac:dyDescent="0.3">
      <c r="A22" t="s">
        <v>17</v>
      </c>
      <c r="B22" t="s">
        <v>19</v>
      </c>
      <c r="C22" t="s">
        <v>44</v>
      </c>
      <c r="D22" t="s">
        <v>45</v>
      </c>
      <c r="E22" t="s">
        <v>32</v>
      </c>
      <c r="F22" t="s">
        <v>31</v>
      </c>
      <c r="G22" t="s">
        <v>31</v>
      </c>
      <c r="H22" t="s">
        <v>7</v>
      </c>
      <c r="I22" t="s">
        <v>27</v>
      </c>
      <c r="J22" t="s">
        <v>21</v>
      </c>
      <c r="K22" t="s">
        <v>51</v>
      </c>
      <c r="L22">
        <v>0.26</v>
      </c>
      <c r="M22">
        <v>39.71</v>
      </c>
    </row>
    <row r="23" spans="1:14" x14ac:dyDescent="0.3">
      <c r="A23" t="s">
        <v>17</v>
      </c>
      <c r="B23" t="s">
        <v>24</v>
      </c>
      <c r="C23" t="s">
        <v>44</v>
      </c>
      <c r="D23" t="s">
        <v>45</v>
      </c>
      <c r="E23" t="s">
        <v>32</v>
      </c>
      <c r="F23" t="s">
        <v>31</v>
      </c>
      <c r="G23" t="s">
        <v>31</v>
      </c>
      <c r="H23" t="s">
        <v>7</v>
      </c>
      <c r="I23" t="s">
        <v>27</v>
      </c>
      <c r="J23" t="s">
        <v>33</v>
      </c>
      <c r="K23" t="s">
        <v>52</v>
      </c>
      <c r="L23">
        <v>-1.88</v>
      </c>
      <c r="M23">
        <v>78.27</v>
      </c>
    </row>
    <row r="24" spans="1:14" x14ac:dyDescent="0.3">
      <c r="A24" t="s">
        <v>6</v>
      </c>
      <c r="B24" t="s">
        <v>9</v>
      </c>
      <c r="C24" t="s">
        <v>44</v>
      </c>
      <c r="D24" t="s">
        <v>53</v>
      </c>
      <c r="E24" t="s">
        <v>31</v>
      </c>
      <c r="F24" t="s">
        <v>31</v>
      </c>
      <c r="G24" t="s">
        <v>31</v>
      </c>
      <c r="H24" t="s">
        <v>7</v>
      </c>
      <c r="I24" t="s">
        <v>27</v>
      </c>
      <c r="J24" s="2" t="s">
        <v>18</v>
      </c>
      <c r="K24" s="2" t="s">
        <v>18</v>
      </c>
      <c r="L24">
        <v>0.47</v>
      </c>
      <c r="M24">
        <v>33.51</v>
      </c>
    </row>
    <row r="25" spans="1:14" ht="15" customHeight="1" x14ac:dyDescent="0.3">
      <c r="A25" t="s">
        <v>6</v>
      </c>
      <c r="B25" t="s">
        <v>10</v>
      </c>
      <c r="C25" t="s">
        <v>44</v>
      </c>
      <c r="D25" t="s">
        <v>53</v>
      </c>
      <c r="E25" t="s">
        <v>31</v>
      </c>
      <c r="F25" t="s">
        <v>31</v>
      </c>
      <c r="G25" t="s">
        <v>31</v>
      </c>
      <c r="H25" t="s">
        <v>7</v>
      </c>
      <c r="I25" t="s">
        <v>27</v>
      </c>
      <c r="J25" t="s">
        <v>48</v>
      </c>
      <c r="K25" s="1" t="s">
        <v>54</v>
      </c>
      <c r="L25">
        <v>0.63</v>
      </c>
      <c r="M25">
        <v>28.11</v>
      </c>
    </row>
    <row r="26" spans="1:14" ht="15.6" customHeight="1" x14ac:dyDescent="0.3">
      <c r="A26" t="s">
        <v>6</v>
      </c>
      <c r="B26" t="s">
        <v>12</v>
      </c>
      <c r="C26" t="s">
        <v>44</v>
      </c>
      <c r="D26" t="s">
        <v>53</v>
      </c>
      <c r="E26" t="s">
        <v>31</v>
      </c>
      <c r="F26" t="s">
        <v>31</v>
      </c>
      <c r="G26" t="s">
        <v>31</v>
      </c>
      <c r="H26" t="s">
        <v>7</v>
      </c>
      <c r="I26" t="s">
        <v>27</v>
      </c>
      <c r="J26" s="1" t="s">
        <v>56</v>
      </c>
      <c r="K26" s="1" t="s">
        <v>55</v>
      </c>
      <c r="L26">
        <v>0.62</v>
      </c>
      <c r="M26">
        <v>28.28</v>
      </c>
    </row>
    <row r="27" spans="1:14" x14ac:dyDescent="0.3">
      <c r="A27" t="s">
        <v>17</v>
      </c>
      <c r="B27" t="s">
        <v>9</v>
      </c>
      <c r="C27" t="s">
        <v>44</v>
      </c>
      <c r="D27" t="s">
        <v>53</v>
      </c>
      <c r="E27" t="s">
        <v>31</v>
      </c>
      <c r="F27" t="s">
        <v>31</v>
      </c>
      <c r="G27" t="s">
        <v>31</v>
      </c>
      <c r="H27" t="s">
        <v>7</v>
      </c>
      <c r="I27" t="s">
        <v>27</v>
      </c>
      <c r="J27" s="2" t="s">
        <v>18</v>
      </c>
      <c r="K27" s="2" t="s">
        <v>18</v>
      </c>
      <c r="L27">
        <v>0.04</v>
      </c>
      <c r="M27">
        <v>45.18</v>
      </c>
    </row>
    <row r="28" spans="1:14" x14ac:dyDescent="0.3">
      <c r="A28" t="s">
        <v>6</v>
      </c>
      <c r="B28" t="s">
        <v>9</v>
      </c>
      <c r="C28" t="s">
        <v>44</v>
      </c>
      <c r="D28" t="s">
        <v>45</v>
      </c>
      <c r="E28" t="s">
        <v>31</v>
      </c>
      <c r="F28" t="s">
        <v>31</v>
      </c>
      <c r="G28" t="s">
        <v>31</v>
      </c>
      <c r="H28" t="s">
        <v>57</v>
      </c>
      <c r="I28" t="s">
        <v>27</v>
      </c>
      <c r="J28" t="s">
        <v>22</v>
      </c>
      <c r="K28" s="2" t="s">
        <v>18</v>
      </c>
      <c r="L28">
        <v>0.48</v>
      </c>
      <c r="M28">
        <v>0.93</v>
      </c>
    </row>
    <row r="29" spans="1:14" s="10" customFormat="1" ht="15.6" customHeight="1" x14ac:dyDescent="0.3">
      <c r="A29" s="10" t="s">
        <v>6</v>
      </c>
      <c r="B29" s="10" t="s">
        <v>10</v>
      </c>
      <c r="C29" s="10" t="s">
        <v>44</v>
      </c>
      <c r="D29" s="10" t="s">
        <v>45</v>
      </c>
      <c r="E29" s="10" t="s">
        <v>31</v>
      </c>
      <c r="F29" s="10" t="s">
        <v>31</v>
      </c>
      <c r="G29" s="10" t="s">
        <v>31</v>
      </c>
      <c r="H29" s="10" t="s">
        <v>57</v>
      </c>
      <c r="I29" s="10" t="s">
        <v>27</v>
      </c>
      <c r="J29" s="10" t="s">
        <v>48</v>
      </c>
      <c r="K29" s="11" t="s">
        <v>54</v>
      </c>
      <c r="L29" s="10">
        <v>0.57999999999999996</v>
      </c>
      <c r="M29" s="10">
        <v>0.84</v>
      </c>
    </row>
    <row r="30" spans="1:14" s="10" customFormat="1" ht="15" customHeight="1" x14ac:dyDescent="0.3">
      <c r="A30" s="10" t="s">
        <v>6</v>
      </c>
      <c r="B30" s="10" t="s">
        <v>12</v>
      </c>
      <c r="C30" s="10" t="s">
        <v>44</v>
      </c>
      <c r="D30" s="10" t="s">
        <v>45</v>
      </c>
      <c r="E30" s="10" t="s">
        <v>31</v>
      </c>
      <c r="F30" s="10" t="s">
        <v>31</v>
      </c>
      <c r="G30" s="10" t="s">
        <v>31</v>
      </c>
      <c r="H30" s="10" t="s">
        <v>57</v>
      </c>
      <c r="I30" s="10" t="s">
        <v>27</v>
      </c>
      <c r="J30" s="11" t="s">
        <v>49</v>
      </c>
      <c r="K30" s="11" t="s">
        <v>58</v>
      </c>
      <c r="L30" s="10">
        <v>0.59</v>
      </c>
      <c r="M30" s="10">
        <v>0.83</v>
      </c>
    </row>
    <row r="31" spans="1:14" x14ac:dyDescent="0.3">
      <c r="A31" t="s">
        <v>17</v>
      </c>
      <c r="B31" t="s">
        <v>9</v>
      </c>
      <c r="C31" t="s">
        <v>44</v>
      </c>
      <c r="D31" t="s">
        <v>45</v>
      </c>
      <c r="E31" t="s">
        <v>32</v>
      </c>
      <c r="F31" t="s">
        <v>31</v>
      </c>
      <c r="G31" t="s">
        <v>31</v>
      </c>
      <c r="H31" s="10" t="s">
        <v>57</v>
      </c>
      <c r="I31" s="10" t="s">
        <v>27</v>
      </c>
      <c r="J31" s="12" t="s">
        <v>18</v>
      </c>
      <c r="K31" s="13" t="s">
        <v>18</v>
      </c>
      <c r="L31" s="10">
        <v>0.15</v>
      </c>
      <c r="M31" s="10">
        <v>1.19</v>
      </c>
    </row>
    <row r="32" spans="1:14" x14ac:dyDescent="0.3">
      <c r="A32" t="s">
        <v>17</v>
      </c>
      <c r="B32" t="s">
        <v>19</v>
      </c>
      <c r="C32" t="s">
        <v>44</v>
      </c>
      <c r="D32" t="s">
        <v>45</v>
      </c>
      <c r="E32" t="s">
        <v>32</v>
      </c>
      <c r="F32" t="s">
        <v>31</v>
      </c>
      <c r="G32" t="s">
        <v>31</v>
      </c>
      <c r="H32" s="10" t="s">
        <v>57</v>
      </c>
      <c r="I32" s="10" t="s">
        <v>27</v>
      </c>
      <c r="J32" s="10" t="s">
        <v>21</v>
      </c>
      <c r="K32" s="10" t="s">
        <v>60</v>
      </c>
      <c r="L32" s="10">
        <v>0.01</v>
      </c>
      <c r="M32" s="10">
        <v>1.29</v>
      </c>
    </row>
    <row r="33" spans="1:15" x14ac:dyDescent="0.3">
      <c r="A33" t="s">
        <v>17</v>
      </c>
      <c r="B33" t="s">
        <v>24</v>
      </c>
      <c r="C33" t="s">
        <v>44</v>
      </c>
      <c r="D33" t="s">
        <v>45</v>
      </c>
      <c r="E33" t="s">
        <v>32</v>
      </c>
      <c r="F33" t="s">
        <v>31</v>
      </c>
      <c r="G33" t="s">
        <v>31</v>
      </c>
      <c r="H33" s="10" t="s">
        <v>57</v>
      </c>
      <c r="I33" s="10" t="s">
        <v>27</v>
      </c>
      <c r="J33" s="10" t="s">
        <v>59</v>
      </c>
      <c r="K33" t="s">
        <v>61</v>
      </c>
      <c r="L33">
        <v>0.17</v>
      </c>
      <c r="M33">
        <v>1.18</v>
      </c>
    </row>
    <row r="34" spans="1:15" ht="15.6" customHeight="1" x14ac:dyDescent="0.3">
      <c r="A34" t="s">
        <v>6</v>
      </c>
      <c r="B34" t="s">
        <v>9</v>
      </c>
      <c r="C34" t="s">
        <v>62</v>
      </c>
      <c r="D34" t="s">
        <v>45</v>
      </c>
      <c r="E34" t="s">
        <v>31</v>
      </c>
      <c r="F34" t="s">
        <v>31</v>
      </c>
      <c r="G34" t="s">
        <v>32</v>
      </c>
      <c r="H34" t="s">
        <v>57</v>
      </c>
      <c r="I34" t="s">
        <v>27</v>
      </c>
      <c r="J34" t="s">
        <v>22</v>
      </c>
      <c r="K34" s="2" t="s">
        <v>18</v>
      </c>
      <c r="L34">
        <v>0.56999999999999995</v>
      </c>
      <c r="M34">
        <v>0.83</v>
      </c>
    </row>
    <row r="35" spans="1:15" ht="15.6" customHeight="1" x14ac:dyDescent="0.3">
      <c r="A35" s="15" t="s">
        <v>6</v>
      </c>
      <c r="B35" s="15" t="s">
        <v>10</v>
      </c>
      <c r="C35" s="15" t="s">
        <v>62</v>
      </c>
      <c r="D35" s="15" t="s">
        <v>45</v>
      </c>
      <c r="E35" s="15" t="s">
        <v>31</v>
      </c>
      <c r="F35" s="15" t="s">
        <v>31</v>
      </c>
      <c r="G35" s="15" t="s">
        <v>64</v>
      </c>
      <c r="H35" s="15" t="s">
        <v>57</v>
      </c>
      <c r="I35" s="15" t="s">
        <v>27</v>
      </c>
      <c r="J35" s="15" t="s">
        <v>48</v>
      </c>
      <c r="K35" s="17" t="s">
        <v>63</v>
      </c>
      <c r="L35" s="15">
        <v>0.69</v>
      </c>
      <c r="M35" s="15">
        <v>0.71</v>
      </c>
      <c r="N35" s="15" t="s">
        <v>65</v>
      </c>
      <c r="O35" s="10"/>
    </row>
    <row r="36" spans="1:15" ht="15.6" customHeight="1" x14ac:dyDescent="0.3">
      <c r="A36" s="15" t="s">
        <v>6</v>
      </c>
      <c r="B36" s="15" t="s">
        <v>12</v>
      </c>
      <c r="C36" s="15" t="s">
        <v>62</v>
      </c>
      <c r="D36" s="15" t="s">
        <v>45</v>
      </c>
      <c r="E36" s="15" t="s">
        <v>31</v>
      </c>
      <c r="F36" s="15" t="s">
        <v>31</v>
      </c>
      <c r="G36" s="15" t="s">
        <v>32</v>
      </c>
      <c r="H36" s="15" t="s">
        <v>57</v>
      </c>
      <c r="I36" s="15" t="s">
        <v>27</v>
      </c>
      <c r="J36" s="17" t="s">
        <v>49</v>
      </c>
      <c r="K36" s="17" t="s">
        <v>66</v>
      </c>
      <c r="L36" s="15">
        <v>0.68</v>
      </c>
      <c r="M36" s="15">
        <v>0.72</v>
      </c>
      <c r="N36" s="15"/>
      <c r="O36" s="10"/>
    </row>
    <row r="37" spans="1:15" ht="15.6" customHeight="1" x14ac:dyDescent="0.3">
      <c r="A37" t="s">
        <v>17</v>
      </c>
      <c r="B37" t="s">
        <v>9</v>
      </c>
      <c r="C37" t="s">
        <v>62</v>
      </c>
      <c r="D37" t="s">
        <v>45</v>
      </c>
      <c r="E37" t="s">
        <v>32</v>
      </c>
      <c r="F37" t="s">
        <v>31</v>
      </c>
      <c r="G37" t="s">
        <v>32</v>
      </c>
      <c r="H37" s="10" t="s">
        <v>57</v>
      </c>
      <c r="I37" s="10" t="s">
        <v>27</v>
      </c>
      <c r="J37" s="12" t="s">
        <v>18</v>
      </c>
      <c r="K37" s="13" t="s">
        <v>18</v>
      </c>
      <c r="L37" s="10">
        <v>0.28000000000000003</v>
      </c>
      <c r="M37" s="10">
        <v>1.08</v>
      </c>
      <c r="N37" s="10" t="s">
        <v>67</v>
      </c>
    </row>
    <row r="38" spans="1:15" x14ac:dyDescent="0.3">
      <c r="A38" t="s">
        <v>17</v>
      </c>
      <c r="B38" t="s">
        <v>19</v>
      </c>
      <c r="C38" t="s">
        <v>62</v>
      </c>
      <c r="D38" t="s">
        <v>45</v>
      </c>
      <c r="E38" t="s">
        <v>32</v>
      </c>
      <c r="F38" t="s">
        <v>31</v>
      </c>
      <c r="G38" t="s">
        <v>32</v>
      </c>
      <c r="H38" s="10" t="s">
        <v>57</v>
      </c>
      <c r="I38" s="10" t="s">
        <v>27</v>
      </c>
      <c r="J38" s="10" t="s">
        <v>21</v>
      </c>
      <c r="K38" t="s">
        <v>68</v>
      </c>
      <c r="L38">
        <v>0.3</v>
      </c>
      <c r="M38">
        <v>1.06</v>
      </c>
    </row>
    <row r="39" spans="1:15" x14ac:dyDescent="0.3">
      <c r="A39" t="s">
        <v>17</v>
      </c>
      <c r="B39" t="s">
        <v>24</v>
      </c>
      <c r="C39" t="s">
        <v>62</v>
      </c>
      <c r="D39" t="s">
        <v>45</v>
      </c>
      <c r="E39" t="s">
        <v>32</v>
      </c>
      <c r="F39" t="s">
        <v>31</v>
      </c>
      <c r="G39" t="s">
        <v>32</v>
      </c>
      <c r="H39" s="10" t="s">
        <v>57</v>
      </c>
      <c r="I39" s="10" t="s">
        <v>27</v>
      </c>
      <c r="J39" s="10" t="s">
        <v>59</v>
      </c>
      <c r="K39" t="s">
        <v>69</v>
      </c>
      <c r="L39">
        <v>0.31</v>
      </c>
      <c r="M39">
        <v>1.05</v>
      </c>
    </row>
    <row r="40" spans="1:15" x14ac:dyDescent="0.3">
      <c r="A40" t="s">
        <v>72</v>
      </c>
      <c r="B40" s="2" t="s">
        <v>18</v>
      </c>
      <c r="F40" t="s">
        <v>31</v>
      </c>
      <c r="G40" t="s">
        <v>31</v>
      </c>
      <c r="H40" t="s">
        <v>7</v>
      </c>
      <c r="I40" t="s">
        <v>32</v>
      </c>
      <c r="J40" t="s">
        <v>73</v>
      </c>
      <c r="L40">
        <v>0</v>
      </c>
      <c r="M40">
        <v>0.77</v>
      </c>
    </row>
    <row r="41" spans="1:15" x14ac:dyDescent="0.3">
      <c r="A41" t="s">
        <v>17</v>
      </c>
      <c r="B41" t="s">
        <v>9</v>
      </c>
      <c r="C41" t="s">
        <v>70</v>
      </c>
      <c r="D41" t="s">
        <v>71</v>
      </c>
      <c r="E41" t="s">
        <v>31</v>
      </c>
      <c r="F41" t="s">
        <v>31</v>
      </c>
      <c r="G41" t="s">
        <v>31</v>
      </c>
      <c r="H41" t="s">
        <v>7</v>
      </c>
      <c r="I41" t="s">
        <v>32</v>
      </c>
      <c r="J41" s="2" t="s">
        <v>18</v>
      </c>
      <c r="K41" s="2" t="s">
        <v>18</v>
      </c>
      <c r="L41">
        <v>0.03</v>
      </c>
      <c r="M41">
        <v>0.76</v>
      </c>
    </row>
    <row r="42" spans="1:15" x14ac:dyDescent="0.3">
      <c r="A42" t="s">
        <v>6</v>
      </c>
      <c r="B42" t="s">
        <v>9</v>
      </c>
      <c r="C42" t="s">
        <v>70</v>
      </c>
      <c r="D42" t="s">
        <v>71</v>
      </c>
      <c r="E42" t="s">
        <v>31</v>
      </c>
      <c r="F42" t="s">
        <v>31</v>
      </c>
      <c r="G42" t="s">
        <v>31</v>
      </c>
      <c r="H42" t="s">
        <v>7</v>
      </c>
      <c r="I42" t="s">
        <v>32</v>
      </c>
      <c r="J42" t="s">
        <v>22</v>
      </c>
      <c r="L42">
        <v>0.43</v>
      </c>
      <c r="M42">
        <v>0.57999999999999996</v>
      </c>
    </row>
    <row r="43" spans="1:15" ht="14.4" customHeight="1" x14ac:dyDescent="0.3">
      <c r="A43" t="s">
        <v>6</v>
      </c>
      <c r="B43" t="s">
        <v>10</v>
      </c>
      <c r="C43" t="s">
        <v>70</v>
      </c>
      <c r="D43" t="s">
        <v>71</v>
      </c>
      <c r="E43" t="s">
        <v>31</v>
      </c>
      <c r="F43" t="s">
        <v>31</v>
      </c>
      <c r="G43" t="s">
        <v>31</v>
      </c>
      <c r="H43" t="s">
        <v>7</v>
      </c>
      <c r="I43" t="s">
        <v>32</v>
      </c>
      <c r="J43" s="1" t="s">
        <v>74</v>
      </c>
      <c r="L43">
        <v>0.59</v>
      </c>
      <c r="M43">
        <v>0.49</v>
      </c>
    </row>
    <row r="44" spans="1:15" ht="15" customHeight="1" x14ac:dyDescent="0.3">
      <c r="A44" t="s">
        <v>6</v>
      </c>
      <c r="B44" t="s">
        <v>12</v>
      </c>
      <c r="C44" t="s">
        <v>70</v>
      </c>
      <c r="D44" t="s">
        <v>71</v>
      </c>
      <c r="E44" t="s">
        <v>31</v>
      </c>
      <c r="F44" t="s">
        <v>31</v>
      </c>
      <c r="G44" t="s">
        <v>31</v>
      </c>
      <c r="H44" t="s">
        <v>7</v>
      </c>
      <c r="I44" t="s">
        <v>32</v>
      </c>
      <c r="J44" s="1" t="s">
        <v>75</v>
      </c>
      <c r="L44">
        <v>0.6</v>
      </c>
      <c r="M44">
        <v>0.49</v>
      </c>
    </row>
    <row r="45" spans="1:15" x14ac:dyDescent="0.3">
      <c r="A45" t="s">
        <v>6</v>
      </c>
      <c r="B45" t="s">
        <v>9</v>
      </c>
      <c r="C45" t="s">
        <v>76</v>
      </c>
      <c r="D45" t="s">
        <v>71</v>
      </c>
      <c r="E45" t="s">
        <v>31</v>
      </c>
      <c r="F45" t="s">
        <v>32</v>
      </c>
      <c r="G45" t="s">
        <v>31</v>
      </c>
      <c r="H45" t="s">
        <v>7</v>
      </c>
      <c r="I45" t="s">
        <v>32</v>
      </c>
      <c r="J45" t="s">
        <v>22</v>
      </c>
      <c r="L45">
        <v>0.48</v>
      </c>
      <c r="M45">
        <v>0.45</v>
      </c>
    </row>
    <row r="46" spans="1:15" ht="14.4" customHeight="1" x14ac:dyDescent="0.3">
      <c r="A46" t="s">
        <v>6</v>
      </c>
      <c r="B46" t="s">
        <v>10</v>
      </c>
      <c r="C46" t="s">
        <v>76</v>
      </c>
      <c r="D46" t="s">
        <v>71</v>
      </c>
      <c r="E46" t="s">
        <v>31</v>
      </c>
      <c r="F46" t="s">
        <v>31</v>
      </c>
      <c r="G46" t="s">
        <v>31</v>
      </c>
      <c r="H46" t="s">
        <v>7</v>
      </c>
      <c r="I46" t="s">
        <v>32</v>
      </c>
      <c r="J46" s="1" t="s">
        <v>77</v>
      </c>
      <c r="L46">
        <v>0.6</v>
      </c>
      <c r="M46">
        <v>0.39</v>
      </c>
    </row>
    <row r="47" spans="1:15" ht="15" customHeight="1" x14ac:dyDescent="0.3">
      <c r="A47" t="s">
        <v>6</v>
      </c>
      <c r="B47" t="s">
        <v>12</v>
      </c>
      <c r="C47" t="s">
        <v>76</v>
      </c>
      <c r="D47" t="s">
        <v>71</v>
      </c>
      <c r="E47" t="s">
        <v>31</v>
      </c>
      <c r="F47" t="s">
        <v>31</v>
      </c>
      <c r="G47" t="s">
        <v>31</v>
      </c>
      <c r="H47" t="s">
        <v>7</v>
      </c>
      <c r="I47" t="s">
        <v>32</v>
      </c>
      <c r="J47" s="1" t="s">
        <v>42</v>
      </c>
      <c r="L47">
        <v>0.61</v>
      </c>
      <c r="M47">
        <v>0.39</v>
      </c>
    </row>
    <row r="48" spans="1:15" x14ac:dyDescent="0.3">
      <c r="A48" t="s">
        <v>17</v>
      </c>
      <c r="B48" t="s">
        <v>9</v>
      </c>
      <c r="C48" t="s">
        <v>76</v>
      </c>
      <c r="D48" t="s">
        <v>71</v>
      </c>
      <c r="E48" t="s">
        <v>31</v>
      </c>
      <c r="F48" t="s">
        <v>31</v>
      </c>
      <c r="G48" t="s">
        <v>31</v>
      </c>
      <c r="H48" t="s">
        <v>7</v>
      </c>
      <c r="I48" t="s">
        <v>32</v>
      </c>
      <c r="J48" s="2" t="s">
        <v>18</v>
      </c>
      <c r="K48" s="2" t="s">
        <v>18</v>
      </c>
      <c r="L48">
        <v>0.08</v>
      </c>
      <c r="M48">
        <v>0.59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18B2-6264-420B-B07C-5FB245E9D659}">
  <dimension ref="A4:J67"/>
  <sheetViews>
    <sheetView workbookViewId="0">
      <selection activeCell="C6" sqref="C6"/>
    </sheetView>
  </sheetViews>
  <sheetFormatPr baseColWidth="10" defaultRowHeight="14.4" x14ac:dyDescent="0.3"/>
  <cols>
    <col min="1" max="1" width="21.44140625" customWidth="1"/>
    <col min="2" max="2" width="15.44140625" customWidth="1"/>
    <col min="3" max="3" width="20.21875" customWidth="1"/>
  </cols>
  <sheetData>
    <row r="4" spans="2:5" x14ac:dyDescent="0.3">
      <c r="C4" t="s">
        <v>86</v>
      </c>
      <c r="D4" t="s">
        <v>87</v>
      </c>
      <c r="E4" t="s">
        <v>114</v>
      </c>
    </row>
    <row r="5" spans="2:5" x14ac:dyDescent="0.3">
      <c r="B5" t="s">
        <v>7</v>
      </c>
      <c r="C5">
        <v>0.15</v>
      </c>
      <c r="D5">
        <v>0.53</v>
      </c>
      <c r="E5" s="21">
        <f>(D5-C5)/D5</f>
        <v>0.71698113207547165</v>
      </c>
    </row>
    <row r="6" spans="2:5" x14ac:dyDescent="0.3">
      <c r="B6" t="s">
        <v>83</v>
      </c>
      <c r="C6">
        <v>0.68</v>
      </c>
      <c r="D6">
        <v>0.87</v>
      </c>
      <c r="E6" s="21">
        <f t="shared" ref="E6:E8" si="0">(D6-C6)/D6</f>
        <v>0.21839080459770108</v>
      </c>
    </row>
    <row r="7" spans="2:5" x14ac:dyDescent="0.3">
      <c r="B7" t="s">
        <v>84</v>
      </c>
      <c r="C7">
        <v>0.42</v>
      </c>
      <c r="D7">
        <v>0.73</v>
      </c>
      <c r="E7" s="21">
        <f t="shared" si="0"/>
        <v>0.42465753424657537</v>
      </c>
    </row>
    <row r="8" spans="2:5" x14ac:dyDescent="0.3">
      <c r="B8" t="s">
        <v>57</v>
      </c>
      <c r="C8">
        <v>0.24</v>
      </c>
      <c r="D8">
        <v>0.61</v>
      </c>
      <c r="E8" s="21">
        <f t="shared" si="0"/>
        <v>0.60655737704918034</v>
      </c>
    </row>
    <row r="26" spans="1:8" x14ac:dyDescent="0.3">
      <c r="B26" t="s">
        <v>87</v>
      </c>
      <c r="C26" t="s">
        <v>101</v>
      </c>
      <c r="D26" t="s">
        <v>100</v>
      </c>
    </row>
    <row r="27" spans="1:8" x14ac:dyDescent="0.3">
      <c r="A27" t="s">
        <v>83</v>
      </c>
      <c r="B27">
        <v>0.88</v>
      </c>
      <c r="C27">
        <v>0.91</v>
      </c>
      <c r="D27">
        <v>0.81</v>
      </c>
      <c r="E27" s="2"/>
      <c r="G27" s="2"/>
    </row>
    <row r="29" spans="1:8" x14ac:dyDescent="0.3">
      <c r="G29" s="2"/>
      <c r="H29" s="1"/>
    </row>
    <row r="39" spans="1:3" x14ac:dyDescent="0.3">
      <c r="A39" t="s">
        <v>111</v>
      </c>
    </row>
    <row r="41" spans="1:3" x14ac:dyDescent="0.3">
      <c r="B41" t="s">
        <v>109</v>
      </c>
      <c r="C41" t="s">
        <v>110</v>
      </c>
    </row>
    <row r="42" spans="1:3" x14ac:dyDescent="0.3">
      <c r="A42" t="s">
        <v>84</v>
      </c>
      <c r="B42">
        <v>0.77</v>
      </c>
      <c r="C42">
        <v>0.79</v>
      </c>
    </row>
    <row r="43" spans="1:3" x14ac:dyDescent="0.3">
      <c r="A43" t="s">
        <v>105</v>
      </c>
      <c r="B43">
        <v>0.67</v>
      </c>
      <c r="C43">
        <v>0.82</v>
      </c>
    </row>
    <row r="45" spans="1:3" x14ac:dyDescent="0.3">
      <c r="A45" t="s">
        <v>7</v>
      </c>
    </row>
    <row r="47" spans="1:3" x14ac:dyDescent="0.3">
      <c r="B47" t="s">
        <v>108</v>
      </c>
      <c r="C47" t="s">
        <v>106</v>
      </c>
    </row>
    <row r="48" spans="1:3" x14ac:dyDescent="0.3">
      <c r="A48" t="s">
        <v>9</v>
      </c>
      <c r="B48">
        <v>0.43</v>
      </c>
      <c r="C48">
        <v>0.66</v>
      </c>
    </row>
    <row r="49" spans="1:10" x14ac:dyDescent="0.3">
      <c r="A49" t="s">
        <v>107</v>
      </c>
      <c r="B49">
        <v>0.59</v>
      </c>
      <c r="C49" s="8">
        <v>0.75</v>
      </c>
      <c r="J49" s="1"/>
    </row>
    <row r="50" spans="1:10" x14ac:dyDescent="0.3">
      <c r="A50" t="s">
        <v>12</v>
      </c>
      <c r="B50">
        <v>0.6</v>
      </c>
      <c r="C50" s="8">
        <v>0.75</v>
      </c>
      <c r="J50" s="1"/>
    </row>
    <row r="65" spans="1:9" x14ac:dyDescent="0.3">
      <c r="A65" t="s">
        <v>87</v>
      </c>
      <c r="B65" t="s">
        <v>9</v>
      </c>
      <c r="C65" t="s">
        <v>81</v>
      </c>
      <c r="D65" t="s">
        <v>81</v>
      </c>
      <c r="E65" s="2" t="s">
        <v>18</v>
      </c>
      <c r="F65" t="s">
        <v>57</v>
      </c>
      <c r="G65" s="2" t="s">
        <v>85</v>
      </c>
      <c r="H65" t="s">
        <v>88</v>
      </c>
      <c r="I65">
        <v>0.64</v>
      </c>
    </row>
    <row r="66" spans="1:9" ht="230.4" x14ac:dyDescent="0.3">
      <c r="A66" t="s">
        <v>87</v>
      </c>
      <c r="B66" t="s">
        <v>90</v>
      </c>
      <c r="C66" t="s">
        <v>81</v>
      </c>
      <c r="D66" t="s">
        <v>81</v>
      </c>
      <c r="E66" s="2" t="s">
        <v>18</v>
      </c>
      <c r="F66" t="s">
        <v>83</v>
      </c>
      <c r="G66" s="2" t="s">
        <v>85</v>
      </c>
      <c r="H66" s="1" t="s">
        <v>93</v>
      </c>
      <c r="I66">
        <v>0.89</v>
      </c>
    </row>
    <row r="67" spans="1:9" ht="244.8" x14ac:dyDescent="0.3">
      <c r="A67" t="s">
        <v>87</v>
      </c>
      <c r="B67" t="s">
        <v>12</v>
      </c>
      <c r="C67" t="s">
        <v>81</v>
      </c>
      <c r="D67" t="s">
        <v>81</v>
      </c>
      <c r="E67" s="2" t="s">
        <v>18</v>
      </c>
      <c r="F67" t="s">
        <v>83</v>
      </c>
      <c r="G67" s="2" t="s">
        <v>85</v>
      </c>
      <c r="H67" s="1" t="s">
        <v>92</v>
      </c>
      <c r="I67">
        <v>0.89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2AEE-BA80-49A9-95F8-D2B5A33A185B}">
  <dimension ref="A1"/>
  <sheetViews>
    <sheetView topLeftCell="A249" workbookViewId="0">
      <selection activeCell="B288" sqref="B28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lead SiteEnergyUse(kBtu)</vt:lpstr>
      <vt:lpstr>lead SiteEUI(kBtu sf)</vt:lpstr>
      <vt:lpstr>Extracts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LARDEUR</dc:creator>
  <cp:lastModifiedBy>Etienne LARDEUR</cp:lastModifiedBy>
  <dcterms:created xsi:type="dcterms:W3CDTF">2020-05-23T08:50:05Z</dcterms:created>
  <dcterms:modified xsi:type="dcterms:W3CDTF">2020-07-03T13:19:10Z</dcterms:modified>
</cp:coreProperties>
</file>