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tables/table5.xml" ContentType="application/vnd.openxmlformats-officedocument.spreadsheetml.table+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540" windowWidth="17895" windowHeight="7875" activeTab="3"/>
  </bookViews>
  <sheets>
    <sheet name="Instruction" sheetId="1" r:id="rId1"/>
    <sheet name="Lookup" sheetId="2" r:id="rId2"/>
    <sheet name="Lookup Assignment" sheetId="3" r:id="rId3"/>
    <sheet name="total order quantity for Lis Pe" sheetId="14" r:id="rId4"/>
    <sheet name="order priority with highest sal" sheetId="15" r:id="rId5"/>
    <sheet name="sales in 2009" sheetId="16" r:id="rId6"/>
    <sheet name="Region with less profit for 201" sheetId="17" r:id="rId7"/>
    <sheet name="Customer Segment with Highest S" sheetId="18" r:id="rId8"/>
    <sheet name="Pivot Table" sheetId="4" r:id="rId9"/>
    <sheet name="Pivot Assignment" sheetId="5" r:id="rId10"/>
    <sheet name="Qn1" sheetId="6" state="hidden" r:id="rId11"/>
    <sheet name="Qn2" sheetId="7" state="hidden" r:id="rId12"/>
    <sheet name="Qn3" sheetId="8" state="hidden" r:id="rId13"/>
    <sheet name="Sheet4" sheetId="9" state="hidden" r:id="rId14"/>
    <sheet name="Sheet5" sheetId="10" state="hidden" r:id="rId15"/>
    <sheet name="visualization" sheetId="19" r:id="rId16"/>
  </sheets>
  <calcPr calcId="144525"/>
  <pivotCaches>
    <pivotCache cacheId="0" r:id="rId17"/>
  </pivotCaches>
  <extLst>
    <ext uri="GoogleSheetsCustomDataVersion2">
      <go:sheetsCustomData xmlns:go="http://customooxmlschemas.google.com/" r:id="" roundtripDataChecksum="POQJY6pc+0f9t5j52qJ3f3dwrCU4A/f4fHrmNchtwQg="/>
    </ext>
  </extLst>
</workbook>
</file>

<file path=xl/calcChain.xml><?xml version="1.0" encoding="utf-8"?>
<calcChain xmlns="http://schemas.openxmlformats.org/spreadsheetml/2006/main">
  <c r="B11" i="18" l="1"/>
  <c r="B11" i="17"/>
  <c r="B11" i="15"/>
  <c r="E31" i="2" l="1"/>
  <c r="D30" i="2"/>
  <c r="C29" i="2"/>
  <c r="B28" i="2"/>
</calcChain>
</file>

<file path=xl/sharedStrings.xml><?xml version="1.0" encoding="utf-8"?>
<sst xmlns="http://schemas.openxmlformats.org/spreadsheetml/2006/main" count="314" uniqueCount="77">
  <si>
    <t>Mini Project: Lookup Functions and Data Analysis Task</t>
  </si>
  <si>
    <t>Objective:</t>
  </si>
  <si>
    <t>Your task is to utilize lookup functions to extract, match, and analyze data across multiple sheets in the given dataset. This exercise will help you strengthen your proficiency in Excel lookup functions and also the fomula are to be shown.</t>
  </si>
  <si>
    <t>Instructions:</t>
  </si>
  <si>
    <r>
      <rPr>
        <b/>
        <sz val="11"/>
        <color theme="1"/>
        <rFont val="Calibri"/>
      </rPr>
      <t>1. Understand the Dataset</t>
    </r>
    <r>
      <rPr>
        <sz val="11"/>
        <color theme="1"/>
        <rFont val="Calibri"/>
      </rPr>
      <t xml:space="preserve"> – The dataset consists of </t>
    </r>
    <r>
      <rPr>
        <b/>
        <sz val="11"/>
        <color theme="1"/>
        <rFont val="Calibri"/>
      </rPr>
      <t>four different sheets</t>
    </r>
    <r>
      <rPr>
        <sz val="11"/>
        <color theme="1"/>
        <rFont val="Calibri"/>
      </rPr>
      <t xml:space="preserve"> containing structured data. Carefully review the information in each sheet.</t>
    </r>
  </si>
  <si>
    <r>
      <rPr>
        <b/>
        <sz val="11"/>
        <color theme="1"/>
        <rFont val="Calibri"/>
      </rPr>
      <t>2. Apply Lookup Functions</t>
    </r>
    <r>
      <rPr>
        <sz val="11"/>
        <color theme="1"/>
        <rFont val="Calibri"/>
      </rPr>
      <t xml:space="preserve"> – Use </t>
    </r>
    <r>
      <rPr>
        <b/>
        <sz val="11"/>
        <color theme="1"/>
        <rFont val="Calibri"/>
      </rPr>
      <t>VLOOKUP or XLOOKUP</t>
    </r>
    <r>
      <rPr>
        <sz val="11"/>
        <color theme="1"/>
        <rFont val="Calibri"/>
      </rPr>
      <t xml:space="preserve"> where applicable to retrieve relevant data based on the assignment questions and also the pivot assessment sheet.</t>
    </r>
  </si>
  <si>
    <r>
      <rPr>
        <b/>
        <sz val="11"/>
        <color theme="1"/>
        <rFont val="Calibri"/>
      </rPr>
      <t>3. Answer the Assignment Questions</t>
    </r>
    <r>
      <rPr>
        <sz val="11"/>
        <color theme="1"/>
        <rFont val="Calibri"/>
      </rPr>
      <t xml:space="preserve"> – Follow the provided </t>
    </r>
    <r>
      <rPr>
        <b/>
        <sz val="11"/>
        <color theme="1"/>
        <rFont val="Calibri"/>
      </rPr>
      <t>assignment sheet</t>
    </r>
    <r>
      <rPr>
        <sz val="11"/>
        <color theme="1"/>
        <rFont val="Calibri"/>
      </rPr>
      <t xml:space="preserve"> and complete the required tasks by applying lookup techniques effectively.</t>
    </r>
  </si>
  <si>
    <t>Expected Deliverables:</t>
  </si>
  <si>
    <r>
      <rPr>
        <sz val="11"/>
        <color theme="1"/>
        <rFont val="Calibri"/>
      </rPr>
      <t xml:space="preserve">A </t>
    </r>
    <r>
      <rPr>
        <b/>
        <sz val="11"/>
        <color theme="1"/>
        <rFont val="Calibri"/>
      </rPr>
      <t>completed Excel file</t>
    </r>
    <r>
      <rPr>
        <sz val="11"/>
        <color theme="1"/>
        <rFont val="Calibri"/>
      </rPr>
      <t xml:space="preserve"> with correctly implemented lookup functions and calculated results.</t>
    </r>
  </si>
  <si>
    <r>
      <rPr>
        <sz val="11"/>
        <color theme="1"/>
        <rFont val="Calibri"/>
      </rPr>
      <t xml:space="preserve">A </t>
    </r>
    <r>
      <rPr>
        <b/>
        <sz val="11"/>
        <color theme="1"/>
        <rFont val="Calibri"/>
      </rPr>
      <t>brief summary</t>
    </r>
    <r>
      <rPr>
        <sz val="11"/>
        <color theme="1"/>
        <rFont val="Calibri"/>
      </rPr>
      <t xml:space="preserve"> explaining the steps taken and key insights from your analysis.</t>
    </r>
  </si>
  <si>
    <t>Ensure accuracy in your formulas and maintain a well-structured dataset. Good luck with your analysis! 🚀</t>
  </si>
  <si>
    <t>Customer Name</t>
  </si>
  <si>
    <t>Order Priority</t>
  </si>
  <si>
    <t>Order Quantity</t>
  </si>
  <si>
    <t>Sales</t>
  </si>
  <si>
    <t>Discount</t>
  </si>
  <si>
    <t>Ship Mode</t>
  </si>
  <si>
    <t>Profit</t>
  </si>
  <si>
    <t>Region</t>
  </si>
  <si>
    <t>Customer Segment</t>
  </si>
  <si>
    <t>Date</t>
  </si>
  <si>
    <t>Ruben Dartt</t>
  </si>
  <si>
    <t>Not Specified</t>
  </si>
  <si>
    <t>Regular Air</t>
  </si>
  <si>
    <t>West</t>
  </si>
  <si>
    <t>Corporate</t>
  </si>
  <si>
    <t>Roy Collins</t>
  </si>
  <si>
    <t>High</t>
  </si>
  <si>
    <t>Express Air</t>
  </si>
  <si>
    <t>Prarie</t>
  </si>
  <si>
    <t>Pauline Chand</t>
  </si>
  <si>
    <t>Low</t>
  </si>
  <si>
    <t>Ontario</t>
  </si>
  <si>
    <t>Muhammed MacIntyre</t>
  </si>
  <si>
    <t>Nunavut</t>
  </si>
  <si>
    <t>Small Business</t>
  </si>
  <si>
    <t>Julie Creighton</t>
  </si>
  <si>
    <t>Liz Pelletier</t>
  </si>
  <si>
    <t>Delivery Truck</t>
  </si>
  <si>
    <t>Craig Yedwab</t>
  </si>
  <si>
    <t>Medium</t>
  </si>
  <si>
    <t>Yukon</t>
  </si>
  <si>
    <t>Consumer</t>
  </si>
  <si>
    <t>Jonathan Doherty</t>
  </si>
  <si>
    <t>Tamara Dahlen</t>
  </si>
  <si>
    <t>Critical</t>
  </si>
  <si>
    <t>Keith Dawkins</t>
  </si>
  <si>
    <t>Home Office</t>
  </si>
  <si>
    <t>Arthur Gainer</t>
  </si>
  <si>
    <t>Sample Company A</t>
  </si>
  <si>
    <t>Helen Wasserman</t>
  </si>
  <si>
    <t>Quebec</t>
  </si>
  <si>
    <t>Questions</t>
  </si>
  <si>
    <t>1. What Customer Segment does Muhammed MacIntyre fall under? (Vlookup)</t>
  </si>
  <si>
    <t>2. What was the sales amount on 5/7/2009? (Vlookup)</t>
  </si>
  <si>
    <t>3. Who was the customer with sales figure 4158.1235? (xlookup)</t>
  </si>
  <si>
    <t>4. Which customer comes from the region Yukon?</t>
  </si>
  <si>
    <t>1. Total order quantity for Liz pelletier</t>
  </si>
  <si>
    <t>2. Which order priority category produced the highest sales?</t>
  </si>
  <si>
    <t>3. Show only sales that were made in 2009</t>
  </si>
  <si>
    <t>4. Which region brought in the least profit for the year 2012?</t>
  </si>
  <si>
    <t>5. which customer segment accounted for our highest sales figure?</t>
  </si>
  <si>
    <t>Sum of Order Quantity</t>
  </si>
  <si>
    <t>Row Labels</t>
  </si>
  <si>
    <t>Sum of Sales</t>
  </si>
  <si>
    <t>Grand Total</t>
  </si>
  <si>
    <t>2009</t>
  </si>
  <si>
    <t>Sum of Profit</t>
  </si>
  <si>
    <t>Column Labels</t>
  </si>
  <si>
    <t>2012</t>
  </si>
  <si>
    <t>Sales Amount</t>
  </si>
  <si>
    <t>Column1</t>
  </si>
  <si>
    <t>yukon</t>
  </si>
  <si>
    <t>Customer Name2</t>
  </si>
  <si>
    <t>high</t>
  </si>
  <si>
    <t>(Multiple Items)</t>
  </si>
  <si>
    <t>Less Profit for 2012</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</si>
</sst>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scheme val="minor"/>
    </font>
    <font>
      <sz val="11"/>
      <color theme="1"/>
      <name val="Calibri"/>
      <family val="2"/>
      <scheme val="minor"/>
    </font>
    <font>
      <sz val="11"/>
      <color theme="1"/>
      <name val="Calibri"/>
      <family val="2"/>
      <scheme val="minor"/>
    </font>
    <font>
      <b/>
      <sz val="13"/>
      <color theme="1"/>
      <name val="Calibri"/>
    </font>
    <font>
      <sz val="11"/>
      <color theme="1"/>
      <name val="Calibri"/>
    </font>
    <font>
      <b/>
      <sz val="11"/>
      <color theme="1"/>
      <name val="Calibri"/>
    </font>
    <font>
      <sz val="11"/>
      <color theme="0"/>
      <name val="Calibri"/>
      <scheme val="minor"/>
    </font>
    <font>
      <sz val="11"/>
      <color theme="1"/>
      <name val="Calibri"/>
      <scheme val="minor"/>
    </font>
    <font>
      <b/>
      <sz val="11"/>
      <color theme="0"/>
      <name val="Calibri"/>
    </font>
    <font>
      <sz val="11"/>
      <color theme="0"/>
      <name val="Calibri"/>
    </font>
    <font>
      <b/>
      <sz val="11"/>
      <color theme="1"/>
      <name val="Calibri"/>
      <family val="2"/>
      <scheme val="minor"/>
    </font>
  </fonts>
  <fills count="6">
    <fill>
      <patternFill patternType="none"/>
    </fill>
    <fill>
      <patternFill patternType="gray125"/>
    </fill>
    <fill>
      <patternFill patternType="solid">
        <fgColor rgb="FFFBE4D5"/>
        <bgColor rgb="FFFBE4D5"/>
      </patternFill>
    </fill>
    <fill>
      <patternFill patternType="solid">
        <fgColor rgb="FFFFFF00"/>
        <bgColor rgb="FFFFFF00"/>
      </patternFill>
    </fill>
    <fill>
      <patternFill patternType="solid">
        <fgColor theme="1"/>
        <bgColor theme="1"/>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28">
    <xf numFmtId="0" fontId="0" fillId="0" borderId="0" xfId="0" applyFont="1" applyAlignment="1"/>
    <xf numFmtId="0" fontId="3" fillId="2" borderId="1" xfId="0" applyFont="1" applyFill="1" applyBorder="1" applyAlignment="1">
      <alignment vertical="center"/>
    </xf>
    <xf numFmtId="0" fontId="4" fillId="2" borderId="1" xfId="0" applyFont="1" applyFill="1" applyBorder="1"/>
    <xf numFmtId="0" fontId="5" fillId="2" borderId="1" xfId="0" applyFont="1" applyFill="1" applyBorder="1"/>
    <xf numFmtId="0" fontId="4" fillId="2" borderId="1" xfId="0" applyFont="1" applyFill="1" applyBorder="1" applyAlignment="1">
      <alignment wrapText="1"/>
    </xf>
    <xf numFmtId="0" fontId="3" fillId="2" borderId="1" xfId="0" applyFont="1" applyFill="1" applyBorder="1" applyAlignment="1">
      <alignment vertical="center" wrapText="1"/>
    </xf>
    <xf numFmtId="0" fontId="4"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4" fillId="2" borderId="1" xfId="0" applyFont="1" applyFill="1" applyBorder="1" applyAlignment="1">
      <alignment horizontal="left" vertical="center"/>
    </xf>
    <xf numFmtId="0" fontId="6" fillId="0" borderId="0" xfId="0" applyFont="1"/>
    <xf numFmtId="0" fontId="7" fillId="0" borderId="0" xfId="0" applyFont="1"/>
    <xf numFmtId="14" fontId="4" fillId="0" borderId="0" xfId="0" applyNumberFormat="1" applyFont="1"/>
    <xf numFmtId="0" fontId="7" fillId="0" borderId="0" xfId="0" applyFont="1"/>
    <xf numFmtId="0" fontId="4" fillId="3" borderId="1" xfId="0" applyFont="1" applyFill="1" applyBorder="1"/>
    <xf numFmtId="0" fontId="8" fillId="4" borderId="1" xfId="0" applyFont="1" applyFill="1" applyBorder="1"/>
    <xf numFmtId="0" fontId="9" fillId="4" borderId="1" xfId="0" applyFont="1" applyFill="1" applyBorder="1"/>
    <xf numFmtId="0" fontId="4" fillId="0" borderId="0" xfId="0" applyFont="1"/>
    <xf numFmtId="0" fontId="4" fillId="0" borderId="0" xfId="0" applyFont="1" applyAlignment="1">
      <alignment horizontal="left"/>
    </xf>
    <xf numFmtId="14" fontId="0" fillId="0" borderId="0" xfId="0" applyNumberFormat="1" applyFont="1" applyAlignment="1"/>
    <xf numFmtId="0" fontId="2" fillId="0" borderId="0" xfId="0" applyFont="1" applyAlignment="1"/>
    <xf numFmtId="0" fontId="0" fillId="5" borderId="0" xfId="0" applyFont="1" applyFill="1" applyAlignment="1"/>
    <xf numFmtId="0" fontId="10" fillId="0" borderId="1" xfId="0" applyFont="1" applyFill="1" applyBorder="1" applyAlignment="1">
      <alignment horizontal="left"/>
    </xf>
    <xf numFmtId="0" fontId="1" fillId="0" borderId="0" xfId="0" applyFont="1" applyAlignment="1"/>
    <xf numFmtId="0" fontId="10" fillId="0" borderId="0" xfId="0" applyFont="1" applyAlignment="1"/>
    <xf numFmtId="0" fontId="0" fillId="0" borderId="0" xfId="0" pivotButton="1" applyFont="1" applyAlignment="1"/>
    <xf numFmtId="14" fontId="0" fillId="0" borderId="0" xfId="0" applyNumberFormat="1" applyFont="1" applyAlignment="1">
      <alignment horizontal="left"/>
    </xf>
    <xf numFmtId="0" fontId="0" fillId="0" borderId="0" xfId="0" applyNumberFormat="1" applyFont="1" applyAlignment="1"/>
    <xf numFmtId="0" fontId="0" fillId="0" borderId="0" xfId="0" applyFont="1" applyAlignment="1">
      <alignment horizontal="left"/>
    </xf>
  </cellXfs>
  <cellStyles count="1">
    <cellStyle name="Normal" xfId="0" builtinId="0"/>
  </cellStyles>
  <dxfs count="8">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ill>
        <patternFill patternType="solid">
          <fgColor rgb="FFB4C6E7"/>
          <bgColor rgb="FFB4C6E7"/>
        </patternFill>
      </fill>
    </dxf>
    <dxf>
      <fill>
        <patternFill patternType="solid">
          <fgColor rgb="FFD9E2F3"/>
          <bgColor rgb="FFD9E2F3"/>
        </patternFill>
      </fill>
    </dxf>
    <dxf>
      <fill>
        <patternFill patternType="solid">
          <fgColor theme="1"/>
          <bgColor theme="1"/>
        </patternFill>
      </fill>
    </dxf>
    <dxf>
      <fill>
        <patternFill patternType="solid">
          <fgColor rgb="FFB4C6E7"/>
          <bgColor rgb="FFB4C6E7"/>
        </patternFill>
      </fill>
    </dxf>
    <dxf>
      <fill>
        <patternFill patternType="solid">
          <fgColor rgb="FFD9E2F3"/>
          <bgColor rgb="FFD9E2F3"/>
        </patternFill>
      </fill>
    </dxf>
    <dxf>
      <fill>
        <patternFill patternType="solid">
          <fgColor theme="1"/>
          <bgColor theme="1"/>
        </patternFill>
      </fill>
    </dxf>
  </dxfs>
  <tableStyles count="2">
    <tableStyle name="Lookup-style" pivot="0" count="3">
      <tableStyleElement type="headerRow" dxfId="7"/>
      <tableStyleElement type="firstRowStripe" dxfId="6"/>
      <tableStyleElement type="secondRowStripe" dxfId="5"/>
    </tableStyle>
    <tableStyle name="Pivot Table-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[Lookup (2) Assessment (1).xlsx]total order quantity for Lis Pe!PivotTable2</c:name>
    <c:fmtId val="2"/>
  </c:pivotSource>
  <c:chart>
    <c:title>
      <c:tx>
        <c:rich>
          <a:bodyPr/>
          <a:lstStyle/>
          <a:p>
            <a:pPr>
              <a:defRPr/>
            </a:pPr>
            <a:r>
              <a:rPr lang="en-US"/>
              <a:t>Total Order Quantity for Lis Pelletier</a:t>
            </a:r>
          </a:p>
        </c:rich>
      </c:tx>
      <c:layout/>
      <c:overlay val="0"/>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'total order quantity for Lis Pe'!$B$3</c:f>
              <c:strCache>
                <c:ptCount val="1"/>
                <c:pt idx="0">
                  <c:v>Total</c:v>
                </c:pt>
              </c:strCache>
            </c:strRef>
          </c:tx>
          <c:invertIfNegative val="0"/>
          <c:cat>
            <c:strRef>
              <c:f>'total order quantity for Lis Pe'!$A$4:$A$5</c:f>
              <c:strCache>
                <c:ptCount val="1"/>
                <c:pt idx="0">
                  <c:v>Liz Pelletier</c:v>
                </c:pt>
              </c:strCache>
            </c:strRef>
          </c:cat>
          <c:val>
            <c:numRef>
              <c:f>'total order quantity for Lis Pe'!$B$4:$B$5</c:f>
              <c:numCache>
                <c:formatCode>General</c:formatCode>
                <c:ptCount val="1"/>
                <c:pt idx="0">
                  <c:v>88</c:v>
                </c:pt>
              </c:numCache>
            </c:numRef>
          </c:val>
        </c:ser>
        <c:dLbls>
          <c:showLegendKey val="0"/>
          <c:showVal val="0"/>
          <c:showCatName val="0"/>
          <c:showSerName val="0"/>
          <c:showPercent val="0"/>
          <c:showBubbleSize val="0"/>
        </c:dLbls>
        <c:gapWidth val="150"/>
        <c:shape val="cone"/>
        <c:axId val="38040320"/>
        <c:axId val="38041856"/>
        <c:axId val="0"/>
      </c:bar3DChart>
      <c:catAx>
        <c:axId val="38040320"/>
        <c:scaling>
          <c:orientation val="minMax"/>
        </c:scaling>
        <c:delete val="0"/>
        <c:axPos val="b"/>
        <c:majorTickMark val="none"/>
        <c:minorTickMark val="none"/>
        <c:tickLblPos val="nextTo"/>
        <c:crossAx val="38041856"/>
        <c:crosses val="autoZero"/>
        <c:auto val="1"/>
        <c:lblAlgn val="ctr"/>
        <c:lblOffset val="100"/>
        <c:noMultiLvlLbl val="0"/>
      </c:catAx>
      <c:valAx>
        <c:axId val="38041856"/>
        <c:scaling>
          <c:orientation val="minMax"/>
        </c:scaling>
        <c:delete val="0"/>
        <c:axPos val="l"/>
        <c:majorGridlines/>
        <c:numFmt formatCode="General" sourceLinked="1"/>
        <c:majorTickMark val="none"/>
        <c:minorTickMark val="none"/>
        <c:tickLblPos val="nextTo"/>
        <c:crossAx val="38040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[Lookup (2) Assessment (1).xlsx]Customer Segment with Highest S!PivotTable6</c:name>
    <c:fmtId val="3"/>
  </c:pivotSource>
  <c:chart>
    <c:title>
      <c:tx>
        <c:rich>
          <a:bodyPr/>
          <a:lstStyle/>
          <a:p>
            <a:pPr>
              <a:defRPr/>
            </a:pPr>
            <a:r>
              <a:rPr lang="en-US" sz="1400"/>
              <a:t>Customer</a:t>
            </a:r>
            <a:r>
              <a:rPr lang="en-US" sz="1400" baseline="0"/>
              <a:t> Segment with Highest Sales Figure</a:t>
            </a:r>
            <a:endParaRPr lang="en-US" sz="1400"/>
          </a:p>
        </c:rich>
      </c:tx>
      <c:layout>
        <c:manualLayout>
          <c:xMode val="edge"/>
          <c:yMode val="edge"/>
          <c:x val="0.17424999999999999"/>
          <c:y val="9.6201516477107021E-2"/>
        </c:manualLayout>
      </c:layout>
      <c:overlay val="0"/>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'Customer Segment with Highest S'!$B$3</c:f>
              <c:strCache>
                <c:ptCount val="1"/>
                <c:pt idx="0">
                  <c:v>Total</c:v>
                </c:pt>
              </c:strCache>
            </c:strRef>
          </c:tx>
          <c:invertIfNegative val="0"/>
          <c:cat>
            <c:strRef>
              <c:f>'Customer Segment with Highest S'!$A$4:$A$8</c:f>
              <c:strCache>
                <c:ptCount val="4"/>
                <c:pt idx="0">
                  <c:v>Consumer</c:v>
                </c:pt>
                <c:pt idx="1">
                  <c:v>Corporate</c:v>
                </c:pt>
                <c:pt idx="2">
                  <c:v>Home Office</c:v>
                </c:pt>
                <c:pt idx="3">
                  <c:v>Small Business</c:v>
                </c:pt>
              </c:strCache>
            </c:strRef>
          </c:cat>
          <c:val>
            <c:numRef>
              <c:f>'Customer Segment with Highest S'!$B$4:$B$8</c:f>
              <c:numCache>
                <c:formatCode>General</c:formatCode>
                <c:ptCount val="4"/>
                <c:pt idx="0">
                  <c:v>183.72</c:v>
                </c:pt>
                <c:pt idx="1">
                  <c:v>13178.6515</c:v>
                </c:pt>
                <c:pt idx="2">
                  <c:v>14537.448999999999</c:v>
                </c:pt>
                <c:pt idx="3">
                  <c:v>261.54000000000002</c:v>
                </c:pt>
              </c:numCache>
            </c:numRef>
          </c:val>
        </c:ser>
        <c:dLbls>
          <c:showLegendKey val="0"/>
          <c:showVal val="0"/>
          <c:showCatName val="0"/>
          <c:showSerName val="0"/>
          <c:showPercent val="0"/>
          <c:showBubbleSize val="0"/>
        </c:dLbls>
        <c:gapWidth val="150"/>
        <c:shape val="cylinder"/>
        <c:axId val="38525952"/>
        <c:axId val="39674624"/>
        <c:axId val="0"/>
      </c:bar3DChart>
      <c:catAx>
        <c:axId val="38525952"/>
        <c:scaling>
          <c:orientation val="minMax"/>
        </c:scaling>
        <c:delete val="0"/>
        <c:axPos val="b"/>
        <c:majorTickMark val="out"/>
        <c:minorTickMark val="none"/>
        <c:tickLblPos val="nextTo"/>
        <c:crossAx val="39674624"/>
        <c:crosses val="autoZero"/>
        <c:auto val="1"/>
        <c:lblAlgn val="ctr"/>
        <c:lblOffset val="100"/>
        <c:noMultiLvlLbl val="0"/>
      </c:catAx>
      <c:valAx>
        <c:axId val="39674624"/>
        <c:scaling>
          <c:orientation val="minMax"/>
        </c:scaling>
        <c:delete val="0"/>
        <c:axPos val="l"/>
        <c:numFmt formatCode="General" sourceLinked="1"/>
        <c:majorTickMark val="out"/>
        <c:minorTickMark val="none"/>
        <c:tickLblPos val="nextTo"/>
        <c:crossAx val="38525952"/>
        <c:crosses val="autoZero"/>
        <c:crossBetween val="between"/>
      </c:valAx>
    </c:plotArea>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[Lookup (2) Assessment (1).xlsx]order priority with highest sal!PivotTable3</c:name>
    <c:fmtId val="1"/>
  </c:pivotSource>
  <c:chart>
    <c:title>
      <c:tx>
        <c:rich>
          <a:bodyPr/>
          <a:lstStyle/>
          <a:p>
            <a:pPr>
              <a:defRPr/>
            </a:pPr>
            <a:r>
              <a:rPr lang="en-US"/>
              <a:t>Order Priority</a:t>
            </a:r>
            <a:r>
              <a:rPr lang="en-US" baseline="0"/>
              <a:t> with Highest Sales</a:t>
            </a:r>
            <a:endParaRPr lang="en-US"/>
          </a:p>
        </c:rich>
      </c:tx>
      <c:layout/>
      <c:overlay val="0"/>
    </c:title>
    <c:autoTitleDeleted val="0"/>
    <c:pivotFmts>
      <c:pivotFmt>
        <c:idx val="0"/>
      </c:pivotFmt>
    </c:pivotFmts>
    <c:plotArea>
      <c:layout/>
      <c:lineChart>
        <c:grouping val="stacked"/>
        <c:varyColors val="0"/>
        <c:ser>
          <c:idx val="0"/>
          <c:order val="0"/>
          <c:tx>
            <c:strRef>
              <c:f>'order priority with highest sal'!$B$3</c:f>
              <c:strCache>
                <c:ptCount val="1"/>
                <c:pt idx="0">
                  <c:v>Total</c:v>
                </c:pt>
              </c:strCache>
            </c:strRef>
          </c:tx>
          <c:cat>
            <c:strRef>
              <c:f>'order priority with highest sal'!$A$4:$A$9</c:f>
              <c:strCache>
                <c:ptCount val="5"/>
                <c:pt idx="0">
                  <c:v>Critical</c:v>
                </c:pt>
                <c:pt idx="1">
                  <c:v>High</c:v>
                </c:pt>
                <c:pt idx="2">
                  <c:v>Low</c:v>
                </c:pt>
                <c:pt idx="3">
                  <c:v>Medium</c:v>
                </c:pt>
                <c:pt idx="4">
                  <c:v>Not Specified</c:v>
                </c:pt>
              </c:strCache>
            </c:strRef>
          </c:cat>
          <c:val>
            <c:numRef>
              <c:f>'order priority with highest sal'!$B$4:$B$9</c:f>
              <c:numCache>
                <c:formatCode>General</c:formatCode>
                <c:ptCount val="5"/>
                <c:pt idx="0">
                  <c:v>6297.4755000000005</c:v>
                </c:pt>
                <c:pt idx="1">
                  <c:v>10065.397000000001</c:v>
                </c:pt>
                <c:pt idx="2">
                  <c:v>8296.99</c:v>
                </c:pt>
                <c:pt idx="3">
                  <c:v>75.569999999999993</c:v>
                </c:pt>
                <c:pt idx="4">
                  <c:v>3425.9279999999999</c:v>
                </c:pt>
              </c:numCache>
            </c:numRef>
          </c:val>
          <c:smooth val="0"/>
        </c:ser>
        <c:dLbls>
          <c:showLegendKey val="0"/>
          <c:showVal val="0"/>
          <c:showCatName val="0"/>
          <c:showSerName val="0"/>
          <c:showPercent val="0"/>
          <c:showBubbleSize val="0"/>
        </c:dLbls>
        <c:marker val="1"/>
        <c:smooth val="0"/>
        <c:axId val="82569856"/>
        <c:axId val="38404480"/>
      </c:lineChart>
      <c:catAx>
        <c:axId val="82569856"/>
        <c:scaling>
          <c:orientation val="minMax"/>
        </c:scaling>
        <c:delete val="0"/>
        <c:axPos val="b"/>
        <c:majorTickMark val="out"/>
        <c:minorTickMark val="none"/>
        <c:tickLblPos val="nextTo"/>
        <c:crossAx val="38404480"/>
        <c:crosses val="autoZero"/>
        <c:auto val="1"/>
        <c:lblAlgn val="ctr"/>
        <c:lblOffset val="100"/>
        <c:noMultiLvlLbl val="0"/>
      </c:catAx>
      <c:valAx>
        <c:axId val="38404480"/>
        <c:scaling>
          <c:orientation val="minMax"/>
        </c:scaling>
        <c:delete val="0"/>
        <c:axPos val="l"/>
        <c:majorGridlines/>
        <c:numFmt formatCode="General" sourceLinked="1"/>
        <c:majorTickMark val="out"/>
        <c:minorTickMark val="none"/>
        <c:tickLblPos val="nextTo"/>
        <c:crossAx val="82569856"/>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[Lookup (2) Assessment (1).xlsx]sales in 2009!PivotTable4</c:name>
    <c:fmtId val="1"/>
  </c:pivotSource>
  <c:chart>
    <c:title>
      <c:tx>
        <c:rich>
          <a:bodyPr/>
          <a:lstStyle/>
          <a:p>
            <a:pPr>
              <a:defRPr/>
            </a:pPr>
            <a:r>
              <a:rPr lang="en-US"/>
              <a:t>Sales in 2009</a:t>
            </a:r>
          </a:p>
        </c:rich>
      </c:tx>
      <c:layout/>
      <c:overlay val="0"/>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'sales in 2009'!$B$3</c:f>
              <c:strCache>
                <c:ptCount val="1"/>
                <c:pt idx="0">
                  <c:v>Total</c:v>
                </c:pt>
              </c:strCache>
            </c:strRef>
          </c:tx>
          <c:invertIfNegative val="0"/>
          <c:cat>
            <c:strRef>
              <c:f>'sales in 2009'!$A$4:$A$16</c:f>
              <c:strCache>
                <c:ptCount val="12"/>
                <c:pt idx="0">
                  <c:v>4/23/2009</c:v>
                </c:pt>
                <c:pt idx="1">
                  <c:v>4/25/2009</c:v>
                </c:pt>
                <c:pt idx="2">
                  <c:v>4/27/2009</c:v>
                </c:pt>
                <c:pt idx="3">
                  <c:v>4/28/2009</c:v>
                </c:pt>
                <c:pt idx="4">
                  <c:v>4/29/2009</c:v>
                </c:pt>
                <c:pt idx="5">
                  <c:v>5/1/2009</c:v>
                </c:pt>
                <c:pt idx="6">
                  <c:v>5/2/2009</c:v>
                </c:pt>
                <c:pt idx="7">
                  <c:v>5/3/2009</c:v>
                </c:pt>
                <c:pt idx="8">
                  <c:v>5/4/2009</c:v>
                </c:pt>
                <c:pt idx="9">
                  <c:v>5/5/2009</c:v>
                </c:pt>
                <c:pt idx="10">
                  <c:v>5/6/2009</c:v>
                </c:pt>
                <c:pt idx="11">
                  <c:v>5/7/2009</c:v>
                </c:pt>
              </c:strCache>
            </c:strRef>
          </c:cat>
          <c:val>
            <c:numRef>
              <c:f>'sales in 2009'!$B$4:$B$16</c:f>
              <c:numCache>
                <c:formatCode>General</c:formatCode>
                <c:ptCount val="12"/>
                <c:pt idx="0">
                  <c:v>1892.848</c:v>
                </c:pt>
                <c:pt idx="1">
                  <c:v>261.54000000000002</c:v>
                </c:pt>
                <c:pt idx="2">
                  <c:v>1761.4</c:v>
                </c:pt>
                <c:pt idx="3">
                  <c:v>160.23349999999999</c:v>
                </c:pt>
                <c:pt idx="4">
                  <c:v>140.56</c:v>
                </c:pt>
                <c:pt idx="5">
                  <c:v>3812.73</c:v>
                </c:pt>
                <c:pt idx="6">
                  <c:v>6.93</c:v>
                </c:pt>
                <c:pt idx="7">
                  <c:v>75.569999999999993</c:v>
                </c:pt>
                <c:pt idx="8">
                  <c:v>108.15</c:v>
                </c:pt>
                <c:pt idx="9">
                  <c:v>575.11</c:v>
                </c:pt>
                <c:pt idx="10">
                  <c:v>461.89</c:v>
                </c:pt>
                <c:pt idx="11">
                  <c:v>2484.7455</c:v>
                </c:pt>
              </c:numCache>
            </c:numRef>
          </c:val>
        </c:ser>
        <c:dLbls>
          <c:showLegendKey val="0"/>
          <c:showVal val="0"/>
          <c:showCatName val="0"/>
          <c:showSerName val="0"/>
          <c:showPercent val="0"/>
          <c:showBubbleSize val="0"/>
        </c:dLbls>
        <c:gapWidth val="150"/>
        <c:shape val="box"/>
        <c:axId val="38455552"/>
        <c:axId val="38748160"/>
        <c:axId val="0"/>
      </c:bar3DChart>
      <c:catAx>
        <c:axId val="38455552"/>
        <c:scaling>
          <c:orientation val="minMax"/>
        </c:scaling>
        <c:delete val="0"/>
        <c:axPos val="b"/>
        <c:majorTickMark val="out"/>
        <c:minorTickMark val="none"/>
        <c:tickLblPos val="nextTo"/>
        <c:crossAx val="38748160"/>
        <c:crosses val="autoZero"/>
        <c:auto val="1"/>
        <c:lblAlgn val="ctr"/>
        <c:lblOffset val="100"/>
        <c:noMultiLvlLbl val="0"/>
      </c:catAx>
      <c:valAx>
        <c:axId val="38748160"/>
        <c:scaling>
          <c:orientation val="minMax"/>
        </c:scaling>
        <c:delete val="0"/>
        <c:axPos val="l"/>
        <c:majorGridlines/>
        <c:numFmt formatCode="General" sourceLinked="1"/>
        <c:majorTickMark val="out"/>
        <c:minorTickMark val="none"/>
        <c:tickLblPos val="nextTo"/>
        <c:crossAx val="3845555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[Lookup (2) Assessment (1).xlsx]Region with less profit for 201!PivotTable5</c:name>
    <c:fmtId val="1"/>
  </c:pivotSource>
  <c:chart>
    <c:title>
      <c:tx>
        <c:rich>
          <a:bodyPr/>
          <a:lstStyle/>
          <a:p>
            <a:pPr>
              <a:defRPr/>
            </a:pPr>
            <a:r>
              <a:rPr lang="en-US"/>
              <a:t>Region</a:t>
            </a:r>
            <a:r>
              <a:rPr lang="en-US" baseline="0"/>
              <a:t> with Less Profit</a:t>
            </a:r>
            <a:endParaRPr lang="en-US"/>
          </a:p>
        </c:rich>
      </c:tx>
      <c:layout/>
      <c:overlay val="0"/>
    </c:title>
    <c:autoTitleDeleted val="0"/>
    <c:pivotFmts>
      <c:pivotFmt>
        <c:idx val="0"/>
        <c:marker>
          <c:symbol val="none"/>
        </c:marker>
      </c:pivotFmt>
    </c:pivotFmts>
    <c:plotArea>
      <c:layout/>
      <c:pieChart>
        <c:varyColors val="1"/>
        <c:ser>
          <c:idx val="0"/>
          <c:order val="0"/>
          <c:tx>
            <c:strRef>
              <c:f>'Region with less profit for 201'!$B$4</c:f>
              <c:strCache>
                <c:ptCount val="1"/>
                <c:pt idx="0">
                  <c:v>Total</c:v>
                </c:pt>
              </c:strCache>
            </c:strRef>
          </c:tx>
          <c:cat>
            <c:strRef>
              <c:f>'Region with less profit for 201'!$A$5:$A$7</c:f>
              <c:strCache>
                <c:ptCount val="2"/>
                <c:pt idx="0">
                  <c:v>Ontario</c:v>
                </c:pt>
                <c:pt idx="1">
                  <c:v>West</c:v>
                </c:pt>
              </c:strCache>
            </c:strRef>
          </c:cat>
          <c:val>
            <c:numRef>
              <c:f>'Region with less profit for 201'!$B$5:$B$7</c:f>
              <c:numCache>
                <c:formatCode>General</c:formatCode>
                <c:ptCount val="2"/>
                <c:pt idx="0">
                  <c:v>-22.59</c:v>
                </c:pt>
                <c:pt idx="1">
                  <c:v>1054.82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[Lookup (2) Assessment (1).xlsx]Customer Segment with Highest S!PivotTable6</c:name>
    <c:fmtId val="1"/>
  </c:pivotSource>
  <c:chart>
    <c:title>
      <c:tx>
        <c:rich>
          <a:bodyPr/>
          <a:lstStyle/>
          <a:p>
            <a:pPr>
              <a:defRPr/>
            </a:pPr>
            <a:r>
              <a:rPr lang="en-US" sz="1400"/>
              <a:t>Customer</a:t>
            </a:r>
            <a:r>
              <a:rPr lang="en-US" sz="1400" baseline="0"/>
              <a:t> Segment with Highest Sales Figure</a:t>
            </a:r>
            <a:endParaRPr lang="en-US" sz="1400"/>
          </a:p>
        </c:rich>
      </c:tx>
      <c:layout>
        <c:manualLayout>
          <c:xMode val="edge"/>
          <c:yMode val="edge"/>
          <c:x val="0.17424999999999999"/>
          <c:y val="9.6201516477107021E-2"/>
        </c:manualLayout>
      </c:layout>
      <c:overlay val="0"/>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'Customer Segment with Highest S'!$B$3</c:f>
              <c:strCache>
                <c:ptCount val="1"/>
                <c:pt idx="0">
                  <c:v>Total</c:v>
                </c:pt>
              </c:strCache>
            </c:strRef>
          </c:tx>
          <c:invertIfNegative val="0"/>
          <c:cat>
            <c:strRef>
              <c:f>'Customer Segment with Highest S'!$A$4:$A$8</c:f>
              <c:strCache>
                <c:ptCount val="4"/>
                <c:pt idx="0">
                  <c:v>Consumer</c:v>
                </c:pt>
                <c:pt idx="1">
                  <c:v>Corporate</c:v>
                </c:pt>
                <c:pt idx="2">
                  <c:v>Home Office</c:v>
                </c:pt>
                <c:pt idx="3">
                  <c:v>Small Business</c:v>
                </c:pt>
              </c:strCache>
            </c:strRef>
          </c:cat>
          <c:val>
            <c:numRef>
              <c:f>'Customer Segment with Highest S'!$B$4:$B$8</c:f>
              <c:numCache>
                <c:formatCode>General</c:formatCode>
                <c:ptCount val="4"/>
                <c:pt idx="0">
                  <c:v>183.72</c:v>
                </c:pt>
                <c:pt idx="1">
                  <c:v>13178.6515</c:v>
                </c:pt>
                <c:pt idx="2">
                  <c:v>14537.448999999999</c:v>
                </c:pt>
                <c:pt idx="3">
                  <c:v>261.54000000000002</c:v>
                </c:pt>
              </c:numCache>
            </c:numRef>
          </c:val>
        </c:ser>
        <c:dLbls>
          <c:showLegendKey val="0"/>
          <c:showVal val="0"/>
          <c:showCatName val="0"/>
          <c:showSerName val="0"/>
          <c:showPercent val="0"/>
          <c:showBubbleSize val="0"/>
        </c:dLbls>
        <c:gapWidth val="150"/>
        <c:shape val="cylinder"/>
        <c:axId val="38602624"/>
        <c:axId val="38604160"/>
        <c:axId val="0"/>
      </c:bar3DChart>
      <c:catAx>
        <c:axId val="38602624"/>
        <c:scaling>
          <c:orientation val="minMax"/>
        </c:scaling>
        <c:delete val="0"/>
        <c:axPos val="b"/>
        <c:majorTickMark val="out"/>
        <c:minorTickMark val="none"/>
        <c:tickLblPos val="nextTo"/>
        <c:crossAx val="38604160"/>
        <c:crosses val="autoZero"/>
        <c:auto val="1"/>
        <c:lblAlgn val="ctr"/>
        <c:lblOffset val="100"/>
        <c:noMultiLvlLbl val="0"/>
      </c:catAx>
      <c:valAx>
        <c:axId val="38604160"/>
        <c:scaling>
          <c:orientation val="minMax"/>
        </c:scaling>
        <c:delete val="0"/>
        <c:axPos val="l"/>
        <c:numFmt formatCode="General" sourceLinked="1"/>
        <c:majorTickMark val="out"/>
        <c:minorTickMark val="none"/>
        <c:tickLblPos val="nextTo"/>
        <c:crossAx val="3860262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[Lookup (2) Assessment (1).xlsx]total order quantity for Lis Pe!PivotTable2</c:name>
    <c:fmtId val="5"/>
  </c:pivotSource>
  <c:chart>
    <c:title>
      <c:tx>
        <c:rich>
          <a:bodyPr/>
          <a:lstStyle/>
          <a:p>
            <a:pPr>
              <a:defRPr/>
            </a:pPr>
            <a:r>
              <a:rPr lang="en-US"/>
              <a:t>Total Order Quantity for Lis Pelletier</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'total order quantity for Lis Pe'!$B$3</c:f>
              <c:strCache>
                <c:ptCount val="1"/>
                <c:pt idx="0">
                  <c:v>Total</c:v>
                </c:pt>
              </c:strCache>
            </c:strRef>
          </c:tx>
          <c:invertIfNegative val="0"/>
          <c:cat>
            <c:strRef>
              <c:f>'total order quantity for Lis Pe'!$A$4:$A$5</c:f>
              <c:strCache>
                <c:ptCount val="1"/>
                <c:pt idx="0">
                  <c:v>Liz Pelletier</c:v>
                </c:pt>
              </c:strCache>
            </c:strRef>
          </c:cat>
          <c:val>
            <c:numRef>
              <c:f>'total order quantity for Lis Pe'!$B$4:$B$5</c:f>
              <c:numCache>
                <c:formatCode>General</c:formatCode>
                <c:ptCount val="1"/>
                <c:pt idx="0">
                  <c:v>88</c:v>
                </c:pt>
              </c:numCache>
            </c:numRef>
          </c:val>
        </c:ser>
        <c:dLbls>
          <c:showLegendKey val="0"/>
          <c:showVal val="0"/>
          <c:showCatName val="0"/>
          <c:showSerName val="0"/>
          <c:showPercent val="0"/>
          <c:showBubbleSize val="0"/>
        </c:dLbls>
        <c:gapWidth val="150"/>
        <c:shape val="cone"/>
        <c:axId val="38879616"/>
        <c:axId val="38881152"/>
        <c:axId val="0"/>
      </c:bar3DChart>
      <c:catAx>
        <c:axId val="38879616"/>
        <c:scaling>
          <c:orientation val="minMax"/>
        </c:scaling>
        <c:delete val="0"/>
        <c:axPos val="b"/>
        <c:majorTickMark val="none"/>
        <c:minorTickMark val="none"/>
        <c:tickLblPos val="nextTo"/>
        <c:crossAx val="38881152"/>
        <c:crosses val="autoZero"/>
        <c:auto val="1"/>
        <c:lblAlgn val="ctr"/>
        <c:lblOffset val="100"/>
        <c:noMultiLvlLbl val="0"/>
      </c:catAx>
      <c:valAx>
        <c:axId val="38881152"/>
        <c:scaling>
          <c:orientation val="minMax"/>
        </c:scaling>
        <c:delete val="0"/>
        <c:axPos val="l"/>
        <c:numFmt formatCode="General" sourceLinked="1"/>
        <c:majorTickMark val="none"/>
        <c:minorTickMark val="none"/>
        <c:tickLblPos val="nextTo"/>
        <c:crossAx val="38879616"/>
        <c:crosses val="autoZero"/>
        <c:crossBetween val="between"/>
      </c:valAx>
    </c:plotArea>
    <c:plotVisOnly val="1"/>
    <c:dispBlanksAs val="gap"/>
    <c:showDLblsOverMax val="0"/>
  </c:chart>
  <c:spPr>
    <a:solidFill>
      <a:srgbClr val="00B0F0"/>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[Lookup (2) Assessment (1).xlsx]order priority with highest sal!PivotTable3</c:name>
    <c:fmtId val="4"/>
  </c:pivotSource>
  <c:chart>
    <c:title>
      <c:tx>
        <c:rich>
          <a:bodyPr/>
          <a:lstStyle/>
          <a:p>
            <a:pPr>
              <a:defRPr/>
            </a:pPr>
            <a:r>
              <a:rPr lang="en-US"/>
              <a:t>Order Priority</a:t>
            </a:r>
            <a:r>
              <a:rPr lang="en-US" baseline="0"/>
              <a:t> with Highest Sales</a:t>
            </a:r>
            <a:endParaRPr lang="en-US"/>
          </a:p>
        </c:rich>
      </c:tx>
      <c:layout/>
      <c:overlay val="0"/>
    </c:title>
    <c:autoTitleDeleted val="0"/>
    <c:pivotFmts>
      <c:pivotFmt>
        <c:idx val="0"/>
      </c:pivotFmt>
      <c:pivotFmt>
        <c:idx val="1"/>
      </c:pivotFmt>
      <c:pivotFmt>
        <c:idx val="2"/>
      </c:pivotFmt>
    </c:pivotFmts>
    <c:plotArea>
      <c:layout/>
      <c:lineChart>
        <c:grouping val="stacked"/>
        <c:varyColors val="0"/>
        <c:ser>
          <c:idx val="0"/>
          <c:order val="0"/>
          <c:tx>
            <c:strRef>
              <c:f>'order priority with highest sal'!$B$3</c:f>
              <c:strCache>
                <c:ptCount val="1"/>
                <c:pt idx="0">
                  <c:v>Total</c:v>
                </c:pt>
              </c:strCache>
            </c:strRef>
          </c:tx>
          <c:cat>
            <c:strRef>
              <c:f>'order priority with highest sal'!$A$4:$A$9</c:f>
              <c:strCache>
                <c:ptCount val="5"/>
                <c:pt idx="0">
                  <c:v>Critical</c:v>
                </c:pt>
                <c:pt idx="1">
                  <c:v>High</c:v>
                </c:pt>
                <c:pt idx="2">
                  <c:v>Low</c:v>
                </c:pt>
                <c:pt idx="3">
                  <c:v>Medium</c:v>
                </c:pt>
                <c:pt idx="4">
                  <c:v>Not Specified</c:v>
                </c:pt>
              </c:strCache>
            </c:strRef>
          </c:cat>
          <c:val>
            <c:numRef>
              <c:f>'order priority with highest sal'!$B$4:$B$9</c:f>
              <c:numCache>
                <c:formatCode>General</c:formatCode>
                <c:ptCount val="5"/>
                <c:pt idx="0">
                  <c:v>6297.4755000000005</c:v>
                </c:pt>
                <c:pt idx="1">
                  <c:v>10065.397000000001</c:v>
                </c:pt>
                <c:pt idx="2">
                  <c:v>8296.99</c:v>
                </c:pt>
                <c:pt idx="3">
                  <c:v>75.569999999999993</c:v>
                </c:pt>
                <c:pt idx="4">
                  <c:v>3425.9279999999999</c:v>
                </c:pt>
              </c:numCache>
            </c:numRef>
          </c:val>
          <c:smooth val="0"/>
        </c:ser>
        <c:dLbls>
          <c:showLegendKey val="0"/>
          <c:showVal val="0"/>
          <c:showCatName val="0"/>
          <c:showSerName val="0"/>
          <c:showPercent val="0"/>
          <c:showBubbleSize val="0"/>
        </c:dLbls>
        <c:marker val="1"/>
        <c:smooth val="0"/>
        <c:axId val="38913536"/>
        <c:axId val="38915072"/>
      </c:lineChart>
      <c:catAx>
        <c:axId val="38913536"/>
        <c:scaling>
          <c:orientation val="minMax"/>
        </c:scaling>
        <c:delete val="0"/>
        <c:axPos val="b"/>
        <c:majorTickMark val="out"/>
        <c:minorTickMark val="none"/>
        <c:tickLblPos val="nextTo"/>
        <c:crossAx val="38915072"/>
        <c:crosses val="autoZero"/>
        <c:auto val="1"/>
        <c:lblAlgn val="ctr"/>
        <c:lblOffset val="100"/>
        <c:noMultiLvlLbl val="0"/>
      </c:catAx>
      <c:valAx>
        <c:axId val="38915072"/>
        <c:scaling>
          <c:orientation val="minMax"/>
        </c:scaling>
        <c:delete val="0"/>
        <c:axPos val="l"/>
        <c:majorGridlines/>
        <c:numFmt formatCode="General" sourceLinked="1"/>
        <c:majorTickMark val="out"/>
        <c:minorTickMark val="none"/>
        <c:tickLblPos val="nextTo"/>
        <c:crossAx val="38913536"/>
        <c:crosses val="autoZero"/>
        <c:crossBetween val="between"/>
      </c:valAx>
    </c:plotArea>
    <c:plotVisOnly val="1"/>
    <c:dispBlanksAs val="zero"/>
    <c:showDLblsOverMax val="0"/>
  </c:chart>
  <c:spPr>
    <a:solidFill>
      <a:schemeClr val="accent1"/>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[Lookup (2) Assessment (1).xlsx]sales in 2009!PivotTable4</c:name>
    <c:fmtId val="3"/>
  </c:pivotSource>
  <c:chart>
    <c:title>
      <c:tx>
        <c:rich>
          <a:bodyPr/>
          <a:lstStyle/>
          <a:p>
            <a:pPr>
              <a:defRPr/>
            </a:pPr>
            <a:r>
              <a:rPr lang="en-US"/>
              <a:t>Sales Made in 2009</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'sales in 2009'!$B$3</c:f>
              <c:strCache>
                <c:ptCount val="1"/>
                <c:pt idx="0">
                  <c:v>Total</c:v>
                </c:pt>
              </c:strCache>
            </c:strRef>
          </c:tx>
          <c:invertIfNegative val="0"/>
          <c:cat>
            <c:strRef>
              <c:f>'sales in 2009'!$A$4:$A$16</c:f>
              <c:strCache>
                <c:ptCount val="12"/>
                <c:pt idx="0">
                  <c:v>4/23/2009</c:v>
                </c:pt>
                <c:pt idx="1">
                  <c:v>4/25/2009</c:v>
                </c:pt>
                <c:pt idx="2">
                  <c:v>4/27/2009</c:v>
                </c:pt>
                <c:pt idx="3">
                  <c:v>4/28/2009</c:v>
                </c:pt>
                <c:pt idx="4">
                  <c:v>4/29/2009</c:v>
                </c:pt>
                <c:pt idx="5">
                  <c:v>5/1/2009</c:v>
                </c:pt>
                <c:pt idx="6">
                  <c:v>5/2/2009</c:v>
                </c:pt>
                <c:pt idx="7">
                  <c:v>5/3/2009</c:v>
                </c:pt>
                <c:pt idx="8">
                  <c:v>5/4/2009</c:v>
                </c:pt>
                <c:pt idx="9">
                  <c:v>5/5/2009</c:v>
                </c:pt>
                <c:pt idx="10">
                  <c:v>5/6/2009</c:v>
                </c:pt>
                <c:pt idx="11">
                  <c:v>5/7/2009</c:v>
                </c:pt>
              </c:strCache>
            </c:strRef>
          </c:cat>
          <c:val>
            <c:numRef>
              <c:f>'sales in 2009'!$B$4:$B$16</c:f>
              <c:numCache>
                <c:formatCode>General</c:formatCode>
                <c:ptCount val="12"/>
                <c:pt idx="0">
                  <c:v>1892.848</c:v>
                </c:pt>
                <c:pt idx="1">
                  <c:v>261.54000000000002</c:v>
                </c:pt>
                <c:pt idx="2">
                  <c:v>1761.4</c:v>
                </c:pt>
                <c:pt idx="3">
                  <c:v>160.23349999999999</c:v>
                </c:pt>
                <c:pt idx="4">
                  <c:v>140.56</c:v>
                </c:pt>
                <c:pt idx="5">
                  <c:v>3812.73</c:v>
                </c:pt>
                <c:pt idx="6">
                  <c:v>6.93</c:v>
                </c:pt>
                <c:pt idx="7">
                  <c:v>75.569999999999993</c:v>
                </c:pt>
                <c:pt idx="8">
                  <c:v>108.15</c:v>
                </c:pt>
                <c:pt idx="9">
                  <c:v>575.11</c:v>
                </c:pt>
                <c:pt idx="10">
                  <c:v>461.89</c:v>
                </c:pt>
                <c:pt idx="11">
                  <c:v>2484.7455</c:v>
                </c:pt>
              </c:numCache>
            </c:numRef>
          </c:val>
        </c:ser>
        <c:dLbls>
          <c:showLegendKey val="0"/>
          <c:showVal val="0"/>
          <c:showCatName val="0"/>
          <c:showSerName val="0"/>
          <c:showPercent val="0"/>
          <c:showBubbleSize val="0"/>
        </c:dLbls>
        <c:gapWidth val="150"/>
        <c:shape val="box"/>
        <c:axId val="38927360"/>
        <c:axId val="38494976"/>
        <c:axId val="0"/>
      </c:bar3DChart>
      <c:catAx>
        <c:axId val="38927360"/>
        <c:scaling>
          <c:orientation val="minMax"/>
        </c:scaling>
        <c:delete val="0"/>
        <c:axPos val="b"/>
        <c:majorTickMark val="out"/>
        <c:minorTickMark val="none"/>
        <c:tickLblPos val="nextTo"/>
        <c:crossAx val="38494976"/>
        <c:crosses val="autoZero"/>
        <c:auto val="1"/>
        <c:lblAlgn val="ctr"/>
        <c:lblOffset val="100"/>
        <c:noMultiLvlLbl val="0"/>
      </c:catAx>
      <c:valAx>
        <c:axId val="38494976"/>
        <c:scaling>
          <c:orientation val="minMax"/>
        </c:scaling>
        <c:delete val="0"/>
        <c:axPos val="l"/>
        <c:numFmt formatCode="General" sourceLinked="1"/>
        <c:majorTickMark val="out"/>
        <c:minorTickMark val="none"/>
        <c:tickLblPos val="nextTo"/>
        <c:crossAx val="38927360"/>
        <c:crosses val="autoZero"/>
        <c:crossBetween val="between"/>
      </c:valAx>
    </c:plotArea>
    <c:plotVisOnly val="1"/>
    <c:dispBlanksAs val="gap"/>
    <c:showDLblsOverMax val="0"/>
  </c:chart>
  <c:spPr>
    <a:solidFill>
      <a:schemeClr val="accent1">
        <a:lumMod val="60000"/>
        <a:lumOff val="4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[Lookup (2) Assessment (1).xlsx]Region with less profit for 201!PivotTable5</c:name>
    <c:fmtId val="3"/>
  </c:pivotSource>
  <c:chart>
    <c:title>
      <c:tx>
        <c:rich>
          <a:bodyPr/>
          <a:lstStyle/>
          <a:p>
            <a:pPr>
              <a:defRPr/>
            </a:pPr>
            <a:r>
              <a:rPr lang="en-US" sz="1600"/>
              <a:t>Region</a:t>
            </a:r>
            <a:r>
              <a:rPr lang="en-US" sz="1600" baseline="0"/>
              <a:t> with Less Profit for the year 2012</a:t>
            </a:r>
            <a:endParaRPr lang="en-US" sz="1600"/>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pieChart>
        <c:varyColors val="1"/>
        <c:ser>
          <c:idx val="0"/>
          <c:order val="0"/>
          <c:tx>
            <c:strRef>
              <c:f>'Region with less profit for 201'!$B$4</c:f>
              <c:strCache>
                <c:ptCount val="1"/>
                <c:pt idx="0">
                  <c:v>Total</c:v>
                </c:pt>
              </c:strCache>
            </c:strRef>
          </c:tx>
          <c:cat>
            <c:strRef>
              <c:f>'Region with less profit for 201'!$A$5:$A$7</c:f>
              <c:strCache>
                <c:ptCount val="2"/>
                <c:pt idx="0">
                  <c:v>Ontario</c:v>
                </c:pt>
                <c:pt idx="1">
                  <c:v>West</c:v>
                </c:pt>
              </c:strCache>
            </c:strRef>
          </c:cat>
          <c:val>
            <c:numRef>
              <c:f>'Region with less profit for 201'!$B$5:$B$7</c:f>
              <c:numCache>
                <c:formatCode>General</c:formatCode>
                <c:ptCount val="2"/>
                <c:pt idx="0">
                  <c:v>-22.59</c:v>
                </c:pt>
                <c:pt idx="1">
                  <c:v>1054.82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276225</xdr:colOff>
      <xdr:row>6</xdr:row>
      <xdr:rowOff>147637</xdr:rowOff>
    </xdr:from>
    <xdr:to>
      <xdr:col>9</xdr:col>
      <xdr:colOff>581025</xdr:colOff>
      <xdr:row>21</xdr:row>
      <xdr:rowOff>33337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209550</xdr:colOff>
      <xdr:row>6</xdr:row>
      <xdr:rowOff>147637</xdr:rowOff>
    </xdr:from>
    <xdr:to>
      <xdr:col>10</xdr:col>
      <xdr:colOff>238125</xdr:colOff>
      <xdr:row>21</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723900</xdr:colOff>
      <xdr:row>6</xdr:row>
      <xdr:rowOff>147637</xdr:rowOff>
    </xdr:from>
    <xdr:to>
      <xdr:col>6</xdr:col>
      <xdr:colOff>952500</xdr:colOff>
      <xdr:row>21</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6</xdr:row>
      <xdr:rowOff>147637</xdr:rowOff>
    </xdr:from>
    <xdr:to>
      <xdr:col>10</xdr:col>
      <xdr:colOff>190500</xdr:colOff>
      <xdr:row>21</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285750</xdr:colOff>
      <xdr:row>6</xdr:row>
      <xdr:rowOff>147637</xdr:rowOff>
    </xdr:from>
    <xdr:to>
      <xdr:col>9</xdr:col>
      <xdr:colOff>590550</xdr:colOff>
      <xdr:row>21</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1</xdr:row>
      <xdr:rowOff>38100</xdr:rowOff>
    </xdr:from>
    <xdr:to>
      <xdr:col>8</xdr:col>
      <xdr:colOff>197922</xdr:colOff>
      <xdr:row>17</xdr:row>
      <xdr:rowOff>98961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361702</xdr:colOff>
      <xdr:row>1</xdr:row>
      <xdr:rowOff>91415</xdr:rowOff>
    </xdr:from>
    <xdr:to>
      <xdr:col>16</xdr:col>
      <xdr:colOff>333993</xdr:colOff>
      <xdr:row>17</xdr:row>
      <xdr:rowOff>74221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443715</xdr:colOff>
      <xdr:row>1</xdr:row>
      <xdr:rowOff>81889</xdr:rowOff>
    </xdr:from>
    <xdr:to>
      <xdr:col>24</xdr:col>
      <xdr:colOff>281791</xdr:colOff>
      <xdr:row>17</xdr:row>
      <xdr:rowOff>72365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244231</xdr:colOff>
      <xdr:row>18</xdr:row>
      <xdr:rowOff>24421</xdr:rowOff>
    </xdr:from>
    <xdr:to>
      <xdr:col>8</xdr:col>
      <xdr:colOff>219808</xdr:colOff>
      <xdr:row>34</xdr:row>
      <xdr:rowOff>73268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488461</xdr:colOff>
      <xdr:row>18</xdr:row>
      <xdr:rowOff>24423</xdr:rowOff>
    </xdr:from>
    <xdr:to>
      <xdr:col>17</xdr:col>
      <xdr:colOff>305287</xdr:colOff>
      <xdr:row>34</xdr:row>
      <xdr:rowOff>12211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AMELEON" refreshedDate="45770.522811458337" createdVersion="4" refreshedVersion="4" minRefreshableVersion="3" recordCount="20">
  <cacheSource type="worksheet">
    <worksheetSource name="Table_2"/>
  </cacheSource>
  <cacheFields count="10">
    <cacheField name="Customer Name" numFmtId="0">
      <sharedItems count="13">
        <s v="Ruben Dartt"/>
        <s v="Roy Collins"/>
        <s v="Pauline Chand"/>
        <s v="Muhammed MacIntyre"/>
        <s v="Julie Creighton"/>
        <s v="Liz Pelletier"/>
        <s v="Craig Yedwab"/>
        <s v="Jonathan Doherty"/>
        <s v="Tamara Dahlen"/>
        <s v="Keith Dawkins"/>
        <s v="Arthur Gainer"/>
        <s v="Sample Company A"/>
        <s v="Helen Wasserman"/>
      </sharedItems>
    </cacheField>
    <cacheField name="Order Priority" numFmtId="0">
      <sharedItems count="5">
        <s v="Not Specified"/>
        <s v="High"/>
        <s v="Low"/>
        <s v="Medium"/>
        <s v="Critical"/>
      </sharedItems>
    </cacheField>
    <cacheField name="Order Quantity" numFmtId="0">
      <sharedItems containsSemiMixedTypes="0" containsString="0" containsNumber="1" containsInteger="1" minValue="2" maxValue="48"/>
    </cacheField>
    <cacheField name="Sales" numFmtId="0">
      <sharedItems containsSemiMixedTypes="0" containsString="0" containsNumber="1" minValue="6.93" maxValue="7804.53" count="20">
        <n v="6.93"/>
        <n v="461.89"/>
        <n v="32.72"/>
        <n v="261.54000000000002"/>
        <n v="1892.848"/>
        <n v="140.56"/>
        <n v="160.23349999999999"/>
        <n v="1761.4"/>
        <n v="2808.08"/>
        <n v="75.569999999999993"/>
        <n v="51.53"/>
        <n v="575.11"/>
        <n v="288.56"/>
        <n v="3812.73"/>
        <n v="4158.1234999999997"/>
        <n v="108.15"/>
        <n v="1186.06"/>
        <n v="2484.7455"/>
        <n v="7804.53"/>
        <n v="90.05"/>
      </sharedItems>
    </cacheField>
    <cacheField name="Discount" numFmtId="0">
      <sharedItems containsSemiMixedTypes="0" containsString="0" containsNumber="1" minValue="0.01" maxValue="0.1"/>
    </cacheField>
    <cacheField name="Ship Mode" numFmtId="0">
      <sharedItems/>
    </cacheField>
    <cacheField name="Profit" numFmtId="0">
      <sharedItems containsSemiMixedTypes="0" containsString="0" containsNumber="1" minValue="-1748.56" maxValue="2057.17" count="20">
        <n v="-4.6399999999999997"/>
        <n v="-309.82"/>
        <n v="-22.59"/>
        <n v="-213.25"/>
        <n v="48.99"/>
        <n v="-128.38"/>
        <n v="-85.13"/>
        <n v="-1748.56"/>
        <n v="1054.82"/>
        <n v="28.24"/>
        <n v="0.35"/>
        <n v="71.75"/>
        <n v="60.72"/>
        <n v="1470.3"/>
        <n v="1228.8900000000001"/>
        <n v="7.57"/>
        <n v="511.69"/>
        <n v="657.48"/>
        <n v="2057.17"/>
        <n v="-107"/>
      </sharedItems>
    </cacheField>
    <cacheField name="Region" numFmtId="0">
      <sharedItems count="6">
        <s v="West"/>
        <s v="Prarie"/>
        <s v="Ontario"/>
        <s v="Nunavut"/>
        <s v="Yukon"/>
        <s v="Quebec"/>
      </sharedItems>
    </cacheField>
    <cacheField name="Customer Segment" numFmtId="0">
      <sharedItems count="4">
        <s v="Corporate"/>
        <s v="Small Business"/>
        <s v="Consumer"/>
        <s v="Home Office"/>
      </sharedItems>
    </cacheField>
    <cacheField name="Date" numFmtId="14">
      <sharedItems containsSemiMixedTypes="0" containsNonDate="0" containsDate="1" containsString="0" minDate="2008-04-24T00:00:00" maxDate="2012-06-09T00:00:00" count="20">
        <d v="2009-05-02T00:00:00"/>
        <d v="2009-05-06T00:00:00"/>
        <d v="2012-06-08T00:00:00"/>
        <d v="2009-04-25T00:00:00"/>
        <d v="2009-04-23T00:00:00"/>
        <d v="2009-04-29T00:00:00"/>
        <d v="2009-04-28T00:00:00"/>
        <d v="2009-04-27T00:00:00"/>
        <d v="2012-04-26T00:00:00"/>
        <d v="2009-05-03T00:00:00"/>
        <d v="2010-05-09T00:00:00"/>
        <d v="2009-05-05T00:00:00"/>
        <d v="2008-04-24T00:00:00"/>
        <d v="2009-05-01T00:00:00"/>
        <d v="2011-04-30T00:00:00"/>
        <d v="2009-05-04T00:00:00"/>
        <d v="2011-05-08T00:00:00"/>
        <d v="2009-05-07T00:00:00"/>
        <d v="2011-12-10T00:00:00"/>
        <d v="2011-10-12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
  <r>
    <x v="0"/>
    <x v="0"/>
    <n v="2"/>
    <x v="0"/>
    <n v="0.01"/>
    <s v="Regular Air"/>
    <x v="0"/>
    <x v="0"/>
    <x v="0"/>
    <x v="0"/>
  </r>
  <r>
    <x v="1"/>
    <x v="1"/>
    <n v="3"/>
    <x v="1"/>
    <n v="0.05"/>
    <s v="Express Air"/>
    <x v="1"/>
    <x v="1"/>
    <x v="0"/>
    <x v="1"/>
  </r>
  <r>
    <x v="2"/>
    <x v="2"/>
    <n v="4"/>
    <x v="2"/>
    <n v="0.09"/>
    <s v="Regular Air"/>
    <x v="2"/>
    <x v="2"/>
    <x v="0"/>
    <x v="2"/>
  </r>
  <r>
    <x v="3"/>
    <x v="2"/>
    <n v="6"/>
    <x v="3"/>
    <n v="0.04"/>
    <s v="Regular Air"/>
    <x v="3"/>
    <x v="3"/>
    <x v="1"/>
    <x v="3"/>
  </r>
  <r>
    <x v="4"/>
    <x v="0"/>
    <n v="14"/>
    <x v="4"/>
    <n v="0.01"/>
    <s v="Regular Air"/>
    <x v="4"/>
    <x v="0"/>
    <x v="0"/>
    <x v="4"/>
  </r>
  <r>
    <x v="5"/>
    <x v="1"/>
    <n v="15"/>
    <x v="5"/>
    <n v="0.04"/>
    <s v="Regular Air"/>
    <x v="5"/>
    <x v="1"/>
    <x v="0"/>
    <x v="5"/>
  </r>
  <r>
    <x v="5"/>
    <x v="1"/>
    <n v="23"/>
    <x v="6"/>
    <n v="0.04"/>
    <s v="Regular Air"/>
    <x v="6"/>
    <x v="0"/>
    <x v="0"/>
    <x v="6"/>
  </r>
  <r>
    <x v="5"/>
    <x v="1"/>
    <n v="24"/>
    <x v="7"/>
    <n v="0.09"/>
    <s v="Delivery Truck"/>
    <x v="7"/>
    <x v="0"/>
    <x v="0"/>
    <x v="7"/>
  </r>
  <r>
    <x v="5"/>
    <x v="1"/>
    <n v="26"/>
    <x v="8"/>
    <n v="7.0000000000000007E-2"/>
    <s v="Regular Air"/>
    <x v="8"/>
    <x v="0"/>
    <x v="0"/>
    <x v="8"/>
  </r>
  <r>
    <x v="6"/>
    <x v="3"/>
    <n v="26"/>
    <x v="9"/>
    <n v="0.03"/>
    <s v="Regular Air"/>
    <x v="9"/>
    <x v="4"/>
    <x v="2"/>
    <x v="9"/>
  </r>
  <r>
    <x v="7"/>
    <x v="0"/>
    <n v="28"/>
    <x v="10"/>
    <n v="0.03"/>
    <s v="Express Air"/>
    <x v="10"/>
    <x v="1"/>
    <x v="0"/>
    <x v="10"/>
  </r>
  <r>
    <x v="1"/>
    <x v="1"/>
    <n v="29"/>
    <x v="11"/>
    <n v="0.02"/>
    <s v="Regular Air"/>
    <x v="11"/>
    <x v="1"/>
    <x v="0"/>
    <x v="11"/>
  </r>
  <r>
    <x v="4"/>
    <x v="0"/>
    <n v="30"/>
    <x v="12"/>
    <n v="0.03"/>
    <s v="Regular Air"/>
    <x v="12"/>
    <x v="0"/>
    <x v="0"/>
    <x v="12"/>
  </r>
  <r>
    <x v="8"/>
    <x v="4"/>
    <n v="32"/>
    <x v="13"/>
    <n v="0.02"/>
    <s v="Regular Air"/>
    <x v="13"/>
    <x v="2"/>
    <x v="0"/>
    <x v="13"/>
  </r>
  <r>
    <x v="9"/>
    <x v="1"/>
    <n v="37"/>
    <x v="14"/>
    <n v="0.01"/>
    <s v="Regular Air"/>
    <x v="14"/>
    <x v="1"/>
    <x v="3"/>
    <x v="14"/>
  </r>
  <r>
    <x v="10"/>
    <x v="2"/>
    <n v="41"/>
    <x v="15"/>
    <n v="0.09"/>
    <s v="Regular Air"/>
    <x v="15"/>
    <x v="0"/>
    <x v="2"/>
    <x v="15"/>
  </r>
  <r>
    <x v="7"/>
    <x v="0"/>
    <n v="42"/>
    <x v="16"/>
    <n v="0.09"/>
    <s v="Regular Air"/>
    <x v="16"/>
    <x v="1"/>
    <x v="0"/>
    <x v="16"/>
  </r>
  <r>
    <x v="11"/>
    <x v="4"/>
    <n v="46"/>
    <x v="17"/>
    <n v="0.1"/>
    <s v="Regular Air"/>
    <x v="17"/>
    <x v="0"/>
    <x v="3"/>
    <x v="17"/>
  </r>
  <r>
    <x v="12"/>
    <x v="2"/>
    <n v="46"/>
    <x v="18"/>
    <n v="0.05"/>
    <s v="Regular Air"/>
    <x v="18"/>
    <x v="5"/>
    <x v="3"/>
    <x v="18"/>
  </r>
  <r>
    <x v="12"/>
    <x v="2"/>
    <n v="48"/>
    <x v="19"/>
    <n v="0.03"/>
    <s v="Regular Air"/>
    <x v="19"/>
    <x v="5"/>
    <x v="3"/>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B5" firstHeaderRow="1" firstDataRow="1" firstDataCol="1"/>
  <pivotFields count="10">
    <pivotField axis="axisRow" showAll="0">
      <items count="14">
        <item h="1" x="10"/>
        <item h="1" x="6"/>
        <item h="1" x="12"/>
        <item h="1" x="7"/>
        <item h="1" x="4"/>
        <item h="1" x="9"/>
        <item x="5"/>
        <item h="1" x="3"/>
        <item h="1" x="2"/>
        <item h="1" x="1"/>
        <item h="1" x="0"/>
        <item h="1" x="11"/>
        <item h="1" x="8"/>
        <item t="default"/>
      </items>
    </pivotField>
    <pivotField showAll="0"/>
    <pivotField dataField="1" showAll="0"/>
    <pivotField showAll="0"/>
    <pivotField showAll="0"/>
    <pivotField showAll="0"/>
    <pivotField showAll="0"/>
    <pivotField showAll="0"/>
    <pivotField showAll="0"/>
    <pivotField numFmtId="14" showAll="0"/>
  </pivotFields>
  <rowFields count="1">
    <field x="0"/>
  </rowFields>
  <rowItems count="2">
    <i>
      <x v="6"/>
    </i>
    <i t="grand">
      <x/>
    </i>
  </rowItems>
  <colItems count="1">
    <i/>
  </colItems>
  <dataFields count="1">
    <dataField name="Sum of Order Quantity" fld="2"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9" firstHeaderRow="1" firstDataRow="1" firstDataCol="1"/>
  <pivotFields count="10">
    <pivotField showAll="0"/>
    <pivotField axis="axisRow" showAll="0">
      <items count="6">
        <item x="4"/>
        <item x="1"/>
        <item x="2"/>
        <item x="3"/>
        <item x="0"/>
        <item t="default"/>
      </items>
    </pivotField>
    <pivotField showAll="0"/>
    <pivotField dataField="1" showAll="0"/>
    <pivotField showAll="0"/>
    <pivotField showAll="0"/>
    <pivotField showAll="0"/>
    <pivotField showAll="0"/>
    <pivotField showAll="0"/>
    <pivotField numFmtId="14" showAll="0"/>
  </pivotFields>
  <rowFields count="1">
    <field x="1"/>
  </rowFields>
  <rowItems count="6">
    <i>
      <x/>
    </i>
    <i>
      <x v="1"/>
    </i>
    <i>
      <x v="2"/>
    </i>
    <i>
      <x v="3"/>
    </i>
    <i>
      <x v="4"/>
    </i>
    <i t="grand">
      <x/>
    </i>
  </rowItems>
  <colItems count="1">
    <i/>
  </colItems>
  <dataFields count="1">
    <dataField name="Sum of Sales" fld="3"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16" firstHeaderRow="1" firstDataRow="1" firstDataCol="1"/>
  <pivotFields count="10">
    <pivotField showAll="0">
      <items count="14">
        <item x="10"/>
        <item x="6"/>
        <item x="12"/>
        <item x="7"/>
        <item x="4"/>
        <item x="9"/>
        <item x="5"/>
        <item x="3"/>
        <item x="2"/>
        <item x="1"/>
        <item x="0"/>
        <item x="11"/>
        <item x="8"/>
        <item t="default"/>
      </items>
    </pivotField>
    <pivotField showAll="0"/>
    <pivotField showAll="0"/>
    <pivotField dataField="1" showAll="0">
      <items count="21">
        <item x="0"/>
        <item x="2"/>
        <item x="10"/>
        <item x="9"/>
        <item x="19"/>
        <item x="15"/>
        <item x="5"/>
        <item x="6"/>
        <item x="3"/>
        <item x="12"/>
        <item x="1"/>
        <item x="11"/>
        <item x="16"/>
        <item x="7"/>
        <item x="4"/>
        <item x="17"/>
        <item x="8"/>
        <item x="13"/>
        <item x="14"/>
        <item x="18"/>
        <item t="default"/>
      </items>
    </pivotField>
    <pivotField showAll="0"/>
    <pivotField showAll="0"/>
    <pivotField showAll="0"/>
    <pivotField showAll="0"/>
    <pivotField showAll="0"/>
    <pivotField axis="axisRow" numFmtId="14" showAll="0">
      <items count="21">
        <item h="1" x="12"/>
        <item x="4"/>
        <item x="3"/>
        <item x="7"/>
        <item x="6"/>
        <item x="5"/>
        <item x="13"/>
        <item x="0"/>
        <item x="9"/>
        <item x="15"/>
        <item x="11"/>
        <item x="1"/>
        <item x="17"/>
        <item h="1" x="10"/>
        <item h="1" x="14"/>
        <item h="1" x="16"/>
        <item h="1" x="19"/>
        <item h="1" x="18"/>
        <item h="1" x="8"/>
        <item h="1" x="2"/>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Sales" fld="3"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B7" firstHeaderRow="1" firstDataRow="1" firstDataCol="1" rowPageCount="1" colPageCount="1"/>
  <pivotFields count="10">
    <pivotField showAll="0"/>
    <pivotField showAll="0"/>
    <pivotField showAll="0"/>
    <pivotField showAll="0"/>
    <pivotField showAll="0"/>
    <pivotField showAll="0"/>
    <pivotField dataField="1" showAll="0">
      <items count="21">
        <item x="7"/>
        <item x="1"/>
        <item x="3"/>
        <item x="5"/>
        <item x="19"/>
        <item x="6"/>
        <item x="2"/>
        <item x="0"/>
        <item x="10"/>
        <item x="15"/>
        <item x="9"/>
        <item x="4"/>
        <item x="12"/>
        <item x="11"/>
        <item x="16"/>
        <item x="17"/>
        <item x="8"/>
        <item x="14"/>
        <item x="13"/>
        <item x="18"/>
        <item t="default"/>
      </items>
    </pivotField>
    <pivotField axis="axisRow" showAll="0">
      <items count="7">
        <item x="3"/>
        <item x="2"/>
        <item x="1"/>
        <item x="5"/>
        <item x="0"/>
        <item x="4"/>
        <item t="default"/>
      </items>
    </pivotField>
    <pivotField showAll="0"/>
    <pivotField axis="axisPage" numFmtId="14" multipleItemSelectionAllowed="1" showAll="0">
      <items count="21">
        <item h="1" x="12"/>
        <item h="1" x="4"/>
        <item h="1" x="3"/>
        <item h="1" x="7"/>
        <item h="1" x="6"/>
        <item h="1" x="5"/>
        <item h="1" x="13"/>
        <item h="1" x="0"/>
        <item h="1" x="9"/>
        <item h="1" x="15"/>
        <item h="1" x="11"/>
        <item h="1" x="1"/>
        <item h="1" x="17"/>
        <item h="1" x="10"/>
        <item h="1" x="14"/>
        <item h="1" x="16"/>
        <item h="1" x="19"/>
        <item h="1" x="18"/>
        <item x="8"/>
        <item x="2"/>
        <item t="default"/>
      </items>
    </pivotField>
  </pivotFields>
  <rowFields count="1">
    <field x="7"/>
  </rowFields>
  <rowItems count="3">
    <i>
      <x v="1"/>
    </i>
    <i>
      <x v="4"/>
    </i>
    <i t="grand">
      <x/>
    </i>
  </rowItems>
  <colItems count="1">
    <i/>
  </colItems>
  <pageFields count="1">
    <pageField fld="9" hier="-1"/>
  </pageFields>
  <dataFields count="1">
    <dataField name="Sum of Profit" fld="6"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8" firstHeaderRow="1" firstDataRow="1" firstDataCol="1"/>
  <pivotFields count="10">
    <pivotField showAll="0"/>
    <pivotField showAll="0"/>
    <pivotField showAll="0"/>
    <pivotField dataField="1" showAll="0"/>
    <pivotField showAll="0"/>
    <pivotField showAll="0"/>
    <pivotField showAll="0"/>
    <pivotField showAll="0"/>
    <pivotField axis="axisRow" showAll="0">
      <items count="5">
        <item x="2"/>
        <item x="0"/>
        <item x="3"/>
        <item x="1"/>
        <item t="default"/>
      </items>
    </pivotField>
    <pivotField numFmtId="14" showAll="0"/>
  </pivotFields>
  <rowFields count="1">
    <field x="8"/>
  </rowFields>
  <rowItems count="5">
    <i>
      <x/>
    </i>
    <i>
      <x v="1"/>
    </i>
    <i>
      <x v="2"/>
    </i>
    <i>
      <x v="3"/>
    </i>
    <i t="grand">
      <x/>
    </i>
  </rowItems>
  <colItems count="1">
    <i/>
  </colItems>
  <dataFields count="1">
    <dataField name="Sum of Sales" fld="3"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_1" displayName="Table_1" ref="A1:J21">
  <tableColumns count="10">
    <tableColumn id="1" name="Customer Name"/>
    <tableColumn id="2" name="Order Priority"/>
    <tableColumn id="3" name="Order Quantity"/>
    <tableColumn id="4" name="Sales"/>
    <tableColumn id="5" name="Discount"/>
    <tableColumn id="6" name="Ship Mode"/>
    <tableColumn id="7" name="Profit"/>
    <tableColumn id="8" name="Region"/>
    <tableColumn id="9" name="Customer Segment"/>
    <tableColumn id="10" name="Date"/>
  </tableColumns>
  <tableStyleInfo name="Lookup-style" showFirstColumn="1" showLastColumn="1" showRowStripes="1" showColumnStripes="0"/>
</table>
</file>

<file path=xl/tables/table2.xml><?xml version="1.0" encoding="utf-8"?>
<table xmlns="http://schemas.openxmlformats.org/spreadsheetml/2006/main" id="3" name="Table3" displayName="Table3" ref="A27:E31" totalsRowShown="0">
  <autoFilter ref="A27:E31"/>
  <tableColumns count="5">
    <tableColumn id="1" name="Column1"/>
    <tableColumn id="2" name="Customer Segment"/>
    <tableColumn id="3" name="Sales Amount"/>
    <tableColumn id="4" name="Customer Name"/>
    <tableColumn id="5" name="Customer Name2"/>
  </tableColumns>
  <tableStyleInfo name="TableStyleLight3" showFirstColumn="0" showLastColumn="0" showRowStripes="1" showColumnStripes="0"/>
</table>
</file>

<file path=xl/tables/table3.xml><?xml version="1.0" encoding="utf-8"?>
<table xmlns="http://schemas.openxmlformats.org/spreadsheetml/2006/main" id="5" name="Table5" displayName="Table5" ref="A10:B11" totalsRowShown="0">
  <autoFilter ref="A10:B11"/>
  <tableColumns count="2">
    <tableColumn id="1" name="Column1" dataDxfId="1"/>
    <tableColumn id="2" name="Less Profit for 2012">
      <calculatedColumnFormula>HLOOKUP(B5,A5:B7,1,TRUE)</calculatedColumnFormula>
    </tableColumn>
  </tableColumns>
  <tableStyleInfo name="TableStyleMedium9" showFirstColumn="0" showLastColumn="0" showRowStripes="1" showColumnStripes="0"/>
</table>
</file>

<file path=xl/tables/table4.xml><?xml version="1.0" encoding="utf-8"?>
<table xmlns="http://schemas.openxmlformats.org/spreadsheetml/2006/main" id="6" name="Table6" displayName="Table6" ref="A10:B11" totalsRowShown="0">
  <autoFilter ref="A10:B11"/>
  <tableColumns count="2">
    <tableColumn id="1" name="Column1" dataDxfId="0"/>
    <tableColumn id="2" name="Customer Segment">
      <calculatedColumnFormula>VLOOKUP(A6,A4:B8,1,TRUE)</calculatedColumnFormula>
    </tableColumn>
  </tableColumns>
  <tableStyleInfo name="TableStyleDark11" showFirstColumn="0" showLastColumn="0" showRowStripes="1" showColumnStripes="0"/>
</table>
</file>

<file path=xl/tables/table5.xml><?xml version="1.0" encoding="utf-8"?>
<table xmlns="http://schemas.openxmlformats.org/spreadsheetml/2006/main" id="2" name="Table_2" displayName="Table_2" ref="A1:J21">
  <tableColumns count="10">
    <tableColumn id="1" name="Customer Name"/>
    <tableColumn id="2" name="Order Priority"/>
    <tableColumn id="3" name="Order Quantity"/>
    <tableColumn id="4" name="Sales"/>
    <tableColumn id="5" name="Discount"/>
    <tableColumn id="6" name="Ship Mode"/>
    <tableColumn id="7" name="Profit"/>
    <tableColumn id="8" name="Region"/>
    <tableColumn id="9" name="Customer Segment"/>
    <tableColumn id="10" name="Date"/>
  </tableColumns>
  <tableStyleInfo name="TableStyleLight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E1000"/>
  <sheetViews>
    <sheetView workbookViewId="0"/>
  </sheetViews>
  <sheetFormatPr defaultColWidth="14.42578125" defaultRowHeight="15" customHeight="1" x14ac:dyDescent="0.25"/>
  <cols>
    <col min="1" max="4" width="8.7109375" customWidth="1"/>
    <col min="5" max="5" width="74.42578125" customWidth="1"/>
    <col min="6" max="26" width="8.7109375" customWidth="1"/>
  </cols>
  <sheetData>
    <row r="4" spans="5:5" ht="17.25" x14ac:dyDescent="0.25">
      <c r="E4" s="1" t="s">
        <v>0</v>
      </c>
    </row>
    <row r="5" spans="5:5" x14ac:dyDescent="0.25">
      <c r="E5" s="2"/>
    </row>
    <row r="6" spans="5:5" x14ac:dyDescent="0.25">
      <c r="E6" s="3" t="s">
        <v>1</v>
      </c>
    </row>
    <row r="7" spans="5:5" ht="45" x14ac:dyDescent="0.25">
      <c r="E7" s="4" t="s">
        <v>2</v>
      </c>
    </row>
    <row r="8" spans="5:5" x14ac:dyDescent="0.25">
      <c r="E8" s="2"/>
    </row>
    <row r="9" spans="5:5" ht="17.25" x14ac:dyDescent="0.25">
      <c r="E9" s="5" t="s">
        <v>3</v>
      </c>
    </row>
    <row r="10" spans="5:5" x14ac:dyDescent="0.25">
      <c r="E10" s="6"/>
    </row>
    <row r="11" spans="5:5" ht="30" x14ac:dyDescent="0.25">
      <c r="E11" s="7" t="s">
        <v>4</v>
      </c>
    </row>
    <row r="12" spans="5:5" ht="45" x14ac:dyDescent="0.25">
      <c r="E12" s="7" t="s">
        <v>5</v>
      </c>
    </row>
    <row r="13" spans="5:5" ht="30" x14ac:dyDescent="0.25">
      <c r="E13" s="7" t="s">
        <v>6</v>
      </c>
    </row>
    <row r="14" spans="5:5" x14ac:dyDescent="0.25">
      <c r="E14" s="2"/>
    </row>
    <row r="15" spans="5:5" ht="17.25" x14ac:dyDescent="0.25">
      <c r="E15" s="1" t="s">
        <v>7</v>
      </c>
    </row>
    <row r="16" spans="5:5" x14ac:dyDescent="0.25">
      <c r="E16" s="8"/>
    </row>
    <row r="17" spans="5:5" ht="30" x14ac:dyDescent="0.25">
      <c r="E17" s="6" t="s">
        <v>8</v>
      </c>
    </row>
    <row r="18" spans="5:5" x14ac:dyDescent="0.25">
      <c r="E18" s="6" t="s">
        <v>9</v>
      </c>
    </row>
    <row r="19" spans="5:5" x14ac:dyDescent="0.25">
      <c r="E19" s="4"/>
    </row>
    <row r="20" spans="5:5" ht="30" x14ac:dyDescent="0.25">
      <c r="E20" s="4" t="s">
        <v>10</v>
      </c>
    </row>
    <row r="21" spans="5:5" ht="15.75" customHeight="1" x14ac:dyDescent="0.25"/>
    <row r="22" spans="5:5" ht="15.75" customHeight="1" x14ac:dyDescent="0.25"/>
    <row r="23" spans="5:5" ht="15.75" customHeight="1" x14ac:dyDescent="0.25"/>
    <row r="24" spans="5:5" ht="15.75" customHeight="1" x14ac:dyDescent="0.25"/>
    <row r="25" spans="5:5" ht="15.75" customHeight="1" x14ac:dyDescent="0.25"/>
    <row r="26" spans="5:5" ht="15.75" customHeight="1" x14ac:dyDescent="0.25"/>
    <row r="27" spans="5:5" ht="15.75" customHeight="1" x14ac:dyDescent="0.25"/>
    <row r="28" spans="5:5" ht="15.75" customHeight="1" x14ac:dyDescent="0.25"/>
    <row r="29" spans="5:5" ht="15.75" customHeight="1" x14ac:dyDescent="0.25"/>
    <row r="30" spans="5:5" ht="15.75" customHeight="1" x14ac:dyDescent="0.25"/>
    <row r="31" spans="5:5" ht="15.75" customHeight="1" x14ac:dyDescent="0.25"/>
    <row r="32" spans="5: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4.42578125" defaultRowHeight="15" customHeight="1" x14ac:dyDescent="0.25"/>
  <cols>
    <col min="1" max="1" width="59.28515625" customWidth="1"/>
    <col min="2" max="26" width="8.7109375" customWidth="1"/>
  </cols>
  <sheetData>
    <row r="1" spans="1:1" x14ac:dyDescent="0.25">
      <c r="A1" s="15" t="s">
        <v>52</v>
      </c>
    </row>
    <row r="2" spans="1:1" x14ac:dyDescent="0.25">
      <c r="A2" s="12" t="s">
        <v>57</v>
      </c>
    </row>
    <row r="3" spans="1:1" x14ac:dyDescent="0.25">
      <c r="A3" s="12" t="s">
        <v>58</v>
      </c>
    </row>
    <row r="4" spans="1:1" x14ac:dyDescent="0.25">
      <c r="A4" s="12" t="s">
        <v>59</v>
      </c>
    </row>
    <row r="5" spans="1:1" x14ac:dyDescent="0.25">
      <c r="A5" s="12" t="s">
        <v>60</v>
      </c>
    </row>
    <row r="6" spans="1:1" x14ac:dyDescent="0.25">
      <c r="A6" s="12" t="s">
        <v>61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4.42578125" defaultRowHeight="15" customHeight="1" x14ac:dyDescent="0.25"/>
  <cols>
    <col min="1" max="1" width="20" customWidth="1"/>
    <col min="2" max="2" width="12.42578125" customWidth="1"/>
    <col min="3" max="3" width="20" customWidth="1"/>
    <col min="4" max="26" width="8.7109375" customWidth="1"/>
  </cols>
  <sheetData>
    <row r="1" spans="1:2" x14ac:dyDescent="0.25">
      <c r="A1" s="16" t="s">
        <v>11</v>
      </c>
      <c r="B1" s="12" t="s">
        <v>37</v>
      </c>
    </row>
    <row r="3" spans="1:2" x14ac:dyDescent="0.25">
      <c r="A3" s="12" t="s">
        <v>62</v>
      </c>
    </row>
    <row r="4" spans="1:2" x14ac:dyDescent="0.25">
      <c r="A4" s="12">
        <v>88</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00"/>
  <sheetViews>
    <sheetView workbookViewId="0"/>
  </sheetViews>
  <sheetFormatPr defaultColWidth="14.42578125" defaultRowHeight="15" customHeight="1" x14ac:dyDescent="0.25"/>
  <cols>
    <col min="1" max="1" width="12.42578125" customWidth="1"/>
    <col min="2" max="2" width="11.28515625" customWidth="1"/>
    <col min="3" max="26" width="8.7109375" customWidth="1"/>
  </cols>
  <sheetData>
    <row r="3" spans="1:2" x14ac:dyDescent="0.25">
      <c r="A3" s="16" t="s">
        <v>63</v>
      </c>
      <c r="B3" s="12" t="s">
        <v>64</v>
      </c>
    </row>
    <row r="4" spans="1:2" x14ac:dyDescent="0.25">
      <c r="A4" s="17" t="s">
        <v>40</v>
      </c>
      <c r="B4" s="12">
        <v>75.569999999999993</v>
      </c>
    </row>
    <row r="5" spans="1:2" x14ac:dyDescent="0.25">
      <c r="A5" s="17" t="s">
        <v>22</v>
      </c>
      <c r="B5" s="12">
        <v>3425.9279999999999</v>
      </c>
    </row>
    <row r="6" spans="1:2" x14ac:dyDescent="0.25">
      <c r="A6" s="17" t="s">
        <v>45</v>
      </c>
      <c r="B6" s="12">
        <v>6297.4755000000005</v>
      </c>
    </row>
    <row r="7" spans="1:2" x14ac:dyDescent="0.25">
      <c r="A7" s="17" t="s">
        <v>31</v>
      </c>
      <c r="B7" s="12">
        <v>8296.99</v>
      </c>
    </row>
    <row r="8" spans="1:2" x14ac:dyDescent="0.25">
      <c r="A8" s="17" t="s">
        <v>27</v>
      </c>
      <c r="B8" s="12">
        <v>10065.397000000001</v>
      </c>
    </row>
    <row r="9" spans="1:2" x14ac:dyDescent="0.25">
      <c r="A9" s="17" t="s">
        <v>65</v>
      </c>
      <c r="B9" s="12">
        <v>28161.360500000003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00"/>
  <sheetViews>
    <sheetView workbookViewId="0"/>
  </sheetViews>
  <sheetFormatPr defaultColWidth="14.42578125" defaultRowHeight="15" customHeight="1" x14ac:dyDescent="0.25"/>
  <cols>
    <col min="1" max="1" width="12.42578125" customWidth="1"/>
    <col min="2" max="2" width="11.28515625" customWidth="1"/>
    <col min="3" max="26" width="8.7109375" customWidth="1"/>
  </cols>
  <sheetData>
    <row r="3" spans="1:2" x14ac:dyDescent="0.25">
      <c r="A3" s="16" t="s">
        <v>63</v>
      </c>
      <c r="B3" s="12" t="s">
        <v>64</v>
      </c>
    </row>
    <row r="4" spans="1:2" x14ac:dyDescent="0.25">
      <c r="A4" s="17" t="s">
        <v>66</v>
      </c>
      <c r="B4" s="12">
        <v>11741.707</v>
      </c>
    </row>
    <row r="5" spans="1:2" x14ac:dyDescent="0.25">
      <c r="A5" s="17" t="s">
        <v>65</v>
      </c>
      <c r="B5" s="12">
        <v>11741.707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00"/>
  <sheetViews>
    <sheetView workbookViewId="0"/>
  </sheetViews>
  <sheetFormatPr defaultColWidth="14.42578125" defaultRowHeight="15" customHeight="1" x14ac:dyDescent="0.25"/>
  <cols>
    <col min="1" max="1" width="13.140625" customWidth="1"/>
    <col min="2" max="2" width="16.28515625" customWidth="1"/>
    <col min="3" max="3" width="11.28515625" customWidth="1"/>
    <col min="4" max="4" width="8" customWidth="1"/>
    <col min="5" max="5" width="11.28515625" customWidth="1"/>
    <col min="6" max="6" width="5" customWidth="1"/>
    <col min="7" max="26" width="8.7109375" customWidth="1"/>
  </cols>
  <sheetData>
    <row r="3" spans="1:3" x14ac:dyDescent="0.25">
      <c r="A3" s="16" t="s">
        <v>67</v>
      </c>
      <c r="B3" s="16" t="s">
        <v>68</v>
      </c>
    </row>
    <row r="4" spans="1:3" x14ac:dyDescent="0.25">
      <c r="A4" s="16" t="s">
        <v>63</v>
      </c>
      <c r="B4" s="12" t="s">
        <v>69</v>
      </c>
      <c r="C4" s="12" t="s">
        <v>65</v>
      </c>
    </row>
    <row r="5" spans="1:3" x14ac:dyDescent="0.25">
      <c r="A5" s="17" t="s">
        <v>24</v>
      </c>
      <c r="B5" s="12">
        <v>1054.82</v>
      </c>
      <c r="C5" s="12">
        <v>1054.82</v>
      </c>
    </row>
    <row r="6" spans="1:3" x14ac:dyDescent="0.25">
      <c r="A6" s="17" t="s">
        <v>32</v>
      </c>
      <c r="B6" s="12">
        <v>-22.59</v>
      </c>
      <c r="C6" s="12">
        <v>-22.59</v>
      </c>
    </row>
    <row r="7" spans="1:3" x14ac:dyDescent="0.25">
      <c r="A7" s="17" t="s">
        <v>65</v>
      </c>
      <c r="B7" s="12">
        <v>1032.23</v>
      </c>
      <c r="C7" s="12">
        <v>1032.23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00"/>
  <sheetViews>
    <sheetView workbookViewId="0"/>
  </sheetViews>
  <sheetFormatPr defaultColWidth="14.42578125" defaultRowHeight="15" customHeight="1" x14ac:dyDescent="0.25"/>
  <cols>
    <col min="1" max="1" width="13" customWidth="1"/>
    <col min="2" max="2" width="11.28515625" customWidth="1"/>
    <col min="3" max="26" width="8.7109375" customWidth="1"/>
  </cols>
  <sheetData>
    <row r="3" spans="1:2" x14ac:dyDescent="0.25">
      <c r="A3" s="16" t="s">
        <v>63</v>
      </c>
      <c r="B3" s="12" t="s">
        <v>64</v>
      </c>
    </row>
    <row r="4" spans="1:2" x14ac:dyDescent="0.25">
      <c r="A4" s="17" t="s">
        <v>42</v>
      </c>
      <c r="B4" s="12">
        <v>183.72</v>
      </c>
    </row>
    <row r="5" spans="1:2" x14ac:dyDescent="0.25">
      <c r="A5" s="17" t="s">
        <v>35</v>
      </c>
      <c r="B5" s="12">
        <v>261.54000000000002</v>
      </c>
    </row>
    <row r="6" spans="1:2" x14ac:dyDescent="0.25">
      <c r="A6" s="17" t="s">
        <v>25</v>
      </c>
      <c r="B6" s="12">
        <v>13178.6515</v>
      </c>
    </row>
    <row r="7" spans="1:2" x14ac:dyDescent="0.25">
      <c r="A7" s="17" t="s">
        <v>47</v>
      </c>
      <c r="B7" s="12">
        <v>14537.448999999999</v>
      </c>
    </row>
    <row r="8" spans="1:2" x14ac:dyDescent="0.25">
      <c r="A8" s="17" t="s">
        <v>65</v>
      </c>
      <c r="B8" s="12">
        <v>28161.360500000003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2" zoomScale="78" zoomScaleNormal="78" workbookViewId="0">
      <selection activeCell="V25" sqref="V25"/>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topLeftCell="A27" workbookViewId="0">
      <selection activeCell="A27" sqref="A27"/>
    </sheetView>
  </sheetViews>
  <sheetFormatPr defaultColWidth="14.42578125" defaultRowHeight="15" customHeight="1" x14ac:dyDescent="0.25"/>
  <cols>
    <col min="1" max="1" width="22" customWidth="1"/>
    <col min="2" max="2" width="21.42578125" customWidth="1"/>
    <col min="3" max="3" width="15.28515625" customWidth="1"/>
    <col min="4" max="4" width="17.42578125" customWidth="1"/>
    <col min="5" max="5" width="12.85546875" bestFit="1" customWidth="1"/>
    <col min="6" max="6" width="11.85546875" customWidth="1"/>
    <col min="7" max="7" width="8.28515625" customWidth="1"/>
    <col min="8" max="8" width="7.42578125" customWidth="1"/>
    <col min="9" max="9" width="16.140625" customWidth="1"/>
    <col min="10" max="10" width="10.42578125" customWidth="1"/>
    <col min="11" max="26" width="8.7109375" customWidth="1"/>
  </cols>
  <sheetData>
    <row r="1" spans="1:10" x14ac:dyDescent="0.25">
      <c r="A1" s="9" t="s">
        <v>11</v>
      </c>
      <c r="B1" s="9" t="s">
        <v>12</v>
      </c>
      <c r="C1" s="9" t="s">
        <v>13</v>
      </c>
      <c r="D1" s="9" t="s">
        <v>14</v>
      </c>
      <c r="E1" s="9" t="s">
        <v>15</v>
      </c>
      <c r="F1" s="9" t="s">
        <v>16</v>
      </c>
      <c r="G1" s="9" t="s">
        <v>17</v>
      </c>
      <c r="H1" s="9" t="s">
        <v>18</v>
      </c>
      <c r="I1" s="9" t="s">
        <v>19</v>
      </c>
      <c r="J1" s="9" t="s">
        <v>20</v>
      </c>
    </row>
    <row r="2" spans="1:10" x14ac:dyDescent="0.25">
      <c r="A2" s="10" t="s">
        <v>21</v>
      </c>
      <c r="B2" s="10" t="s">
        <v>22</v>
      </c>
      <c r="C2" s="10">
        <v>2</v>
      </c>
      <c r="D2" s="10">
        <v>6.93</v>
      </c>
      <c r="E2" s="10">
        <v>0.01</v>
      </c>
      <c r="F2" s="10" t="s">
        <v>23</v>
      </c>
      <c r="G2" s="10">
        <v>-4.6399999999999997</v>
      </c>
      <c r="H2" s="10" t="s">
        <v>24</v>
      </c>
      <c r="I2" s="10" t="s">
        <v>25</v>
      </c>
      <c r="J2" s="11">
        <v>39935</v>
      </c>
    </row>
    <row r="3" spans="1:10" x14ac:dyDescent="0.25">
      <c r="A3" s="10" t="s">
        <v>26</v>
      </c>
      <c r="B3" s="10" t="s">
        <v>27</v>
      </c>
      <c r="C3" s="10">
        <v>3</v>
      </c>
      <c r="D3" s="10">
        <v>461.89</v>
      </c>
      <c r="E3" s="10">
        <v>0.05</v>
      </c>
      <c r="F3" s="10" t="s">
        <v>28</v>
      </c>
      <c r="G3" s="10">
        <v>-309.82</v>
      </c>
      <c r="H3" s="10" t="s">
        <v>29</v>
      </c>
      <c r="I3" s="10" t="s">
        <v>25</v>
      </c>
      <c r="J3" s="11">
        <v>39939</v>
      </c>
    </row>
    <row r="4" spans="1:10" x14ac:dyDescent="0.25">
      <c r="A4" s="10" t="s">
        <v>30</v>
      </c>
      <c r="B4" s="10" t="s">
        <v>31</v>
      </c>
      <c r="C4" s="10">
        <v>4</v>
      </c>
      <c r="D4" s="10">
        <v>32.72</v>
      </c>
      <c r="E4" s="10">
        <v>0.09</v>
      </c>
      <c r="F4" s="10" t="s">
        <v>23</v>
      </c>
      <c r="G4" s="10">
        <v>-22.59</v>
      </c>
      <c r="H4" s="10" t="s">
        <v>32</v>
      </c>
      <c r="I4" s="10" t="s">
        <v>25</v>
      </c>
      <c r="J4" s="11">
        <v>41068</v>
      </c>
    </row>
    <row r="5" spans="1:10" x14ac:dyDescent="0.25">
      <c r="A5" s="10" t="s">
        <v>33</v>
      </c>
      <c r="B5" s="10" t="s">
        <v>31</v>
      </c>
      <c r="C5" s="10">
        <v>6</v>
      </c>
      <c r="D5" s="10">
        <v>261.54000000000002</v>
      </c>
      <c r="E5" s="10">
        <v>0.04</v>
      </c>
      <c r="F5" s="10" t="s">
        <v>23</v>
      </c>
      <c r="G5" s="10">
        <v>-213.25</v>
      </c>
      <c r="H5" s="10" t="s">
        <v>34</v>
      </c>
      <c r="I5" s="10" t="s">
        <v>35</v>
      </c>
      <c r="J5" s="11">
        <v>39928</v>
      </c>
    </row>
    <row r="6" spans="1:10" x14ac:dyDescent="0.25">
      <c r="A6" s="10" t="s">
        <v>36</v>
      </c>
      <c r="B6" s="10" t="s">
        <v>22</v>
      </c>
      <c r="C6" s="10">
        <v>14</v>
      </c>
      <c r="D6" s="10">
        <v>1892.848</v>
      </c>
      <c r="E6" s="10">
        <v>0.01</v>
      </c>
      <c r="F6" s="10" t="s">
        <v>23</v>
      </c>
      <c r="G6" s="10">
        <v>48.99</v>
      </c>
      <c r="H6" s="10" t="s">
        <v>24</v>
      </c>
      <c r="I6" s="10" t="s">
        <v>25</v>
      </c>
      <c r="J6" s="11">
        <v>39926</v>
      </c>
    </row>
    <row r="7" spans="1:10" x14ac:dyDescent="0.25">
      <c r="A7" s="10" t="s">
        <v>37</v>
      </c>
      <c r="B7" s="10" t="s">
        <v>27</v>
      </c>
      <c r="C7" s="10">
        <v>15</v>
      </c>
      <c r="D7" s="10">
        <v>140.56</v>
      </c>
      <c r="E7" s="10">
        <v>0.04</v>
      </c>
      <c r="F7" s="10" t="s">
        <v>23</v>
      </c>
      <c r="G7" s="10">
        <v>-128.38</v>
      </c>
      <c r="H7" s="10" t="s">
        <v>29</v>
      </c>
      <c r="I7" s="10" t="s">
        <v>25</v>
      </c>
      <c r="J7" s="11">
        <v>39932</v>
      </c>
    </row>
    <row r="8" spans="1:10" x14ac:dyDescent="0.25">
      <c r="A8" s="10" t="s">
        <v>37</v>
      </c>
      <c r="B8" s="10" t="s">
        <v>27</v>
      </c>
      <c r="C8" s="10">
        <v>23</v>
      </c>
      <c r="D8" s="10">
        <v>160.23349999999999</v>
      </c>
      <c r="E8" s="10">
        <v>0.04</v>
      </c>
      <c r="F8" s="10" t="s">
        <v>23</v>
      </c>
      <c r="G8" s="10">
        <v>-85.13</v>
      </c>
      <c r="H8" s="10" t="s">
        <v>24</v>
      </c>
      <c r="I8" s="10" t="s">
        <v>25</v>
      </c>
      <c r="J8" s="11">
        <v>39931</v>
      </c>
    </row>
    <row r="9" spans="1:10" x14ac:dyDescent="0.25">
      <c r="A9" s="10" t="s">
        <v>37</v>
      </c>
      <c r="B9" s="10" t="s">
        <v>27</v>
      </c>
      <c r="C9" s="10">
        <v>24</v>
      </c>
      <c r="D9" s="10">
        <v>1761.4</v>
      </c>
      <c r="E9" s="10">
        <v>0.09</v>
      </c>
      <c r="F9" s="10" t="s">
        <v>38</v>
      </c>
      <c r="G9" s="10">
        <v>-1748.56</v>
      </c>
      <c r="H9" s="10" t="s">
        <v>24</v>
      </c>
      <c r="I9" s="10" t="s">
        <v>25</v>
      </c>
      <c r="J9" s="11">
        <v>39930</v>
      </c>
    </row>
    <row r="10" spans="1:10" x14ac:dyDescent="0.25">
      <c r="A10" s="10" t="s">
        <v>37</v>
      </c>
      <c r="B10" s="10" t="s">
        <v>27</v>
      </c>
      <c r="C10" s="10">
        <v>26</v>
      </c>
      <c r="D10" s="10">
        <v>2808.08</v>
      </c>
      <c r="E10" s="10">
        <v>7.0000000000000007E-2</v>
      </c>
      <c r="F10" s="10" t="s">
        <v>23</v>
      </c>
      <c r="G10" s="10">
        <v>1054.82</v>
      </c>
      <c r="H10" s="10" t="s">
        <v>24</v>
      </c>
      <c r="I10" s="10" t="s">
        <v>25</v>
      </c>
      <c r="J10" s="11">
        <v>41025</v>
      </c>
    </row>
    <row r="11" spans="1:10" x14ac:dyDescent="0.25">
      <c r="A11" s="10" t="s">
        <v>39</v>
      </c>
      <c r="B11" s="10" t="s">
        <v>40</v>
      </c>
      <c r="C11" s="10">
        <v>26</v>
      </c>
      <c r="D11" s="10">
        <v>75.569999999999993</v>
      </c>
      <c r="E11" s="10">
        <v>0.03</v>
      </c>
      <c r="F11" s="10" t="s">
        <v>23</v>
      </c>
      <c r="G11" s="10">
        <v>28.24</v>
      </c>
      <c r="H11" s="10" t="s">
        <v>41</v>
      </c>
      <c r="I11" s="10" t="s">
        <v>42</v>
      </c>
      <c r="J11" s="11">
        <v>39936</v>
      </c>
    </row>
    <row r="12" spans="1:10" x14ac:dyDescent="0.25">
      <c r="A12" s="10" t="s">
        <v>43</v>
      </c>
      <c r="B12" s="10" t="s">
        <v>22</v>
      </c>
      <c r="C12" s="10">
        <v>28</v>
      </c>
      <c r="D12" s="10">
        <v>51.53</v>
      </c>
      <c r="E12" s="10">
        <v>0.03</v>
      </c>
      <c r="F12" s="10" t="s">
        <v>28</v>
      </c>
      <c r="G12" s="10">
        <v>0.35</v>
      </c>
      <c r="H12" s="10" t="s">
        <v>29</v>
      </c>
      <c r="I12" s="10" t="s">
        <v>25</v>
      </c>
      <c r="J12" s="11">
        <v>40307</v>
      </c>
    </row>
    <row r="13" spans="1:10" x14ac:dyDescent="0.25">
      <c r="A13" s="10" t="s">
        <v>26</v>
      </c>
      <c r="B13" s="10" t="s">
        <v>27</v>
      </c>
      <c r="C13" s="10">
        <v>29</v>
      </c>
      <c r="D13" s="10">
        <v>575.11</v>
      </c>
      <c r="E13" s="10">
        <v>0.02</v>
      </c>
      <c r="F13" s="10" t="s">
        <v>23</v>
      </c>
      <c r="G13" s="10">
        <v>71.75</v>
      </c>
      <c r="H13" s="10" t="s">
        <v>29</v>
      </c>
      <c r="I13" s="10" t="s">
        <v>25</v>
      </c>
      <c r="J13" s="11">
        <v>39938</v>
      </c>
    </row>
    <row r="14" spans="1:10" x14ac:dyDescent="0.25">
      <c r="A14" s="10" t="s">
        <v>36</v>
      </c>
      <c r="B14" s="10" t="s">
        <v>22</v>
      </c>
      <c r="C14" s="10">
        <v>30</v>
      </c>
      <c r="D14" s="10">
        <v>288.56</v>
      </c>
      <c r="E14" s="10">
        <v>0.03</v>
      </c>
      <c r="F14" s="10" t="s">
        <v>23</v>
      </c>
      <c r="G14" s="10">
        <v>60.72</v>
      </c>
      <c r="H14" s="10" t="s">
        <v>24</v>
      </c>
      <c r="I14" s="10" t="s">
        <v>25</v>
      </c>
      <c r="J14" s="11">
        <v>39562</v>
      </c>
    </row>
    <row r="15" spans="1:10" x14ac:dyDescent="0.25">
      <c r="A15" s="10" t="s">
        <v>44</v>
      </c>
      <c r="B15" s="10" t="s">
        <v>45</v>
      </c>
      <c r="C15" s="10">
        <v>32</v>
      </c>
      <c r="D15" s="10">
        <v>3812.73</v>
      </c>
      <c r="E15" s="10">
        <v>0.02</v>
      </c>
      <c r="F15" s="10" t="s">
        <v>23</v>
      </c>
      <c r="G15" s="10">
        <v>1470.3</v>
      </c>
      <c r="H15" s="10" t="s">
        <v>32</v>
      </c>
      <c r="I15" s="10" t="s">
        <v>25</v>
      </c>
      <c r="J15" s="11">
        <v>39934</v>
      </c>
    </row>
    <row r="16" spans="1:10" x14ac:dyDescent="0.25">
      <c r="A16" s="10" t="s">
        <v>46</v>
      </c>
      <c r="B16" s="10" t="s">
        <v>27</v>
      </c>
      <c r="C16" s="10">
        <v>37</v>
      </c>
      <c r="D16" s="10">
        <v>4158.1234999999997</v>
      </c>
      <c r="E16" s="10">
        <v>0.01</v>
      </c>
      <c r="F16" s="10" t="s">
        <v>23</v>
      </c>
      <c r="G16" s="10">
        <v>1228.8900000000001</v>
      </c>
      <c r="H16" s="10" t="s">
        <v>29</v>
      </c>
      <c r="I16" s="10" t="s">
        <v>47</v>
      </c>
      <c r="J16" s="11">
        <v>40663</v>
      </c>
    </row>
    <row r="17" spans="1:10" x14ac:dyDescent="0.25">
      <c r="A17" s="10" t="s">
        <v>48</v>
      </c>
      <c r="B17" s="10" t="s">
        <v>31</v>
      </c>
      <c r="C17" s="10">
        <v>41</v>
      </c>
      <c r="D17" s="10">
        <v>108.15</v>
      </c>
      <c r="E17" s="10">
        <v>0.09</v>
      </c>
      <c r="F17" s="10" t="s">
        <v>23</v>
      </c>
      <c r="G17" s="10">
        <v>7.57</v>
      </c>
      <c r="H17" s="10" t="s">
        <v>24</v>
      </c>
      <c r="I17" s="10" t="s">
        <v>42</v>
      </c>
      <c r="J17" s="11">
        <v>39937</v>
      </c>
    </row>
    <row r="18" spans="1:10" x14ac:dyDescent="0.25">
      <c r="A18" s="10" t="s">
        <v>43</v>
      </c>
      <c r="B18" s="10" t="s">
        <v>22</v>
      </c>
      <c r="C18" s="10">
        <v>42</v>
      </c>
      <c r="D18" s="10">
        <v>1186.06</v>
      </c>
      <c r="E18" s="10">
        <v>0.09</v>
      </c>
      <c r="F18" s="10" t="s">
        <v>23</v>
      </c>
      <c r="G18" s="10">
        <v>511.69</v>
      </c>
      <c r="H18" s="10" t="s">
        <v>29</v>
      </c>
      <c r="I18" s="10" t="s">
        <v>25</v>
      </c>
      <c r="J18" s="11">
        <v>40671</v>
      </c>
    </row>
    <row r="19" spans="1:10" x14ac:dyDescent="0.25">
      <c r="A19" s="10" t="s">
        <v>49</v>
      </c>
      <c r="B19" s="10" t="s">
        <v>45</v>
      </c>
      <c r="C19" s="10">
        <v>46</v>
      </c>
      <c r="D19" s="10">
        <v>2484.7455</v>
      </c>
      <c r="E19" s="10">
        <v>0.1</v>
      </c>
      <c r="F19" s="10" t="s">
        <v>23</v>
      </c>
      <c r="G19" s="10">
        <v>657.48</v>
      </c>
      <c r="H19" s="10" t="s">
        <v>24</v>
      </c>
      <c r="I19" s="10" t="s">
        <v>47</v>
      </c>
      <c r="J19" s="11">
        <v>39940</v>
      </c>
    </row>
    <row r="20" spans="1:10" x14ac:dyDescent="0.25">
      <c r="A20" s="10" t="s">
        <v>50</v>
      </c>
      <c r="B20" s="10" t="s">
        <v>31</v>
      </c>
      <c r="C20" s="10">
        <v>46</v>
      </c>
      <c r="D20" s="10">
        <v>7804.53</v>
      </c>
      <c r="E20" s="10">
        <v>0.05</v>
      </c>
      <c r="F20" s="10" t="s">
        <v>23</v>
      </c>
      <c r="G20" s="10">
        <v>2057.17</v>
      </c>
      <c r="H20" s="10" t="s">
        <v>51</v>
      </c>
      <c r="I20" s="10" t="s">
        <v>47</v>
      </c>
      <c r="J20" s="11">
        <v>40887</v>
      </c>
    </row>
    <row r="21" spans="1:10" ht="15.75" customHeight="1" x14ac:dyDescent="0.25">
      <c r="A21" s="10" t="s">
        <v>50</v>
      </c>
      <c r="B21" s="10" t="s">
        <v>31</v>
      </c>
      <c r="C21" s="10">
        <v>48</v>
      </c>
      <c r="D21" s="10">
        <v>90.05</v>
      </c>
      <c r="E21" s="10">
        <v>0.03</v>
      </c>
      <c r="F21" s="10" t="s">
        <v>23</v>
      </c>
      <c r="G21" s="10">
        <v>-107</v>
      </c>
      <c r="H21" s="10" t="s">
        <v>51</v>
      </c>
      <c r="I21" s="10" t="s">
        <v>47</v>
      </c>
      <c r="J21" s="11">
        <v>40828</v>
      </c>
    </row>
    <row r="22" spans="1:10" ht="15.75" customHeight="1" x14ac:dyDescent="0.25"/>
    <row r="23" spans="1:10" ht="15.75" customHeight="1" x14ac:dyDescent="0.25"/>
    <row r="24" spans="1:10" ht="15.75" customHeight="1" x14ac:dyDescent="0.25"/>
    <row r="25" spans="1:10" ht="15.75" customHeight="1" x14ac:dyDescent="0.25"/>
    <row r="26" spans="1:10" ht="15.75" customHeight="1" x14ac:dyDescent="0.25"/>
    <row r="27" spans="1:10" ht="15.75" customHeight="1" x14ac:dyDescent="0.25">
      <c r="A27" t="s">
        <v>71</v>
      </c>
      <c r="B27" s="12" t="s">
        <v>19</v>
      </c>
      <c r="C27" s="19" t="s">
        <v>70</v>
      </c>
      <c r="D27" s="19" t="s">
        <v>11</v>
      </c>
      <c r="E27" s="19" t="s">
        <v>73</v>
      </c>
    </row>
    <row r="28" spans="1:10" ht="15.75" customHeight="1" x14ac:dyDescent="0.25">
      <c r="A28" s="12" t="s">
        <v>33</v>
      </c>
      <c r="B28" s="13" t="str">
        <f>VLOOKUP(A5,A2:J21,9,FALSE)</f>
        <v>Small Business</v>
      </c>
    </row>
    <row r="29" spans="1:10" ht="15.75" customHeight="1" x14ac:dyDescent="0.25">
      <c r="A29" s="18">
        <v>39940</v>
      </c>
      <c r="C29" s="20">
        <f>VLOOKUP(A19,A2:J21,4,FALSE)</f>
        <v>2484.7455</v>
      </c>
    </row>
    <row r="30" spans="1:10" ht="15.75" customHeight="1" x14ac:dyDescent="0.25">
      <c r="A30">
        <v>4158.1234999999997</v>
      </c>
      <c r="D30" s="20" t="str">
        <f>HLOOKUP(A2,A2:J21,15,FALSE)</f>
        <v>Keith Dawkins</v>
      </c>
    </row>
    <row r="31" spans="1:10" ht="15.75" customHeight="1" x14ac:dyDescent="0.25">
      <c r="A31" s="19" t="s">
        <v>72</v>
      </c>
      <c r="E31" s="20" t="str">
        <f>VLOOKUP(A11,A2:J21,1,TRUE)</f>
        <v>Craig Yedwab</v>
      </c>
    </row>
    <row r="32" spans="1: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election activeCell="C27" sqref="C27"/>
    </sheetView>
  </sheetViews>
  <sheetFormatPr defaultColWidth="14.42578125" defaultRowHeight="15" customHeight="1" x14ac:dyDescent="0.25"/>
  <cols>
    <col min="1" max="26" width="8.7109375" customWidth="1"/>
  </cols>
  <sheetData>
    <row r="1" spans="1:1" x14ac:dyDescent="0.25">
      <c r="A1" s="14" t="s">
        <v>52</v>
      </c>
    </row>
    <row r="2" spans="1:1" x14ac:dyDescent="0.25">
      <c r="A2" s="12" t="s">
        <v>53</v>
      </c>
    </row>
    <row r="3" spans="1:1" x14ac:dyDescent="0.25">
      <c r="A3" s="12" t="s">
        <v>54</v>
      </c>
    </row>
    <row r="4" spans="1:1" x14ac:dyDescent="0.25">
      <c r="A4" s="12" t="s">
        <v>55</v>
      </c>
    </row>
    <row r="5" spans="1:1" x14ac:dyDescent="0.25">
      <c r="A5" s="12" t="s">
        <v>56</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tabSelected="1" workbookViewId="0">
      <selection activeCell="N14" sqref="N14"/>
    </sheetView>
  </sheetViews>
  <sheetFormatPr defaultRowHeight="15" x14ac:dyDescent="0.25"/>
  <cols>
    <col min="1" max="1" width="13.140625" customWidth="1"/>
    <col min="2" max="2" width="21.140625" bestFit="1" customWidth="1"/>
  </cols>
  <sheetData>
    <row r="3" spans="1:2" x14ac:dyDescent="0.25">
      <c r="A3" s="24" t="s">
        <v>63</v>
      </c>
      <c r="B3" t="s">
        <v>62</v>
      </c>
    </row>
    <row r="4" spans="1:2" x14ac:dyDescent="0.25">
      <c r="A4" s="27" t="s">
        <v>37</v>
      </c>
      <c r="B4" s="26">
        <v>88</v>
      </c>
    </row>
    <row r="5" spans="1:2" x14ac:dyDescent="0.25">
      <c r="A5" s="27" t="s">
        <v>65</v>
      </c>
      <c r="B5" s="26">
        <v>88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K17" sqref="K17"/>
    </sheetView>
  </sheetViews>
  <sheetFormatPr defaultRowHeight="15" x14ac:dyDescent="0.25"/>
  <cols>
    <col min="1" max="1" width="13.140625" customWidth="1"/>
    <col min="2" max="2" width="12.140625" customWidth="1"/>
    <col min="3" max="3" width="10" bestFit="1" customWidth="1"/>
    <col min="4" max="4" width="8" customWidth="1"/>
    <col min="5" max="5" width="8.42578125" customWidth="1"/>
    <col min="6" max="6" width="13.140625" bestFit="1" customWidth="1"/>
    <col min="7" max="7" width="11.140625" bestFit="1" customWidth="1"/>
  </cols>
  <sheetData>
    <row r="3" spans="1:2" x14ac:dyDescent="0.25">
      <c r="A3" s="24" t="s">
        <v>63</v>
      </c>
      <c r="B3" t="s">
        <v>64</v>
      </c>
    </row>
    <row r="4" spans="1:2" x14ac:dyDescent="0.25">
      <c r="A4" s="27" t="s">
        <v>45</v>
      </c>
      <c r="B4" s="26">
        <v>6297.4755000000005</v>
      </c>
    </row>
    <row r="5" spans="1:2" x14ac:dyDescent="0.25">
      <c r="A5" s="27" t="s">
        <v>27</v>
      </c>
      <c r="B5" s="26">
        <v>10065.397000000001</v>
      </c>
    </row>
    <row r="6" spans="1:2" x14ac:dyDescent="0.25">
      <c r="A6" s="27" t="s">
        <v>31</v>
      </c>
      <c r="B6" s="26">
        <v>8296.99</v>
      </c>
    </row>
    <row r="7" spans="1:2" x14ac:dyDescent="0.25">
      <c r="A7" s="27" t="s">
        <v>40</v>
      </c>
      <c r="B7" s="26">
        <v>75.569999999999993</v>
      </c>
    </row>
    <row r="8" spans="1:2" x14ac:dyDescent="0.25">
      <c r="A8" s="27" t="s">
        <v>22</v>
      </c>
      <c r="B8" s="26">
        <v>3425.9279999999999</v>
      </c>
    </row>
    <row r="9" spans="1:2" x14ac:dyDescent="0.25">
      <c r="A9" s="27" t="s">
        <v>65</v>
      </c>
      <c r="B9" s="26">
        <v>28161.360500000003</v>
      </c>
    </row>
    <row r="11" spans="1:2" x14ac:dyDescent="0.25">
      <c r="A11" s="21" t="s">
        <v>74</v>
      </c>
      <c r="B11">
        <f>VLOOKUP(A5,A3:B8,2,TRUE)</f>
        <v>10065.397000000001</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A3" sqref="A3:B15"/>
    </sheetView>
  </sheetViews>
  <sheetFormatPr defaultRowHeight="15" x14ac:dyDescent="0.25"/>
  <cols>
    <col min="1" max="1" width="13.140625" customWidth="1"/>
    <col min="2" max="2" width="12.140625" bestFit="1" customWidth="1"/>
    <col min="3" max="20" width="16.28515625" bestFit="1" customWidth="1"/>
    <col min="21" max="21" width="11.140625" bestFit="1" customWidth="1"/>
  </cols>
  <sheetData>
    <row r="3" spans="1:2" x14ac:dyDescent="0.25">
      <c r="A3" s="24" t="s">
        <v>63</v>
      </c>
      <c r="B3" t="s">
        <v>64</v>
      </c>
    </row>
    <row r="4" spans="1:2" x14ac:dyDescent="0.25">
      <c r="A4" s="25">
        <v>39926</v>
      </c>
      <c r="B4" s="26">
        <v>1892.848</v>
      </c>
    </row>
    <row r="5" spans="1:2" x14ac:dyDescent="0.25">
      <c r="A5" s="25">
        <v>39928</v>
      </c>
      <c r="B5" s="26">
        <v>261.54000000000002</v>
      </c>
    </row>
    <row r="6" spans="1:2" x14ac:dyDescent="0.25">
      <c r="A6" s="25">
        <v>39930</v>
      </c>
      <c r="B6" s="26">
        <v>1761.4</v>
      </c>
    </row>
    <row r="7" spans="1:2" x14ac:dyDescent="0.25">
      <c r="A7" s="25">
        <v>39931</v>
      </c>
      <c r="B7" s="26">
        <v>160.23349999999999</v>
      </c>
    </row>
    <row r="8" spans="1:2" x14ac:dyDescent="0.25">
      <c r="A8" s="25">
        <v>39932</v>
      </c>
      <c r="B8" s="26">
        <v>140.56</v>
      </c>
    </row>
    <row r="9" spans="1:2" x14ac:dyDescent="0.25">
      <c r="A9" s="25">
        <v>39934</v>
      </c>
      <c r="B9" s="26">
        <v>3812.73</v>
      </c>
    </row>
    <row r="10" spans="1:2" x14ac:dyDescent="0.25">
      <c r="A10" s="25">
        <v>39935</v>
      </c>
      <c r="B10" s="26">
        <v>6.93</v>
      </c>
    </row>
    <row r="11" spans="1:2" x14ac:dyDescent="0.25">
      <c r="A11" s="25">
        <v>39936</v>
      </c>
      <c r="B11" s="26">
        <v>75.569999999999993</v>
      </c>
    </row>
    <row r="12" spans="1:2" x14ac:dyDescent="0.25">
      <c r="A12" s="25">
        <v>39937</v>
      </c>
      <c r="B12" s="26">
        <v>108.15</v>
      </c>
    </row>
    <row r="13" spans="1:2" x14ac:dyDescent="0.25">
      <c r="A13" s="25">
        <v>39938</v>
      </c>
      <c r="B13" s="26">
        <v>575.11</v>
      </c>
    </row>
    <row r="14" spans="1:2" x14ac:dyDescent="0.25">
      <c r="A14" s="25">
        <v>39939</v>
      </c>
      <c r="B14" s="26">
        <v>461.89</v>
      </c>
    </row>
    <row r="15" spans="1:2" x14ac:dyDescent="0.25">
      <c r="A15" s="25">
        <v>39940</v>
      </c>
      <c r="B15" s="26">
        <v>2484.7455</v>
      </c>
    </row>
    <row r="16" spans="1:2" x14ac:dyDescent="0.25">
      <c r="A16" s="25" t="s">
        <v>65</v>
      </c>
      <c r="B16" s="26">
        <v>11741.706999999999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
  <sheetViews>
    <sheetView workbookViewId="0">
      <selection activeCell="A4" sqref="A4:B6"/>
    </sheetView>
  </sheetViews>
  <sheetFormatPr defaultRowHeight="15" x14ac:dyDescent="0.25"/>
  <cols>
    <col min="1" max="1" width="13.140625" customWidth="1"/>
    <col min="2" max="2" width="17.85546875" customWidth="1"/>
  </cols>
  <sheetData>
    <row r="2" spans="1:2" x14ac:dyDescent="0.25">
      <c r="A2" s="24" t="s">
        <v>20</v>
      </c>
      <c r="B2" t="s">
        <v>75</v>
      </c>
    </row>
    <row r="4" spans="1:2" x14ac:dyDescent="0.25">
      <c r="A4" s="24" t="s">
        <v>63</v>
      </c>
      <c r="B4" t="s">
        <v>67</v>
      </c>
    </row>
    <row r="5" spans="1:2" x14ac:dyDescent="0.25">
      <c r="A5" s="27" t="s">
        <v>32</v>
      </c>
      <c r="B5" s="26">
        <v>-22.59</v>
      </c>
    </row>
    <row r="6" spans="1:2" x14ac:dyDescent="0.25">
      <c r="A6" s="27" t="s">
        <v>24</v>
      </c>
      <c r="B6" s="26">
        <v>1054.82</v>
      </c>
    </row>
    <row r="7" spans="1:2" x14ac:dyDescent="0.25">
      <c r="A7" s="27" t="s">
        <v>65</v>
      </c>
      <c r="B7" s="26">
        <v>1032.23</v>
      </c>
    </row>
    <row r="10" spans="1:2" x14ac:dyDescent="0.25">
      <c r="A10" t="s">
        <v>71</v>
      </c>
      <c r="B10" s="23" t="s">
        <v>76</v>
      </c>
    </row>
    <row r="11" spans="1:2" x14ac:dyDescent="0.25">
      <c r="A11" s="22" t="s">
        <v>32</v>
      </c>
      <c r="B11">
        <f>HLOOKUP(B5,A5:B7,1,TRUE)</f>
        <v>-22.59</v>
      </c>
    </row>
  </sheetData>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12" sqref="A12"/>
    </sheetView>
  </sheetViews>
  <sheetFormatPr defaultRowHeight="15" x14ac:dyDescent="0.25"/>
  <cols>
    <col min="1" max="1" width="14.140625" bestFit="1" customWidth="1"/>
    <col min="2" max="2" width="20" customWidth="1"/>
  </cols>
  <sheetData>
    <row r="3" spans="1:2" x14ac:dyDescent="0.25">
      <c r="A3" s="24" t="s">
        <v>63</v>
      </c>
      <c r="B3" t="s">
        <v>64</v>
      </c>
    </row>
    <row r="4" spans="1:2" x14ac:dyDescent="0.25">
      <c r="A4" s="27" t="s">
        <v>42</v>
      </c>
      <c r="B4" s="26">
        <v>183.72</v>
      </c>
    </row>
    <row r="5" spans="1:2" x14ac:dyDescent="0.25">
      <c r="A5" s="27" t="s">
        <v>25</v>
      </c>
      <c r="B5" s="26">
        <v>13178.6515</v>
      </c>
    </row>
    <row r="6" spans="1:2" x14ac:dyDescent="0.25">
      <c r="A6" s="27" t="s">
        <v>47</v>
      </c>
      <c r="B6" s="26">
        <v>14537.448999999999</v>
      </c>
    </row>
    <row r="7" spans="1:2" x14ac:dyDescent="0.25">
      <c r="A7" s="27" t="s">
        <v>35</v>
      </c>
      <c r="B7" s="26">
        <v>261.54000000000002</v>
      </c>
    </row>
    <row r="8" spans="1:2" x14ac:dyDescent="0.25">
      <c r="A8" s="27" t="s">
        <v>65</v>
      </c>
      <c r="B8" s="26">
        <v>28161.360499999999</v>
      </c>
    </row>
    <row r="10" spans="1:2" x14ac:dyDescent="0.25">
      <c r="A10" t="s">
        <v>71</v>
      </c>
      <c r="B10" s="22" t="s">
        <v>19</v>
      </c>
    </row>
    <row r="11" spans="1:2" x14ac:dyDescent="0.25">
      <c r="A11" s="27">
        <v>14537.6515</v>
      </c>
      <c r="B11" t="str">
        <f>VLOOKUP(A6,A4:B8,1,TRUE)</f>
        <v>Home Office</v>
      </c>
    </row>
  </sheetData>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B10" sqref="B10"/>
    </sheetView>
  </sheetViews>
  <sheetFormatPr defaultColWidth="14.42578125" defaultRowHeight="15" customHeight="1" x14ac:dyDescent="0.25"/>
  <cols>
    <col min="1" max="1" width="19.140625" customWidth="1"/>
    <col min="2" max="2" width="13.28515625" bestFit="1" customWidth="1"/>
    <col min="3" max="3" width="13.140625" customWidth="1"/>
    <col min="4" max="4" width="9.5703125" customWidth="1"/>
    <col min="5" max="5" width="7.85546875" customWidth="1"/>
    <col min="6" max="6" width="11.85546875" customWidth="1"/>
    <col min="7" max="7" width="8.28515625" customWidth="1"/>
    <col min="8" max="8" width="7.42578125" customWidth="1"/>
    <col min="9" max="9" width="16.140625" customWidth="1"/>
    <col min="10" max="10" width="10.42578125" customWidth="1"/>
    <col min="11" max="26" width="8.7109375" customWidth="1"/>
  </cols>
  <sheetData>
    <row r="1" spans="1:10" x14ac:dyDescent="0.25">
      <c r="A1" s="9" t="s">
        <v>11</v>
      </c>
      <c r="B1" s="9" t="s">
        <v>12</v>
      </c>
      <c r="C1" s="9" t="s">
        <v>13</v>
      </c>
      <c r="D1" s="9" t="s">
        <v>14</v>
      </c>
      <c r="E1" s="9" t="s">
        <v>15</v>
      </c>
      <c r="F1" s="9" t="s">
        <v>16</v>
      </c>
      <c r="G1" s="9" t="s">
        <v>17</v>
      </c>
      <c r="H1" s="9" t="s">
        <v>18</v>
      </c>
      <c r="I1" s="9" t="s">
        <v>19</v>
      </c>
      <c r="J1" s="9" t="s">
        <v>20</v>
      </c>
    </row>
    <row r="2" spans="1:10" x14ac:dyDescent="0.25">
      <c r="A2" s="10" t="s">
        <v>21</v>
      </c>
      <c r="B2" s="10" t="s">
        <v>22</v>
      </c>
      <c r="C2" s="10">
        <v>2</v>
      </c>
      <c r="D2" s="10">
        <v>6.93</v>
      </c>
      <c r="E2" s="10">
        <v>0.01</v>
      </c>
      <c r="F2" s="10" t="s">
        <v>23</v>
      </c>
      <c r="G2" s="10">
        <v>-4.6399999999999997</v>
      </c>
      <c r="H2" s="10" t="s">
        <v>24</v>
      </c>
      <c r="I2" s="10" t="s">
        <v>25</v>
      </c>
      <c r="J2" s="11">
        <v>39935</v>
      </c>
    </row>
    <row r="3" spans="1:10" x14ac:dyDescent="0.25">
      <c r="A3" s="10" t="s">
        <v>26</v>
      </c>
      <c r="B3" s="10" t="s">
        <v>27</v>
      </c>
      <c r="C3" s="10">
        <v>3</v>
      </c>
      <c r="D3" s="10">
        <v>461.89</v>
      </c>
      <c r="E3" s="10">
        <v>0.05</v>
      </c>
      <c r="F3" s="10" t="s">
        <v>28</v>
      </c>
      <c r="G3" s="10">
        <v>-309.82</v>
      </c>
      <c r="H3" s="10" t="s">
        <v>29</v>
      </c>
      <c r="I3" s="10" t="s">
        <v>25</v>
      </c>
      <c r="J3" s="11">
        <v>39939</v>
      </c>
    </row>
    <row r="4" spans="1:10" x14ac:dyDescent="0.25">
      <c r="A4" s="10" t="s">
        <v>30</v>
      </c>
      <c r="B4" s="10" t="s">
        <v>31</v>
      </c>
      <c r="C4" s="10">
        <v>4</v>
      </c>
      <c r="D4" s="10">
        <v>32.72</v>
      </c>
      <c r="E4" s="10">
        <v>0.09</v>
      </c>
      <c r="F4" s="10" t="s">
        <v>23</v>
      </c>
      <c r="G4" s="10">
        <v>-22.59</v>
      </c>
      <c r="H4" s="10" t="s">
        <v>32</v>
      </c>
      <c r="I4" s="10" t="s">
        <v>25</v>
      </c>
      <c r="J4" s="11">
        <v>41068</v>
      </c>
    </row>
    <row r="5" spans="1:10" x14ac:dyDescent="0.25">
      <c r="A5" s="10" t="s">
        <v>33</v>
      </c>
      <c r="B5" s="10" t="s">
        <v>31</v>
      </c>
      <c r="C5" s="10">
        <v>6</v>
      </c>
      <c r="D5" s="10">
        <v>261.54000000000002</v>
      </c>
      <c r="E5" s="10">
        <v>0.04</v>
      </c>
      <c r="F5" s="10" t="s">
        <v>23</v>
      </c>
      <c r="G5" s="10">
        <v>-213.25</v>
      </c>
      <c r="H5" s="10" t="s">
        <v>34</v>
      </c>
      <c r="I5" s="10" t="s">
        <v>35</v>
      </c>
      <c r="J5" s="11">
        <v>39928</v>
      </c>
    </row>
    <row r="6" spans="1:10" x14ac:dyDescent="0.25">
      <c r="A6" s="10" t="s">
        <v>36</v>
      </c>
      <c r="B6" s="10" t="s">
        <v>22</v>
      </c>
      <c r="C6" s="10">
        <v>14</v>
      </c>
      <c r="D6" s="10">
        <v>1892.848</v>
      </c>
      <c r="E6" s="10">
        <v>0.01</v>
      </c>
      <c r="F6" s="10" t="s">
        <v>23</v>
      </c>
      <c r="G6" s="10">
        <v>48.99</v>
      </c>
      <c r="H6" s="10" t="s">
        <v>24</v>
      </c>
      <c r="I6" s="10" t="s">
        <v>25</v>
      </c>
      <c r="J6" s="11">
        <v>39926</v>
      </c>
    </row>
    <row r="7" spans="1:10" x14ac:dyDescent="0.25">
      <c r="A7" s="10" t="s">
        <v>37</v>
      </c>
      <c r="B7" s="10" t="s">
        <v>27</v>
      </c>
      <c r="C7" s="10">
        <v>15</v>
      </c>
      <c r="D7" s="10">
        <v>140.56</v>
      </c>
      <c r="E7" s="10">
        <v>0.04</v>
      </c>
      <c r="F7" s="10" t="s">
        <v>23</v>
      </c>
      <c r="G7" s="10">
        <v>-128.38</v>
      </c>
      <c r="H7" s="10" t="s">
        <v>29</v>
      </c>
      <c r="I7" s="10" t="s">
        <v>25</v>
      </c>
      <c r="J7" s="11">
        <v>39932</v>
      </c>
    </row>
    <row r="8" spans="1:10" x14ac:dyDescent="0.25">
      <c r="A8" s="10" t="s">
        <v>37</v>
      </c>
      <c r="B8" s="10" t="s">
        <v>27</v>
      </c>
      <c r="C8" s="10">
        <v>23</v>
      </c>
      <c r="D8" s="10">
        <v>160.23349999999999</v>
      </c>
      <c r="E8" s="10">
        <v>0.04</v>
      </c>
      <c r="F8" s="10" t="s">
        <v>23</v>
      </c>
      <c r="G8" s="10">
        <v>-85.13</v>
      </c>
      <c r="H8" s="10" t="s">
        <v>24</v>
      </c>
      <c r="I8" s="10" t="s">
        <v>25</v>
      </c>
      <c r="J8" s="11">
        <v>39931</v>
      </c>
    </row>
    <row r="9" spans="1:10" x14ac:dyDescent="0.25">
      <c r="A9" s="10" t="s">
        <v>37</v>
      </c>
      <c r="B9" s="10" t="s">
        <v>27</v>
      </c>
      <c r="C9" s="10">
        <v>24</v>
      </c>
      <c r="D9" s="10">
        <v>1761.4</v>
      </c>
      <c r="E9" s="10">
        <v>0.09</v>
      </c>
      <c r="F9" s="10" t="s">
        <v>38</v>
      </c>
      <c r="G9" s="10">
        <v>-1748.56</v>
      </c>
      <c r="H9" s="10" t="s">
        <v>24</v>
      </c>
      <c r="I9" s="10" t="s">
        <v>25</v>
      </c>
      <c r="J9" s="11">
        <v>39930</v>
      </c>
    </row>
    <row r="10" spans="1:10" x14ac:dyDescent="0.25">
      <c r="A10" s="10" t="s">
        <v>37</v>
      </c>
      <c r="B10" s="10" t="s">
        <v>27</v>
      </c>
      <c r="C10" s="10">
        <v>26</v>
      </c>
      <c r="D10" s="10">
        <v>2808.08</v>
      </c>
      <c r="E10" s="10">
        <v>7.0000000000000007E-2</v>
      </c>
      <c r="F10" s="10" t="s">
        <v>23</v>
      </c>
      <c r="G10" s="10">
        <v>1054.82</v>
      </c>
      <c r="H10" s="10" t="s">
        <v>24</v>
      </c>
      <c r="I10" s="10" t="s">
        <v>25</v>
      </c>
      <c r="J10" s="11">
        <v>41025</v>
      </c>
    </row>
    <row r="11" spans="1:10" x14ac:dyDescent="0.25">
      <c r="A11" s="10" t="s">
        <v>39</v>
      </c>
      <c r="B11" s="10" t="s">
        <v>40</v>
      </c>
      <c r="C11" s="10">
        <v>26</v>
      </c>
      <c r="D11" s="10">
        <v>75.569999999999993</v>
      </c>
      <c r="E11" s="10">
        <v>0.03</v>
      </c>
      <c r="F11" s="10" t="s">
        <v>23</v>
      </c>
      <c r="G11" s="10">
        <v>28.24</v>
      </c>
      <c r="H11" s="10" t="s">
        <v>41</v>
      </c>
      <c r="I11" s="10" t="s">
        <v>42</v>
      </c>
      <c r="J11" s="11">
        <v>39936</v>
      </c>
    </row>
    <row r="12" spans="1:10" x14ac:dyDescent="0.25">
      <c r="A12" s="10" t="s">
        <v>43</v>
      </c>
      <c r="B12" s="10" t="s">
        <v>22</v>
      </c>
      <c r="C12" s="10">
        <v>28</v>
      </c>
      <c r="D12" s="10">
        <v>51.53</v>
      </c>
      <c r="E12" s="10">
        <v>0.03</v>
      </c>
      <c r="F12" s="10" t="s">
        <v>28</v>
      </c>
      <c r="G12" s="10">
        <v>0.35</v>
      </c>
      <c r="H12" s="10" t="s">
        <v>29</v>
      </c>
      <c r="I12" s="10" t="s">
        <v>25</v>
      </c>
      <c r="J12" s="11">
        <v>40307</v>
      </c>
    </row>
    <row r="13" spans="1:10" x14ac:dyDescent="0.25">
      <c r="A13" s="10" t="s">
        <v>26</v>
      </c>
      <c r="B13" s="10" t="s">
        <v>27</v>
      </c>
      <c r="C13" s="10">
        <v>29</v>
      </c>
      <c r="D13" s="10">
        <v>575.11</v>
      </c>
      <c r="E13" s="10">
        <v>0.02</v>
      </c>
      <c r="F13" s="10" t="s">
        <v>23</v>
      </c>
      <c r="G13" s="10">
        <v>71.75</v>
      </c>
      <c r="H13" s="10" t="s">
        <v>29</v>
      </c>
      <c r="I13" s="10" t="s">
        <v>25</v>
      </c>
      <c r="J13" s="11">
        <v>39938</v>
      </c>
    </row>
    <row r="14" spans="1:10" x14ac:dyDescent="0.25">
      <c r="A14" s="10" t="s">
        <v>36</v>
      </c>
      <c r="B14" s="10" t="s">
        <v>22</v>
      </c>
      <c r="C14" s="10">
        <v>30</v>
      </c>
      <c r="D14" s="10">
        <v>288.56</v>
      </c>
      <c r="E14" s="10">
        <v>0.03</v>
      </c>
      <c r="F14" s="10" t="s">
        <v>23</v>
      </c>
      <c r="G14" s="10">
        <v>60.72</v>
      </c>
      <c r="H14" s="10" t="s">
        <v>24</v>
      </c>
      <c r="I14" s="10" t="s">
        <v>25</v>
      </c>
      <c r="J14" s="11">
        <v>39562</v>
      </c>
    </row>
    <row r="15" spans="1:10" x14ac:dyDescent="0.25">
      <c r="A15" s="10" t="s">
        <v>44</v>
      </c>
      <c r="B15" s="10" t="s">
        <v>45</v>
      </c>
      <c r="C15" s="10">
        <v>32</v>
      </c>
      <c r="D15" s="10">
        <v>3812.73</v>
      </c>
      <c r="E15" s="10">
        <v>0.02</v>
      </c>
      <c r="F15" s="10" t="s">
        <v>23</v>
      </c>
      <c r="G15" s="10">
        <v>1470.3</v>
      </c>
      <c r="H15" s="10" t="s">
        <v>32</v>
      </c>
      <c r="I15" s="10" t="s">
        <v>25</v>
      </c>
      <c r="J15" s="11">
        <v>39934</v>
      </c>
    </row>
    <row r="16" spans="1:10" x14ac:dyDescent="0.25">
      <c r="A16" s="10" t="s">
        <v>46</v>
      </c>
      <c r="B16" s="10" t="s">
        <v>27</v>
      </c>
      <c r="C16" s="10">
        <v>37</v>
      </c>
      <c r="D16" s="10">
        <v>4158.1234999999997</v>
      </c>
      <c r="E16" s="10">
        <v>0.01</v>
      </c>
      <c r="F16" s="10" t="s">
        <v>23</v>
      </c>
      <c r="G16" s="10">
        <v>1228.8900000000001</v>
      </c>
      <c r="H16" s="10" t="s">
        <v>29</v>
      </c>
      <c r="I16" s="10" t="s">
        <v>47</v>
      </c>
      <c r="J16" s="11">
        <v>40663</v>
      </c>
    </row>
    <row r="17" spans="1:10" x14ac:dyDescent="0.25">
      <c r="A17" s="10" t="s">
        <v>48</v>
      </c>
      <c r="B17" s="10" t="s">
        <v>31</v>
      </c>
      <c r="C17" s="10">
        <v>41</v>
      </c>
      <c r="D17" s="10">
        <v>108.15</v>
      </c>
      <c r="E17" s="10">
        <v>0.09</v>
      </c>
      <c r="F17" s="10" t="s">
        <v>23</v>
      </c>
      <c r="G17" s="10">
        <v>7.57</v>
      </c>
      <c r="H17" s="10" t="s">
        <v>24</v>
      </c>
      <c r="I17" s="10" t="s">
        <v>42</v>
      </c>
      <c r="J17" s="11">
        <v>39937</v>
      </c>
    </row>
    <row r="18" spans="1:10" x14ac:dyDescent="0.25">
      <c r="A18" s="10" t="s">
        <v>43</v>
      </c>
      <c r="B18" s="10" t="s">
        <v>22</v>
      </c>
      <c r="C18" s="10">
        <v>42</v>
      </c>
      <c r="D18" s="10">
        <v>1186.06</v>
      </c>
      <c r="E18" s="10">
        <v>0.09</v>
      </c>
      <c r="F18" s="10" t="s">
        <v>23</v>
      </c>
      <c r="G18" s="10">
        <v>511.69</v>
      </c>
      <c r="H18" s="10" t="s">
        <v>29</v>
      </c>
      <c r="I18" s="10" t="s">
        <v>25</v>
      </c>
      <c r="J18" s="11">
        <v>40671</v>
      </c>
    </row>
    <row r="19" spans="1:10" x14ac:dyDescent="0.25">
      <c r="A19" s="10" t="s">
        <v>49</v>
      </c>
      <c r="B19" s="10" t="s">
        <v>45</v>
      </c>
      <c r="C19" s="10">
        <v>46</v>
      </c>
      <c r="D19" s="10">
        <v>2484.7455</v>
      </c>
      <c r="E19" s="10">
        <v>0.1</v>
      </c>
      <c r="F19" s="10" t="s">
        <v>23</v>
      </c>
      <c r="G19" s="10">
        <v>657.48</v>
      </c>
      <c r="H19" s="10" t="s">
        <v>24</v>
      </c>
      <c r="I19" s="10" t="s">
        <v>47</v>
      </c>
      <c r="J19" s="11">
        <v>39940</v>
      </c>
    </row>
    <row r="20" spans="1:10" x14ac:dyDescent="0.25">
      <c r="A20" s="10" t="s">
        <v>50</v>
      </c>
      <c r="B20" s="10" t="s">
        <v>31</v>
      </c>
      <c r="C20" s="10">
        <v>46</v>
      </c>
      <c r="D20" s="10">
        <v>7804.53</v>
      </c>
      <c r="E20" s="10">
        <v>0.05</v>
      </c>
      <c r="F20" s="10" t="s">
        <v>23</v>
      </c>
      <c r="G20" s="10">
        <v>2057.17</v>
      </c>
      <c r="H20" s="10" t="s">
        <v>51</v>
      </c>
      <c r="I20" s="10" t="s">
        <v>47</v>
      </c>
      <c r="J20" s="11">
        <v>40887</v>
      </c>
    </row>
    <row r="21" spans="1:10" ht="15.75" customHeight="1" x14ac:dyDescent="0.25">
      <c r="A21" s="10" t="s">
        <v>50</v>
      </c>
      <c r="B21" s="10" t="s">
        <v>31</v>
      </c>
      <c r="C21" s="10">
        <v>48</v>
      </c>
      <c r="D21" s="10">
        <v>90.05</v>
      </c>
      <c r="E21" s="10">
        <v>0.03</v>
      </c>
      <c r="F21" s="10" t="s">
        <v>23</v>
      </c>
      <c r="G21" s="10">
        <v>-107</v>
      </c>
      <c r="H21" s="10" t="s">
        <v>51</v>
      </c>
      <c r="I21" s="10" t="s">
        <v>47</v>
      </c>
      <c r="J21" s="11">
        <v>40828</v>
      </c>
    </row>
    <row r="22" spans="1:10" ht="15.75" customHeight="1" x14ac:dyDescent="0.25"/>
    <row r="23" spans="1:10" ht="15.75" customHeight="1" x14ac:dyDescent="0.25"/>
    <row r="24" spans="1:10" ht="15.75" customHeight="1" x14ac:dyDescent="0.25"/>
    <row r="25" spans="1:10" ht="15.75" customHeight="1" x14ac:dyDescent="0.25"/>
    <row r="26" spans="1:10" ht="15.75" customHeight="1" x14ac:dyDescent="0.25"/>
    <row r="27" spans="1:10" ht="15.75" customHeight="1" x14ac:dyDescent="0.25"/>
    <row r="28" spans="1:10" ht="15.75" customHeight="1" x14ac:dyDescent="0.25"/>
    <row r="29" spans="1:10" ht="15.75" customHeight="1" x14ac:dyDescent="0.25"/>
    <row r="30" spans="1:10" ht="15.75" customHeight="1" x14ac:dyDescent="0.25"/>
    <row r="31" spans="1:10" ht="15.75" customHeight="1" x14ac:dyDescent="0.25"/>
    <row r="32" spans="1: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Instruction</vt:lpstr>
      <vt:lpstr>Lookup</vt:lpstr>
      <vt:lpstr>Lookup Assignment</vt:lpstr>
      <vt:lpstr>total order quantity for Lis Pe</vt:lpstr>
      <vt:lpstr>order priority with highest sal</vt:lpstr>
      <vt:lpstr>sales in 2009</vt:lpstr>
      <vt:lpstr>Region with less profit for 201</vt:lpstr>
      <vt:lpstr>Customer Segment with Highest S</vt:lpstr>
      <vt:lpstr>Pivot Table</vt:lpstr>
      <vt:lpstr>Pivot Assignment</vt:lpstr>
      <vt:lpstr>Qn1</vt:lpstr>
      <vt:lpstr>Qn2</vt:lpstr>
      <vt:lpstr>Qn3</vt:lpstr>
      <vt:lpstr>Sheet4</vt:lpstr>
      <vt:lpstr>Sheet5</vt:lpstr>
      <vt:lpstr>visualization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CAMELEON</cp:lastModifiedBy>
  <dcterms:created xsi:type="dcterms:W3CDTF">2023-01-12T16:09:45Z</dcterms:created>
  <dcterms:modified xsi:type="dcterms:W3CDTF">2025-04-23T13:47:10Z</dcterms:modified>
</cp:coreProperties>
</file>