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Joyrider (Uzebox)\Docs\"/>
    </mc:Choice>
  </mc:AlternateContent>
  <bookViews>
    <workbookView xWindow="-105" yWindow="-105" windowWidth="23250" windowHeight="12570" tabRatio="635" activeTab="2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Achievements!$B$1:$G$197</definedName>
    <definedName name="_xlnm._FilterDatabase" localSheetId="3" hidden="1">Checklist!$A$1:$I$1</definedName>
    <definedName name="_xlnm._FilterDatabase" localSheetId="1" hidden="1">Extras!$A$1:$F$56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49" l="1"/>
  <c r="E20" i="49"/>
  <c r="F20" i="49"/>
  <c r="G20" i="49"/>
  <c r="H20" i="49"/>
  <c r="D20" i="49"/>
  <c r="A4" i="49"/>
  <c r="B4" i="49"/>
  <c r="C4" i="49"/>
  <c r="A5" i="49"/>
  <c r="B5" i="49"/>
  <c r="C5" i="49"/>
  <c r="A6" i="49"/>
  <c r="B6" i="49"/>
  <c r="C6" i="49"/>
  <c r="A7" i="49"/>
  <c r="B7" i="49"/>
  <c r="C7" i="49"/>
  <c r="A8" i="49"/>
  <c r="B8" i="49"/>
  <c r="C8" i="49"/>
  <c r="A9" i="49"/>
  <c r="B9" i="49"/>
  <c r="C9" i="49"/>
  <c r="A10" i="49"/>
  <c r="B10" i="49"/>
  <c r="C10" i="49"/>
  <c r="A11" i="49"/>
  <c r="B11" i="49"/>
  <c r="C11" i="49"/>
  <c r="A12" i="49"/>
  <c r="B12" i="49"/>
  <c r="C12" i="49"/>
  <c r="A13" i="49"/>
  <c r="B13" i="49"/>
  <c r="C13" i="49"/>
  <c r="A14" i="49"/>
  <c r="B14" i="49"/>
  <c r="C14" i="49"/>
  <c r="A15" i="49"/>
  <c r="B15" i="49"/>
  <c r="C15" i="49"/>
  <c r="A16" i="49"/>
  <c r="B16" i="49"/>
  <c r="C16" i="49"/>
  <c r="A17" i="49"/>
  <c r="B17" i="49"/>
  <c r="C17" i="49"/>
  <c r="A18" i="49"/>
  <c r="B18" i="49"/>
  <c r="C18" i="49"/>
  <c r="A19" i="49"/>
  <c r="B19" i="49"/>
  <c r="C19" i="49"/>
  <c r="E16" i="2" l="1"/>
  <c r="A3" i="49" l="1"/>
  <c r="B3" i="49"/>
  <c r="C3" i="49"/>
  <c r="E8" i="2"/>
  <c r="E6" i="15"/>
  <c r="E5" i="15"/>
  <c r="E4" i="15"/>
  <c r="E3" i="15"/>
  <c r="E19" i="2" l="1"/>
  <c r="E2" i="15" l="1"/>
  <c r="E13" i="2" l="1"/>
  <c r="E11" i="2"/>
  <c r="E7" i="2"/>
  <c r="E4" i="2"/>
  <c r="E3" i="2"/>
  <c r="E9" i="2"/>
  <c r="A44" i="11"/>
  <c r="A61" i="11"/>
  <c r="A54" i="11"/>
  <c r="A59" i="11"/>
  <c r="A36" i="11"/>
  <c r="A39" i="11"/>
  <c r="A38" i="11"/>
  <c r="A62" i="11"/>
  <c r="A58" i="11"/>
  <c r="A60" i="11"/>
  <c r="A65" i="11"/>
  <c r="A41" i="11"/>
  <c r="A52" i="11"/>
  <c r="A46" i="11"/>
  <c r="A35" i="11"/>
  <c r="A37" i="11"/>
  <c r="A56" i="11"/>
  <c r="A33" i="11"/>
  <c r="A63" i="11"/>
  <c r="A53" i="11"/>
  <c r="A45" i="11"/>
  <c r="A50" i="11"/>
  <c r="A55" i="11"/>
  <c r="A49" i="11"/>
  <c r="A34" i="11"/>
  <c r="A68" i="11"/>
  <c r="A57" i="11"/>
  <c r="A66" i="11"/>
  <c r="A48" i="11"/>
  <c r="A40" i="11"/>
  <c r="A42" i="11"/>
  <c r="A47" i="11"/>
  <c r="A64" i="11"/>
  <c r="A51" i="11"/>
  <c r="A67" i="11"/>
  <c r="A43" i="11"/>
  <c r="E18" i="2" l="1"/>
  <c r="E17" i="2"/>
  <c r="E15" i="2"/>
  <c r="F6" i="7" l="1"/>
  <c r="I3" i="49" l="1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20" i="49" l="1"/>
  <c r="C2" i="49"/>
  <c r="B2" i="49"/>
  <c r="A2" i="49"/>
  <c r="E6" i="2" l="1"/>
  <c r="E5" i="2"/>
  <c r="E2" i="2"/>
  <c r="G6" i="7" l="1"/>
  <c r="E10" i="2"/>
  <c r="E12" i="2"/>
  <c r="E14" i="2"/>
  <c r="A30" i="11"/>
  <c r="A12" i="11"/>
  <c r="A10" i="11"/>
  <c r="A20" i="11"/>
  <c r="A31" i="11"/>
  <c r="A22" i="11"/>
  <c r="A25" i="11"/>
  <c r="A23" i="11"/>
  <c r="A32" i="11"/>
  <c r="A14" i="11"/>
  <c r="A6" i="11"/>
  <c r="A28" i="11"/>
  <c r="A18" i="11"/>
  <c r="A8" i="11"/>
  <c r="A16" i="11"/>
  <c r="A24" i="11"/>
  <c r="A15" i="11"/>
  <c r="A27" i="11"/>
  <c r="A9" i="11"/>
  <c r="A7" i="11"/>
  <c r="A11" i="11"/>
  <c r="A21" i="11"/>
  <c r="A3" i="11"/>
  <c r="A26" i="11"/>
  <c r="A13" i="11"/>
  <c r="A17" i="11"/>
  <c r="A29" i="11"/>
  <c r="A19" i="11"/>
  <c r="A5" i="11"/>
  <c r="A4" i="11"/>
  <c r="I2" i="49" l="1"/>
  <c r="A1" i="2" l="1"/>
  <c r="A75" i="11"/>
  <c r="A76" i="11"/>
  <c r="A74" i="11"/>
  <c r="F5" i="7" l="1"/>
  <c r="G5" i="7" l="1"/>
  <c r="A71" i="11"/>
  <c r="A70" i="11"/>
  <c r="A73" i="11"/>
  <c r="A69" i="11"/>
  <c r="A72" i="11"/>
  <c r="F4" i="7" l="1"/>
  <c r="C9" i="7" l="1"/>
  <c r="G4" i="7" l="1"/>
  <c r="F3" i="7" l="1"/>
  <c r="F2" i="7"/>
  <c r="F7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<sst xmlns="http://schemas.openxmlformats.org/spreadsheetml/2006/main" count="263" uniqueCount="109">
  <si>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</si>
  <si>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</si>
  <si>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</si>
  <si>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</si>
  <si>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</si>
  <si>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</si>
  <si>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</si>
  <si>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</si>
  <si>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</si>
  <si>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</si>
  <si>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</si>
  <si>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</si>
  <si>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</si>
  <si>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</si>
  <si>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</si>
  <si>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</si>
  <si>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</si>
  <si>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</si>
  <si>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</si>
  <si>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</si>
  <si>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</si>
  <si>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</si>
  <si>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</si>
  <si>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</si>
  <si>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</si>
  <si>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</si>
  <si>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</si>
  <si>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</si>
  <si>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</si>
  <si>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</si>
  <si>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</si>
  <si>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</si>
  <si>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</si>
  <si>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</si>
  <si>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</si>
  <si>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</si>
  <si>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Cancels?</t>
  </si>
  <si>
    <t>Bank Job</t>
  </si>
  <si>
    <t>Collector</t>
  </si>
  <si>
    <t>Street Race</t>
  </si>
  <si>
    <t>Story Mode</t>
  </si>
  <si>
    <t>Fastest time to complete Collect mission</t>
  </si>
  <si>
    <t>Fastest time to complete Street Race mission</t>
  </si>
  <si>
    <t>Fastest time to complete Bank Job mission</t>
  </si>
  <si>
    <t>Fastest time to complete all three story missions</t>
  </si>
  <si>
    <t>Bridge Racer</t>
  </si>
  <si>
    <t>Survivalist</t>
  </si>
  <si>
    <t xml:space="preserve">Pursuer </t>
  </si>
  <si>
    <t>Complete the Bank Job mission</t>
  </si>
  <si>
    <t>Complete the Collector mission</t>
  </si>
  <si>
    <t>Complete the Street Race mission</t>
  </si>
  <si>
    <t>Mastermind</t>
  </si>
  <si>
    <t>Street King</t>
  </si>
  <si>
    <t>Swift Justice</t>
  </si>
  <si>
    <t>The Great Escape</t>
  </si>
  <si>
    <t>Criminal Catcher</t>
  </si>
  <si>
    <t>Hot Pursuit</t>
  </si>
  <si>
    <t>Swift and Steady</t>
  </si>
  <si>
    <t>Flawless Collection</t>
  </si>
  <si>
    <t>Unscathed Velocity</t>
  </si>
  <si>
    <t>Payback Time</t>
  </si>
  <si>
    <t>Getaway Driver</t>
  </si>
  <si>
    <t>Complete the Bank Job mission without taking damage</t>
  </si>
  <si>
    <t>Complete the Collector mission without taking damage</t>
  </si>
  <si>
    <t>Complete the Street Race mission without taking damage</t>
  </si>
  <si>
    <t>Most Wanted</t>
  </si>
  <si>
    <t>Get 4 wanted stars at once in free roam mode</t>
  </si>
  <si>
    <t>Escape Artist</t>
  </si>
  <si>
    <t>The Clean Sweep</t>
  </si>
  <si>
    <t>Fast &amp; Furious</t>
  </si>
  <si>
    <t>Drive on every street, shortcut, and parking lot in free roam mode</t>
  </si>
  <si>
    <t>Travelling Salesman</t>
  </si>
  <si>
    <t>I Know This Town Like the Back of My Hand</t>
  </si>
  <si>
    <t>I Know a Shortcut</t>
  </si>
  <si>
    <t>39s</t>
  </si>
  <si>
    <t>Shortcut</t>
  </si>
  <si>
    <t>1m00s75ms</t>
  </si>
  <si>
    <t>13s50ms</t>
  </si>
  <si>
    <t>14s16ms</t>
  </si>
  <si>
    <t>Put a Tail on Him</t>
  </si>
  <si>
    <t>Untouchable</t>
  </si>
  <si>
    <t>45s</t>
  </si>
  <si>
    <t>24s</t>
  </si>
  <si>
    <t>Complete the Street Race mission in under 30s</t>
  </si>
  <si>
    <t>2m04s</t>
  </si>
  <si>
    <t>Complete the Collector mission in under 50s</t>
  </si>
  <si>
    <t>Avoid capture by the police for 30s in survival mode</t>
  </si>
  <si>
    <t>Avoid capture by the police for 60s in survival mode</t>
  </si>
  <si>
    <t>Follow the criminal without damaging them for 60s in pursuit mode</t>
  </si>
  <si>
    <t>Capture by the criminal in under 40s in pursuit mode</t>
  </si>
  <si>
    <t>Capture by the criminal in under 20s in pursuit mode</t>
  </si>
  <si>
    <t>Steadfast Driving</t>
  </si>
  <si>
    <t>Complete the Bank Job mission in under 50s</t>
  </si>
  <si>
    <t>Race</t>
  </si>
  <si>
    <t>Wild Goose Chase</t>
  </si>
  <si>
    <t>Tourist</t>
  </si>
  <si>
    <t>Most unique city blocks covered without getting wrecked in survival mode</t>
  </si>
  <si>
    <t>Longest time with getting wrecked in survival mode</t>
  </si>
  <si>
    <t>Fastest time to catch the criminal in pursuit mode</t>
  </si>
  <si>
    <t>Cover 60 unique city blocks during a single race in survival mode</t>
  </si>
  <si>
    <t>Visit all eight parking lots in under 90s in free roam mode, press select to reset challenge</t>
  </si>
  <si>
    <t>Cross all five bridges in under 25s in free roam mode, press select to reset challenge</t>
  </si>
  <si>
    <t>Cross both shortcuts in under 20s in free roam mode, press select to reset challenge</t>
  </si>
  <si>
    <t>Complete all three story missions in under 2m30s, exit to main menu and start on Bank Job to reset challenge</t>
  </si>
  <si>
    <t>Complete all three story missions without failing or restarting, exit to main menu and start on Bank Job to reset challenge</t>
  </si>
  <si>
    <t>Complete all three story missions without taking damage, starting with Bank Job, exit to main menu to restart</t>
  </si>
  <si>
    <t>Fastest time to cross both shortcuts in free roam mode, press select to cancel race</t>
  </si>
  <si>
    <t>Fastest time to cross all five bridges in free roam mode, press select to cancel race</t>
  </si>
  <si>
    <t>Fastest time to visit all eight parking lots in free roam mode, press select to cancel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</si>
</sst>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com/search?rlz=1C1ONGR_enCA945CA945&amp;sxsrf=AB5stBjxhvPk2JXGlmI_Fe904EJuxPUuxw:1688651436406&amp;q=Travelling+Salesman&amp;spell=1&amp;sa=X&amp;ved=2ahUKEwi8rZDonPr_AhULhIkEHWp1DSAQkeECKAB6BAgfEA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00"/>
  <sheetViews>
    <sheetView zoomScale="85" zoomScaleNormal="85" workbookViewId="0">
      <selection activeCell="G20" sqref="G20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106.140625" style="5" bestFit="1" customWidth="1"/>
    <col min="7" max="7" width="42.1406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16</v>
      </c>
      <c r="C1" s="6" t="s">
        <v>1</v>
      </c>
      <c r="D1" s="1" t="s">
        <v>33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31</v>
      </c>
      <c r="C2" s="5" t="s">
        <v>61</v>
      </c>
      <c r="D2" s="5" t="s">
        <v>9</v>
      </c>
      <c r="E2" s="7">
        <f>VLOOKUP(D2,Stats!$A$1:$B$10,2,FALSE)</f>
        <v>1</v>
      </c>
      <c r="F2" s="5" t="s">
        <v>48</v>
      </c>
      <c r="G2" s="5"/>
    </row>
    <row r="3" spans="1:7" s="7" customFormat="1" x14ac:dyDescent="0.25">
      <c r="A3" s="7">
        <v>2</v>
      </c>
      <c r="B3" s="8" t="s">
        <v>33</v>
      </c>
      <c r="C3" s="5" t="s">
        <v>67</v>
      </c>
      <c r="D3" s="5" t="s">
        <v>10</v>
      </c>
      <c r="E3" s="7">
        <f>VLOOKUP(D3,Stats!$A$1:$B$10,2,FALSE)</f>
        <v>3</v>
      </c>
      <c r="F3" s="5" t="s">
        <v>92</v>
      </c>
      <c r="G3" s="5" t="s">
        <v>74</v>
      </c>
    </row>
    <row r="4" spans="1:7" s="7" customFormat="1" x14ac:dyDescent="0.25">
      <c r="A4" s="7">
        <v>3</v>
      </c>
      <c r="B4" s="8" t="s">
        <v>31</v>
      </c>
      <c r="C4" s="5" t="s">
        <v>68</v>
      </c>
      <c r="D4" s="5" t="s">
        <v>9</v>
      </c>
      <c r="E4" s="7">
        <f>VLOOKUP(D4,Stats!$A$1:$B$10,2,FALSE)</f>
        <v>1</v>
      </c>
      <c r="F4" s="5" t="s">
        <v>49</v>
      </c>
      <c r="G4" s="5"/>
    </row>
    <row r="5" spans="1:7" s="7" customFormat="1" x14ac:dyDescent="0.25">
      <c r="A5" s="7">
        <v>4</v>
      </c>
      <c r="B5" s="8" t="s">
        <v>33</v>
      </c>
      <c r="C5" s="5" t="s">
        <v>60</v>
      </c>
      <c r="D5" s="5" t="s">
        <v>10</v>
      </c>
      <c r="E5" s="7">
        <f>VLOOKUP(D5,Stats!$A$1:$B$10,2,FALSE)</f>
        <v>3</v>
      </c>
      <c r="F5" s="5" t="s">
        <v>85</v>
      </c>
      <c r="G5" s="5" t="s">
        <v>81</v>
      </c>
    </row>
    <row r="6" spans="1:7" s="7" customFormat="1" x14ac:dyDescent="0.25">
      <c r="A6" s="7">
        <v>5</v>
      </c>
      <c r="B6" s="8" t="s">
        <v>31</v>
      </c>
      <c r="C6" s="5" t="s">
        <v>52</v>
      </c>
      <c r="D6" s="5" t="s">
        <v>17</v>
      </c>
      <c r="E6" s="7">
        <f>VLOOKUP(D6,Stats!$A$1:$B$10,2,FALSE)</f>
        <v>2</v>
      </c>
      <c r="F6" s="5" t="s">
        <v>50</v>
      </c>
      <c r="G6" s="5"/>
    </row>
    <row r="7" spans="1:7" s="7" customFormat="1" x14ac:dyDescent="0.25">
      <c r="A7" s="7">
        <v>6</v>
      </c>
      <c r="B7" s="8" t="s">
        <v>33</v>
      </c>
      <c r="C7" s="5" t="s">
        <v>69</v>
      </c>
      <c r="D7" s="5" t="s">
        <v>10</v>
      </c>
      <c r="E7" s="7">
        <f>VLOOKUP(D7,Stats!$A$1:$B$10,2,FALSE)</f>
        <v>3</v>
      </c>
      <c r="F7" s="5" t="s">
        <v>83</v>
      </c>
      <c r="G7" s="5" t="s">
        <v>82</v>
      </c>
    </row>
    <row r="8" spans="1:7" s="7" customFormat="1" x14ac:dyDescent="0.25">
      <c r="A8" s="7">
        <v>7</v>
      </c>
      <c r="B8" s="8" t="s">
        <v>33</v>
      </c>
      <c r="C8" s="5" t="s">
        <v>91</v>
      </c>
      <c r="D8" s="5" t="s">
        <v>12</v>
      </c>
      <c r="E8" s="7">
        <f>VLOOKUP(D8,Stats!$A$1:$B$10,2,FALSE)</f>
        <v>5</v>
      </c>
      <c r="F8" s="5" t="s">
        <v>104</v>
      </c>
      <c r="G8" s="5"/>
    </row>
    <row r="9" spans="1:7" s="7" customFormat="1" x14ac:dyDescent="0.25">
      <c r="A9" s="7">
        <v>8</v>
      </c>
      <c r="B9" s="8" t="s">
        <v>33</v>
      </c>
      <c r="C9" s="5" t="s">
        <v>57</v>
      </c>
      <c r="D9" s="5" t="s">
        <v>13</v>
      </c>
      <c r="E9" s="7">
        <f>VLOOKUP(D9,Stats!$A$1:$B$10,2,FALSE)</f>
        <v>10</v>
      </c>
      <c r="F9" s="5" t="s">
        <v>103</v>
      </c>
      <c r="G9" s="5" t="s">
        <v>84</v>
      </c>
    </row>
    <row r="10" spans="1:7" s="7" customFormat="1" x14ac:dyDescent="0.25">
      <c r="A10" s="7">
        <v>9</v>
      </c>
      <c r="B10" s="8" t="s">
        <v>93</v>
      </c>
      <c r="C10" s="5" t="s">
        <v>73</v>
      </c>
      <c r="D10" s="5" t="s">
        <v>10</v>
      </c>
      <c r="E10" s="7">
        <f>VLOOKUP(D10,Stats!$A$1:$B$10,2,FALSE)</f>
        <v>3</v>
      </c>
      <c r="F10" s="5" t="s">
        <v>102</v>
      </c>
      <c r="G10" s="5" t="s">
        <v>77</v>
      </c>
    </row>
    <row r="11" spans="1:7" s="7" customFormat="1" x14ac:dyDescent="0.25">
      <c r="A11" s="7">
        <v>10</v>
      </c>
      <c r="B11" s="8" t="s">
        <v>93</v>
      </c>
      <c r="C11" s="5" t="s">
        <v>45</v>
      </c>
      <c r="D11" s="5" t="s">
        <v>12</v>
      </c>
      <c r="E11" s="7">
        <f>VLOOKUP(D11,Stats!$A$1:$B$10,2,FALSE)</f>
        <v>5</v>
      </c>
      <c r="F11" s="5" t="s">
        <v>101</v>
      </c>
      <c r="G11" s="5" t="s">
        <v>78</v>
      </c>
    </row>
    <row r="12" spans="1:7" s="7" customFormat="1" x14ac:dyDescent="0.25">
      <c r="A12" s="7">
        <v>11</v>
      </c>
      <c r="B12" s="8" t="s">
        <v>93</v>
      </c>
      <c r="C12" s="5" t="s">
        <v>71</v>
      </c>
      <c r="D12" s="5" t="s">
        <v>13</v>
      </c>
      <c r="E12" s="7">
        <f>VLOOKUP(D12,Stats!$A$1:$B$10,2,FALSE)</f>
        <v>10</v>
      </c>
      <c r="F12" s="5" t="s">
        <v>100</v>
      </c>
      <c r="G12" s="5" t="s">
        <v>76</v>
      </c>
    </row>
    <row r="13" spans="1:7" s="7" customFormat="1" x14ac:dyDescent="0.25">
      <c r="A13" s="7">
        <v>12</v>
      </c>
      <c r="B13" s="8" t="s">
        <v>33</v>
      </c>
      <c r="C13" s="5" t="s">
        <v>65</v>
      </c>
      <c r="D13" s="5" t="s">
        <v>12</v>
      </c>
      <c r="E13" s="7">
        <f>VLOOKUP(D13,Stats!$A$1:$B$10,2,FALSE)</f>
        <v>5</v>
      </c>
      <c r="F13" s="5" t="s">
        <v>66</v>
      </c>
      <c r="G13" s="5"/>
    </row>
    <row r="14" spans="1:7" s="7" customFormat="1" x14ac:dyDescent="0.25">
      <c r="A14" s="7">
        <v>13</v>
      </c>
      <c r="B14" s="8" t="s">
        <v>33</v>
      </c>
      <c r="C14" s="5" t="s">
        <v>56</v>
      </c>
      <c r="D14" s="5" t="s">
        <v>17</v>
      </c>
      <c r="E14" s="7">
        <f>VLOOKUP(D14,Stats!$A$1:$B$10,2,FALSE)</f>
        <v>2</v>
      </c>
      <c r="F14" s="5" t="s">
        <v>86</v>
      </c>
      <c r="G14" s="5"/>
    </row>
    <row r="15" spans="1:7" x14ac:dyDescent="0.25">
      <c r="A15" s="7">
        <v>14</v>
      </c>
      <c r="B15" s="8" t="s">
        <v>33</v>
      </c>
      <c r="C15" s="5" t="s">
        <v>54</v>
      </c>
      <c r="D15" s="5" t="s">
        <v>12</v>
      </c>
      <c r="E15" s="7">
        <f>VLOOKUP(D15,Stats!$A$1:$B$10,2,FALSE)</f>
        <v>5</v>
      </c>
      <c r="F15" s="5" t="s">
        <v>87</v>
      </c>
    </row>
    <row r="16" spans="1:7" s="7" customFormat="1" x14ac:dyDescent="0.25">
      <c r="A16" s="7">
        <v>15</v>
      </c>
      <c r="B16" s="8" t="s">
        <v>33</v>
      </c>
      <c r="C16" s="5" t="s">
        <v>94</v>
      </c>
      <c r="D16" s="5" t="s">
        <v>12</v>
      </c>
      <c r="E16" s="7">
        <f>VLOOKUP(D16,Stats!$A$1:$B$10,2,FALSE)</f>
        <v>5</v>
      </c>
      <c r="F16" s="5" t="s">
        <v>99</v>
      </c>
    </row>
    <row r="17" spans="1:7" x14ac:dyDescent="0.25">
      <c r="A17" s="7">
        <v>16</v>
      </c>
      <c r="B17" s="8" t="s">
        <v>33</v>
      </c>
      <c r="C17" s="5" t="s">
        <v>55</v>
      </c>
      <c r="D17" s="5" t="s">
        <v>17</v>
      </c>
      <c r="E17" s="7">
        <f>VLOOKUP(D17,Stats!$A$1:$B$10,2,FALSE)</f>
        <v>2</v>
      </c>
      <c r="F17" s="5" t="s">
        <v>89</v>
      </c>
    </row>
    <row r="18" spans="1:7" s="7" customFormat="1" x14ac:dyDescent="0.25">
      <c r="A18" s="7">
        <v>17</v>
      </c>
      <c r="B18" s="8" t="s">
        <v>33</v>
      </c>
      <c r="C18" s="5" t="s">
        <v>53</v>
      </c>
      <c r="D18" s="5" t="s">
        <v>12</v>
      </c>
      <c r="E18" s="7">
        <f>VLOOKUP(D18,Stats!$A$1:$B$10,2,FALSE)</f>
        <v>5</v>
      </c>
      <c r="F18" s="5" t="s">
        <v>90</v>
      </c>
      <c r="G18" s="5"/>
    </row>
    <row r="19" spans="1:7" s="7" customFormat="1" x14ac:dyDescent="0.25">
      <c r="A19" s="7">
        <v>18</v>
      </c>
      <c r="B19" s="8" t="s">
        <v>33</v>
      </c>
      <c r="C19" s="5" t="s">
        <v>79</v>
      </c>
      <c r="D19" s="5" t="s">
        <v>12</v>
      </c>
      <c r="E19" s="7">
        <f>VLOOKUP(D19,Stats!$A$1:$B$10,2,FALSE)</f>
        <v>5</v>
      </c>
      <c r="F19" s="5" t="s">
        <v>88</v>
      </c>
      <c r="G19" s="5"/>
    </row>
    <row r="20" spans="1:7" x14ac:dyDescent="0.25">
      <c r="B20" s="8"/>
      <c r="D20" s="5"/>
      <c r="E20" s="7"/>
      <c r="G20" s="5"/>
    </row>
    <row r="21" spans="1:7" x14ac:dyDescent="0.25">
      <c r="B21" s="8"/>
      <c r="D21" s="5"/>
      <c r="E21" s="7"/>
    </row>
    <row r="22" spans="1:7" x14ac:dyDescent="0.25">
      <c r="B22" s="8"/>
      <c r="D22" s="5"/>
      <c r="E22" s="7"/>
      <c r="G22" s="5"/>
    </row>
    <row r="23" spans="1:7" x14ac:dyDescent="0.25">
      <c r="B23" s="8"/>
      <c r="D23" s="5"/>
      <c r="E23" s="7"/>
    </row>
    <row r="24" spans="1:7" s="7" customFormat="1" x14ac:dyDescent="0.25">
      <c r="B24" s="8"/>
      <c r="D24" s="5"/>
      <c r="F24" s="5"/>
      <c r="G24" s="5"/>
    </row>
    <row r="25" spans="1:7" x14ac:dyDescent="0.25">
      <c r="B25" s="8"/>
      <c r="D25" s="5"/>
      <c r="E25" s="7"/>
    </row>
    <row r="26" spans="1:7" s="7" customFormat="1" x14ac:dyDescent="0.25">
      <c r="B26" s="8"/>
      <c r="C26" s="5"/>
      <c r="D26" s="5"/>
      <c r="F26" s="5"/>
      <c r="G26" s="5"/>
    </row>
    <row r="27" spans="1:7" s="7" customFormat="1" x14ac:dyDescent="0.25">
      <c r="B27" s="8"/>
      <c r="C27" s="5"/>
      <c r="D27" s="5"/>
      <c r="F27" s="5"/>
      <c r="G27" s="5"/>
    </row>
    <row r="28" spans="1:7" s="7" customFormat="1" x14ac:dyDescent="0.25">
      <c r="B28" s="8"/>
      <c r="C28" s="5"/>
      <c r="D28" s="5"/>
      <c r="F28" s="5"/>
      <c r="G28" s="5"/>
    </row>
    <row r="29" spans="1:7" s="7" customFormat="1" x14ac:dyDescent="0.25">
      <c r="B29" s="8"/>
      <c r="C29" s="5"/>
      <c r="D29" s="5"/>
      <c r="G29" s="5"/>
    </row>
    <row r="30" spans="1:7" x14ac:dyDescent="0.25">
      <c r="B30" s="8"/>
      <c r="D30" s="5"/>
      <c r="E30" s="7"/>
      <c r="F30" s="7"/>
    </row>
    <row r="31" spans="1:7" x14ac:dyDescent="0.25">
      <c r="B31" s="8"/>
      <c r="D31" s="5"/>
      <c r="E31" s="7"/>
      <c r="F31" s="7"/>
    </row>
    <row r="32" spans="1:7" x14ac:dyDescent="0.25">
      <c r="B32" s="8"/>
      <c r="D32" s="5"/>
      <c r="E32" s="7"/>
      <c r="F32" s="7"/>
    </row>
    <row r="33" spans="2:7" s="7" customFormat="1" x14ac:dyDescent="0.25">
      <c r="B33" s="8"/>
      <c r="C33" s="5"/>
      <c r="D33" s="5"/>
      <c r="G33" s="5"/>
    </row>
    <row r="34" spans="2:7" s="7" customFormat="1" x14ac:dyDescent="0.25">
      <c r="B34" s="8"/>
      <c r="C34" s="5"/>
      <c r="D34" s="5"/>
      <c r="G34" s="5"/>
    </row>
    <row r="35" spans="2:7" s="7" customFormat="1" x14ac:dyDescent="0.25">
      <c r="B35" s="8"/>
      <c r="C35" s="5"/>
      <c r="D35" s="5"/>
      <c r="G35" s="5"/>
    </row>
    <row r="36" spans="2:7" s="7" customFormat="1" x14ac:dyDescent="0.25">
      <c r="B36" s="8"/>
      <c r="C36" s="5"/>
      <c r="D36" s="5"/>
      <c r="G36" s="5"/>
    </row>
    <row r="37" spans="2:7" s="7" customFormat="1" x14ac:dyDescent="0.25">
      <c r="B37" s="8"/>
      <c r="C37" s="5"/>
      <c r="D37" s="5"/>
      <c r="G37" s="5"/>
    </row>
    <row r="38" spans="2:7" s="7" customFormat="1" x14ac:dyDescent="0.25">
      <c r="B38" s="8"/>
      <c r="C38" s="5"/>
      <c r="D38" s="5"/>
      <c r="G38" s="5"/>
    </row>
    <row r="39" spans="2:7" s="7" customFormat="1" x14ac:dyDescent="0.25">
      <c r="B39" s="8"/>
      <c r="C39" s="5"/>
      <c r="D39" s="5"/>
      <c r="G39" s="5"/>
    </row>
    <row r="40" spans="2:7" s="7" customFormat="1" x14ac:dyDescent="0.25">
      <c r="B40" s="8"/>
      <c r="C40" s="5"/>
      <c r="D40" s="5"/>
      <c r="G40" s="5"/>
    </row>
    <row r="41" spans="2:7" s="7" customFormat="1" x14ac:dyDescent="0.25">
      <c r="B41" s="8"/>
      <c r="C41" s="5"/>
      <c r="D41" s="5"/>
      <c r="G41" s="5"/>
    </row>
    <row r="42" spans="2:7" s="7" customFormat="1" x14ac:dyDescent="0.25">
      <c r="B42" s="8"/>
      <c r="C42" s="5"/>
      <c r="D42" s="5"/>
      <c r="G42" s="5"/>
    </row>
    <row r="43" spans="2:7" s="7" customFormat="1" x14ac:dyDescent="0.25">
      <c r="B43" s="8"/>
      <c r="C43" s="5"/>
      <c r="D43" s="5"/>
      <c r="G43" s="5"/>
    </row>
    <row r="44" spans="2:7" s="7" customFormat="1" x14ac:dyDescent="0.25">
      <c r="B44" s="8"/>
      <c r="C44" s="5"/>
      <c r="D44" s="5"/>
      <c r="G44" s="5"/>
    </row>
    <row r="45" spans="2:7" s="7" customFormat="1" x14ac:dyDescent="0.25">
      <c r="B45" s="8"/>
      <c r="C45" s="5"/>
      <c r="D45" s="5"/>
      <c r="G45" s="5"/>
    </row>
    <row r="46" spans="2:7" s="7" customFormat="1" x14ac:dyDescent="0.25">
      <c r="B46" s="8"/>
      <c r="C46" s="5"/>
      <c r="D46" s="5"/>
      <c r="G46" s="5"/>
    </row>
    <row r="47" spans="2:7" s="7" customFormat="1" x14ac:dyDescent="0.25">
      <c r="B47" s="8"/>
      <c r="C47" s="5"/>
      <c r="D47" s="5"/>
      <c r="G47" s="5"/>
    </row>
    <row r="48" spans="2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5"/>
      <c r="D56" s="5"/>
      <c r="G56" s="5"/>
    </row>
    <row r="57" spans="2:7" s="7" customFormat="1" x14ac:dyDescent="0.25">
      <c r="B57" s="8"/>
      <c r="C57" s="5"/>
      <c r="D57" s="5"/>
      <c r="G57" s="5"/>
    </row>
    <row r="58" spans="2:7" s="7" customFormat="1" x14ac:dyDescent="0.25">
      <c r="B58" s="8"/>
      <c r="C58" s="5"/>
      <c r="D58" s="5"/>
      <c r="G58" s="5"/>
    </row>
    <row r="59" spans="2:7" s="7" customFormat="1" x14ac:dyDescent="0.25">
      <c r="B59" s="8"/>
      <c r="C59" s="5"/>
      <c r="D59" s="5"/>
      <c r="G59" s="5"/>
    </row>
    <row r="60" spans="2:7" s="7" customFormat="1" x14ac:dyDescent="0.25">
      <c r="B60" s="8"/>
      <c r="C60" s="5"/>
      <c r="D60" s="5"/>
      <c r="G60" s="5"/>
    </row>
    <row r="61" spans="2:7" s="7" customFormat="1" x14ac:dyDescent="0.25">
      <c r="B61" s="8"/>
      <c r="C61" s="5"/>
      <c r="D61" s="5"/>
      <c r="G61" s="5"/>
    </row>
    <row r="62" spans="2:7" s="7" customFormat="1" x14ac:dyDescent="0.25">
      <c r="B62" s="8"/>
      <c r="C62" s="5"/>
      <c r="D62" s="5"/>
      <c r="G62" s="5"/>
    </row>
    <row r="63" spans="2:7" s="7" customFormat="1" x14ac:dyDescent="0.25">
      <c r="B63" s="8"/>
      <c r="C63" s="5"/>
      <c r="D63" s="5"/>
      <c r="G63" s="5"/>
    </row>
    <row r="64" spans="2:7" s="7" customFormat="1" x14ac:dyDescent="0.25">
      <c r="B64" s="8"/>
      <c r="C64" s="5"/>
      <c r="D64" s="5"/>
      <c r="G64" s="5"/>
    </row>
    <row r="65" spans="2:7" s="7" customFormat="1" x14ac:dyDescent="0.25">
      <c r="B65" s="8"/>
      <c r="C65" s="5"/>
      <c r="D65" s="5"/>
      <c r="G65" s="5"/>
    </row>
    <row r="66" spans="2:7" s="7" customFormat="1" x14ac:dyDescent="0.25">
      <c r="B66" s="8"/>
      <c r="C66" s="5"/>
      <c r="D66" s="5"/>
      <c r="G66" s="5"/>
    </row>
    <row r="67" spans="2:7" s="7" customFormat="1" x14ac:dyDescent="0.25">
      <c r="B67" s="8"/>
      <c r="C67" s="5"/>
      <c r="D67" s="5"/>
      <c r="G67" s="5"/>
    </row>
    <row r="68" spans="2:7" s="7" customFormat="1" x14ac:dyDescent="0.25">
      <c r="B68" s="8"/>
      <c r="C68" s="5"/>
      <c r="D68" s="5"/>
      <c r="G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s="7" customFormat="1" x14ac:dyDescent="0.25">
      <c r="B71" s="8"/>
      <c r="C71" s="5"/>
      <c r="D71" s="5"/>
      <c r="G71" s="5"/>
    </row>
    <row r="72" spans="2:7" s="7" customFormat="1" x14ac:dyDescent="0.25">
      <c r="B72" s="8"/>
      <c r="C72" s="5"/>
      <c r="D72" s="5"/>
      <c r="G72" s="5"/>
    </row>
    <row r="73" spans="2:7" s="7" customFormat="1" x14ac:dyDescent="0.25">
      <c r="B73" s="8"/>
      <c r="C73" s="5"/>
      <c r="D73" s="5"/>
      <c r="G73" s="5"/>
    </row>
    <row r="74" spans="2:7" s="7" customFormat="1" x14ac:dyDescent="0.25">
      <c r="B74" s="8"/>
      <c r="C74" s="5"/>
      <c r="D74" s="5"/>
      <c r="G74" s="5"/>
    </row>
    <row r="75" spans="2:7" s="7" customFormat="1" x14ac:dyDescent="0.25">
      <c r="B75" s="8"/>
      <c r="C75" s="5"/>
      <c r="D75" s="5"/>
      <c r="G75" s="5"/>
    </row>
    <row r="76" spans="2:7" s="7" customFormat="1" x14ac:dyDescent="0.25">
      <c r="B76" s="8"/>
      <c r="C76" s="5"/>
      <c r="D76" s="5"/>
      <c r="G76" s="5"/>
    </row>
    <row r="77" spans="2:7" s="7" customFormat="1" x14ac:dyDescent="0.25">
      <c r="B77" s="8"/>
      <c r="C77" s="5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10"/>
      <c r="D79" s="5"/>
      <c r="G79" s="5"/>
    </row>
    <row r="80" spans="2:7" s="7" customFormat="1" x14ac:dyDescent="0.25">
      <c r="B80" s="8"/>
      <c r="C80" s="10"/>
      <c r="D80" s="5"/>
      <c r="G80" s="5"/>
    </row>
    <row r="81" spans="2:7" s="7" customFormat="1" x14ac:dyDescent="0.25">
      <c r="B81" s="8"/>
      <c r="C81" s="10"/>
      <c r="D81" s="5"/>
      <c r="G81" s="5"/>
    </row>
    <row r="82" spans="2:7" s="7" customFormat="1" x14ac:dyDescent="0.25">
      <c r="B82" s="8"/>
      <c r="C82" s="10"/>
      <c r="D82" s="5"/>
      <c r="G82" s="5"/>
    </row>
    <row r="83" spans="2:7" s="7" customFormat="1" x14ac:dyDescent="0.25">
      <c r="B83" s="8"/>
      <c r="C83" s="10"/>
      <c r="D83" s="5"/>
      <c r="G83" s="5"/>
    </row>
    <row r="84" spans="2:7" s="7" customFormat="1" x14ac:dyDescent="0.25">
      <c r="B84" s="8"/>
      <c r="C84" s="10"/>
      <c r="D84" s="5"/>
      <c r="G84" s="5"/>
    </row>
    <row r="85" spans="2:7" s="7" customFormat="1" x14ac:dyDescent="0.25">
      <c r="B85" s="8"/>
      <c r="C85" s="5"/>
      <c r="D85" s="5"/>
      <c r="G85" s="5"/>
    </row>
    <row r="86" spans="2:7" s="7" customFormat="1" x14ac:dyDescent="0.25">
      <c r="B86" s="8"/>
      <c r="C86" s="5"/>
      <c r="D86" s="5"/>
      <c r="G86" s="5"/>
    </row>
    <row r="87" spans="2:7" s="7" customFormat="1" x14ac:dyDescent="0.25">
      <c r="B87" s="8"/>
      <c r="C87" s="5"/>
      <c r="D87" s="5"/>
      <c r="G87" s="5"/>
    </row>
    <row r="88" spans="2:7" s="7" customFormat="1" x14ac:dyDescent="0.25">
      <c r="B88" s="8"/>
      <c r="C88" s="5"/>
      <c r="D88" s="5"/>
      <c r="G88" s="5"/>
    </row>
    <row r="89" spans="2:7" s="7" customFormat="1" x14ac:dyDescent="0.25">
      <c r="B89" s="8"/>
      <c r="C89" s="5"/>
      <c r="D89" s="5"/>
      <c r="G89" s="5"/>
    </row>
    <row r="90" spans="2:7" s="7" customFormat="1" x14ac:dyDescent="0.25">
      <c r="B90" s="8"/>
      <c r="C90" s="5"/>
      <c r="D90" s="5"/>
      <c r="G90" s="5"/>
    </row>
    <row r="91" spans="2:7" s="7" customFormat="1" x14ac:dyDescent="0.25">
      <c r="B91" s="8"/>
      <c r="C91" s="5"/>
      <c r="D91" s="5"/>
      <c r="G91" s="5"/>
    </row>
    <row r="92" spans="2:7" s="7" customFormat="1" x14ac:dyDescent="0.25">
      <c r="B92" s="8"/>
      <c r="C92" s="5"/>
      <c r="D92" s="5"/>
      <c r="G92" s="5"/>
    </row>
    <row r="93" spans="2:7" s="7" customFormat="1" x14ac:dyDescent="0.25">
      <c r="B93" s="8"/>
      <c r="C93" s="5"/>
      <c r="D93" s="5"/>
      <c r="G93" s="5"/>
    </row>
    <row r="94" spans="2:7" s="7" customFormat="1" x14ac:dyDescent="0.25">
      <c r="B94" s="8"/>
      <c r="C94" s="5"/>
      <c r="D94" s="5"/>
      <c r="G94" s="5"/>
    </row>
    <row r="95" spans="2:7" s="7" customFormat="1" x14ac:dyDescent="0.25">
      <c r="B95" s="8"/>
      <c r="C95" s="5"/>
      <c r="D95" s="5"/>
      <c r="G95" s="5"/>
    </row>
    <row r="96" spans="2:7" s="7" customFormat="1" x14ac:dyDescent="0.25">
      <c r="B96" s="8"/>
      <c r="C96" s="5"/>
      <c r="D96" s="5"/>
      <c r="G96" s="5"/>
    </row>
    <row r="97" spans="2:7" s="7" customFormat="1" x14ac:dyDescent="0.25">
      <c r="B97" s="8"/>
      <c r="C97" s="5"/>
      <c r="D97" s="5"/>
      <c r="G97" s="5"/>
    </row>
    <row r="98" spans="2:7" s="7" customFormat="1" x14ac:dyDescent="0.25">
      <c r="B98" s="8"/>
      <c r="C98" s="5"/>
      <c r="D98" s="5"/>
      <c r="G98" s="5"/>
    </row>
    <row r="99" spans="2:7" s="7" customFormat="1" x14ac:dyDescent="0.25">
      <c r="B99" s="8"/>
      <c r="C99" s="5"/>
      <c r="D99" s="5"/>
      <c r="G99" s="5"/>
    </row>
    <row r="100" spans="2:7" s="7" customFormat="1" x14ac:dyDescent="0.25">
      <c r="B100" s="8"/>
      <c r="C100" s="10"/>
      <c r="D100" s="5"/>
      <c r="G100" s="5"/>
    </row>
    <row r="101" spans="2:7" s="7" customFormat="1" x14ac:dyDescent="0.25">
      <c r="B101" s="8"/>
      <c r="C101" s="10"/>
      <c r="D101" s="5"/>
      <c r="G101" s="5"/>
    </row>
    <row r="102" spans="2:7" s="7" customFormat="1" x14ac:dyDescent="0.25">
      <c r="B102" s="8"/>
      <c r="C102" s="10"/>
      <c r="D102" s="5"/>
      <c r="G102" s="5"/>
    </row>
    <row r="103" spans="2:7" s="7" customFormat="1" x14ac:dyDescent="0.25">
      <c r="B103" s="8"/>
      <c r="C103" s="10"/>
      <c r="D103" s="5"/>
      <c r="G103" s="5"/>
    </row>
    <row r="104" spans="2:7" s="7" customFormat="1" x14ac:dyDescent="0.25">
      <c r="B104" s="8"/>
      <c r="C104" s="10"/>
      <c r="D104" s="5"/>
      <c r="G104" s="5"/>
    </row>
    <row r="105" spans="2:7" s="7" customFormat="1" x14ac:dyDescent="0.25">
      <c r="B105" s="8"/>
      <c r="C105" s="10"/>
      <c r="D105" s="5"/>
      <c r="G105" s="5"/>
    </row>
    <row r="106" spans="2:7" s="7" customFormat="1" x14ac:dyDescent="0.25">
      <c r="B106" s="8"/>
      <c r="C106" s="10"/>
      <c r="D106" s="5"/>
      <c r="G106" s="5"/>
    </row>
    <row r="107" spans="2:7" s="7" customFormat="1" x14ac:dyDescent="0.25">
      <c r="B107" s="8"/>
      <c r="C107" s="10"/>
      <c r="D107" s="5"/>
      <c r="G107" s="5"/>
    </row>
    <row r="108" spans="2:7" x14ac:dyDescent="0.25">
      <c r="B108" s="8"/>
      <c r="C108" s="10"/>
      <c r="D108" s="5"/>
      <c r="E108" s="7"/>
      <c r="F108" s="7"/>
    </row>
    <row r="109" spans="2:7" s="7" customFormat="1" x14ac:dyDescent="0.25">
      <c r="B109" s="8"/>
      <c r="C109" s="10"/>
      <c r="D109" s="5"/>
      <c r="G109" s="5"/>
    </row>
    <row r="110" spans="2:7" s="7" customFormat="1" x14ac:dyDescent="0.25">
      <c r="B110" s="8"/>
      <c r="C110" s="10"/>
      <c r="D110" s="5"/>
      <c r="G110" s="5"/>
    </row>
    <row r="111" spans="2:7" s="7" customFormat="1" x14ac:dyDescent="0.25">
      <c r="B111" s="8"/>
      <c r="C111" s="10"/>
      <c r="D111" s="5"/>
      <c r="G111" s="5"/>
    </row>
    <row r="112" spans="2:7" s="7" customFormat="1" x14ac:dyDescent="0.25">
      <c r="B112" s="8"/>
      <c r="C112" s="10"/>
      <c r="D112" s="5"/>
    </row>
    <row r="113" spans="2:7" x14ac:dyDescent="0.25">
      <c r="B113" s="8"/>
      <c r="C113" s="10"/>
      <c r="D113" s="5"/>
      <c r="E113" s="7"/>
      <c r="F113" s="7"/>
    </row>
    <row r="114" spans="2:7" x14ac:dyDescent="0.25">
      <c r="B114" s="8"/>
      <c r="C114" s="10"/>
      <c r="D114" s="5"/>
      <c r="E114" s="7"/>
      <c r="F114" s="7"/>
    </row>
    <row r="115" spans="2:7" x14ac:dyDescent="0.25">
      <c r="B115" s="8"/>
      <c r="D115" s="5"/>
      <c r="E115" s="7"/>
      <c r="F115" s="7"/>
    </row>
    <row r="116" spans="2:7" x14ac:dyDescent="0.25">
      <c r="B116" s="8"/>
      <c r="C116" s="10"/>
      <c r="D116" s="5"/>
      <c r="E116" s="7"/>
      <c r="F116" s="7"/>
    </row>
    <row r="117" spans="2:7" x14ac:dyDescent="0.25">
      <c r="F117" s="7"/>
    </row>
    <row r="118" spans="2:7" x14ac:dyDescent="0.25">
      <c r="F118" s="7"/>
    </row>
    <row r="119" spans="2:7" x14ac:dyDescent="0.25">
      <c r="F119" s="7"/>
    </row>
    <row r="120" spans="2:7" x14ac:dyDescent="0.25">
      <c r="F120" s="7"/>
    </row>
    <row r="121" spans="2:7" x14ac:dyDescent="0.25">
      <c r="F121" s="7"/>
    </row>
    <row r="122" spans="2:7" x14ac:dyDescent="0.25">
      <c r="F122" s="7"/>
    </row>
    <row r="123" spans="2:7" x14ac:dyDescent="0.25">
      <c r="F123" s="7"/>
    </row>
    <row r="124" spans="2:7" s="7" customFormat="1" x14ac:dyDescent="0.25">
      <c r="C124" s="5"/>
      <c r="D124"/>
      <c r="E124"/>
      <c r="G124" s="5"/>
    </row>
    <row r="125" spans="2:7" s="7" customFormat="1" x14ac:dyDescent="0.25">
      <c r="B125" s="8"/>
      <c r="C125" s="10"/>
      <c r="D125" s="5"/>
      <c r="G125" s="5"/>
    </row>
    <row r="126" spans="2:7" s="7" customFormat="1" x14ac:dyDescent="0.25">
      <c r="B126" s="8"/>
      <c r="C126" s="10"/>
      <c r="D126" s="5"/>
      <c r="G126" s="5"/>
    </row>
    <row r="127" spans="2:7" s="7" customFormat="1" x14ac:dyDescent="0.25">
      <c r="B127" s="8"/>
      <c r="C127" s="10"/>
      <c r="D127" s="5"/>
      <c r="G127" s="5"/>
    </row>
    <row r="128" spans="2:7" s="7" customFormat="1" x14ac:dyDescent="0.25">
      <c r="B128" s="8"/>
      <c r="C128" s="10"/>
      <c r="D128" s="5"/>
      <c r="G128" s="5"/>
    </row>
    <row r="129" spans="2:7" s="7" customFormat="1" x14ac:dyDescent="0.25">
      <c r="B129" s="8"/>
      <c r="C129" s="5"/>
      <c r="D129" s="5"/>
      <c r="G129" s="5"/>
    </row>
    <row r="130" spans="2:7" s="7" customFormat="1" x14ac:dyDescent="0.25">
      <c r="B130" s="8"/>
      <c r="C130" s="5"/>
      <c r="D130" s="5"/>
      <c r="G130" s="5"/>
    </row>
    <row r="131" spans="2:7" s="7" customFormat="1" x14ac:dyDescent="0.25">
      <c r="B131" s="8"/>
      <c r="C131" s="5"/>
      <c r="D131" s="5"/>
      <c r="G131" s="5"/>
    </row>
    <row r="132" spans="2:7" s="7" customFormat="1" x14ac:dyDescent="0.25">
      <c r="B132" s="8"/>
      <c r="C132" s="5"/>
      <c r="D132" s="5"/>
      <c r="E132" s="5"/>
      <c r="G132" s="5"/>
    </row>
    <row r="133" spans="2:7" s="7" customFormat="1" x14ac:dyDescent="0.25">
      <c r="B133" s="8"/>
      <c r="C133" s="5"/>
      <c r="D133" s="5"/>
      <c r="E133" s="5"/>
      <c r="G133" s="5"/>
    </row>
    <row r="134" spans="2:7" s="7" customFormat="1" x14ac:dyDescent="0.25">
      <c r="B134" s="8"/>
      <c r="C134" s="5"/>
      <c r="D134" s="5"/>
      <c r="E134" s="5"/>
      <c r="G134" s="5"/>
    </row>
    <row r="135" spans="2:7" s="7" customFormat="1" x14ac:dyDescent="0.25">
      <c r="B135" s="8"/>
      <c r="C135" s="5"/>
      <c r="D135" s="5"/>
      <c r="E135" s="5"/>
      <c r="G135" s="5"/>
    </row>
    <row r="136" spans="2:7" s="7" customFormat="1" x14ac:dyDescent="0.25">
      <c r="B136" s="8"/>
      <c r="C136" s="5"/>
      <c r="D136" s="5"/>
      <c r="E136" s="5"/>
      <c r="G136" s="5"/>
    </row>
    <row r="137" spans="2:7" s="7" customFormat="1" x14ac:dyDescent="0.25">
      <c r="B137" s="8"/>
      <c r="C137" s="5"/>
      <c r="D137" s="5"/>
      <c r="E137" s="5"/>
      <c r="G137" s="5"/>
    </row>
    <row r="138" spans="2:7" s="7" customFormat="1" x14ac:dyDescent="0.25">
      <c r="B138" s="8"/>
      <c r="C138" s="5"/>
      <c r="D138" s="5"/>
      <c r="E138" s="5"/>
      <c r="G138" s="5"/>
    </row>
    <row r="139" spans="2:7" x14ac:dyDescent="0.25">
      <c r="B139" s="8"/>
      <c r="D139" s="5"/>
      <c r="E139" s="5"/>
      <c r="F139" s="7"/>
      <c r="G139" s="5"/>
    </row>
    <row r="140" spans="2:7" x14ac:dyDescent="0.25">
      <c r="B140" s="8"/>
      <c r="D140" s="5"/>
      <c r="E140" s="5"/>
      <c r="F140" s="7"/>
      <c r="G140" s="5"/>
    </row>
    <row r="141" spans="2:7" s="7" customFormat="1" x14ac:dyDescent="0.25">
      <c r="B141" s="8"/>
      <c r="C141" s="5"/>
      <c r="D141" s="5"/>
      <c r="E141" s="5"/>
      <c r="G141" s="5"/>
    </row>
    <row r="142" spans="2:7" s="7" customFormat="1" x14ac:dyDescent="0.25">
      <c r="B142" s="8"/>
      <c r="C142" s="5"/>
      <c r="D142" s="5"/>
      <c r="E142" s="5"/>
      <c r="G142" s="9"/>
    </row>
    <row r="143" spans="2:7" s="7" customFormat="1" x14ac:dyDescent="0.25">
      <c r="B143" s="8"/>
      <c r="C143" s="5"/>
      <c r="D143" s="5"/>
      <c r="E143" s="5"/>
      <c r="G143" s="5"/>
    </row>
    <row r="144" spans="2:7" s="7" customFormat="1" x14ac:dyDescent="0.25">
      <c r="B144" s="8"/>
      <c r="C144" s="5"/>
      <c r="D144" s="5"/>
      <c r="E144" s="5"/>
      <c r="G144" s="5"/>
    </row>
    <row r="145" spans="2:7" s="7" customFormat="1" x14ac:dyDescent="0.25">
      <c r="B145" s="8"/>
      <c r="C145" s="5"/>
      <c r="D145" s="5"/>
      <c r="E145" s="5"/>
      <c r="G145" s="5"/>
    </row>
    <row r="146" spans="2:7" s="7" customFormat="1" x14ac:dyDescent="0.25">
      <c r="B146" s="8"/>
      <c r="C146" s="5"/>
      <c r="D146" s="5"/>
      <c r="E146" s="5"/>
      <c r="G146" s="5"/>
    </row>
    <row r="147" spans="2:7" s="7" customFormat="1" x14ac:dyDescent="0.25">
      <c r="B147" s="8"/>
      <c r="C147" s="5"/>
      <c r="D147" s="5"/>
      <c r="E147" s="5"/>
      <c r="G147" s="5"/>
    </row>
    <row r="148" spans="2:7" x14ac:dyDescent="0.25">
      <c r="B148" s="8"/>
      <c r="D148" s="5"/>
      <c r="E148" s="5"/>
      <c r="F148" s="7"/>
      <c r="G148" s="5"/>
    </row>
    <row r="149" spans="2:7" s="7" customFormat="1" x14ac:dyDescent="0.25">
      <c r="B149" s="8"/>
      <c r="C149" s="5"/>
      <c r="D149" s="5"/>
      <c r="E149" s="5"/>
      <c r="G149" s="5"/>
    </row>
    <row r="150" spans="2:7" s="7" customFormat="1" x14ac:dyDescent="0.25">
      <c r="B150" s="8"/>
      <c r="C150" s="5"/>
      <c r="D150" s="5"/>
      <c r="E150" s="5"/>
      <c r="G150" s="5"/>
    </row>
    <row r="151" spans="2:7" x14ac:dyDescent="0.25">
      <c r="B151" s="8"/>
      <c r="C151" s="10"/>
      <c r="D151" s="5"/>
      <c r="E151" s="5"/>
      <c r="F151" s="7"/>
      <c r="G151" s="5"/>
    </row>
    <row r="152" spans="2:7" s="7" customFormat="1" x14ac:dyDescent="0.25">
      <c r="B152" s="8"/>
      <c r="C152" s="10"/>
      <c r="D152" s="5"/>
      <c r="E152" s="5"/>
      <c r="G152" s="5"/>
    </row>
    <row r="153" spans="2:7" x14ac:dyDescent="0.25">
      <c r="B153" s="8"/>
      <c r="C153" s="10"/>
      <c r="D153" s="5"/>
      <c r="E153" s="5"/>
      <c r="F153" s="7"/>
      <c r="G153" s="5"/>
    </row>
    <row r="154" spans="2:7" x14ac:dyDescent="0.25">
      <c r="B154" s="8"/>
      <c r="D154" s="5"/>
      <c r="E154" s="5"/>
      <c r="F154" s="7"/>
      <c r="G154" s="5"/>
    </row>
    <row r="155" spans="2:7" x14ac:dyDescent="0.25">
      <c r="B155" s="8"/>
      <c r="D155" s="5"/>
      <c r="E155" s="5"/>
      <c r="F155" s="7"/>
      <c r="G155" s="5"/>
    </row>
    <row r="156" spans="2:7" s="7" customFormat="1" x14ac:dyDescent="0.25">
      <c r="B156" s="8"/>
      <c r="C156" s="5"/>
      <c r="D156" s="5"/>
      <c r="E156" s="5"/>
      <c r="G156" s="5"/>
    </row>
    <row r="157" spans="2:7" s="7" customFormat="1" x14ac:dyDescent="0.25">
      <c r="B157" s="8"/>
      <c r="C157" s="5"/>
      <c r="D157" s="5"/>
      <c r="E157" s="5"/>
      <c r="G157" s="5"/>
    </row>
    <row r="158" spans="2:7" x14ac:dyDescent="0.25">
      <c r="B158" s="8"/>
      <c r="D158" s="5"/>
      <c r="E158" s="5"/>
      <c r="F158" s="7"/>
      <c r="G158" s="5"/>
    </row>
    <row r="159" spans="2:7" x14ac:dyDescent="0.25">
      <c r="B159" s="8"/>
      <c r="D159" s="5"/>
      <c r="E159" s="5"/>
      <c r="F159" s="7"/>
      <c r="G159" s="5"/>
    </row>
    <row r="160" spans="2:7" s="7" customFormat="1" x14ac:dyDescent="0.25">
      <c r="B160" s="8"/>
      <c r="C160" s="5"/>
      <c r="D160" s="5"/>
      <c r="E160" s="5"/>
      <c r="G160" s="5"/>
    </row>
    <row r="161" spans="2:7" s="7" customFormat="1" x14ac:dyDescent="0.25">
      <c r="B161" s="8"/>
      <c r="C161" s="5"/>
      <c r="D161" s="5"/>
      <c r="E161" s="5"/>
      <c r="G161" s="5"/>
    </row>
    <row r="162" spans="2:7" s="7" customFormat="1" x14ac:dyDescent="0.25">
      <c r="B162" s="8"/>
      <c r="C162" s="5"/>
      <c r="D162" s="5"/>
      <c r="E162" s="5"/>
      <c r="G162" s="5"/>
    </row>
    <row r="163" spans="2:7" s="7" customFormat="1" x14ac:dyDescent="0.25">
      <c r="B163" s="8"/>
      <c r="C163" s="5"/>
      <c r="D163" s="5"/>
      <c r="E163" s="5"/>
      <c r="G163" s="5"/>
    </row>
    <row r="164" spans="2:7" s="7" customFormat="1" x14ac:dyDescent="0.25">
      <c r="B164" s="8"/>
      <c r="C164" s="5"/>
      <c r="D164" s="5"/>
      <c r="E164" s="5"/>
      <c r="G164" s="5"/>
    </row>
    <row r="165" spans="2:7" x14ac:dyDescent="0.25">
      <c r="B165" s="8"/>
      <c r="D165" s="5"/>
      <c r="E165" s="5"/>
      <c r="F165" s="7"/>
    </row>
    <row r="166" spans="2:7" x14ac:dyDescent="0.25">
      <c r="B166" s="8"/>
      <c r="D166" s="5"/>
      <c r="E166" s="5"/>
      <c r="F166" s="7"/>
    </row>
    <row r="167" spans="2:7" x14ac:dyDescent="0.25">
      <c r="B167" s="8"/>
      <c r="D167" s="5"/>
      <c r="E167" s="5"/>
      <c r="F167" s="7"/>
    </row>
    <row r="168" spans="2:7" x14ac:dyDescent="0.25">
      <c r="B168" s="2"/>
      <c r="F168" s="7"/>
    </row>
    <row r="169" spans="2:7" x14ac:dyDescent="0.25">
      <c r="B169" s="2"/>
      <c r="F169" s="7"/>
    </row>
    <row r="170" spans="2:7" x14ac:dyDescent="0.25">
      <c r="B170" s="2"/>
      <c r="F170" s="7"/>
    </row>
    <row r="171" spans="2:7" x14ac:dyDescent="0.25">
      <c r="B171" s="2"/>
      <c r="F171" s="7"/>
    </row>
    <row r="172" spans="2:7" x14ac:dyDescent="0.25">
      <c r="B172" s="2"/>
      <c r="F172" s="7"/>
    </row>
    <row r="173" spans="2:7" x14ac:dyDescent="0.25">
      <c r="B173" s="2"/>
      <c r="F173" s="7"/>
    </row>
    <row r="174" spans="2:7" x14ac:dyDescent="0.25">
      <c r="B174" s="2"/>
      <c r="F174" s="7"/>
    </row>
    <row r="175" spans="2:7" x14ac:dyDescent="0.25">
      <c r="B175" s="2"/>
      <c r="F175" s="7"/>
    </row>
    <row r="176" spans="2:7" x14ac:dyDescent="0.25">
      <c r="B176" s="2"/>
      <c r="F176" s="7"/>
    </row>
    <row r="177" spans="2:6" x14ac:dyDescent="0.25">
      <c r="B177" s="2"/>
      <c r="F177" s="7"/>
    </row>
    <row r="178" spans="2:6" x14ac:dyDescent="0.25">
      <c r="B178" s="2"/>
      <c r="F178" s="7"/>
    </row>
    <row r="179" spans="2:6" x14ac:dyDescent="0.25">
      <c r="B179" s="2"/>
      <c r="F179" s="7"/>
    </row>
    <row r="180" spans="2:6" s="7" customFormat="1" x14ac:dyDescent="0.25">
      <c r="B180" s="2"/>
      <c r="C180" s="5"/>
      <c r="D180"/>
      <c r="E180"/>
    </row>
    <row r="181" spans="2:6" x14ac:dyDescent="0.25">
      <c r="B181" s="2"/>
      <c r="F181" s="7"/>
    </row>
    <row r="182" spans="2:6" x14ac:dyDescent="0.25">
      <c r="B182" s="2"/>
      <c r="F182" s="7"/>
    </row>
    <row r="183" spans="2:6" s="7" customFormat="1" x14ac:dyDescent="0.25">
      <c r="B183" s="2"/>
      <c r="C183" s="5"/>
    </row>
    <row r="184" spans="2:6" s="7" customFormat="1" x14ac:dyDescent="0.25">
      <c r="B184" s="2"/>
      <c r="C184" s="5"/>
      <c r="D184"/>
      <c r="E184"/>
    </row>
    <row r="185" spans="2:6" x14ac:dyDescent="0.25">
      <c r="B185" s="2"/>
      <c r="F185" s="7"/>
    </row>
    <row r="186" spans="2:6" x14ac:dyDescent="0.25">
      <c r="B186" s="2"/>
      <c r="D186" s="7"/>
      <c r="E186" s="7"/>
      <c r="F186" s="7"/>
    </row>
    <row r="187" spans="2:6" x14ac:dyDescent="0.25">
      <c r="B187" s="2"/>
      <c r="D187" s="7"/>
      <c r="E187" s="7"/>
      <c r="F187" s="7"/>
    </row>
    <row r="188" spans="2:6" x14ac:dyDescent="0.25">
      <c r="B188" s="2"/>
      <c r="D188" s="5"/>
      <c r="E188" s="5"/>
      <c r="F188" s="7"/>
    </row>
    <row r="189" spans="2:6" x14ac:dyDescent="0.25">
      <c r="B189" s="2"/>
      <c r="F189" s="7"/>
    </row>
    <row r="190" spans="2:6" x14ac:dyDescent="0.25">
      <c r="B190" s="2"/>
      <c r="F190" s="7"/>
    </row>
    <row r="191" spans="2:6" x14ac:dyDescent="0.25">
      <c r="B191" s="2"/>
      <c r="F191" s="7"/>
    </row>
    <row r="192" spans="2:6" x14ac:dyDescent="0.25">
      <c r="B192" s="2"/>
      <c r="F192" s="7"/>
    </row>
    <row r="193" spans="2:6" x14ac:dyDescent="0.25">
      <c r="B193" s="2"/>
      <c r="F193" s="7"/>
    </row>
    <row r="194" spans="2:6" x14ac:dyDescent="0.25">
      <c r="B194" s="2"/>
      <c r="F194" s="7"/>
    </row>
    <row r="195" spans="2:6" x14ac:dyDescent="0.25">
      <c r="B195" s="2"/>
      <c r="F195" s="7"/>
    </row>
    <row r="196" spans="2:6" x14ac:dyDescent="0.25">
      <c r="B196" s="2"/>
      <c r="F196" s="7"/>
    </row>
    <row r="197" spans="2:6" s="7" customFormat="1" x14ac:dyDescent="0.25">
      <c r="B197" s="2"/>
      <c r="C197" s="5"/>
      <c r="D197"/>
      <c r="E197"/>
    </row>
    <row r="198" spans="2:6" x14ac:dyDescent="0.25">
      <c r="B198" s="2"/>
      <c r="F198" s="7"/>
    </row>
    <row r="199" spans="2:6" x14ac:dyDescent="0.25">
      <c r="B199" s="2"/>
      <c r="F199" s="7"/>
    </row>
    <row r="200" spans="2:6" x14ac:dyDescent="0.25">
      <c r="B200" s="2"/>
      <c r="D200" s="5"/>
      <c r="E200" s="5"/>
      <c r="F200" s="7"/>
    </row>
  </sheetData>
  <autoFilter ref="B1:G197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D125:D200 D2:D116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8"/>
  <sheetViews>
    <sheetView workbookViewId="0">
      <selection activeCell="F6" sqref="F6"/>
    </sheetView>
  </sheetViews>
  <sheetFormatPr defaultColWidth="9.140625" defaultRowHeight="15" x14ac:dyDescent="0.25"/>
  <cols>
    <col min="1" max="1" width="9" style="7" customWidth="1"/>
    <col min="2" max="2" width="8.5703125" style="7" bestFit="1" customWidth="1"/>
    <col min="3" max="3" width="11.5703125" style="7" bestFit="1" customWidth="1"/>
    <col min="4" max="4" width="10.7109375" style="5" bestFit="1" customWidth="1"/>
    <col min="5" max="5" width="6.5703125" style="7" bestFit="1" customWidth="1"/>
    <col min="6" max="6" width="25.28515625" style="5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9" x14ac:dyDescent="0.25">
      <c r="A1" s="7" t="s">
        <v>34</v>
      </c>
      <c r="B1" s="2" t="s">
        <v>16</v>
      </c>
      <c r="C1" s="6" t="s">
        <v>1</v>
      </c>
      <c r="D1" s="1" t="s">
        <v>33</v>
      </c>
      <c r="E1" s="1" t="s">
        <v>3</v>
      </c>
      <c r="F1" s="1" t="s">
        <v>8</v>
      </c>
      <c r="G1" s="6" t="s">
        <v>2</v>
      </c>
      <c r="H1" s="6" t="s">
        <v>35</v>
      </c>
      <c r="I1" s="1" t="s">
        <v>7</v>
      </c>
    </row>
    <row r="2" spans="1:9" x14ac:dyDescent="0.25">
      <c r="A2" s="7">
        <v>1</v>
      </c>
      <c r="B2" s="8" t="s">
        <v>33</v>
      </c>
      <c r="C2" s="5" t="s">
        <v>72</v>
      </c>
      <c r="D2" s="5" t="s">
        <v>12</v>
      </c>
      <c r="E2" s="7">
        <f>VLOOKUP(D2,Stats!$A$1:$B$10,2,FALSE)</f>
        <v>5</v>
      </c>
      <c r="F2" s="5" t="s">
        <v>70</v>
      </c>
      <c r="G2" s="5"/>
    </row>
    <row r="3" spans="1:9" x14ac:dyDescent="0.25">
      <c r="A3" s="7">
        <v>3</v>
      </c>
      <c r="B3" s="8" t="s">
        <v>33</v>
      </c>
      <c r="C3" s="5" t="s">
        <v>51</v>
      </c>
      <c r="D3" s="5" t="s">
        <v>12</v>
      </c>
      <c r="E3" s="7">
        <f>VLOOKUP(D3,Stats!$A$1:$B$10,2,FALSE)</f>
        <v>5</v>
      </c>
      <c r="F3" s="5" t="s">
        <v>62</v>
      </c>
      <c r="G3" s="5"/>
    </row>
    <row r="4" spans="1:9" x14ac:dyDescent="0.25">
      <c r="A4" s="7">
        <v>6</v>
      </c>
      <c r="B4" s="8" t="s">
        <v>33</v>
      </c>
      <c r="C4" s="5" t="s">
        <v>58</v>
      </c>
      <c r="D4" s="5" t="s">
        <v>10</v>
      </c>
      <c r="E4" s="7">
        <f>VLOOKUP(D4,Stats!$A$1:$B$10,2,FALSE)</f>
        <v>3</v>
      </c>
      <c r="F4" s="5" t="s">
        <v>63</v>
      </c>
      <c r="G4" s="5"/>
    </row>
    <row r="5" spans="1:9" x14ac:dyDescent="0.25">
      <c r="A5" s="7">
        <v>9</v>
      </c>
      <c r="B5" s="8" t="s">
        <v>33</v>
      </c>
      <c r="C5" s="5" t="s">
        <v>59</v>
      </c>
      <c r="D5" s="5" t="s">
        <v>12</v>
      </c>
      <c r="E5" s="7">
        <f>VLOOKUP(D5,Stats!$A$1:$B$10,2,FALSE)</f>
        <v>5</v>
      </c>
      <c r="F5" s="5" t="s">
        <v>64</v>
      </c>
      <c r="G5" s="5"/>
    </row>
    <row r="6" spans="1:9" x14ac:dyDescent="0.25">
      <c r="A6" s="7">
        <v>10</v>
      </c>
      <c r="B6" s="8" t="s">
        <v>33</v>
      </c>
      <c r="C6" s="5" t="s">
        <v>80</v>
      </c>
      <c r="D6" s="5" t="s">
        <v>13</v>
      </c>
      <c r="E6" s="7">
        <f>VLOOKUP(D6,Stats!$A$1:$B$10,2,FALSE)</f>
        <v>10</v>
      </c>
      <c r="F6" s="5" t="s">
        <v>105</v>
      </c>
      <c r="G6" s="5"/>
    </row>
    <row r="7" spans="1:9" x14ac:dyDescent="0.25">
      <c r="B7" s="8"/>
      <c r="F7" s="7"/>
      <c r="G7" s="5"/>
    </row>
    <row r="8" spans="1:9" x14ac:dyDescent="0.25">
      <c r="B8" s="8"/>
      <c r="F8" s="7"/>
      <c r="G8" s="5"/>
    </row>
    <row r="9" spans="1:9" x14ac:dyDescent="0.25">
      <c r="B9" s="8"/>
      <c r="C9" s="5"/>
      <c r="F9" s="7"/>
    </row>
    <row r="10" spans="1:9" x14ac:dyDescent="0.25">
      <c r="B10" s="8"/>
      <c r="C10" s="5"/>
      <c r="F10" s="7"/>
    </row>
    <row r="11" spans="1:9" x14ac:dyDescent="0.25">
      <c r="B11" s="8"/>
      <c r="C11" s="5"/>
      <c r="F11" s="7"/>
    </row>
    <row r="12" spans="1:9" x14ac:dyDescent="0.25">
      <c r="B12" s="8"/>
      <c r="C12" s="5"/>
      <c r="F12" s="7"/>
    </row>
    <row r="13" spans="1:9" x14ac:dyDescent="0.25">
      <c r="B13" s="8"/>
      <c r="C13" s="5"/>
      <c r="F13" s="7"/>
    </row>
    <row r="14" spans="1:9" x14ac:dyDescent="0.25">
      <c r="B14" s="8"/>
      <c r="C14" s="5"/>
      <c r="F14" s="7"/>
    </row>
    <row r="15" spans="1:9" x14ac:dyDescent="0.25">
      <c r="B15" s="8"/>
      <c r="C15" s="5"/>
    </row>
    <row r="16" spans="1:9" x14ac:dyDescent="0.25">
      <c r="B16" s="8"/>
      <c r="C16" s="5"/>
      <c r="F16"/>
    </row>
    <row r="17" spans="2:6" x14ac:dyDescent="0.25">
      <c r="B17" s="8"/>
      <c r="C17" s="5"/>
      <c r="F17" s="7"/>
    </row>
    <row r="18" spans="2:6" x14ac:dyDescent="0.25">
      <c r="B18" s="8"/>
      <c r="C18" s="5"/>
      <c r="F18" s="7"/>
    </row>
    <row r="19" spans="2:6" x14ac:dyDescent="0.25">
      <c r="B19" s="8"/>
      <c r="C19" s="5"/>
      <c r="F19" s="7"/>
    </row>
    <row r="20" spans="2:6" x14ac:dyDescent="0.25">
      <c r="B20" s="8"/>
      <c r="C20" s="5"/>
      <c r="F20" s="7"/>
    </row>
    <row r="21" spans="2:6" x14ac:dyDescent="0.25">
      <c r="B21" s="8"/>
      <c r="C21" s="5"/>
      <c r="F21" s="7"/>
    </row>
    <row r="22" spans="2:6" x14ac:dyDescent="0.25">
      <c r="B22" s="8"/>
      <c r="C22" s="5"/>
      <c r="F22" s="7"/>
    </row>
    <row r="23" spans="2:6" x14ac:dyDescent="0.25">
      <c r="B23" s="8"/>
      <c r="C23" s="5"/>
      <c r="F23" s="7"/>
    </row>
    <row r="24" spans="2:6" x14ac:dyDescent="0.25">
      <c r="B24" s="8"/>
      <c r="C24" s="5"/>
      <c r="F24" s="7"/>
    </row>
    <row r="25" spans="2:6" x14ac:dyDescent="0.25">
      <c r="B25" s="8"/>
      <c r="C25" s="5"/>
      <c r="F25" s="7"/>
    </row>
    <row r="26" spans="2:6" x14ac:dyDescent="0.25">
      <c r="B26" s="8"/>
      <c r="C26" s="5"/>
      <c r="F26" s="7"/>
    </row>
    <row r="27" spans="2:6" x14ac:dyDescent="0.25">
      <c r="B27" s="8"/>
      <c r="C27" s="5"/>
      <c r="F27" s="7"/>
    </row>
    <row r="28" spans="2:6" x14ac:dyDescent="0.25">
      <c r="B28" s="8"/>
      <c r="C28" s="5"/>
      <c r="F28" s="7"/>
    </row>
    <row r="29" spans="2:6" x14ac:dyDescent="0.25">
      <c r="B29" s="8"/>
      <c r="C29" s="5"/>
      <c r="F29" s="7"/>
    </row>
    <row r="30" spans="2:6" x14ac:dyDescent="0.25">
      <c r="B30" s="8"/>
      <c r="C30" s="5"/>
      <c r="F30" s="7"/>
    </row>
    <row r="31" spans="2:6" x14ac:dyDescent="0.25">
      <c r="B31" s="8"/>
      <c r="C31" s="5"/>
      <c r="F31" s="7"/>
    </row>
    <row r="32" spans="2:6" x14ac:dyDescent="0.25">
      <c r="B32" s="8"/>
      <c r="C32" s="5"/>
      <c r="F32" s="7"/>
    </row>
    <row r="33" spans="1:6" x14ac:dyDescent="0.25">
      <c r="B33" s="8"/>
      <c r="C33" s="5"/>
      <c r="F33" s="7"/>
    </row>
    <row r="34" spans="1:6" x14ac:dyDescent="0.25">
      <c r="B34" s="8"/>
      <c r="C34" s="10"/>
    </row>
    <row r="35" spans="1:6" x14ac:dyDescent="0.25">
      <c r="B35" s="8"/>
      <c r="C35" s="5"/>
    </row>
    <row r="36" spans="1:6" x14ac:dyDescent="0.25">
      <c r="A36" s="2"/>
      <c r="B36" s="5"/>
      <c r="D36" s="7"/>
      <c r="E36" s="5"/>
      <c r="F36" s="1"/>
    </row>
    <row r="37" spans="1:6" x14ac:dyDescent="0.25">
      <c r="A37" s="2"/>
      <c r="B37" s="5"/>
      <c r="D37" s="7"/>
      <c r="E37" s="5"/>
      <c r="F37" s="1"/>
    </row>
    <row r="38" spans="1:6" x14ac:dyDescent="0.25">
      <c r="A38" s="2"/>
      <c r="B38" s="5"/>
      <c r="D38" s="7"/>
      <c r="E38" s="5"/>
      <c r="F38" s="1"/>
    </row>
    <row r="39" spans="1:6" x14ac:dyDescent="0.25">
      <c r="A39" s="2"/>
      <c r="B39" s="5"/>
      <c r="D39" s="7"/>
      <c r="E39" s="5"/>
      <c r="F39" s="1"/>
    </row>
    <row r="40" spans="1:6" x14ac:dyDescent="0.25">
      <c r="A40" s="2"/>
      <c r="B40" s="5"/>
      <c r="D40" s="7"/>
      <c r="E40" s="5"/>
      <c r="F40" s="1"/>
    </row>
    <row r="41" spans="1:6" x14ac:dyDescent="0.25">
      <c r="A41" s="2"/>
      <c r="B41" s="5"/>
      <c r="D41" s="7"/>
      <c r="E41" s="5"/>
      <c r="F41" s="1"/>
    </row>
    <row r="42" spans="1:6" x14ac:dyDescent="0.25">
      <c r="A42" s="2"/>
      <c r="B42" s="5"/>
      <c r="D42" s="7"/>
      <c r="E42" s="5"/>
      <c r="F42" s="1"/>
    </row>
    <row r="43" spans="1:6" x14ac:dyDescent="0.25">
      <c r="A43" s="2"/>
      <c r="B43" s="5"/>
      <c r="D43" s="7"/>
      <c r="E43" s="5"/>
      <c r="F43" s="1"/>
    </row>
    <row r="44" spans="1:6" x14ac:dyDescent="0.25">
      <c r="A44" s="2"/>
      <c r="B44" s="5"/>
      <c r="D44" s="7"/>
      <c r="E44" s="5"/>
      <c r="F44" s="1"/>
    </row>
    <row r="45" spans="1:6" x14ac:dyDescent="0.25">
      <c r="A45" s="2"/>
      <c r="B45" s="5"/>
      <c r="D45" s="7"/>
      <c r="E45" s="5"/>
      <c r="F45" s="1"/>
    </row>
    <row r="46" spans="1:6" x14ac:dyDescent="0.25">
      <c r="A46" s="2"/>
      <c r="B46" s="5"/>
      <c r="D46" s="7"/>
      <c r="E46" s="5"/>
      <c r="F46" s="1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x14ac:dyDescent="0.25">
      <c r="A51" s="2"/>
      <c r="B51" s="5"/>
      <c r="D51" s="7"/>
      <c r="E51" s="5"/>
      <c r="F51" s="1"/>
    </row>
    <row r="52" spans="1:6" x14ac:dyDescent="0.25">
      <c r="A52" s="2"/>
      <c r="B52" s="5"/>
      <c r="D52" s="7"/>
      <c r="E52" s="5"/>
      <c r="F52" s="1"/>
    </row>
    <row r="53" spans="1:6" x14ac:dyDescent="0.25">
      <c r="A53" s="2"/>
      <c r="B53" s="5"/>
      <c r="D53" s="7"/>
      <c r="E53" s="5"/>
      <c r="F53" s="1"/>
    </row>
    <row r="54" spans="1:6" x14ac:dyDescent="0.25">
      <c r="A54" s="2"/>
      <c r="B54" s="5"/>
      <c r="D54" s="7"/>
      <c r="E54" s="5"/>
      <c r="F54" s="1"/>
    </row>
    <row r="55" spans="1:6" x14ac:dyDescent="0.25">
      <c r="A55" s="2"/>
      <c r="B55" s="5"/>
      <c r="D55" s="7"/>
      <c r="E55" s="5"/>
      <c r="F55" s="1"/>
    </row>
    <row r="56" spans="1:6" x14ac:dyDescent="0.25">
      <c r="A56" s="2"/>
      <c r="B56" s="5"/>
      <c r="D56" s="7"/>
      <c r="E56" s="5"/>
      <c r="F56" s="1"/>
    </row>
    <row r="57" spans="1:6" x14ac:dyDescent="0.25">
      <c r="A57" s="2"/>
      <c r="B57" s="5"/>
      <c r="D57" s="7"/>
      <c r="E57" s="5"/>
      <c r="F57" s="1"/>
    </row>
    <row r="58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C36:C57 D2:D35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B19" sqref="B19"/>
    </sheetView>
  </sheetViews>
  <sheetFormatPr defaultRowHeight="15" x14ac:dyDescent="0.25"/>
  <cols>
    <col min="1" max="1" width="29.7109375" bestFit="1" customWidth="1"/>
    <col min="2" max="2" width="83.85546875" style="7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22</v>
      </c>
      <c r="B1" s="7" t="s">
        <v>0</v>
      </c>
      <c r="C1" s="7" t="s">
        <v>23</v>
      </c>
      <c r="D1" s="7" t="s">
        <v>24</v>
      </c>
      <c r="E1" s="7" t="s">
        <v>25</v>
      </c>
      <c r="F1" s="7" t="s">
        <v>16</v>
      </c>
      <c r="G1" s="7" t="s">
        <v>26</v>
      </c>
    </row>
    <row r="2" spans="1:7" s="7" customFormat="1" x14ac:dyDescent="0.25">
      <c r="A2" s="5" t="s">
        <v>37</v>
      </c>
      <c r="B2" s="7" t="s">
        <v>43</v>
      </c>
    </row>
    <row r="3" spans="1:7" s="7" customFormat="1" x14ac:dyDescent="0.25">
      <c r="A3" s="5" t="s">
        <v>38</v>
      </c>
      <c r="B3" s="7" t="s">
        <v>41</v>
      </c>
    </row>
    <row r="4" spans="1:7" x14ac:dyDescent="0.25">
      <c r="A4" s="5" t="s">
        <v>39</v>
      </c>
      <c r="B4" s="7" t="s">
        <v>42</v>
      </c>
      <c r="C4" s="7"/>
      <c r="D4" s="7"/>
      <c r="E4" s="7"/>
      <c r="F4" s="7"/>
    </row>
    <row r="5" spans="1:7" s="7" customFormat="1" x14ac:dyDescent="0.25">
      <c r="A5" s="5" t="s">
        <v>40</v>
      </c>
      <c r="B5" s="7" t="s">
        <v>44</v>
      </c>
    </row>
    <row r="6" spans="1:7" s="7" customFormat="1" x14ac:dyDescent="0.25">
      <c r="A6" s="5" t="s">
        <v>75</v>
      </c>
      <c r="B6" s="7" t="s">
        <v>106</v>
      </c>
    </row>
    <row r="7" spans="1:7" s="7" customFormat="1" x14ac:dyDescent="0.25">
      <c r="A7" s="5" t="s">
        <v>45</v>
      </c>
      <c r="B7" s="7" t="s">
        <v>107</v>
      </c>
    </row>
    <row r="8" spans="1:7" s="7" customFormat="1" x14ac:dyDescent="0.25">
      <c r="A8" s="5" t="s">
        <v>71</v>
      </c>
      <c r="B8" s="7" t="s">
        <v>108</v>
      </c>
    </row>
    <row r="9" spans="1:7" s="7" customFormat="1" x14ac:dyDescent="0.25">
      <c r="A9" s="5" t="s">
        <v>46</v>
      </c>
      <c r="B9" s="7" t="s">
        <v>97</v>
      </c>
    </row>
    <row r="10" spans="1:7" s="7" customFormat="1" x14ac:dyDescent="0.25">
      <c r="A10" s="5" t="s">
        <v>95</v>
      </c>
      <c r="B10" s="7" t="s">
        <v>96</v>
      </c>
    </row>
    <row r="11" spans="1:7" s="7" customFormat="1" x14ac:dyDescent="0.25">
      <c r="A11" s="5" t="s">
        <v>47</v>
      </c>
      <c r="B11" s="7" t="s">
        <v>98</v>
      </c>
    </row>
    <row r="12" spans="1:7" x14ac:dyDescent="0.25">
      <c r="A12" s="5"/>
      <c r="C12" s="7"/>
      <c r="D12" s="7"/>
      <c r="E12" s="7"/>
      <c r="F12" s="7"/>
    </row>
    <row r="13" spans="1:7" x14ac:dyDescent="0.25">
      <c r="A13" s="5"/>
      <c r="C13" s="7"/>
      <c r="D13" s="7"/>
      <c r="E13" s="7"/>
      <c r="F13" s="7"/>
    </row>
    <row r="14" spans="1:7" x14ac:dyDescent="0.25">
      <c r="A14" s="5"/>
    </row>
    <row r="15" spans="1:7" x14ac:dyDescent="0.25">
      <c r="A15" s="5"/>
    </row>
    <row r="16" spans="1:7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</sheetData>
  <hyperlinks>
    <hyperlink ref="A8" r:id="rId1" display="https://www.google.com/search?rlz=1C1ONGR_enCA945CA945&amp;sxsrf=AB5stBjxhvPk2JXGlmI_Fe904EJuxPUuxw:1688651436406&amp;q=Travelling+Salesman&amp;spell=1&amp;sa=X&amp;ved=2ahUKEwi8rZDonPr_AhULhIkEHWp1DSAQkeECKAB6BAgfEAE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5" zoomScaleNormal="85" workbookViewId="0">
      <pane ySplit="1" topLeftCell="A2" activePane="bottomLeft" state="frozen"/>
      <selection pane="bottomLeft" activeCell="G16" sqref="G16:G19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8.5703125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34</v>
      </c>
      <c r="B1" t="s">
        <v>1</v>
      </c>
      <c r="C1" t="s">
        <v>2</v>
      </c>
      <c r="D1" s="7" t="s">
        <v>29</v>
      </c>
      <c r="E1" t="s">
        <v>19</v>
      </c>
      <c r="F1" t="s">
        <v>28</v>
      </c>
      <c r="G1" t="s">
        <v>36</v>
      </c>
      <c r="H1" t="s">
        <v>27</v>
      </c>
      <c r="I1" t="s">
        <v>30</v>
      </c>
    </row>
    <row r="2" spans="1:9" s="7" customFormat="1" x14ac:dyDescent="0.25">
      <c r="A2" s="7">
        <f>Achievements!A2</f>
        <v>1</v>
      </c>
      <c r="B2" s="7" t="str">
        <f>Achievements!C2</f>
        <v>Getaway Driver</v>
      </c>
      <c r="C2" s="7" t="str">
        <f>Achievements!F2</f>
        <v>Complete the Bank Job mission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tr">
        <f t="shared" ref="I2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Escape Artist</v>
      </c>
      <c r="C3" s="7" t="str">
        <f>Achievements!F3</f>
        <v>Complete the Bank Job mission in under 50s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tr">
        <f t="shared" ref="I3:I19" si="1">IF(COUNTIF(D3:H3,"X")=5,"YES","NO")</f>
        <v>YES</v>
      </c>
    </row>
    <row r="4" spans="1:9" s="7" customFormat="1" x14ac:dyDescent="0.25">
      <c r="A4" s="7">
        <f>Achievements!A4</f>
        <v>3</v>
      </c>
      <c r="B4" s="7" t="str">
        <f>Achievements!C4</f>
        <v>The Clean Sweep</v>
      </c>
      <c r="C4" s="7" t="str">
        <f>Achievements!F4</f>
        <v>Complete the Collector mission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20</v>
      </c>
      <c r="I4" s="7" t="str">
        <f t="shared" si="1"/>
        <v>YES</v>
      </c>
    </row>
    <row r="5" spans="1:9" s="7" customFormat="1" x14ac:dyDescent="0.25">
      <c r="A5" s="7">
        <f>Achievements!A5</f>
        <v>4</v>
      </c>
      <c r="B5" s="7" t="str">
        <f>Achievements!C5</f>
        <v>Payback Time</v>
      </c>
      <c r="C5" s="7" t="str">
        <f>Achievements!F5</f>
        <v>Complete the Collector mission in under 50s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tr">
        <f t="shared" si="1"/>
        <v>YES</v>
      </c>
    </row>
    <row r="6" spans="1:9" s="7" customFormat="1" x14ac:dyDescent="0.25">
      <c r="A6" s="7">
        <f>Achievements!A6</f>
        <v>5</v>
      </c>
      <c r="B6" s="7" t="str">
        <f>Achievements!C6</f>
        <v>Street King</v>
      </c>
      <c r="C6" s="7" t="str">
        <f>Achievements!F6</f>
        <v>Complete the Street Race mission</v>
      </c>
      <c r="D6" s="7" t="s">
        <v>20</v>
      </c>
      <c r="E6" s="7" t="s">
        <v>20</v>
      </c>
      <c r="F6" s="7" t="s">
        <v>20</v>
      </c>
      <c r="G6" s="7" t="s">
        <v>20</v>
      </c>
      <c r="H6" s="7" t="s">
        <v>20</v>
      </c>
      <c r="I6" s="7" t="str">
        <f t="shared" si="1"/>
        <v>YES</v>
      </c>
    </row>
    <row r="7" spans="1:9" s="7" customFormat="1" x14ac:dyDescent="0.25">
      <c r="A7" s="7">
        <f>Achievements!A7</f>
        <v>6</v>
      </c>
      <c r="B7" s="7" t="str">
        <f>Achievements!C7</f>
        <v>Fast &amp; Furious</v>
      </c>
      <c r="C7" s="7" t="str">
        <f>Achievements!F7</f>
        <v>Complete the Street Race mission in under 30s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tr">
        <f t="shared" si="1"/>
        <v>YES</v>
      </c>
    </row>
    <row r="8" spans="1:9" s="7" customFormat="1" x14ac:dyDescent="0.25">
      <c r="A8" s="7">
        <f>Achievements!A8</f>
        <v>7</v>
      </c>
      <c r="B8" s="7" t="str">
        <f>Achievements!C8</f>
        <v>Steadfast Driving</v>
      </c>
      <c r="C8" s="7" t="str">
        <f>Achievements!F8</f>
        <v>Complete all three story missions without failing or restarting, exit to main menu and start on Bank Job to reset challenge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tr">
        <f t="shared" si="1"/>
        <v>YES</v>
      </c>
    </row>
    <row r="9" spans="1:9" s="7" customFormat="1" x14ac:dyDescent="0.25">
      <c r="A9" s="7">
        <f>Achievements!A9</f>
        <v>8</v>
      </c>
      <c r="B9" s="7" t="str">
        <f>Achievements!C9</f>
        <v>Swift and Steady</v>
      </c>
      <c r="C9" s="7" t="str">
        <f>Achievements!F9</f>
        <v>Complete all three story missions in under 2m30s, exit to main menu and start on Bank Job to reset challenge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tr">
        <f t="shared" si="1"/>
        <v>YES</v>
      </c>
    </row>
    <row r="10" spans="1:9" s="7" customFormat="1" x14ac:dyDescent="0.25">
      <c r="A10" s="7">
        <f>Achievements!A10</f>
        <v>9</v>
      </c>
      <c r="B10" s="7" t="str">
        <f>Achievements!C10</f>
        <v>I Know a Shortcut</v>
      </c>
      <c r="C10" s="7" t="str">
        <f>Achievements!F10</f>
        <v>Cross both shortcuts in under 20s in free roam mode, press select to reset challenge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tr">
        <f t="shared" si="1"/>
        <v>YES</v>
      </c>
    </row>
    <row r="11" spans="1:9" s="7" customFormat="1" x14ac:dyDescent="0.25">
      <c r="A11" s="7">
        <f>Achievements!A11</f>
        <v>10</v>
      </c>
      <c r="B11" s="7" t="str">
        <f>Achievements!C11</f>
        <v>Bridge Racer</v>
      </c>
      <c r="C11" s="7" t="str">
        <f>Achievements!F11</f>
        <v>Cross all five bridges in under 25s in free roam mode, press select to reset challenge</v>
      </c>
      <c r="D11" s="7" t="s">
        <v>20</v>
      </c>
      <c r="E11" s="7" t="s">
        <v>20</v>
      </c>
      <c r="F11" s="7" t="s">
        <v>20</v>
      </c>
      <c r="G11" s="7" t="s">
        <v>20</v>
      </c>
      <c r="H11" s="7" t="s">
        <v>20</v>
      </c>
      <c r="I11" s="7" t="str">
        <f t="shared" si="1"/>
        <v>YES</v>
      </c>
    </row>
    <row r="12" spans="1:9" s="7" customFormat="1" x14ac:dyDescent="0.25">
      <c r="A12" s="7">
        <f>Achievements!A12</f>
        <v>11</v>
      </c>
      <c r="B12" s="7" t="str">
        <f>Achievements!C12</f>
        <v>Travelling Salesman</v>
      </c>
      <c r="C12" s="7" t="str">
        <f>Achievements!F12</f>
        <v>Visit all eight parking lots in under 90s in free roam mode, press select to reset challenge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20</v>
      </c>
      <c r="I12" s="7" t="str">
        <f t="shared" si="1"/>
        <v>YES</v>
      </c>
    </row>
    <row r="13" spans="1:9" s="7" customFormat="1" x14ac:dyDescent="0.25">
      <c r="A13" s="7">
        <f>Achievements!A13</f>
        <v>12</v>
      </c>
      <c r="B13" s="7" t="str">
        <f>Achievements!C13</f>
        <v>Most Wanted</v>
      </c>
      <c r="C13" s="7" t="str">
        <f>Achievements!F13</f>
        <v>Get 4 wanted stars at once in free roam mode</v>
      </c>
      <c r="D13" s="7" t="s">
        <v>20</v>
      </c>
      <c r="E13" s="7" t="s">
        <v>20</v>
      </c>
      <c r="F13" s="7" t="s">
        <v>20</v>
      </c>
      <c r="G13" s="7" t="s">
        <v>20</v>
      </c>
      <c r="H13" s="7" t="s">
        <v>20</v>
      </c>
      <c r="I13" s="7" t="str">
        <f t="shared" si="1"/>
        <v>YES</v>
      </c>
    </row>
    <row r="14" spans="1:9" s="7" customFormat="1" x14ac:dyDescent="0.25">
      <c r="A14" s="7">
        <f>Achievements!A14</f>
        <v>13</v>
      </c>
      <c r="B14" s="7" t="str">
        <f>Achievements!C14</f>
        <v>Hot Pursuit</v>
      </c>
      <c r="C14" s="7" t="str">
        <f>Achievements!F14</f>
        <v>Avoid capture by the police for 30s in survival mode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20</v>
      </c>
      <c r="I14" s="7" t="str">
        <f t="shared" si="1"/>
        <v>YES</v>
      </c>
    </row>
    <row r="15" spans="1:9" s="7" customFormat="1" x14ac:dyDescent="0.25">
      <c r="A15" s="7">
        <f>Achievements!A15</f>
        <v>14</v>
      </c>
      <c r="B15" s="7" t="str">
        <f>Achievements!C15</f>
        <v>The Great Escape</v>
      </c>
      <c r="C15" s="7" t="str">
        <f>Achievements!F15</f>
        <v>Avoid capture by the police for 60s in survival mode</v>
      </c>
      <c r="D15" s="7" t="s">
        <v>20</v>
      </c>
      <c r="E15" s="7" t="s">
        <v>20</v>
      </c>
      <c r="F15" s="7" t="s">
        <v>20</v>
      </c>
      <c r="G15" s="7" t="s">
        <v>20</v>
      </c>
      <c r="H15" s="7" t="s">
        <v>20</v>
      </c>
      <c r="I15" s="7" t="str">
        <f t="shared" si="1"/>
        <v>YES</v>
      </c>
    </row>
    <row r="16" spans="1:9" s="7" customFormat="1" x14ac:dyDescent="0.25">
      <c r="A16" s="7">
        <f>Achievements!A16</f>
        <v>15</v>
      </c>
      <c r="B16" s="7" t="str">
        <f>Achievements!C16</f>
        <v>Wild Goose Chase</v>
      </c>
      <c r="C16" s="7" t="str">
        <f>Achievements!F16</f>
        <v>Cover 60 unique city blocks during a single race in survival mode</v>
      </c>
      <c r="D16" s="7" t="s">
        <v>20</v>
      </c>
      <c r="E16" s="7" t="s">
        <v>20</v>
      </c>
      <c r="F16" s="7" t="s">
        <v>20</v>
      </c>
      <c r="G16" s="7" t="s">
        <v>20</v>
      </c>
      <c r="H16" s="7" t="s">
        <v>20</v>
      </c>
      <c r="I16" s="7" t="str">
        <f t="shared" si="1"/>
        <v>YES</v>
      </c>
    </row>
    <row r="17" spans="1:9" s="7" customFormat="1" x14ac:dyDescent="0.25">
      <c r="A17" s="7">
        <f>Achievements!A17</f>
        <v>16</v>
      </c>
      <c r="B17" s="7" t="str">
        <f>Achievements!C17</f>
        <v>Criminal Catcher</v>
      </c>
      <c r="C17" s="7" t="str">
        <f>Achievements!F17</f>
        <v>Capture by the criminal in under 40s in pursuit mode</v>
      </c>
      <c r="D17" s="7" t="s">
        <v>20</v>
      </c>
      <c r="E17" s="7" t="s">
        <v>20</v>
      </c>
      <c r="F17" s="7" t="s">
        <v>20</v>
      </c>
      <c r="G17" s="7" t="s">
        <v>20</v>
      </c>
      <c r="H17" s="7" t="s">
        <v>20</v>
      </c>
      <c r="I17" s="7" t="str">
        <f t="shared" si="1"/>
        <v>YES</v>
      </c>
    </row>
    <row r="18" spans="1:9" s="7" customFormat="1" x14ac:dyDescent="0.25">
      <c r="A18" s="7">
        <f>Achievements!A18</f>
        <v>17</v>
      </c>
      <c r="B18" s="7" t="str">
        <f>Achievements!C18</f>
        <v>Swift Justice</v>
      </c>
      <c r="C18" s="7" t="str">
        <f>Achievements!F18</f>
        <v>Capture by the criminal in under 20s in pursuit mode</v>
      </c>
      <c r="D18" s="7" t="s">
        <v>20</v>
      </c>
      <c r="E18" s="7" t="s">
        <v>20</v>
      </c>
      <c r="F18" s="7" t="s">
        <v>20</v>
      </c>
      <c r="G18" s="7" t="s">
        <v>20</v>
      </c>
      <c r="H18" s="7" t="s">
        <v>20</v>
      </c>
      <c r="I18" s="7" t="str">
        <f t="shared" si="1"/>
        <v>YES</v>
      </c>
    </row>
    <row r="19" spans="1:9" x14ac:dyDescent="0.25">
      <c r="A19" s="7">
        <f>Achievements!A19</f>
        <v>18</v>
      </c>
      <c r="B19" s="7" t="str">
        <f>Achievements!C19</f>
        <v>Put a Tail on Him</v>
      </c>
      <c r="C19" s="7" t="str">
        <f>Achievements!F19</f>
        <v>Follow the criminal without damaging them for 60s in pursuit mode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7" t="str">
        <f t="shared" si="1"/>
        <v>YES</v>
      </c>
    </row>
    <row r="20" spans="1:9" x14ac:dyDescent="0.25">
      <c r="B20" s="7"/>
      <c r="D20" s="7" t="str">
        <f>COUNTIF(D2:D19,"X")&amp;" /"&amp;ROW()-2</f>
        <v>18 /18</v>
      </c>
      <c r="E20" s="7" t="str">
        <f t="shared" ref="E20:H20" si="2">COUNTIF(E2:E19,"X")&amp;" /"&amp;ROW()-2</f>
        <v>18 /18</v>
      </c>
      <c r="F20" s="7" t="str">
        <f t="shared" si="2"/>
        <v>18 /18</v>
      </c>
      <c r="G20" s="7" t="str">
        <f t="shared" si="2"/>
        <v>18 /18</v>
      </c>
      <c r="H20" s="7" t="str">
        <f t="shared" si="2"/>
        <v>18 /18</v>
      </c>
      <c r="I20" s="7" t="str">
        <f>COUNTIF(I2:I19,"YES")&amp;" /"&amp;ROW()-2</f>
        <v>18 /18</v>
      </c>
    </row>
    <row r="21" spans="1:9" x14ac:dyDescent="0.25">
      <c r="B21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workbookViewId="0">
      <selection activeCell="A20" sqref="A3:A20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achievement("Getaway Driver","Complete the Bank Job mission", 1, trigger)</v>
      </c>
    </row>
    <row r="4" spans="1:1" s="7" customFormat="1" x14ac:dyDescent="0.25">
      <c r="A4" s="7" t="str">
        <f t="shared" ref="A4:A67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achievement("Escape Artist","Complete the Bank Job mission in under 50s", 3, trigger)</v>
      </c>
    </row>
    <row r="5" spans="1:1" s="7" customFormat="1" x14ac:dyDescent="0.25">
      <c r="A5" s="7" t="str">
        <f t="shared" ca="1" si="0"/>
        <v>achievement("The Clean Sweep","Complete the Collector mission", 1, trigger)</v>
      </c>
    </row>
    <row r="6" spans="1:1" s="7" customFormat="1" x14ac:dyDescent="0.25">
      <c r="A6" s="7" t="str">
        <f t="shared" ca="1" si="0"/>
        <v>achievement("Payback Time","Complete the Collector mission in under 50s", 3, trigger)</v>
      </c>
    </row>
    <row r="7" spans="1:1" s="7" customFormat="1" x14ac:dyDescent="0.25">
      <c r="A7" s="7" t="str">
        <f t="shared" ca="1" si="0"/>
        <v>achievement("Street King","Complete the Street Race mission", 2, trigger)</v>
      </c>
    </row>
    <row r="8" spans="1:1" s="7" customFormat="1" x14ac:dyDescent="0.25">
      <c r="A8" s="7" t="str">
        <f t="shared" ca="1" si="0"/>
        <v>achievement("Fast &amp; Furious","Complete the Street Race mission in under 30s", 3, trigger)</v>
      </c>
    </row>
    <row r="9" spans="1:1" s="7" customFormat="1" x14ac:dyDescent="0.25">
      <c r="A9" s="7" t="str">
        <f t="shared" ca="1" si="0"/>
        <v>achievement("Steadfast Driving","Complete all three story missions without failing or restarting, exit to main menu and start on Bank Job to reset challenge", 5, trigger)</v>
      </c>
    </row>
    <row r="10" spans="1:1" s="7" customFormat="1" x14ac:dyDescent="0.25">
      <c r="A10" s="7" t="str">
        <f t="shared" ca="1" si="0"/>
        <v>achievement("Swift and Steady","Complete all three story missions in under 2m30s, exit to main menu and start on Bank Job to reset challenge", 10, trigger)</v>
      </c>
    </row>
    <row r="11" spans="1:1" s="7" customFormat="1" x14ac:dyDescent="0.25">
      <c r="A11" s="7" t="str">
        <f t="shared" ca="1" si="0"/>
        <v>achievement("I Know a Shortcut","Cross both shortcuts in under 20s in free roam mode, press select to reset challenge", 3, trigger)</v>
      </c>
    </row>
    <row r="12" spans="1:1" s="7" customFormat="1" x14ac:dyDescent="0.25">
      <c r="A12" s="7" t="str">
        <f t="shared" ca="1" si="0"/>
        <v>achievement("Bridge Racer","Cross all five bridges in under 25s in free roam mode, press select to reset challenge", 5, trigger)</v>
      </c>
    </row>
    <row r="13" spans="1:1" s="7" customFormat="1" x14ac:dyDescent="0.25">
      <c r="A13" s="7" t="str">
        <f t="shared" ca="1" si="0"/>
        <v>achievement("Travelling Salesman","Visit all eight parking lots in under 90s in free roam mode, press select to reset challenge", 10, trigger)</v>
      </c>
    </row>
    <row r="14" spans="1:1" s="7" customFormat="1" x14ac:dyDescent="0.25">
      <c r="A14" s="7" t="str">
        <f t="shared" ca="1" si="0"/>
        <v>achievement("Most Wanted","Get 4 wanted stars at once in free roam mode", 5, trigger)</v>
      </c>
    </row>
    <row r="15" spans="1:1" s="7" customFormat="1" x14ac:dyDescent="0.25">
      <c r="A15" s="7" t="str">
        <f t="shared" ca="1" si="0"/>
        <v>achievement("Hot Pursuit","Avoid capture by the police for 30s in survival mode", 2, trigger)</v>
      </c>
    </row>
    <row r="16" spans="1:1" s="7" customFormat="1" x14ac:dyDescent="0.25">
      <c r="A16" s="7" t="str">
        <f t="shared" ca="1" si="0"/>
        <v>achievement("The Great Escape","Avoid capture by the police for 60s in survival mode", 5, trigger)</v>
      </c>
    </row>
    <row r="17" spans="1:1" s="7" customFormat="1" x14ac:dyDescent="0.25">
      <c r="A17" s="7" t="str">
        <f t="shared" ca="1" si="0"/>
        <v>achievement("Wild Goose Chase","Cover 60 unique city blocks during a single race in survival mode", 5,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achievement("Criminal Catcher","Capture by the criminal in under 40s in pursuit mode", 2, trigger)</v>
      </c>
    </row>
    <row r="19" spans="1:1" s="7" customFormat="1" x14ac:dyDescent="0.25">
      <c r="A19" s="7" t="str">
        <f t="shared" ca="1" si="0"/>
        <v>achievement("Swift Justice","Capture by the criminal in under 20s in pursuit mode", 5, trigger)</v>
      </c>
    </row>
    <row r="20" spans="1:1" s="7" customFormat="1" x14ac:dyDescent="0.25">
      <c r="A20" s="7" t="str">
        <f t="shared" ca="1" si="0"/>
        <v>achievement("Put a Tail on Him","Follow the criminal without damaging them for 60s in pursuit mode", 5, trigger)</v>
      </c>
    </row>
    <row r="21" spans="1:1" s="7" customFormat="1" x14ac:dyDescent="0.25">
      <c r="A21" s="7" t="str">
        <f t="shared" ca="1" si="0"/>
        <v>achievement("","", , trigger)</v>
      </c>
    </row>
    <row r="22" spans="1:1" s="7" customFormat="1" x14ac:dyDescent="0.25">
      <c r="A22" s="7" t="str">
        <f t="shared" ca="1" si="0"/>
        <v>achievement("","", , trigger)</v>
      </c>
    </row>
    <row r="23" spans="1:1" s="7" customFormat="1" x14ac:dyDescent="0.25">
      <c r="A23" s="7" t="str">
        <f t="shared" ca="1" si="0"/>
        <v>achievement("","", , trigger)</v>
      </c>
    </row>
    <row r="24" spans="1:1" s="7" customFormat="1" x14ac:dyDescent="0.25">
      <c r="A24" s="7" t="str">
        <f t="shared" ca="1" si="0"/>
        <v>achievement("","", , trigger)</v>
      </c>
    </row>
    <row r="25" spans="1:1" s="7" customFormat="1" x14ac:dyDescent="0.25">
      <c r="A25" s="7" t="str">
        <f t="shared" ca="1" si="0"/>
        <v>achievement("","", , trigger)</v>
      </c>
    </row>
    <row r="26" spans="1:1" s="7" customFormat="1" x14ac:dyDescent="0.25">
      <c r="A26" s="7" t="str">
        <f t="shared" ca="1" si="0"/>
        <v>achievement("","", , trigger)</v>
      </c>
    </row>
    <row r="27" spans="1:1" s="7" customFormat="1" x14ac:dyDescent="0.25">
      <c r="A27" s="7" t="str">
        <f t="shared" ca="1" si="0"/>
        <v>achievement("","", , trigger)</v>
      </c>
    </row>
    <row r="28" spans="1:1" s="7" customFormat="1" x14ac:dyDescent="0.25">
      <c r="A28" s="7" t="str">
        <f t="shared" ca="1" si="0"/>
        <v>achievement("","", , trigger)</v>
      </c>
    </row>
    <row r="29" spans="1:1" s="7" customFormat="1" x14ac:dyDescent="0.25">
      <c r="A29" s="7" t="str">
        <f t="shared" ca="1" si="0"/>
        <v>achievement("","", , trigger)</v>
      </c>
    </row>
    <row r="30" spans="1:1" s="7" customFormat="1" x14ac:dyDescent="0.25">
      <c r="A30" s="7" t="str">
        <f t="shared" ca="1" si="0"/>
        <v>achievement("","", , trigger)</v>
      </c>
    </row>
    <row r="31" spans="1:1" s="7" customFormat="1" x14ac:dyDescent="0.25">
      <c r="A31" s="7" t="str">
        <f t="shared" ca="1" si="0"/>
        <v>achievement("","", , trigger)</v>
      </c>
    </row>
    <row r="32" spans="1:1" s="7" customFormat="1" x14ac:dyDescent="0.25">
      <c r="A32" s="7" t="str">
        <f t="shared" ca="1" si="0"/>
        <v>achievement("","", , trigger)</v>
      </c>
    </row>
    <row r="33" spans="1:1" s="7" customFormat="1" x14ac:dyDescent="0.25">
      <c r="A33" s="7" t="str">
        <f t="shared" ca="1" si="0"/>
        <v>achievement("","", , trigger)</v>
      </c>
    </row>
    <row r="34" spans="1:1" s="7" customFormat="1" x14ac:dyDescent="0.25">
      <c r="A34" s="7" t="str">
        <f t="shared" ca="1" si="0"/>
        <v>achievement("","", , trigger)</v>
      </c>
    </row>
    <row r="35" spans="1:1" s="7" customFormat="1" x14ac:dyDescent="0.25">
      <c r="A35" s="7" t="str">
        <f t="shared" ca="1" si="0"/>
        <v>achievement("","", , trigger)</v>
      </c>
    </row>
    <row r="36" spans="1:1" s="7" customFormat="1" x14ac:dyDescent="0.25">
      <c r="A36" s="7" t="str">
        <f t="shared" ca="1" si="0"/>
        <v>achievement("","", , trigger)</v>
      </c>
    </row>
    <row r="37" spans="1:1" s="7" customFormat="1" x14ac:dyDescent="0.25">
      <c r="A37" s="7" t="str">
        <f t="shared" ca="1" si="0"/>
        <v>achievement("","", , trigger)</v>
      </c>
    </row>
    <row r="38" spans="1:1" s="7" customFormat="1" x14ac:dyDescent="0.25">
      <c r="A38" s="7" t="str">
        <f t="shared" ca="1" si="0"/>
        <v>achievement("","", , trigger)</v>
      </c>
    </row>
    <row r="39" spans="1:1" s="7" customFormat="1" x14ac:dyDescent="0.25">
      <c r="A39" s="7" t="str">
        <f t="shared" ca="1" si="0"/>
        <v>achievement("","", , trigger)</v>
      </c>
    </row>
    <row r="40" spans="1:1" x14ac:dyDescent="0.25">
      <c r="A40" s="7" t="str">
        <f t="shared" ca="1" si="0"/>
        <v>achievement("","", , trigger)</v>
      </c>
    </row>
    <row r="41" spans="1:1" x14ac:dyDescent="0.25">
      <c r="A41" s="7" t="str">
        <f t="shared" ca="1" si="0"/>
        <v>achievement("","", , trigger)</v>
      </c>
    </row>
    <row r="42" spans="1:1" x14ac:dyDescent="0.25">
      <c r="A42" s="7" t="str">
        <f t="shared" ca="1" si="0"/>
        <v>achievement("","", , trigger)</v>
      </c>
    </row>
    <row r="43" spans="1:1" x14ac:dyDescent="0.25">
      <c r="A43" s="7" t="str">
        <f t="shared" ca="1" si="0"/>
        <v>achievement("","", , trigger)</v>
      </c>
    </row>
    <row r="44" spans="1:1" x14ac:dyDescent="0.25">
      <c r="A44" s="7" t="str">
        <f t="shared" ca="1" si="0"/>
        <v>achievement("","", , trigger)</v>
      </c>
    </row>
    <row r="45" spans="1:1" x14ac:dyDescent="0.25">
      <c r="A45" s="7" t="str">
        <f t="shared" ca="1" si="0"/>
        <v>achievement("","", , trigger)</v>
      </c>
    </row>
    <row r="46" spans="1:1" x14ac:dyDescent="0.25">
      <c r="A46" s="7" t="str">
        <f t="shared" ca="1" si="0"/>
        <v>achievement("","", , trigger)</v>
      </c>
    </row>
    <row r="47" spans="1:1" x14ac:dyDescent="0.25">
      <c r="A47" s="7" t="str">
        <f t="shared" ca="1" si="0"/>
        <v>achievement("","", , trigger)</v>
      </c>
    </row>
    <row r="48" spans="1:1" x14ac:dyDescent="0.25">
      <c r="A48" s="7" t="str">
        <f t="shared" ca="1" si="0"/>
        <v>achievement("","", , trigger)</v>
      </c>
    </row>
    <row r="49" spans="1:1" x14ac:dyDescent="0.25">
      <c r="A49" s="7" t="str">
        <f t="shared" ca="1" si="0"/>
        <v>achievement("","", , trigger)</v>
      </c>
    </row>
    <row r="50" spans="1:1" x14ac:dyDescent="0.25">
      <c r="A50" s="7" t="str">
        <f t="shared" ca="1" si="0"/>
        <v>achievement("","", , trigger)</v>
      </c>
    </row>
    <row r="51" spans="1:1" x14ac:dyDescent="0.25">
      <c r="A51" s="7" t="str">
        <f t="shared" ca="1" si="0"/>
        <v>achievement("","", , trigger)</v>
      </c>
    </row>
    <row r="52" spans="1:1" x14ac:dyDescent="0.25">
      <c r="A52" s="7" t="str">
        <f t="shared" ca="1" si="0"/>
        <v>achievement("","", , trigger)</v>
      </c>
    </row>
    <row r="53" spans="1:1" x14ac:dyDescent="0.25">
      <c r="A53" s="7" t="str">
        <f t="shared" ca="1" si="0"/>
        <v>achievement("","", , trigger)</v>
      </c>
    </row>
    <row r="54" spans="1:1" x14ac:dyDescent="0.25">
      <c r="A54" s="7" t="str">
        <f t="shared" ca="1" si="0"/>
        <v>achievement("","", , trigger)</v>
      </c>
    </row>
    <row r="55" spans="1:1" x14ac:dyDescent="0.25">
      <c r="A55" s="7" t="str">
        <f t="shared" ca="1" si="0"/>
        <v>achievement("","", , trigger)</v>
      </c>
    </row>
    <row r="56" spans="1:1" x14ac:dyDescent="0.25">
      <c r="A56" s="7" t="str">
        <f t="shared" ca="1" si="0"/>
        <v>achievement("","", , trigger)</v>
      </c>
    </row>
    <row r="57" spans="1:1" s="7" customFormat="1" x14ac:dyDescent="0.25">
      <c r="A57" s="7" t="str">
        <f t="shared" ca="1" si="0"/>
        <v>achievement("","", , trigger)</v>
      </c>
    </row>
    <row r="58" spans="1:1" ht="14.25" customHeight="1" x14ac:dyDescent="0.25">
      <c r="A58" s="7" t="str">
        <f t="shared" ca="1" si="0"/>
        <v>achievement("","", , trigger)</v>
      </c>
    </row>
    <row r="59" spans="1:1" x14ac:dyDescent="0.25">
      <c r="A59" s="7" t="str">
        <f t="shared" ca="1" si="0"/>
        <v>achievement("","", , trigger)</v>
      </c>
    </row>
    <row r="60" spans="1:1" x14ac:dyDescent="0.25">
      <c r="A60" s="7" t="str">
        <f t="shared" ca="1" si="0"/>
        <v>achievement("","", , trigger)</v>
      </c>
    </row>
    <row r="61" spans="1:1" x14ac:dyDescent="0.25">
      <c r="A61" s="7" t="str">
        <f t="shared" ca="1" si="0"/>
        <v>achievement("","", , trigger)</v>
      </c>
    </row>
    <row r="62" spans="1:1" x14ac:dyDescent="0.25">
      <c r="A62" s="7" t="str">
        <f t="shared" ca="1" si="0"/>
        <v>achievement("","", , trigger)</v>
      </c>
    </row>
    <row r="63" spans="1:1" x14ac:dyDescent="0.25">
      <c r="A63" s="7" t="str">
        <f t="shared" ca="1" si="0"/>
        <v>achievement("","", , trigger)</v>
      </c>
    </row>
    <row r="64" spans="1:1" x14ac:dyDescent="0.25">
      <c r="A64" s="7" t="str">
        <f t="shared" ca="1" si="0"/>
        <v>achievement("","", , trigger)</v>
      </c>
    </row>
    <row r="65" spans="1:1" x14ac:dyDescent="0.25">
      <c r="A65" s="7" t="str">
        <f t="shared" ca="1" si="0"/>
        <v>achievement("","", , trigger)</v>
      </c>
    </row>
    <row r="66" spans="1:1" x14ac:dyDescent="0.25">
      <c r="A66" s="7" t="str">
        <f t="shared" ca="1" si="0"/>
        <v>achievement("","", , trigger)</v>
      </c>
    </row>
    <row r="67" spans="1:1" x14ac:dyDescent="0.25">
      <c r="A67" s="7" t="str">
        <f t="shared" ca="1" si="0"/>
        <v>achievement("","", , trigger)</v>
      </c>
    </row>
    <row r="68" spans="1:1" x14ac:dyDescent="0.25">
      <c r="A68" s="7" t="str">
        <f t="shared" ref="A68" ca="1" si="1">"achievement("&amp;CHAR(34)&amp;INDIRECT("Achievements!C"&amp;(ROW()-1))&amp;CHAR(34)&amp;","&amp;CHAR(34)&amp;INDIRECT("Achievements!F"&amp;(ROW()-1))&amp;CHAR(34)&amp;", "&amp;INDIRECT("Achievements!E"&amp;(ROW()-1))&amp;", trigger)"</f>
        <v>achievement("","", , trigger)</v>
      </c>
    </row>
    <row r="69" spans="1:1" x14ac:dyDescent="0.25">
      <c r="A69" s="7" t="str">
        <f t="shared" ref="A69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G11" sqref="G11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33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15</v>
      </c>
      <c r="B2" s="1">
        <v>0</v>
      </c>
      <c r="C2">
        <f>COUNTIF(Achievements!D:D,A2)</f>
        <v>0</v>
      </c>
      <c r="E2" s="8" t="s">
        <v>31</v>
      </c>
      <c r="F2" s="4">
        <f>COUNTIF(Achievements!B:B,E2)</f>
        <v>3</v>
      </c>
      <c r="G2" s="7">
        <f>SUMIF(Achievements!B:B,E2,Achievements!E:E)</f>
        <v>4</v>
      </c>
      <c r="J2" s="1"/>
    </row>
    <row r="3" spans="1:10" x14ac:dyDescent="0.25">
      <c r="A3" t="s">
        <v>9</v>
      </c>
      <c r="B3">
        <v>1</v>
      </c>
      <c r="C3">
        <f>COUNTIF(Achievements!D:D,A3)</f>
        <v>2</v>
      </c>
      <c r="E3" s="8" t="s">
        <v>33</v>
      </c>
      <c r="F3" s="4">
        <f>COUNTIF(Achievements!B:B,E3)</f>
        <v>12</v>
      </c>
      <c r="G3" s="7">
        <f>SUMIF(Achievements!B:B,E3,Achievements!E:E)</f>
        <v>53</v>
      </c>
      <c r="J3" s="1"/>
    </row>
    <row r="4" spans="1:10" x14ac:dyDescent="0.25">
      <c r="A4" t="s">
        <v>17</v>
      </c>
      <c r="B4">
        <v>2</v>
      </c>
      <c r="C4">
        <f>COUNTIF(Achievements!D:D,A4)</f>
        <v>3</v>
      </c>
      <c r="E4" s="8" t="s">
        <v>93</v>
      </c>
      <c r="F4" s="4">
        <f>COUNTIF(Achievements!B:B,E4)</f>
        <v>3</v>
      </c>
      <c r="G4" s="7">
        <f>SUMIF(Achievements!B:B,E4,Achievements!E:E)</f>
        <v>18</v>
      </c>
    </row>
    <row r="5" spans="1:10" x14ac:dyDescent="0.25">
      <c r="A5" t="s">
        <v>10</v>
      </c>
      <c r="B5">
        <v>3</v>
      </c>
      <c r="C5">
        <f>COUNTIF(Achievements!D:D,A5)</f>
        <v>4</v>
      </c>
      <c r="E5" s="8"/>
      <c r="F5" s="4">
        <f>COUNTIF(Achievements!B:B,E5)</f>
        <v>0</v>
      </c>
      <c r="G5" s="7">
        <f>SUMIF(Achievements!B:B,E5,Achievements!E:E)</f>
        <v>0</v>
      </c>
    </row>
    <row r="6" spans="1:10" x14ac:dyDescent="0.25">
      <c r="A6" t="s">
        <v>11</v>
      </c>
      <c r="B6">
        <v>4</v>
      </c>
      <c r="C6">
        <f>COUNTIF(Achievements!D:D,A6)</f>
        <v>0</v>
      </c>
      <c r="E6" s="8"/>
      <c r="F6" s="4">
        <f>COUNTIF(Achievements!B:B,E6)</f>
        <v>0</v>
      </c>
      <c r="G6" s="7">
        <f>SUMIF(Achievements!B:B,E6,Achievements!E:E)</f>
        <v>0</v>
      </c>
    </row>
    <row r="7" spans="1:10" x14ac:dyDescent="0.25">
      <c r="A7" t="s">
        <v>12</v>
      </c>
      <c r="B7">
        <v>5</v>
      </c>
      <c r="C7">
        <f>COUNTIF(Achievements!D:D,A7)</f>
        <v>7</v>
      </c>
      <c r="E7" s="2" t="s">
        <v>5</v>
      </c>
      <c r="F7" s="3">
        <f>SUM(F2:F6)</f>
        <v>18</v>
      </c>
      <c r="G7" s="3">
        <f>SUM(G2:G6)</f>
        <v>75</v>
      </c>
    </row>
    <row r="8" spans="1:10" x14ac:dyDescent="0.25">
      <c r="A8" t="s">
        <v>13</v>
      </c>
      <c r="B8">
        <v>10</v>
      </c>
      <c r="C8">
        <f>COUNTIF(Achievements!D:D,A8)</f>
        <v>2</v>
      </c>
    </row>
    <row r="9" spans="1:10" x14ac:dyDescent="0.25">
      <c r="A9" s="7" t="s">
        <v>14</v>
      </c>
      <c r="B9" s="7">
        <v>25</v>
      </c>
      <c r="C9" s="7">
        <f>COUNTIF(Achievements!D:D,A9)</f>
        <v>0</v>
      </c>
    </row>
    <row r="10" spans="1:10" x14ac:dyDescent="0.25">
      <c r="A10" t="s">
        <v>32</v>
      </c>
      <c r="B10">
        <v>50</v>
      </c>
      <c r="C10">
        <f>COUNTIF(Achievements!D:D,A10)</f>
        <v>0</v>
      </c>
    </row>
    <row r="11" spans="1:10" x14ac:dyDescent="0.25">
      <c r="A11" s="2" t="s">
        <v>5</v>
      </c>
      <c r="B11" s="3"/>
      <c r="C11" s="3">
        <f>SUM(C2:C10)</f>
        <v>18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2024-04-29T20:04:01Z</dcterms:modified>
</cp:coreProperties>
</file>