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Streets of Rage 2 (Game Gear)\Doc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Moves" sheetId="50" r:id="rId7"/>
    <sheet name="Game Dec" sheetId="16" state="hidden" r:id="rId8"/>
  </sheets>
  <definedNames>
    <definedName name="_xlnm._FilterDatabase" localSheetId="0" hidden="1">Achievements!$B$1:$J$151</definedName>
    <definedName name="_xlnm._FilterDatabase" localSheetId="3" hidden="1">Checklist!$A$1:$I$1</definedName>
    <definedName name="_xlnm._FilterDatabase" localSheetId="1" hidden="1">Extras!$A$1:$G$51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49" l="1"/>
  <c r="G68" i="49"/>
  <c r="H68" i="49"/>
  <c r="E68" i="49"/>
  <c r="I67" i="49" l="1"/>
  <c r="B35" i="49"/>
  <c r="D68" i="49"/>
  <c r="A2" i="49"/>
  <c r="B2" i="49"/>
  <c r="C2" i="49"/>
  <c r="I2" i="49"/>
  <c r="A3" i="49"/>
  <c r="B3" i="49"/>
  <c r="C3" i="49"/>
  <c r="I3" i="49"/>
  <c r="A4" i="49"/>
  <c r="B4" i="49"/>
  <c r="C4" i="49"/>
  <c r="I4" i="49"/>
  <c r="A5" i="49"/>
  <c r="B5" i="49"/>
  <c r="C5" i="49"/>
  <c r="I5" i="49"/>
  <c r="A6" i="49"/>
  <c r="B6" i="49"/>
  <c r="C6" i="49"/>
  <c r="I6" i="49"/>
  <c r="A7" i="49"/>
  <c r="B7" i="49"/>
  <c r="C7" i="49"/>
  <c r="I7" i="49"/>
  <c r="E7" i="2"/>
  <c r="E6" i="2"/>
  <c r="E5" i="2"/>
  <c r="E4" i="2"/>
  <c r="E3" i="2"/>
  <c r="E2" i="2"/>
  <c r="E30" i="15"/>
  <c r="E29" i="15"/>
  <c r="A66" i="49" l="1"/>
  <c r="B66" i="49"/>
  <c r="C66" i="49"/>
  <c r="A67" i="49"/>
  <c r="B67" i="49"/>
  <c r="C67" i="49"/>
  <c r="E66" i="2"/>
  <c r="K4" i="7" l="1"/>
  <c r="E11" i="15" l="1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I39" i="49" l="1"/>
  <c r="I40" i="49"/>
  <c r="A39" i="49"/>
  <c r="B39" i="49"/>
  <c r="C39" i="49"/>
  <c r="A40" i="49"/>
  <c r="B40" i="49"/>
  <c r="C40" i="49"/>
  <c r="A41" i="49"/>
  <c r="B41" i="49"/>
  <c r="C41" i="49"/>
  <c r="A42" i="49"/>
  <c r="B42" i="49"/>
  <c r="C42" i="49"/>
  <c r="A43" i="49"/>
  <c r="B43" i="49"/>
  <c r="C43" i="49"/>
  <c r="A44" i="49"/>
  <c r="B44" i="49"/>
  <c r="C44" i="49"/>
  <c r="A8" i="49"/>
  <c r="B8" i="49"/>
  <c r="C8" i="49"/>
  <c r="A9" i="49"/>
  <c r="B9" i="49"/>
  <c r="C9" i="49"/>
  <c r="A10" i="49"/>
  <c r="B10" i="49"/>
  <c r="C10" i="49"/>
  <c r="A45" i="49"/>
  <c r="B45" i="49"/>
  <c r="C45" i="49"/>
  <c r="A46" i="49"/>
  <c r="B46" i="49"/>
  <c r="C46" i="49"/>
  <c r="A47" i="49"/>
  <c r="B47" i="49"/>
  <c r="C47" i="49"/>
  <c r="A48" i="49"/>
  <c r="B48" i="49"/>
  <c r="C48" i="49"/>
  <c r="A49" i="49"/>
  <c r="B49" i="49"/>
  <c r="C49" i="49"/>
  <c r="A50" i="49"/>
  <c r="B50" i="49"/>
  <c r="C5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B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A24" i="49"/>
  <c r="B24" i="49"/>
  <c r="C24" i="49"/>
  <c r="A25" i="49"/>
  <c r="B25" i="49"/>
  <c r="C25" i="49"/>
  <c r="A26" i="49"/>
  <c r="B26" i="49"/>
  <c r="C26" i="49"/>
  <c r="A27" i="49"/>
  <c r="B27" i="49"/>
  <c r="C27" i="49"/>
  <c r="A28" i="49"/>
  <c r="B28" i="49"/>
  <c r="C28" i="49"/>
  <c r="A29" i="49"/>
  <c r="B29" i="49"/>
  <c r="C29" i="49"/>
  <c r="A30" i="49"/>
  <c r="B30" i="49"/>
  <c r="C30" i="49"/>
  <c r="A31" i="49"/>
  <c r="B31" i="49"/>
  <c r="C31" i="49"/>
  <c r="A32" i="49"/>
  <c r="B32" i="49"/>
  <c r="C32" i="49"/>
  <c r="A33" i="49"/>
  <c r="B33" i="49"/>
  <c r="C33" i="49"/>
  <c r="A34" i="49"/>
  <c r="B34" i="49"/>
  <c r="C34" i="49"/>
  <c r="A35" i="49"/>
  <c r="C35" i="49"/>
  <c r="A36" i="49"/>
  <c r="B36" i="49"/>
  <c r="C36" i="49"/>
  <c r="A37" i="49"/>
  <c r="B37" i="49"/>
  <c r="C37" i="49"/>
  <c r="A38" i="49"/>
  <c r="B38" i="49"/>
  <c r="C38" i="49"/>
  <c r="A51" i="49"/>
  <c r="B51" i="49"/>
  <c r="C51" i="49"/>
  <c r="A52" i="49"/>
  <c r="B52" i="49"/>
  <c r="C52" i="49"/>
  <c r="A53" i="49"/>
  <c r="B53" i="49"/>
  <c r="C53" i="49"/>
  <c r="A54" i="49"/>
  <c r="B54" i="49"/>
  <c r="C54" i="49"/>
  <c r="A55" i="49"/>
  <c r="B55" i="49"/>
  <c r="C55" i="49"/>
  <c r="A56" i="49"/>
  <c r="B56" i="49"/>
  <c r="C56" i="49"/>
  <c r="A57" i="49"/>
  <c r="B57" i="49"/>
  <c r="C57" i="49"/>
  <c r="A58" i="49"/>
  <c r="B58" i="49"/>
  <c r="C58" i="49"/>
  <c r="A59" i="49"/>
  <c r="B59" i="49"/>
  <c r="C59" i="49"/>
  <c r="A60" i="49"/>
  <c r="B60" i="49"/>
  <c r="C60" i="49"/>
  <c r="A61" i="49"/>
  <c r="B61" i="49"/>
  <c r="C61" i="49"/>
  <c r="A62" i="49"/>
  <c r="B62" i="49"/>
  <c r="C62" i="49"/>
  <c r="A63" i="49"/>
  <c r="B63" i="49"/>
  <c r="C63" i="49"/>
  <c r="A64" i="49"/>
  <c r="B64" i="49"/>
  <c r="C64" i="49"/>
  <c r="A65" i="49"/>
  <c r="B65" i="49"/>
  <c r="C65" i="49"/>
  <c r="E36" i="2"/>
  <c r="E37" i="2"/>
  <c r="E38" i="2"/>
  <c r="E39" i="2"/>
  <c r="E40" i="2"/>
  <c r="E41" i="2"/>
  <c r="E42" i="2"/>
  <c r="E43" i="2"/>
  <c r="E44" i="2"/>
  <c r="A34" i="11"/>
  <c r="I64" i="49" l="1"/>
  <c r="I65" i="49"/>
  <c r="I38" i="49"/>
  <c r="I15" i="49"/>
  <c r="I66" i="49"/>
  <c r="I14" i="49"/>
  <c r="A75" i="11"/>
  <c r="A73" i="11"/>
  <c r="A71" i="11"/>
  <c r="A76" i="11"/>
  <c r="A72" i="11"/>
  <c r="A69" i="11"/>
  <c r="A70" i="11"/>
  <c r="A66" i="11"/>
  <c r="A65" i="11"/>
  <c r="A74" i="11"/>
  <c r="A67" i="11"/>
  <c r="E10" i="15" l="1"/>
  <c r="I24" i="49" l="1"/>
  <c r="I45" i="49"/>
  <c r="I48" i="49"/>
  <c r="I49" i="49"/>
  <c r="I44" i="49"/>
  <c r="I28" i="49"/>
  <c r="I55" i="49"/>
  <c r="I56" i="49"/>
  <c r="I52" i="49"/>
  <c r="I21" i="49"/>
  <c r="I59" i="49"/>
  <c r="I46" i="49"/>
  <c r="I23" i="49"/>
  <c r="I17" i="49"/>
  <c r="I62" i="49"/>
  <c r="I29" i="49"/>
  <c r="I22" i="49"/>
  <c r="I50" i="49"/>
  <c r="I57" i="49"/>
  <c r="I37" i="49"/>
  <c r="I9" i="49"/>
  <c r="I27" i="49"/>
  <c r="I54" i="49"/>
  <c r="I61" i="49"/>
  <c r="I63" i="49"/>
  <c r="I19" i="49"/>
  <c r="I13" i="49"/>
  <c r="I41" i="49"/>
  <c r="I11" i="49"/>
  <c r="I25" i="49"/>
  <c r="I20" i="49"/>
  <c r="I10" i="49"/>
  <c r="I47" i="49"/>
  <c r="I30" i="49"/>
  <c r="I12" i="49"/>
  <c r="I16" i="49"/>
  <c r="I31" i="49"/>
  <c r="I43" i="49"/>
  <c r="I26" i="49"/>
  <c r="I42" i="49"/>
  <c r="I53" i="49"/>
  <c r="I36" i="49"/>
  <c r="I51" i="49"/>
  <c r="I32" i="49"/>
  <c r="I34" i="49"/>
  <c r="I33" i="49"/>
  <c r="I8" i="49"/>
  <c r="I18" i="49"/>
  <c r="I35" i="49"/>
  <c r="I58" i="49"/>
  <c r="E3" i="15" l="1"/>
  <c r="E2" i="15"/>
  <c r="E13" i="2"/>
  <c r="E12" i="2"/>
  <c r="E10" i="2"/>
  <c r="E9" i="2"/>
  <c r="E8" i="2"/>
  <c r="F5" i="7"/>
  <c r="E61" i="2"/>
  <c r="A4" i="11"/>
  <c r="E30" i="2" l="1"/>
  <c r="E29" i="2"/>
  <c r="E28" i="2"/>
  <c r="E27" i="2"/>
  <c r="E26" i="2"/>
  <c r="E25" i="2"/>
  <c r="E24" i="2"/>
  <c r="F3" i="7"/>
  <c r="E4" i="15"/>
  <c r="E5" i="15"/>
  <c r="E6" i="15"/>
  <c r="E7" i="15"/>
  <c r="E8" i="15"/>
  <c r="E9" i="15"/>
  <c r="A31" i="11"/>
  <c r="A28" i="11"/>
  <c r="A19" i="11"/>
  <c r="A25" i="11"/>
  <c r="E60" i="2" l="1"/>
  <c r="E54" i="2"/>
  <c r="A55" i="11"/>
  <c r="E67" i="2" l="1"/>
  <c r="A68" i="11"/>
  <c r="A64" i="11"/>
  <c r="A62" i="11"/>
  <c r="E62" i="2" l="1"/>
  <c r="E51" i="2"/>
  <c r="E52" i="2"/>
  <c r="E53" i="2"/>
  <c r="E55" i="2"/>
  <c r="E56" i="2"/>
  <c r="E57" i="2"/>
  <c r="E58" i="2"/>
  <c r="E59" i="2"/>
  <c r="E23" i="2"/>
  <c r="E22" i="2"/>
  <c r="E21" i="2"/>
  <c r="E20" i="2"/>
  <c r="E19" i="2"/>
  <c r="E17" i="2"/>
  <c r="E32" i="2"/>
  <c r="E31" i="2"/>
  <c r="E34" i="2"/>
  <c r="E35" i="2"/>
  <c r="E48" i="2"/>
  <c r="E14" i="2"/>
  <c r="E15" i="2"/>
  <c r="E16" i="2"/>
  <c r="E45" i="2"/>
  <c r="E46" i="2"/>
  <c r="E47" i="2"/>
  <c r="E49" i="2"/>
  <c r="E50" i="2"/>
  <c r="C9" i="7"/>
  <c r="A60" i="11"/>
  <c r="A44" i="11"/>
  <c r="A29" i="11"/>
  <c r="A33" i="11"/>
  <c r="A35" i="11"/>
  <c r="A45" i="11"/>
  <c r="A8" i="11"/>
  <c r="A30" i="11"/>
  <c r="A16" i="11"/>
  <c r="A37" i="11"/>
  <c r="A26" i="11"/>
  <c r="A13" i="11"/>
  <c r="A63" i="11"/>
  <c r="A40" i="11"/>
  <c r="A14" i="11"/>
  <c r="A49" i="11"/>
  <c r="A9" i="11"/>
  <c r="A12" i="11"/>
  <c r="A57" i="11"/>
  <c r="A39" i="11"/>
  <c r="A20" i="11"/>
  <c r="A48" i="11"/>
  <c r="A7" i="11"/>
  <c r="A11" i="11"/>
  <c r="A24" i="11"/>
  <c r="A56" i="11"/>
  <c r="A58" i="11"/>
  <c r="A22" i="11"/>
  <c r="A52" i="11"/>
  <c r="A61" i="11"/>
  <c r="A43" i="11"/>
  <c r="A5" i="11"/>
  <c r="A6" i="11"/>
  <c r="A15" i="11"/>
  <c r="A23" i="11"/>
  <c r="A42" i="11"/>
  <c r="A54" i="11"/>
  <c r="A18" i="11"/>
  <c r="A38" i="11"/>
  <c r="A46" i="11"/>
  <c r="A41" i="11"/>
  <c r="A36" i="11"/>
  <c r="A51" i="11"/>
  <c r="A27" i="11"/>
  <c r="A10" i="11"/>
  <c r="A53" i="11"/>
  <c r="A47" i="11"/>
  <c r="A59" i="11"/>
  <c r="A50" i="11"/>
  <c r="A17" i="11"/>
  <c r="A21" i="11"/>
  <c r="A3" i="11"/>
  <c r="A32" i="11"/>
  <c r="G5" i="7" l="1"/>
  <c r="G3" i="7"/>
  <c r="I60" i="49"/>
  <c r="F6" i="7"/>
  <c r="G6" i="7" l="1"/>
  <c r="F4" i="7"/>
  <c r="F2" i="7"/>
  <c r="G4" i="7" l="1"/>
  <c r="F7" i="7" l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7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C8" i="16"/>
  <c r="C6" i="16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<sst xmlns="http://schemas.openxmlformats.org/spreadsheetml/2006/main" count="832" uniqueCount="270">
  <si>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</si>
  <si>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</si>
  <si>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</si>
  <si>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</si>
  <si>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</si>
  <si>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</si>
  <si>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</si>
  <si>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</si>
  <si>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</si>
  <si>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</si>
  <si>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</si>
  <si>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</si>
  <si>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</si>
  <si>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</si>
  <si>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</si>
  <si>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</si>
  <si>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</si>
  <si>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</si>
  <si>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</si>
  <si>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</si>
  <si>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</si>
  <si>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</si>
  <si>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Code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</si>
  <si>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</si>
  <si>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</si>
  <si>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</si>
  <si>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</si>
  <si>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</si>
  <si>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</si>
  <si>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</si>
  <si>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</si>
  <si>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</si>
  <si>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</si>
  <si>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</si>
  <si>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</si>
  <si>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Easy Highest Score</t>
  </si>
  <si>
    <t>Medium Highest Score</t>
  </si>
  <si>
    <t>Hard Highest Score</t>
  </si>
  <si>
    <t>Highest score on easy difficulty (submit on continue or end game)</t>
  </si>
  <si>
    <t>Highest score on hard difficulty (submit on continue or end game)</t>
  </si>
  <si>
    <t>Easy Fastest Time</t>
  </si>
  <si>
    <t>Medium Fastest Time</t>
  </si>
  <si>
    <t>Hard Fastest Time</t>
  </si>
  <si>
    <t>Faster time to beat the game on easy difficulty</t>
  </si>
  <si>
    <t>Faster time to beat the game on medium difficulty</t>
  </si>
  <si>
    <t>Faster time to beat the game on hard difficulty</t>
  </si>
  <si>
    <t>Highest score on medium difficulty (submit on continue or end game)</t>
  </si>
  <si>
    <t>Progress</t>
  </si>
  <si>
    <t>Enemy</t>
  </si>
  <si>
    <t>Collection</t>
  </si>
  <si>
    <t>Special</t>
  </si>
  <si>
    <t>Kiazo Hard</t>
  </si>
  <si>
    <t xml:space="preserve">Complete stage 1 (on easy difficulty or higher) </t>
  </si>
  <si>
    <t xml:space="preserve">Complete stage 2 (on easy difficulty or higher) </t>
  </si>
  <si>
    <t xml:space="preserve">Complete stage 3 (on easy difficulty or higher) </t>
  </si>
  <si>
    <t xml:space="preserve">Complete stage 4 (on easy difficulty or higher) </t>
  </si>
  <si>
    <t xml:space="preserve">Complete stage 6 (on easy difficulty or higher) </t>
  </si>
  <si>
    <t xml:space="preserve">Complete stage 5 (on easy difficulty or higher) </t>
  </si>
  <si>
    <t xml:space="preserve">Complete stage 1 (on normal difficulty or higher) </t>
  </si>
  <si>
    <t xml:space="preserve">Complete stage 2 (on normal difficulty or higher) </t>
  </si>
  <si>
    <t xml:space="preserve">Complete stage 3 (on normal difficulty or higher) </t>
  </si>
  <si>
    <t xml:space="preserve">Complete stage 4 (on normal difficulty or higher) </t>
  </si>
  <si>
    <t>Complete stage 5 (on normal difficulty or higher)</t>
  </si>
  <si>
    <t>Complete stage 6 (on normal difficulty or higher)</t>
  </si>
  <si>
    <t>Complete stage 6 (on hard difficulty)</t>
  </si>
  <si>
    <t>Complete stage 5 (on hard difficulty)</t>
  </si>
  <si>
    <t>Complete stage 4 (on hard difficulty)</t>
  </si>
  <si>
    <t>Complete stage 3 (on hard difficulty)</t>
  </si>
  <si>
    <t>Complete stage 2 (on hard difficulty)</t>
  </si>
  <si>
    <t>Complete stage 1 (on hard difficulty)</t>
  </si>
  <si>
    <t>Complete stage 3 without dying (on hard difficulty, level select allowed)</t>
  </si>
  <si>
    <t>Complete stage 2 without dying (on hard difficulty, level select allowed)</t>
  </si>
  <si>
    <t>Complete stage 1 without dying (on hard difficulty, level select allowed)</t>
  </si>
  <si>
    <t>Complete stage 4 without dying (on hard difficulty, level select allowed)</t>
  </si>
  <si>
    <t>Complete stage 5 without dying (on hard difficulty, level select allowed)</t>
  </si>
  <si>
    <t>Complete stage 6 without dying (on hard difficulty, level select allowed)</t>
  </si>
  <si>
    <t>Score</t>
  </si>
  <si>
    <t>Not In-game</t>
  </si>
  <si>
    <t>None</t>
  </si>
  <si>
    <t>In-game no cheats</t>
  </si>
  <si>
    <t>In-game and Stage = 5, Substage = 2, Subsection = 2 or Continues--</t>
  </si>
  <si>
    <t>In-game and Stage = 5, Substage = 2, Subsection = 2</t>
  </si>
  <si>
    <t>Perform the infinite knee trick (on normal or higher, repeat at least 3 times)</t>
  </si>
  <si>
    <t>Escape a throw (on normal or higher difficulty)</t>
  </si>
  <si>
    <t>Listen to every song in the options menu for at least 10 second each</t>
  </si>
  <si>
    <t>Challenge</t>
  </si>
  <si>
    <t>Downtown Easy</t>
  </si>
  <si>
    <t>Amusement Park Easy</t>
  </si>
  <si>
    <t>Alien Adventure Easy</t>
  </si>
  <si>
    <t>Marine Mayhem Easy</t>
  </si>
  <si>
    <t>Munitions Plant Easy</t>
  </si>
  <si>
    <t>Syndicate Stronghold Easy</t>
  </si>
  <si>
    <t>Downtown Normal</t>
  </si>
  <si>
    <t>Amusement Park Normal</t>
  </si>
  <si>
    <t>Alien Adventure Normal</t>
  </si>
  <si>
    <t>Marine Mayhem Normal</t>
  </si>
  <si>
    <t>Munitions Plant Normal</t>
  </si>
  <si>
    <t>Syndicate Stronghold Normal</t>
  </si>
  <si>
    <t>Downtown Hard</t>
  </si>
  <si>
    <t>Amusement Park Hard</t>
  </si>
  <si>
    <t>Alien Adventure Hard</t>
  </si>
  <si>
    <t>Marine Mayhem Hard</t>
  </si>
  <si>
    <t>Munitions Plant Hard</t>
  </si>
  <si>
    <t>Syndicate Stronghold Hard</t>
  </si>
  <si>
    <t>All Hands on Deck!</t>
  </si>
  <si>
    <t>Into the Maw of Madness!</t>
  </si>
  <si>
    <t>Elevator of Doom!</t>
  </si>
  <si>
    <t>Ms. Fanservice</t>
  </si>
  <si>
    <t>Mr. Jack-of-All-Stats</t>
  </si>
  <si>
    <t>Kid Speedster</t>
  </si>
  <si>
    <t>Look Out Above!</t>
  </si>
  <si>
    <t>Street Cleaner</t>
  </si>
  <si>
    <t>Neighbourhood Watch</t>
  </si>
  <si>
    <t>Guardian of the Streets</t>
  </si>
  <si>
    <t>City Watchdog</t>
  </si>
  <si>
    <t>Stalwart Defender</t>
  </si>
  <si>
    <t>Mixed Martial Arts</t>
  </si>
  <si>
    <t>Bare Knuckle Brawler</t>
  </si>
  <si>
    <t>Hand to Hand Combat</t>
  </si>
  <si>
    <t>Knifes Out</t>
  </si>
  <si>
    <t>Twist the Knife</t>
  </si>
  <si>
    <t>Cut Above the Rest</t>
  </si>
  <si>
    <t>Pipe Down</t>
  </si>
  <si>
    <t>Carry a Big Stick</t>
  </si>
  <si>
    <t>You Call That a Knife?</t>
  </si>
  <si>
    <t>Rocketeer</t>
  </si>
  <si>
    <t>Heart Burn</t>
  </si>
  <si>
    <t>Strong Flesh, Weak Steel!</t>
  </si>
  <si>
    <t>An Apple a Day</t>
  </si>
  <si>
    <t>Get a Life</t>
  </si>
  <si>
    <t>Treasure Hunter</t>
  </si>
  <si>
    <t>Street Meat</t>
  </si>
  <si>
    <t>The Right Hand</t>
  </si>
  <si>
    <t>The Yautja!</t>
  </si>
  <si>
    <t>The X Factor!</t>
  </si>
  <si>
    <t>Gimme a Glass of Milk… in a Dirty Glass!</t>
  </si>
  <si>
    <t>Barbon Battle Strip!</t>
  </si>
  <si>
    <t>Barbon Bounced!</t>
  </si>
  <si>
    <t>Twin Shinobi!</t>
  </si>
  <si>
    <t>Cats of Rage</t>
  </si>
  <si>
    <t>Street Looter</t>
  </si>
  <si>
    <t>Golden Rewards</t>
  </si>
  <si>
    <t>Instant Recovery</t>
  </si>
  <si>
    <t>Soul Striker</t>
  </si>
  <si>
    <t>Whirlwind Attack</t>
  </si>
  <si>
    <t>Pinball Assault</t>
  </si>
  <si>
    <t>Splash Damage</t>
  </si>
  <si>
    <t>Music Enthusiast</t>
  </si>
  <si>
    <t>Nick of Time</t>
  </si>
  <si>
    <t>Self-Styled Vigilante</t>
  </si>
  <si>
    <t>Hold Me Closer Tiny Dancer</t>
  </si>
  <si>
    <t>Now You Realize the Powers I Possess!</t>
  </si>
  <si>
    <t>Cut You for Real!</t>
  </si>
  <si>
    <t>It’s Always Good to Know Where the Emergency Exit Is!</t>
  </si>
  <si>
    <t>I Need a Montage!</t>
  </si>
  <si>
    <t>I’m Not Hunger</t>
  </si>
  <si>
    <t>I’m Not Doing This for the Money</t>
  </si>
  <si>
    <t>I Feel So Special</t>
  </si>
  <si>
    <t>Everyone was Kung Fu Fighting</t>
  </si>
  <si>
    <t>Setting the Bar</t>
  </si>
  <si>
    <t>Here, There, and Everywhere!</t>
  </si>
  <si>
    <t>Put Up Your Dukes!</t>
  </si>
  <si>
    <t>We Robots!</t>
  </si>
  <si>
    <t>Combat Specialist</t>
  </si>
  <si>
    <t>X Minus One!</t>
  </si>
  <si>
    <t>#</t>
  </si>
  <si>
    <t>Bar Kills</t>
  </si>
  <si>
    <t>Bare Knuckles</t>
  </si>
  <si>
    <t>Knife Kills</t>
  </si>
  <si>
    <t>Total</t>
  </si>
  <si>
    <t>Gold</t>
  </si>
  <si>
    <t>Food</t>
  </si>
  <si>
    <t>Kill 3 enemies with a special (on any difficulty)</t>
  </si>
  <si>
    <t>[8-bit] Animation Sequences (each charector has a moveset)</t>
  </si>
  <si>
    <t>Axel</t>
  </si>
  <si>
    <t>---</t>
  </si>
  <si>
    <t>0x88&lt;-&gt;92 - Idle</t>
  </si>
  <si>
    <t>0x9e&lt;-&gt;a8 - Walk</t>
  </si>
  <si>
    <t>0x35 - Grab</t>
  </si>
  <si>
    <t>0x99-&gt;a5 - Knee</t>
  </si>
  <si>
    <t>0x5e-&gt;6c-&gt;7c - Flip Over</t>
  </si>
  <si>
    <t>Blaze</t>
  </si>
  <si>
    <t>0xbd-&gt;de - Thrown to recovery</t>
  </si>
  <si>
    <t>0xad - Idle</t>
  </si>
  <si>
    <t>0xcd&lt;-&gt;d7 - Walk</t>
  </si>
  <si>
    <t>0xec-&gt;0d - Thrown to recovery</t>
  </si>
  <si>
    <t>0x64 - Grab</t>
  </si>
  <si>
    <t>0xd2-&gt;de - Knee</t>
  </si>
  <si>
    <t>0x8d-&gt;9b-&gt;ab - Flip Over</t>
  </si>
  <si>
    <t>Skate</t>
  </si>
  <si>
    <t>0x9e-&gt;a8-&gt;b2-&gt;bc - Walk</t>
  </si>
  <si>
    <t>0xd3-&gt;f3 - Thrown to recovery</t>
  </si>
  <si>
    <t>0x4a - Grab</t>
  </si>
  <si>
    <t>0xda-&gt;eb - Knee (headbutt)</t>
  </si>
  <si>
    <t>0x73-&gt;81-&gt;92 - Flip Over</t>
  </si>
  <si>
    <t>Air Recovery</t>
  </si>
  <si>
    <t>Infinity Knee</t>
  </si>
  <si>
    <t>Perform the infinite knee (headbutt) trick (on normal or higher, repeat at least 3 times)</t>
  </si>
  <si>
    <t>Downtown</t>
  </si>
  <si>
    <t>Amusement Park</t>
  </si>
  <si>
    <t>Alien Adventure</t>
  </si>
  <si>
    <t>Marine Mayhem</t>
  </si>
  <si>
    <t>Munitions Plant</t>
  </si>
  <si>
    <t>Syndicate Stronghold</t>
  </si>
  <si>
    <t>Complete stage 1</t>
  </si>
  <si>
    <t>Complete stage 2</t>
  </si>
  <si>
    <t>Complete stage 3</t>
  </si>
  <si>
    <t>Complete stage 4</t>
  </si>
  <si>
    <t>Complete stage 5</t>
  </si>
  <si>
    <t>Complete stage 6</t>
  </si>
  <si>
    <t>Survive a bar brawl in stage 1-2 without dying on hard difficulty, level select allowed</t>
  </si>
  <si>
    <t>Survive the ambush in stage 2-3 without dying on hard difficulty, level select allowed</t>
  </si>
  <si>
    <t>Survive the first spiker attack in stage 3-2 without taking damage on hard difficulty, level select allowed</t>
  </si>
  <si>
    <t>Survive the lower decks in stage 4-2 without dying on hard difficulty, level select allowed</t>
  </si>
  <si>
    <t>Survive the factory in stage 5-2 without dying on hard difficulty, level select allowed</t>
  </si>
  <si>
    <t>Survive the elevator gauntlet on stage 6-2 without dying on hard difficulty, level select allowed</t>
  </si>
  <si>
    <t>Beat game with Axel without swapping on normal or higher difficulty</t>
  </si>
  <si>
    <t>Beat game with Blaze without swapping on normal or higher difficulty</t>
  </si>
  <si>
    <t>Beat game with Skate without swapping on normal or higher difficulty</t>
  </si>
  <si>
    <t>Knock out a Knife Punk on normal or higher difficulty</t>
  </si>
  <si>
    <t>Knock out Electra on normal or higher difficulty</t>
  </si>
  <si>
    <t>Knock out Hakuyo on normal or higher difficulty</t>
  </si>
  <si>
    <t>Knock out Rocket on normal or higher difficulty</t>
  </si>
  <si>
    <t>Knock out Zamza on normal or higher difficulty</t>
  </si>
  <si>
    <t>Knock out Big Ben on normal or higher difficulty</t>
  </si>
  <si>
    <t>Knock out Shiva on normal or higher difficulty</t>
  </si>
  <si>
    <t>Knock out the Stage 1 boss, the Bouncer on normal or higher difficulty</t>
  </si>
  <si>
    <t>Knock out the Stage 2 bosses, the Knife Ninjas on normal or higher difficulty</t>
  </si>
  <si>
    <t>Knock out the Stage 3 boss, the Teleporter on normal or higher difficulty</t>
  </si>
  <si>
    <t>Knock out the Stage 4 boss, Rocky Bear on normal or higher difficulty</t>
  </si>
  <si>
    <t>Knock out the Stage 6 boss, Mr. X on normal or higher difficulty</t>
  </si>
  <si>
    <t>Knock out the Stage 1 boss, the Bouncer without taking damage on hard difficulty, level select allowed</t>
  </si>
  <si>
    <t>Knock out the Stage 2 bosses, the Knife Ninjas without taking damage on hard difficulty, level select allowed</t>
  </si>
  <si>
    <t>Knock out the Stage 3 boss, the Teleporter without taking damage on hard difficulty, level select allowed</t>
  </si>
  <si>
    <t>Knock out the Stage 4 boss, Rocky Bear without taking damage on hard difficulty, level select allowed</t>
  </si>
  <si>
    <t>Knock out the Stage 5 bosses, the Particle and Molecule without taking damage on hard difficulty, level select allowed</t>
  </si>
  <si>
    <t>Knock out the Stage 6 boss, Mr. X without dying on hard difficulty, level select allowed</t>
  </si>
  <si>
    <t>Knock out 50 number of enemies with bare knuckels on normal or higher difficulty</t>
  </si>
  <si>
    <t>Knock out 100 number of enemies with bare knuckels on normal or higher difficulty</t>
  </si>
  <si>
    <t>Knock out 200 number of enemies with bare knuckels on normal or higher difficulty</t>
  </si>
  <si>
    <t>Knock out 10 number of enemies with a knife on normal or higher difficulty</t>
  </si>
  <si>
    <t>Knock out 25 number of enemies with a knife on normal or higher difficulty</t>
  </si>
  <si>
    <t>Knock out 50 number of enemies with a knife on normal or higher difficulty</t>
  </si>
  <si>
    <t>Knock out 10 number of enemies with a bar on normal or higher difficulty</t>
  </si>
  <si>
    <t>Knock out 25 number of enemies with a bar on normal or higher difficulty</t>
  </si>
  <si>
    <t>Knock out 50 number of enemies with a bar on normal or higher difficulty</t>
  </si>
  <si>
    <t>Eat an Apple</t>
  </si>
  <si>
    <t>Eat some Meat</t>
  </si>
  <si>
    <t>Recover health from 10% or less to greater than 90% on normal or higher difficulty</t>
  </si>
  <si>
    <t>Beat the game with out eating any food on normal or higher difficulty</t>
  </si>
  <si>
    <t>Pick up an new life</t>
  </si>
  <si>
    <t>Have 9 lives at once on normal or higher difficulty</t>
  </si>
  <si>
    <t>Collect 5 treasures on normal or higher difficulty</t>
  </si>
  <si>
    <t>Collect 10 treasures on normal or higher difficulty</t>
  </si>
  <si>
    <t>Collect 20 treasures on normal or higher difficulty</t>
  </si>
  <si>
    <t>Beat the game with out picking up any treasure on normal or higher difficulty</t>
  </si>
  <si>
    <t>Build-up 5 specials at once on normal or higher difficulty</t>
  </si>
  <si>
    <t>Perform Axel's Special Attack</t>
  </si>
  <si>
    <t>Perform Blaze's Special Attack</t>
  </si>
  <si>
    <t>Perform Skate's Special Attack</t>
  </si>
  <si>
    <t>Knock out the Stage 5 bosses, Particle and Molecule on normal or higher difficulty</t>
  </si>
  <si>
    <t>Pick up a special</t>
  </si>
  <si>
    <t>Escape a throw</t>
  </si>
  <si>
    <t>Reset the stage timer with 5 or less seconds remaining</t>
  </si>
  <si>
    <t>Score 50K or higher</t>
  </si>
  <si>
    <t>Score 100K or higher</t>
  </si>
  <si>
    <t>Score 150K or higher</t>
  </si>
  <si>
    <t>Score 200K or higher</t>
  </si>
  <si>
    <t>Score 300K or higher</t>
  </si>
  <si>
    <t>Score 400K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</si>
</sst>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1"/>
  <sheetViews>
    <sheetView tabSelected="1" topLeftCell="E43" workbookViewId="0">
      <selection activeCell="F55" sqref="F55"/>
    </sheetView>
  </sheetViews>
  <sheetFormatPr defaultRowHeight="15" x14ac:dyDescent="0.25"/>
  <cols>
    <col min="1" max="1" width="3" style="9" bestFit="1" customWidth="1"/>
    <col min="2" max="2" width="10.85546875" style="9" bestFit="1" customWidth="1"/>
    <col min="3" max="3" width="61.28515625" style="6" customWidth="1"/>
    <col min="4" max="4" width="11.42578125" customWidth="1"/>
    <col min="5" max="5" width="8.42578125" customWidth="1"/>
    <col min="6" max="6" width="84.140625" style="6" bestFit="1" customWidth="1"/>
    <col min="7" max="7" width="20.42578125" style="9" hidden="1" customWidth="1"/>
    <col min="8" max="8" width="8.5703125" bestFit="1" customWidth="1"/>
    <col min="9" max="9" width="9.85546875" style="6" customWidth="1"/>
    <col min="10" max="10" width="61.140625" customWidth="1"/>
    <col min="11" max="11" width="9.85546875" customWidth="1"/>
  </cols>
  <sheetData>
    <row r="1" spans="1:10" x14ac:dyDescent="0.25">
      <c r="A1" s="9" t="s">
        <v>165</v>
      </c>
      <c r="B1" s="2" t="s">
        <v>16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s="9" customFormat="1" x14ac:dyDescent="0.25">
      <c r="A2" s="9">
        <v>1</v>
      </c>
      <c r="B2" s="10" t="s">
        <v>47</v>
      </c>
      <c r="C2" s="6" t="s">
        <v>198</v>
      </c>
      <c r="D2" s="6" t="s">
        <v>17</v>
      </c>
      <c r="E2" s="9">
        <f>VLOOKUP(D2,Stats!$A$1:$B$10,2,FALSE)</f>
        <v>2</v>
      </c>
      <c r="F2" s="9" t="s">
        <v>204</v>
      </c>
      <c r="G2" s="8"/>
      <c r="H2" s="6"/>
      <c r="I2" s="6"/>
      <c r="J2" s="6"/>
    </row>
    <row r="3" spans="1:10" s="9" customFormat="1" x14ac:dyDescent="0.25">
      <c r="A3" s="9">
        <v>2</v>
      </c>
      <c r="B3" s="10" t="s">
        <v>47</v>
      </c>
      <c r="C3" s="6" t="s">
        <v>199</v>
      </c>
      <c r="D3" s="6" t="s">
        <v>10</v>
      </c>
      <c r="E3" s="9">
        <f>VLOOKUP(D3,Stats!$A$1:$B$10,2,FALSE)</f>
        <v>3</v>
      </c>
      <c r="F3" s="9" t="s">
        <v>205</v>
      </c>
      <c r="G3" s="8"/>
      <c r="H3" s="6"/>
      <c r="I3" s="6"/>
      <c r="J3" s="6"/>
    </row>
    <row r="4" spans="1:10" s="9" customFormat="1" x14ac:dyDescent="0.25">
      <c r="A4" s="9">
        <v>3</v>
      </c>
      <c r="B4" s="10" t="s">
        <v>47</v>
      </c>
      <c r="C4" s="6" t="s">
        <v>200</v>
      </c>
      <c r="D4" s="6" t="s">
        <v>12</v>
      </c>
      <c r="E4" s="9">
        <f>VLOOKUP(D4,Stats!$A$1:$B$10,2,FALSE)</f>
        <v>5</v>
      </c>
      <c r="F4" s="9" t="s">
        <v>206</v>
      </c>
      <c r="G4" s="8"/>
      <c r="H4" s="6"/>
      <c r="I4" s="6"/>
      <c r="J4" s="6"/>
    </row>
    <row r="5" spans="1:10" s="9" customFormat="1" x14ac:dyDescent="0.25">
      <c r="A5" s="9">
        <v>4</v>
      </c>
      <c r="B5" s="10" t="s">
        <v>47</v>
      </c>
      <c r="C5" s="6" t="s">
        <v>201</v>
      </c>
      <c r="D5" s="6" t="s">
        <v>12</v>
      </c>
      <c r="E5" s="9">
        <f>VLOOKUP(D5,Stats!$A$1:$B$10,2,FALSE)</f>
        <v>5</v>
      </c>
      <c r="F5" s="9" t="s">
        <v>207</v>
      </c>
      <c r="G5" s="8"/>
      <c r="H5" s="6"/>
      <c r="I5" s="6"/>
      <c r="J5" s="6"/>
    </row>
    <row r="6" spans="1:10" s="9" customFormat="1" x14ac:dyDescent="0.25">
      <c r="A6" s="9">
        <v>5</v>
      </c>
      <c r="B6" s="10" t="s">
        <v>47</v>
      </c>
      <c r="C6" s="6" t="s">
        <v>202</v>
      </c>
      <c r="D6" s="6" t="s">
        <v>13</v>
      </c>
      <c r="E6" s="9">
        <f>VLOOKUP(D6,Stats!$A$1:$B$10,2,FALSE)</f>
        <v>10</v>
      </c>
      <c r="F6" s="9" t="s">
        <v>208</v>
      </c>
      <c r="G6" s="8"/>
      <c r="H6" s="6"/>
      <c r="I6" s="6"/>
      <c r="J6" s="6"/>
    </row>
    <row r="7" spans="1:10" s="9" customFormat="1" x14ac:dyDescent="0.25">
      <c r="A7" s="9">
        <v>6</v>
      </c>
      <c r="B7" s="10" t="s">
        <v>47</v>
      </c>
      <c r="C7" s="6" t="s">
        <v>203</v>
      </c>
      <c r="D7" s="6" t="s">
        <v>13</v>
      </c>
      <c r="E7" s="9">
        <f>VLOOKUP(D7,Stats!$A$1:$B$10,2,FALSE)</f>
        <v>10</v>
      </c>
      <c r="F7" s="9" t="s">
        <v>209</v>
      </c>
      <c r="G7" s="8"/>
      <c r="H7" s="6"/>
      <c r="I7" s="6"/>
      <c r="J7" s="6"/>
    </row>
    <row r="8" spans="1:10" s="9" customFormat="1" x14ac:dyDescent="0.25">
      <c r="A8" s="9">
        <v>7</v>
      </c>
      <c r="B8" s="10" t="s">
        <v>85</v>
      </c>
      <c r="C8" s="6" t="s">
        <v>135</v>
      </c>
      <c r="D8" s="6" t="s">
        <v>12</v>
      </c>
      <c r="E8" s="9">
        <f>VLOOKUP(D8,Stats!$A$1:$B$10,2,FALSE)</f>
        <v>5</v>
      </c>
      <c r="F8" s="6" t="s">
        <v>210</v>
      </c>
      <c r="G8" s="8"/>
      <c r="H8" s="6"/>
      <c r="I8" s="6"/>
      <c r="J8" s="6"/>
    </row>
    <row r="9" spans="1:10" s="9" customFormat="1" x14ac:dyDescent="0.25">
      <c r="A9" s="9">
        <v>8</v>
      </c>
      <c r="B9" s="10" t="s">
        <v>85</v>
      </c>
      <c r="C9" s="6" t="s">
        <v>110</v>
      </c>
      <c r="D9" s="6" t="s">
        <v>12</v>
      </c>
      <c r="E9" s="9">
        <f>VLOOKUP(D9,Stats!$A$1:$B$10,2,FALSE)</f>
        <v>5</v>
      </c>
      <c r="F9" s="6" t="s">
        <v>211</v>
      </c>
      <c r="G9" s="8"/>
      <c r="H9" s="6"/>
      <c r="I9" s="6"/>
      <c r="J9" s="6"/>
    </row>
    <row r="10" spans="1:10" s="9" customFormat="1" x14ac:dyDescent="0.25">
      <c r="A10" s="9">
        <v>9</v>
      </c>
      <c r="B10" s="10" t="s">
        <v>85</v>
      </c>
      <c r="C10" s="6" t="s">
        <v>105</v>
      </c>
      <c r="D10" s="6" t="s">
        <v>12</v>
      </c>
      <c r="E10" s="9">
        <f>VLOOKUP(D10,Stats!$A$1:$B$10,2,FALSE)</f>
        <v>5</v>
      </c>
      <c r="F10" s="6" t="s">
        <v>212</v>
      </c>
      <c r="G10" s="8"/>
      <c r="H10" s="6"/>
      <c r="I10" s="6"/>
      <c r="J10" s="6"/>
    </row>
    <row r="11" spans="1:10" s="9" customFormat="1" x14ac:dyDescent="0.25">
      <c r="A11" s="9">
        <v>10</v>
      </c>
      <c r="B11" s="10" t="s">
        <v>85</v>
      </c>
      <c r="C11" s="6" t="s">
        <v>104</v>
      </c>
      <c r="D11" s="6" t="s">
        <v>13</v>
      </c>
      <c r="E11" s="9">
        <v>10</v>
      </c>
      <c r="F11" s="6" t="s">
        <v>213</v>
      </c>
      <c r="G11" s="8"/>
      <c r="H11" s="6"/>
      <c r="I11" s="6"/>
      <c r="J11" s="6"/>
    </row>
    <row r="12" spans="1:10" s="9" customFormat="1" x14ac:dyDescent="0.25">
      <c r="A12" s="9">
        <v>11</v>
      </c>
      <c r="B12" s="10" t="s">
        <v>85</v>
      </c>
      <c r="C12" s="12" t="s">
        <v>153</v>
      </c>
      <c r="D12" s="6" t="s">
        <v>13</v>
      </c>
      <c r="E12" s="9">
        <f>VLOOKUP(D12,Stats!$A$1:$B$10,2,FALSE)</f>
        <v>10</v>
      </c>
      <c r="F12" s="6" t="s">
        <v>214</v>
      </c>
      <c r="G12" s="8"/>
      <c r="H12" s="6"/>
      <c r="I12" s="6"/>
      <c r="J12" s="6"/>
    </row>
    <row r="13" spans="1:10" s="9" customFormat="1" x14ac:dyDescent="0.25">
      <c r="A13" s="9">
        <v>12</v>
      </c>
      <c r="B13" s="10" t="s">
        <v>85</v>
      </c>
      <c r="C13" s="12" t="s">
        <v>106</v>
      </c>
      <c r="D13" s="6" t="s">
        <v>13</v>
      </c>
      <c r="E13" s="9">
        <f>VLOOKUP(D13,Stats!$A$1:$B$10,2,FALSE)</f>
        <v>10</v>
      </c>
      <c r="F13" s="6" t="s">
        <v>215</v>
      </c>
      <c r="G13" s="8"/>
      <c r="H13" s="6"/>
      <c r="I13" s="6"/>
      <c r="J13" s="6"/>
    </row>
    <row r="14" spans="1:10" s="9" customFormat="1" x14ac:dyDescent="0.25">
      <c r="A14" s="9">
        <v>13</v>
      </c>
      <c r="B14" s="10" t="s">
        <v>47</v>
      </c>
      <c r="C14" s="6" t="s">
        <v>108</v>
      </c>
      <c r="D14" s="6" t="s">
        <v>13</v>
      </c>
      <c r="E14" s="9">
        <f>VLOOKUP(D14,Stats!$A$1:$B$10,2,FALSE)</f>
        <v>10</v>
      </c>
      <c r="F14" t="s">
        <v>216</v>
      </c>
      <c r="G14" s="8"/>
      <c r="H14" s="6"/>
      <c r="I14" s="6"/>
      <c r="J14" s="6"/>
    </row>
    <row r="15" spans="1:10" s="9" customFormat="1" x14ac:dyDescent="0.25">
      <c r="A15" s="9">
        <v>14</v>
      </c>
      <c r="B15" s="10" t="s">
        <v>47</v>
      </c>
      <c r="C15" s="6" t="s">
        <v>107</v>
      </c>
      <c r="D15" s="6" t="s">
        <v>13</v>
      </c>
      <c r="E15" s="9">
        <f>VLOOKUP(D15,Stats!$A$1:$B$10,2,FALSE)</f>
        <v>10</v>
      </c>
      <c r="F15" s="9" t="s">
        <v>217</v>
      </c>
      <c r="G15" s="8"/>
      <c r="H15" s="6"/>
      <c r="I15" s="6"/>
      <c r="J15" s="6"/>
    </row>
    <row r="16" spans="1:10" s="9" customFormat="1" x14ac:dyDescent="0.25">
      <c r="A16" s="9">
        <v>15</v>
      </c>
      <c r="B16" s="10" t="s">
        <v>47</v>
      </c>
      <c r="C16" s="6" t="s">
        <v>109</v>
      </c>
      <c r="D16" s="6" t="s">
        <v>13</v>
      </c>
      <c r="E16" s="9">
        <f>VLOOKUP(D16,Stats!$A$1:$B$10,2,FALSE)</f>
        <v>10</v>
      </c>
      <c r="F16" s="9" t="s">
        <v>218</v>
      </c>
      <c r="G16" s="8"/>
      <c r="H16" s="6"/>
      <c r="I16" s="6"/>
      <c r="J16" s="6"/>
    </row>
    <row r="17" spans="1:10" s="9" customFormat="1" x14ac:dyDescent="0.25">
      <c r="A17" s="9">
        <v>16</v>
      </c>
      <c r="B17" s="10" t="s">
        <v>48</v>
      </c>
      <c r="C17" s="6" t="s">
        <v>124</v>
      </c>
      <c r="D17" s="6" t="s">
        <v>9</v>
      </c>
      <c r="E17" s="9">
        <f>VLOOKUP(D17,Stats!$A$1:$B$10,2,FALSE)</f>
        <v>1</v>
      </c>
      <c r="F17" s="9" t="s">
        <v>219</v>
      </c>
      <c r="G17" s="8"/>
      <c r="H17" s="6"/>
      <c r="I17" s="6"/>
      <c r="J17" s="6"/>
    </row>
    <row r="18" spans="1:10" s="9" customFormat="1" x14ac:dyDescent="0.25">
      <c r="A18" s="9">
        <v>17</v>
      </c>
      <c r="B18" s="10" t="s">
        <v>48</v>
      </c>
      <c r="C18" s="6" t="s">
        <v>150</v>
      </c>
      <c r="D18" s="6" t="s">
        <v>9</v>
      </c>
      <c r="E18" s="9">
        <v>2</v>
      </c>
      <c r="F18" s="9" t="s">
        <v>220</v>
      </c>
      <c r="G18" s="8"/>
      <c r="H18" s="6"/>
      <c r="I18" s="6"/>
      <c r="J18" s="6"/>
    </row>
    <row r="19" spans="1:10" s="9" customFormat="1" x14ac:dyDescent="0.25">
      <c r="A19" s="9">
        <v>18</v>
      </c>
      <c r="B19" s="10" t="s">
        <v>48</v>
      </c>
      <c r="C19" s="6" t="s">
        <v>158</v>
      </c>
      <c r="D19" s="6" t="s">
        <v>17</v>
      </c>
      <c r="E19" s="9">
        <f>VLOOKUP(D19,Stats!$A$1:$B$10,2,FALSE)</f>
        <v>2</v>
      </c>
      <c r="F19" s="9" t="s">
        <v>221</v>
      </c>
      <c r="G19" s="8"/>
      <c r="H19" s="6"/>
      <c r="I19" s="6"/>
      <c r="J19" s="6"/>
    </row>
    <row r="20" spans="1:10" s="9" customFormat="1" x14ac:dyDescent="0.25">
      <c r="A20" s="9">
        <v>19</v>
      </c>
      <c r="B20" s="10" t="s">
        <v>48</v>
      </c>
      <c r="C20" s="6" t="s">
        <v>125</v>
      </c>
      <c r="D20" s="6" t="s">
        <v>10</v>
      </c>
      <c r="E20" s="9">
        <f>VLOOKUP(D20,Stats!$A$1:$B$10,2,FALSE)</f>
        <v>3</v>
      </c>
      <c r="F20" s="9" t="s">
        <v>222</v>
      </c>
      <c r="G20" s="8"/>
      <c r="H20" s="6"/>
      <c r="I20" s="6"/>
      <c r="J20" s="6"/>
    </row>
    <row r="21" spans="1:10" s="9" customFormat="1" x14ac:dyDescent="0.25">
      <c r="A21" s="9">
        <v>20</v>
      </c>
      <c r="B21" s="10" t="s">
        <v>48</v>
      </c>
      <c r="C21" s="6" t="s">
        <v>151</v>
      </c>
      <c r="D21" s="6" t="s">
        <v>11</v>
      </c>
      <c r="E21" s="9">
        <f>VLOOKUP(D21,Stats!$A$1:$B$10,2,FALSE)</f>
        <v>4</v>
      </c>
      <c r="F21" s="9" t="s">
        <v>223</v>
      </c>
      <c r="G21" s="8"/>
      <c r="H21" s="6"/>
      <c r="I21" s="6"/>
      <c r="J21" s="6"/>
    </row>
    <row r="22" spans="1:10" s="9" customFormat="1" x14ac:dyDescent="0.25">
      <c r="A22" s="9">
        <v>21</v>
      </c>
      <c r="B22" s="10" t="s">
        <v>48</v>
      </c>
      <c r="C22" s="6" t="s">
        <v>126</v>
      </c>
      <c r="D22" s="6" t="s">
        <v>11</v>
      </c>
      <c r="E22" s="9">
        <f>VLOOKUP(D22,Stats!$A$1:$B$10,2,FALSE)</f>
        <v>4</v>
      </c>
      <c r="F22" s="9" t="s">
        <v>224</v>
      </c>
      <c r="G22" s="8"/>
      <c r="H22" s="6"/>
      <c r="I22" s="6"/>
      <c r="J22" s="6"/>
    </row>
    <row r="23" spans="1:10" s="9" customFormat="1" x14ac:dyDescent="0.25">
      <c r="A23" s="9">
        <v>22</v>
      </c>
      <c r="B23" s="10" t="s">
        <v>48</v>
      </c>
      <c r="C23" s="6" t="s">
        <v>132</v>
      </c>
      <c r="D23" s="6" t="s">
        <v>12</v>
      </c>
      <c r="E23" s="9">
        <f>VLOOKUP(D23,Stats!$A$1:$B$10,2,FALSE)</f>
        <v>5</v>
      </c>
      <c r="F23" s="9" t="s">
        <v>225</v>
      </c>
      <c r="G23" s="8"/>
      <c r="H23" s="6"/>
      <c r="I23" s="6"/>
      <c r="J23" s="6"/>
    </row>
    <row r="24" spans="1:10" s="9" customFormat="1" x14ac:dyDescent="0.25">
      <c r="A24" s="9">
        <v>23</v>
      </c>
      <c r="B24" s="10" t="s">
        <v>48</v>
      </c>
      <c r="C24" s="6" t="s">
        <v>136</v>
      </c>
      <c r="D24" s="6" t="s">
        <v>17</v>
      </c>
      <c r="E24" s="9">
        <f>VLOOKUP(D24,Stats!$A$1:$B$10,2,FALSE)</f>
        <v>2</v>
      </c>
      <c r="F24" s="9" t="s">
        <v>226</v>
      </c>
      <c r="G24" s="8"/>
      <c r="H24" s="6"/>
      <c r="I24" s="6"/>
      <c r="J24" s="6"/>
    </row>
    <row r="25" spans="1:10" s="9" customFormat="1" x14ac:dyDescent="0.25">
      <c r="A25" s="9">
        <v>24</v>
      </c>
      <c r="B25" s="10" t="s">
        <v>48</v>
      </c>
      <c r="C25" s="6" t="s">
        <v>152</v>
      </c>
      <c r="D25" s="6" t="s">
        <v>10</v>
      </c>
      <c r="E25" s="9">
        <f>VLOOKUP(D25,Stats!$A$1:$B$10,2,FALSE)</f>
        <v>3</v>
      </c>
      <c r="F25" s="9" t="s">
        <v>227</v>
      </c>
      <c r="G25" s="8"/>
      <c r="H25" s="6"/>
      <c r="I25" s="6"/>
      <c r="J25" s="6"/>
    </row>
    <row r="26" spans="1:10" s="9" customFormat="1" x14ac:dyDescent="0.25">
      <c r="A26" s="9">
        <v>25</v>
      </c>
      <c r="B26" s="10" t="s">
        <v>48</v>
      </c>
      <c r="C26" s="6" t="s">
        <v>160</v>
      </c>
      <c r="D26" s="6" t="s">
        <v>11</v>
      </c>
      <c r="E26" s="9">
        <f>VLOOKUP(D26,Stats!$A$1:$B$10,2,FALSE)</f>
        <v>4</v>
      </c>
      <c r="F26" s="9" t="s">
        <v>228</v>
      </c>
      <c r="G26" s="8"/>
      <c r="H26" s="6"/>
      <c r="I26" s="6"/>
      <c r="J26" s="6"/>
    </row>
    <row r="27" spans="1:10" s="9" customFormat="1" x14ac:dyDescent="0.25">
      <c r="A27" s="9">
        <v>26</v>
      </c>
      <c r="B27" s="10" t="s">
        <v>48</v>
      </c>
      <c r="C27" s="6" t="s">
        <v>161</v>
      </c>
      <c r="D27" s="6" t="s">
        <v>12</v>
      </c>
      <c r="E27" s="9">
        <f>VLOOKUP(D27,Stats!$A$1:$B$10,2,FALSE)</f>
        <v>5</v>
      </c>
      <c r="F27" s="9" t="s">
        <v>229</v>
      </c>
      <c r="G27" s="8"/>
      <c r="H27" s="6"/>
      <c r="I27" s="6"/>
      <c r="J27" s="6"/>
    </row>
    <row r="28" spans="1:10" s="9" customFormat="1" x14ac:dyDescent="0.25">
      <c r="A28" s="9">
        <v>27</v>
      </c>
      <c r="B28" s="10" t="s">
        <v>48</v>
      </c>
      <c r="C28" s="6" t="s">
        <v>127</v>
      </c>
      <c r="D28" s="6" t="s">
        <v>12</v>
      </c>
      <c r="E28" s="9">
        <f>VLOOKUP(D28,Stats!$A$1:$B$10,2,FALSE)</f>
        <v>5</v>
      </c>
      <c r="F28" s="9" t="s">
        <v>260</v>
      </c>
      <c r="G28" s="8"/>
      <c r="H28" s="6"/>
      <c r="I28" s="6"/>
      <c r="J28" s="6"/>
    </row>
    <row r="29" spans="1:10" s="9" customFormat="1" x14ac:dyDescent="0.25">
      <c r="A29" s="9">
        <v>28</v>
      </c>
      <c r="B29" s="10" t="s">
        <v>48</v>
      </c>
      <c r="C29" s="6" t="s">
        <v>134</v>
      </c>
      <c r="D29" s="6" t="s">
        <v>13</v>
      </c>
      <c r="E29" s="9">
        <f>VLOOKUP(D29,Stats!$A$1:$B$10,2,FALSE)</f>
        <v>10</v>
      </c>
      <c r="F29" s="9" t="s">
        <v>230</v>
      </c>
      <c r="G29" s="8"/>
      <c r="H29" s="6"/>
      <c r="I29" s="6"/>
      <c r="J29" s="6"/>
    </row>
    <row r="30" spans="1:10" s="9" customFormat="1" x14ac:dyDescent="0.25">
      <c r="A30" s="9">
        <v>29</v>
      </c>
      <c r="B30" s="10" t="s">
        <v>85</v>
      </c>
      <c r="C30" s="12" t="s">
        <v>137</v>
      </c>
      <c r="D30" s="6" t="s">
        <v>12</v>
      </c>
      <c r="E30" s="9">
        <f>VLOOKUP(D30,Stats!$A$1:$B$10,2,FALSE)</f>
        <v>5</v>
      </c>
      <c r="F30" s="9" t="s">
        <v>231</v>
      </c>
      <c r="G30" s="8"/>
      <c r="H30" s="6"/>
      <c r="I30" s="6"/>
      <c r="J30" s="6"/>
    </row>
    <row r="31" spans="1:10" s="9" customFormat="1" x14ac:dyDescent="0.25">
      <c r="A31" s="9">
        <v>30</v>
      </c>
      <c r="B31" s="10" t="s">
        <v>85</v>
      </c>
      <c r="C31" s="12" t="s">
        <v>138</v>
      </c>
      <c r="D31" s="6" t="s">
        <v>12</v>
      </c>
      <c r="E31" s="9">
        <f>VLOOKUP(D31,Stats!$A$1:$B$10,2,FALSE)</f>
        <v>5</v>
      </c>
      <c r="F31" s="9" t="s">
        <v>232</v>
      </c>
      <c r="G31" s="8"/>
      <c r="H31" s="6"/>
      <c r="I31" s="6"/>
      <c r="J31" s="6"/>
    </row>
    <row r="32" spans="1:10" s="9" customFormat="1" x14ac:dyDescent="0.25">
      <c r="A32" s="9">
        <v>31</v>
      </c>
      <c r="B32" s="10" t="s">
        <v>85</v>
      </c>
      <c r="C32" s="12" t="s">
        <v>133</v>
      </c>
      <c r="D32" s="6" t="s">
        <v>12</v>
      </c>
      <c r="E32" s="9">
        <f>VLOOKUP(D32,Stats!$A$1:$B$10,2,FALSE)</f>
        <v>5</v>
      </c>
      <c r="F32" s="9" t="s">
        <v>233</v>
      </c>
      <c r="G32" s="8"/>
      <c r="H32" s="6"/>
      <c r="I32" s="6"/>
      <c r="J32" s="6"/>
    </row>
    <row r="33" spans="1:10" s="9" customFormat="1" x14ac:dyDescent="0.25">
      <c r="A33" s="9">
        <v>32</v>
      </c>
      <c r="B33" s="10" t="s">
        <v>85</v>
      </c>
      <c r="C33" s="12" t="s">
        <v>154</v>
      </c>
      <c r="D33" s="6" t="s">
        <v>12</v>
      </c>
      <c r="E33" s="9">
        <v>10</v>
      </c>
      <c r="F33" s="9" t="s">
        <v>234</v>
      </c>
      <c r="G33" s="8"/>
      <c r="H33" s="6"/>
      <c r="I33" s="6"/>
      <c r="J33" s="6"/>
    </row>
    <row r="34" spans="1:10" s="9" customFormat="1" x14ac:dyDescent="0.25">
      <c r="A34" s="9">
        <v>33</v>
      </c>
      <c r="B34" s="10" t="s">
        <v>85</v>
      </c>
      <c r="C34" s="12" t="s">
        <v>162</v>
      </c>
      <c r="D34" s="6" t="s">
        <v>13</v>
      </c>
      <c r="E34" s="9">
        <f>VLOOKUP(D34,Stats!$A$1:$B$10,2,FALSE)</f>
        <v>10</v>
      </c>
      <c r="F34" s="9" t="s">
        <v>235</v>
      </c>
      <c r="G34" s="8"/>
      <c r="H34" s="6"/>
      <c r="I34" s="6"/>
      <c r="J34" s="6"/>
    </row>
    <row r="35" spans="1:10" s="9" customFormat="1" x14ac:dyDescent="0.25">
      <c r="A35" s="9">
        <v>34</v>
      </c>
      <c r="B35" s="10" t="s">
        <v>85</v>
      </c>
      <c r="C35" s="12" t="s">
        <v>164</v>
      </c>
      <c r="D35" s="6" t="s">
        <v>14</v>
      </c>
      <c r="E35" s="9">
        <f>VLOOKUP(D35,Stats!$A$1:$B$10,2,FALSE)</f>
        <v>25</v>
      </c>
      <c r="F35" s="9" t="s">
        <v>236</v>
      </c>
      <c r="G35" s="8"/>
      <c r="H35" s="6"/>
      <c r="I35" s="6"/>
      <c r="J35" s="6"/>
    </row>
    <row r="36" spans="1:10" s="9" customFormat="1" x14ac:dyDescent="0.25">
      <c r="A36" s="9">
        <v>35</v>
      </c>
      <c r="B36" s="10" t="s">
        <v>48</v>
      </c>
      <c r="C36" s="6" t="s">
        <v>118</v>
      </c>
      <c r="D36" s="6" t="s">
        <v>17</v>
      </c>
      <c r="E36" s="9">
        <f>VLOOKUP(D36,Stats!$A$1:$B$10,2,FALSE)</f>
        <v>2</v>
      </c>
      <c r="F36" t="s">
        <v>237</v>
      </c>
      <c r="G36" s="8"/>
      <c r="H36" s="6"/>
      <c r="I36" s="6"/>
      <c r="J36" s="6"/>
    </row>
    <row r="37" spans="1:10" s="9" customFormat="1" x14ac:dyDescent="0.25">
      <c r="A37" s="9">
        <v>36</v>
      </c>
      <c r="B37" s="10" t="s">
        <v>48</v>
      </c>
      <c r="C37" s="6" t="s">
        <v>116</v>
      </c>
      <c r="D37" s="6" t="s">
        <v>10</v>
      </c>
      <c r="E37" s="9">
        <f>VLOOKUP(D37,Stats!$A$1:$B$10,2,FALSE)</f>
        <v>3</v>
      </c>
      <c r="F37" s="9" t="s">
        <v>238</v>
      </c>
      <c r="G37" s="8"/>
      <c r="H37" s="6"/>
      <c r="I37" s="6"/>
      <c r="J37" s="6"/>
    </row>
    <row r="38" spans="1:10" s="9" customFormat="1" x14ac:dyDescent="0.25">
      <c r="A38" s="9">
        <v>37</v>
      </c>
      <c r="B38" s="10" t="s">
        <v>48</v>
      </c>
      <c r="C38" s="6" t="s">
        <v>117</v>
      </c>
      <c r="D38" s="6" t="s">
        <v>12</v>
      </c>
      <c r="E38" s="9">
        <f>VLOOKUP(D38,Stats!$A$1:$B$10,2,FALSE)</f>
        <v>5</v>
      </c>
      <c r="F38" s="9" t="s">
        <v>239</v>
      </c>
      <c r="G38" s="8"/>
      <c r="H38" s="6"/>
      <c r="I38" s="6"/>
      <c r="J38" s="6"/>
    </row>
    <row r="39" spans="1:10" s="9" customFormat="1" x14ac:dyDescent="0.25">
      <c r="A39" s="9">
        <v>38</v>
      </c>
      <c r="B39" s="10" t="s">
        <v>48</v>
      </c>
      <c r="C39" s="6" t="s">
        <v>119</v>
      </c>
      <c r="D39" s="6" t="s">
        <v>17</v>
      </c>
      <c r="E39" s="9">
        <f>VLOOKUP(D39,Stats!$A$1:$B$10,2,FALSE)</f>
        <v>2</v>
      </c>
      <c r="F39" s="9" t="s">
        <v>240</v>
      </c>
      <c r="G39" s="8"/>
      <c r="H39" s="6"/>
      <c r="I39" s="6"/>
      <c r="J39" s="6"/>
    </row>
    <row r="40" spans="1:10" s="9" customFormat="1" x14ac:dyDescent="0.25">
      <c r="A40" s="9">
        <v>39</v>
      </c>
      <c r="B40" s="10" t="s">
        <v>48</v>
      </c>
      <c r="C40" s="6" t="s">
        <v>120</v>
      </c>
      <c r="D40" s="6" t="s">
        <v>10</v>
      </c>
      <c r="E40" s="9">
        <f>VLOOKUP(D40,Stats!$A$1:$B$10,2,FALSE)</f>
        <v>3</v>
      </c>
      <c r="F40" s="9" t="s">
        <v>241</v>
      </c>
      <c r="G40" s="8"/>
      <c r="H40" s="6"/>
      <c r="I40" s="6"/>
      <c r="J40" s="6"/>
    </row>
    <row r="41" spans="1:10" s="9" customFormat="1" x14ac:dyDescent="0.25">
      <c r="A41" s="9">
        <v>40</v>
      </c>
      <c r="B41" s="10" t="s">
        <v>48</v>
      </c>
      <c r="C41" s="6" t="s">
        <v>121</v>
      </c>
      <c r="D41" s="6" t="s">
        <v>12</v>
      </c>
      <c r="E41" s="9">
        <f>VLOOKUP(D41,Stats!$A$1:$B$10,2,FALSE)</f>
        <v>5</v>
      </c>
      <c r="F41" s="9" t="s">
        <v>242</v>
      </c>
      <c r="G41" s="8"/>
      <c r="H41" s="6"/>
      <c r="I41" s="6"/>
      <c r="J41" s="6"/>
    </row>
    <row r="42" spans="1:10" s="9" customFormat="1" x14ac:dyDescent="0.25">
      <c r="A42" s="9">
        <v>41</v>
      </c>
      <c r="B42" s="10" t="s">
        <v>48</v>
      </c>
      <c r="C42" s="6" t="s">
        <v>122</v>
      </c>
      <c r="D42" s="6" t="s">
        <v>17</v>
      </c>
      <c r="E42" s="9">
        <f>VLOOKUP(D42,Stats!$A$1:$B$10,2,FALSE)</f>
        <v>2</v>
      </c>
      <c r="F42" s="9" t="s">
        <v>243</v>
      </c>
      <c r="G42" s="8"/>
      <c r="H42" s="6"/>
      <c r="I42" s="6"/>
      <c r="J42" s="6"/>
    </row>
    <row r="43" spans="1:10" s="9" customFormat="1" x14ac:dyDescent="0.25">
      <c r="A43" s="9">
        <v>42</v>
      </c>
      <c r="B43" s="10" t="s">
        <v>48</v>
      </c>
      <c r="C43" s="6" t="s">
        <v>159</v>
      </c>
      <c r="D43" s="6" t="s">
        <v>10</v>
      </c>
      <c r="E43" s="9">
        <f>VLOOKUP(D43,Stats!$A$1:$B$10,2,FALSE)</f>
        <v>3</v>
      </c>
      <c r="F43" s="9" t="s">
        <v>244</v>
      </c>
      <c r="G43" s="8"/>
      <c r="H43" s="6"/>
      <c r="I43" s="6"/>
      <c r="J43" s="6"/>
    </row>
    <row r="44" spans="1:10" s="9" customFormat="1" x14ac:dyDescent="0.25">
      <c r="A44" s="9">
        <v>43</v>
      </c>
      <c r="B44" s="10" t="s">
        <v>48</v>
      </c>
      <c r="C44" s="6" t="s">
        <v>123</v>
      </c>
      <c r="D44" s="6" t="s">
        <v>12</v>
      </c>
      <c r="E44" s="9">
        <f>VLOOKUP(D44,Stats!$A$1:$B$10,2,FALSE)</f>
        <v>5</v>
      </c>
      <c r="F44" s="9" t="s">
        <v>245</v>
      </c>
      <c r="G44" s="8"/>
      <c r="H44" s="6"/>
      <c r="I44" s="6"/>
      <c r="J44" s="6"/>
    </row>
    <row r="45" spans="1:10" s="9" customFormat="1" x14ac:dyDescent="0.25">
      <c r="A45" s="9">
        <v>44</v>
      </c>
      <c r="B45" s="10" t="s">
        <v>47</v>
      </c>
      <c r="C45" s="6" t="s">
        <v>112</v>
      </c>
      <c r="D45" s="6" t="s">
        <v>17</v>
      </c>
      <c r="E45" s="9">
        <f>VLOOKUP(D45,Stats!$A$1:$B$10,2,FALSE)</f>
        <v>2</v>
      </c>
      <c r="F45" t="s">
        <v>264</v>
      </c>
      <c r="G45" s="8"/>
      <c r="H45" s="6"/>
      <c r="I45" s="6"/>
      <c r="J45" s="6"/>
    </row>
    <row r="46" spans="1:10" s="9" customFormat="1" x14ac:dyDescent="0.25">
      <c r="A46" s="9">
        <v>45</v>
      </c>
      <c r="B46" s="10" t="s">
        <v>47</v>
      </c>
      <c r="C46" s="6" t="s">
        <v>111</v>
      </c>
      <c r="D46" s="6" t="s">
        <v>10</v>
      </c>
      <c r="E46" s="9">
        <f>VLOOKUP(D46,Stats!$A$1:$B$10,2,FALSE)</f>
        <v>3</v>
      </c>
      <c r="F46" s="9" t="s">
        <v>265</v>
      </c>
      <c r="G46" s="8"/>
      <c r="H46" s="6"/>
      <c r="I46" s="6"/>
      <c r="J46" s="6"/>
    </row>
    <row r="47" spans="1:10" s="9" customFormat="1" x14ac:dyDescent="0.25">
      <c r="A47" s="9">
        <v>46</v>
      </c>
      <c r="B47" s="10" t="s">
        <v>47</v>
      </c>
      <c r="C47" s="6" t="s">
        <v>149</v>
      </c>
      <c r="D47" s="6" t="s">
        <v>12</v>
      </c>
      <c r="E47" s="9">
        <f>VLOOKUP(D47,Stats!$A$1:$B$10,2,FALSE)</f>
        <v>5</v>
      </c>
      <c r="F47" s="9" t="s">
        <v>266</v>
      </c>
      <c r="G47" s="8"/>
      <c r="H47" s="6"/>
      <c r="I47" s="6"/>
      <c r="J47" s="6"/>
    </row>
    <row r="48" spans="1:10" s="9" customFormat="1" x14ac:dyDescent="0.25">
      <c r="A48" s="9">
        <v>47</v>
      </c>
      <c r="B48" s="10" t="s">
        <v>47</v>
      </c>
      <c r="C48" s="6" t="s">
        <v>114</v>
      </c>
      <c r="D48" s="6" t="s">
        <v>12</v>
      </c>
      <c r="E48" s="9">
        <f>VLOOKUP(D48,Stats!$A$1:$B$10,2,FALSE)</f>
        <v>5</v>
      </c>
      <c r="F48" s="9" t="s">
        <v>267</v>
      </c>
      <c r="G48" s="8"/>
      <c r="H48" s="6"/>
      <c r="I48" s="6"/>
      <c r="J48" s="6"/>
    </row>
    <row r="49" spans="1:10" s="9" customFormat="1" x14ac:dyDescent="0.25">
      <c r="A49" s="9">
        <v>48</v>
      </c>
      <c r="B49" s="10" t="s">
        <v>47</v>
      </c>
      <c r="C49" s="6" t="s">
        <v>115</v>
      </c>
      <c r="D49" s="6" t="s">
        <v>13</v>
      </c>
      <c r="E49" s="9">
        <f>VLOOKUP(D49,Stats!$A$1:$B$10,2,FALSE)</f>
        <v>10</v>
      </c>
      <c r="F49" s="9" t="s">
        <v>268</v>
      </c>
      <c r="G49" s="8"/>
      <c r="H49" s="6"/>
      <c r="I49" s="6"/>
      <c r="J49" s="6"/>
    </row>
    <row r="50" spans="1:10" s="9" customFormat="1" x14ac:dyDescent="0.25">
      <c r="A50" s="9">
        <v>49</v>
      </c>
      <c r="B50" s="10" t="s">
        <v>47</v>
      </c>
      <c r="C50" s="6" t="s">
        <v>113</v>
      </c>
      <c r="D50" s="6" t="s">
        <v>13</v>
      </c>
      <c r="E50" s="9">
        <f>VLOOKUP(D50,Stats!$A$1:$B$10,2,FALSE)</f>
        <v>10</v>
      </c>
      <c r="F50" s="9" t="s">
        <v>269</v>
      </c>
      <c r="G50" s="8"/>
      <c r="H50" s="6"/>
      <c r="I50" s="6"/>
      <c r="J50" s="6"/>
    </row>
    <row r="51" spans="1:10" s="9" customFormat="1" x14ac:dyDescent="0.25">
      <c r="A51" s="9">
        <v>50</v>
      </c>
      <c r="B51" s="10" t="s">
        <v>49</v>
      </c>
      <c r="C51" s="12" t="s">
        <v>128</v>
      </c>
      <c r="D51" s="6" t="s">
        <v>9</v>
      </c>
      <c r="E51" s="9">
        <f>VLOOKUP(D51,Stats!$A$1:$B$10,2,FALSE)</f>
        <v>1</v>
      </c>
      <c r="F51" s="6" t="s">
        <v>246</v>
      </c>
      <c r="G51" s="8"/>
      <c r="H51" s="6"/>
      <c r="I51" s="6"/>
      <c r="J51" s="6"/>
    </row>
    <row r="52" spans="1:10" s="9" customFormat="1" x14ac:dyDescent="0.25">
      <c r="A52" s="9">
        <v>51</v>
      </c>
      <c r="B52" s="10" t="s">
        <v>49</v>
      </c>
      <c r="C52" s="12" t="s">
        <v>131</v>
      </c>
      <c r="D52" s="6" t="s">
        <v>17</v>
      </c>
      <c r="E52" s="9">
        <f>VLOOKUP(D52,Stats!$A$1:$B$10,2,FALSE)</f>
        <v>2</v>
      </c>
      <c r="F52" s="6" t="s">
        <v>247</v>
      </c>
      <c r="G52" s="8"/>
      <c r="H52" s="6"/>
      <c r="I52" s="6"/>
      <c r="J52" s="6"/>
    </row>
    <row r="53" spans="1:10" s="9" customFormat="1" x14ac:dyDescent="0.25">
      <c r="A53" s="9">
        <v>52</v>
      </c>
      <c r="B53" s="10" t="s">
        <v>49</v>
      </c>
      <c r="C53" s="12" t="s">
        <v>142</v>
      </c>
      <c r="D53" s="6" t="s">
        <v>10</v>
      </c>
      <c r="E53" s="9">
        <f>VLOOKUP(D53,Stats!$A$1:$B$10,2,FALSE)</f>
        <v>3</v>
      </c>
      <c r="F53" s="6" t="s">
        <v>248</v>
      </c>
      <c r="G53" s="8"/>
      <c r="H53" s="6"/>
      <c r="I53" s="6"/>
      <c r="J53" s="6"/>
    </row>
    <row r="54" spans="1:10" s="9" customFormat="1" x14ac:dyDescent="0.25">
      <c r="A54" s="9">
        <v>53</v>
      </c>
      <c r="B54" s="10" t="s">
        <v>49</v>
      </c>
      <c r="C54" s="12" t="s">
        <v>155</v>
      </c>
      <c r="D54" s="6" t="s">
        <v>13</v>
      </c>
      <c r="E54" s="9">
        <f>VLOOKUP(D54,Stats!$A$1:$B$10,2,FALSE)</f>
        <v>10</v>
      </c>
      <c r="F54" s="6" t="s">
        <v>249</v>
      </c>
      <c r="G54" s="8"/>
      <c r="H54" s="6"/>
      <c r="I54" s="6"/>
      <c r="J54" s="6"/>
    </row>
    <row r="55" spans="1:10" s="9" customFormat="1" x14ac:dyDescent="0.25">
      <c r="A55" s="9">
        <v>54</v>
      </c>
      <c r="B55" s="10" t="s">
        <v>49</v>
      </c>
      <c r="C55" s="12" t="s">
        <v>129</v>
      </c>
      <c r="D55" s="6" t="s">
        <v>9</v>
      </c>
      <c r="E55" s="9">
        <f>VLOOKUP(D55,Stats!$A$1:$B$10,2,FALSE)</f>
        <v>1</v>
      </c>
      <c r="F55" s="6" t="s">
        <v>250</v>
      </c>
      <c r="G55" s="8"/>
      <c r="H55" s="6"/>
      <c r="I55" s="6"/>
      <c r="J55" s="6"/>
    </row>
    <row r="56" spans="1:10" s="9" customFormat="1" x14ac:dyDescent="0.25">
      <c r="A56" s="9">
        <v>55</v>
      </c>
      <c r="B56" s="10" t="s">
        <v>49</v>
      </c>
      <c r="C56" s="12" t="s">
        <v>139</v>
      </c>
      <c r="D56" s="6" t="s">
        <v>13</v>
      </c>
      <c r="E56" s="9">
        <f>VLOOKUP(D56,Stats!$A$1:$B$10,2,FALSE)</f>
        <v>10</v>
      </c>
      <c r="F56" s="6" t="s">
        <v>251</v>
      </c>
      <c r="G56" s="8"/>
      <c r="H56" s="6"/>
      <c r="I56" s="6"/>
      <c r="J56" s="6"/>
    </row>
    <row r="57" spans="1:10" s="9" customFormat="1" x14ac:dyDescent="0.25">
      <c r="A57" s="9">
        <v>56</v>
      </c>
      <c r="B57" s="10" t="s">
        <v>49</v>
      </c>
      <c r="C57" s="12" t="s">
        <v>140</v>
      </c>
      <c r="D57" s="6" t="s">
        <v>17</v>
      </c>
      <c r="E57" s="9">
        <f>VLOOKUP(D57,Stats!$A$1:$B$10,2,FALSE)</f>
        <v>2</v>
      </c>
      <c r="F57" t="s">
        <v>252</v>
      </c>
      <c r="G57" s="8"/>
      <c r="H57" s="6"/>
      <c r="I57" s="6"/>
      <c r="J57" s="6"/>
    </row>
    <row r="58" spans="1:10" s="9" customFormat="1" x14ac:dyDescent="0.25">
      <c r="A58" s="9">
        <v>57</v>
      </c>
      <c r="B58" s="10" t="s">
        <v>49</v>
      </c>
      <c r="C58" s="12" t="s">
        <v>141</v>
      </c>
      <c r="D58" s="6" t="s">
        <v>10</v>
      </c>
      <c r="E58" s="9">
        <f>VLOOKUP(D58,Stats!$A$1:$B$10,2,FALSE)</f>
        <v>3</v>
      </c>
      <c r="F58" s="9" t="s">
        <v>253</v>
      </c>
      <c r="G58" s="8"/>
      <c r="H58" s="6"/>
      <c r="I58" s="6"/>
      <c r="J58" s="6"/>
    </row>
    <row r="59" spans="1:10" s="9" customFormat="1" x14ac:dyDescent="0.25">
      <c r="A59" s="9">
        <v>58</v>
      </c>
      <c r="B59" s="10" t="s">
        <v>49</v>
      </c>
      <c r="C59" s="12" t="s">
        <v>130</v>
      </c>
      <c r="D59" s="6" t="s">
        <v>12</v>
      </c>
      <c r="E59" s="9">
        <f>VLOOKUP(D59,Stats!$A$1:$B$10,2,FALSE)</f>
        <v>5</v>
      </c>
      <c r="F59" s="9" t="s">
        <v>254</v>
      </c>
      <c r="G59" s="8"/>
      <c r="H59" s="6"/>
      <c r="I59" s="6"/>
      <c r="J59" s="6"/>
    </row>
    <row r="60" spans="1:10" s="9" customFormat="1" x14ac:dyDescent="0.25">
      <c r="A60" s="9">
        <v>59</v>
      </c>
      <c r="B60" s="10" t="s">
        <v>49</v>
      </c>
      <c r="C60" s="12" t="s">
        <v>156</v>
      </c>
      <c r="D60" s="6" t="s">
        <v>12</v>
      </c>
      <c r="E60" s="9">
        <f>VLOOKUP(D60,Stats!$A$1:$B$10,2,FALSE)</f>
        <v>5</v>
      </c>
      <c r="F60" s="6" t="s">
        <v>255</v>
      </c>
      <c r="G60" s="8"/>
      <c r="H60" s="6"/>
      <c r="I60" s="6"/>
      <c r="J60" s="6"/>
    </row>
    <row r="61" spans="1:10" s="9" customFormat="1" x14ac:dyDescent="0.25">
      <c r="A61" s="9">
        <v>60</v>
      </c>
      <c r="B61" s="10" t="s">
        <v>50</v>
      </c>
      <c r="C61" s="12" t="s">
        <v>163</v>
      </c>
      <c r="D61" s="6" t="s">
        <v>9</v>
      </c>
      <c r="E61" s="9">
        <f>VLOOKUP(D61,Stats!$A$1:$B$10,2,FALSE)</f>
        <v>1</v>
      </c>
      <c r="F61" s="6" t="s">
        <v>261</v>
      </c>
      <c r="G61" s="8"/>
      <c r="H61" s="6"/>
      <c r="I61" s="6"/>
      <c r="J61" s="6"/>
    </row>
    <row r="62" spans="1:10" x14ac:dyDescent="0.25">
      <c r="A62" s="9">
        <v>61</v>
      </c>
      <c r="B62" s="10" t="s">
        <v>50</v>
      </c>
      <c r="C62" s="12" t="s">
        <v>157</v>
      </c>
      <c r="D62" s="6" t="s">
        <v>12</v>
      </c>
      <c r="E62" s="9">
        <f>VLOOKUP(D62,Stats!$A$1:$B$10,2,FALSE)</f>
        <v>5</v>
      </c>
      <c r="F62" s="6" t="s">
        <v>256</v>
      </c>
    </row>
    <row r="63" spans="1:10" s="9" customFormat="1" x14ac:dyDescent="0.25">
      <c r="A63" s="9">
        <v>62</v>
      </c>
      <c r="B63" s="10" t="s">
        <v>50</v>
      </c>
      <c r="C63" s="12" t="s">
        <v>143</v>
      </c>
      <c r="D63" s="6" t="s">
        <v>17</v>
      </c>
      <c r="E63" s="9">
        <v>1</v>
      </c>
      <c r="F63" s="6" t="s">
        <v>257</v>
      </c>
      <c r="G63" s="8"/>
      <c r="H63" s="6"/>
      <c r="I63" s="6"/>
      <c r="J63" s="6"/>
    </row>
    <row r="64" spans="1:10" s="9" customFormat="1" x14ac:dyDescent="0.25">
      <c r="A64" s="9">
        <v>63</v>
      </c>
      <c r="B64" s="10" t="s">
        <v>50</v>
      </c>
      <c r="C64" s="12" t="s">
        <v>144</v>
      </c>
      <c r="D64" s="6" t="s">
        <v>17</v>
      </c>
      <c r="E64" s="9">
        <v>1</v>
      </c>
      <c r="F64" s="6" t="s">
        <v>258</v>
      </c>
      <c r="G64" s="8"/>
      <c r="H64" s="6"/>
      <c r="I64" s="6"/>
      <c r="J64" s="6"/>
    </row>
    <row r="65" spans="1:10" s="9" customFormat="1" x14ac:dyDescent="0.25">
      <c r="A65" s="9">
        <v>64</v>
      </c>
      <c r="B65" s="10" t="s">
        <v>50</v>
      </c>
      <c r="C65" s="12" t="s">
        <v>145</v>
      </c>
      <c r="D65" s="6" t="s">
        <v>17</v>
      </c>
      <c r="E65" s="9">
        <v>1</v>
      </c>
      <c r="F65" s="6" t="s">
        <v>259</v>
      </c>
      <c r="G65" s="8"/>
      <c r="H65" s="6"/>
      <c r="I65" s="6"/>
      <c r="J65" s="6"/>
    </row>
    <row r="66" spans="1:10" s="9" customFormat="1" x14ac:dyDescent="0.25">
      <c r="A66" s="9">
        <v>65</v>
      </c>
      <c r="B66" s="10" t="s">
        <v>50</v>
      </c>
      <c r="C66" s="6" t="s">
        <v>195</v>
      </c>
      <c r="D66" s="6" t="s">
        <v>17</v>
      </c>
      <c r="E66" s="9">
        <f>VLOOKUP(D66,Stats!$A$1:$B$10,2,FALSE)</f>
        <v>2</v>
      </c>
      <c r="F66" s="6" t="s">
        <v>262</v>
      </c>
      <c r="I66" s="6"/>
    </row>
    <row r="67" spans="1:10" x14ac:dyDescent="0.25">
      <c r="A67" s="9">
        <v>66</v>
      </c>
      <c r="B67" s="10" t="s">
        <v>50</v>
      </c>
      <c r="C67" s="12" t="s">
        <v>148</v>
      </c>
      <c r="D67" s="6" t="s">
        <v>17</v>
      </c>
      <c r="E67" s="9">
        <f>VLOOKUP(D67,Stats!$A$1:$B$10,2,FALSE)</f>
        <v>2</v>
      </c>
      <c r="F67" s="6" t="s">
        <v>263</v>
      </c>
    </row>
    <row r="76" spans="1:10" x14ac:dyDescent="0.25">
      <c r="B76" s="10"/>
      <c r="C76" s="12"/>
      <c r="D76" s="6"/>
      <c r="E76" s="9"/>
    </row>
    <row r="77" spans="1:10" x14ac:dyDescent="0.25">
      <c r="B77" s="10"/>
      <c r="C77" s="12"/>
      <c r="D77" s="6"/>
      <c r="E77" s="9"/>
    </row>
    <row r="78" spans="1:10" s="9" customFormat="1" x14ac:dyDescent="0.25">
      <c r="B78" s="10"/>
      <c r="C78" s="12"/>
      <c r="D78" s="6"/>
      <c r="F78" s="6"/>
      <c r="G78" s="8"/>
      <c r="H78" s="6"/>
      <c r="I78" s="6"/>
      <c r="J78" s="6"/>
    </row>
    <row r="79" spans="1:10" s="9" customFormat="1" x14ac:dyDescent="0.25">
      <c r="B79" s="10"/>
      <c r="C79" s="12"/>
      <c r="D79" s="6"/>
      <c r="F79" s="6"/>
      <c r="G79" s="8"/>
      <c r="H79" s="6"/>
      <c r="I79" s="6"/>
      <c r="J79" s="6"/>
    </row>
    <row r="80" spans="1:10" s="9" customFormat="1" x14ac:dyDescent="0.25">
      <c r="B80" s="10"/>
      <c r="C80" s="6"/>
      <c r="D80" s="6"/>
      <c r="F80" s="6"/>
      <c r="G80" s="8"/>
      <c r="H80" s="6"/>
      <c r="I80" s="6"/>
      <c r="J80" s="6"/>
    </row>
    <row r="81" spans="2:10" s="9" customFormat="1" x14ac:dyDescent="0.25">
      <c r="B81" s="10"/>
      <c r="C81" s="6"/>
      <c r="D81" s="6"/>
      <c r="F81" s="6"/>
      <c r="G81" s="8"/>
      <c r="H81" s="6"/>
      <c r="I81" s="6"/>
      <c r="J81" s="6"/>
    </row>
    <row r="82" spans="2:10" s="9" customFormat="1" x14ac:dyDescent="0.25">
      <c r="B82" s="10"/>
      <c r="C82" s="6"/>
      <c r="D82" s="6"/>
      <c r="F82" s="6"/>
      <c r="G82" s="8"/>
      <c r="H82" s="6"/>
      <c r="I82" s="6"/>
      <c r="J82" s="6"/>
    </row>
    <row r="83" spans="2:10" s="9" customFormat="1" x14ac:dyDescent="0.25">
      <c r="B83" s="10"/>
      <c r="C83" s="6"/>
      <c r="D83" s="6"/>
      <c r="E83" s="6"/>
      <c r="F83" s="6"/>
      <c r="G83" s="8"/>
      <c r="H83" s="6"/>
      <c r="I83" s="6"/>
      <c r="J83" s="6"/>
    </row>
    <row r="84" spans="2:10" s="9" customFormat="1" x14ac:dyDescent="0.25">
      <c r="B84" s="10"/>
      <c r="C84" s="6"/>
      <c r="D84" s="6"/>
      <c r="E84" s="6"/>
      <c r="F84" s="6"/>
      <c r="G84" s="8"/>
      <c r="H84" s="6"/>
      <c r="I84" s="6"/>
      <c r="J84" s="6"/>
    </row>
    <row r="85" spans="2:10" s="9" customFormat="1" x14ac:dyDescent="0.25">
      <c r="B85" s="10"/>
      <c r="C85" s="6"/>
      <c r="D85" s="6"/>
      <c r="E85" s="6"/>
      <c r="F85" s="6"/>
      <c r="G85" s="8"/>
      <c r="H85" s="6"/>
      <c r="I85" s="6"/>
      <c r="J85" s="6"/>
    </row>
    <row r="86" spans="2:10" s="9" customFormat="1" x14ac:dyDescent="0.25">
      <c r="B86" s="10"/>
      <c r="C86" s="6"/>
      <c r="D86" s="6"/>
      <c r="E86" s="6"/>
      <c r="F86" s="6"/>
      <c r="G86" s="8"/>
      <c r="H86" s="6"/>
      <c r="I86" s="6"/>
      <c r="J86" s="6"/>
    </row>
    <row r="87" spans="2:10" s="9" customFormat="1" x14ac:dyDescent="0.25">
      <c r="B87" s="10"/>
      <c r="C87" s="6"/>
      <c r="D87" s="6"/>
      <c r="E87" s="6"/>
      <c r="F87" s="6"/>
      <c r="G87" s="8"/>
      <c r="H87" s="6"/>
      <c r="I87" s="6"/>
      <c r="J87" s="6"/>
    </row>
    <row r="88" spans="2:10" s="9" customFormat="1" x14ac:dyDescent="0.25">
      <c r="B88" s="10"/>
      <c r="C88" s="6"/>
      <c r="D88" s="6"/>
      <c r="E88" s="6"/>
      <c r="F88" s="6"/>
      <c r="G88" s="8"/>
      <c r="H88" s="6"/>
      <c r="I88" s="6"/>
      <c r="J88" s="6"/>
    </row>
    <row r="89" spans="2:10" s="9" customFormat="1" x14ac:dyDescent="0.25">
      <c r="B89" s="10"/>
      <c r="C89" s="6"/>
      <c r="D89" s="6"/>
      <c r="E89" s="6"/>
      <c r="F89" s="6"/>
      <c r="G89" s="8"/>
      <c r="H89" s="6"/>
      <c r="I89" s="6"/>
      <c r="J89" s="6"/>
    </row>
    <row r="90" spans="2:10" s="9" customFormat="1" x14ac:dyDescent="0.25">
      <c r="B90" s="10"/>
      <c r="C90" s="6"/>
      <c r="D90" s="6"/>
      <c r="E90" s="6"/>
      <c r="F90" s="6"/>
      <c r="G90" s="8"/>
      <c r="H90" s="6"/>
      <c r="I90" s="6"/>
      <c r="J90" s="6"/>
    </row>
    <row r="91" spans="2:10" s="9" customFormat="1" x14ac:dyDescent="0.25">
      <c r="B91" s="10"/>
      <c r="C91" s="6"/>
      <c r="D91" s="6"/>
      <c r="E91" s="6"/>
      <c r="F91" s="6"/>
      <c r="G91" s="8"/>
      <c r="H91" s="6"/>
      <c r="I91" s="6"/>
      <c r="J91" s="6"/>
    </row>
    <row r="92" spans="2:10" s="9" customFormat="1" x14ac:dyDescent="0.25">
      <c r="B92" s="10"/>
      <c r="C92" s="6"/>
      <c r="D92" s="6"/>
      <c r="E92" s="6"/>
      <c r="F92" s="6"/>
      <c r="G92" s="8"/>
      <c r="H92" s="6"/>
      <c r="I92" s="6"/>
      <c r="J92" s="6"/>
    </row>
    <row r="93" spans="2:10" x14ac:dyDescent="0.25">
      <c r="B93" s="10"/>
      <c r="D93" s="6"/>
      <c r="E93" s="6"/>
      <c r="G93" s="8"/>
      <c r="H93" s="6"/>
      <c r="J93" s="6"/>
    </row>
    <row r="94" spans="2:10" x14ac:dyDescent="0.25">
      <c r="B94" s="10"/>
      <c r="D94" s="6"/>
      <c r="E94" s="6"/>
      <c r="G94" s="8"/>
      <c r="H94" s="6"/>
      <c r="J94" s="6"/>
    </row>
    <row r="95" spans="2:10" s="9" customFormat="1" x14ac:dyDescent="0.25">
      <c r="B95" s="10"/>
      <c r="C95" s="6"/>
      <c r="D95" s="6"/>
      <c r="E95" s="6"/>
      <c r="F95" s="6"/>
      <c r="G95" s="8"/>
      <c r="H95" s="6"/>
      <c r="I95" s="6"/>
      <c r="J95" s="6"/>
    </row>
    <row r="96" spans="2:10" s="9" customFormat="1" x14ac:dyDescent="0.25">
      <c r="B96" s="10"/>
      <c r="C96" s="6"/>
      <c r="D96" s="6"/>
      <c r="E96" s="6"/>
      <c r="F96" s="6"/>
      <c r="G96" s="8"/>
      <c r="H96" s="11"/>
      <c r="I96" s="6"/>
      <c r="J96" s="6"/>
    </row>
    <row r="97" spans="2:10" s="9" customFormat="1" x14ac:dyDescent="0.25">
      <c r="B97" s="10"/>
      <c r="C97" s="6"/>
      <c r="D97" s="6"/>
      <c r="E97" s="6"/>
      <c r="F97" s="6"/>
      <c r="G97" s="8"/>
      <c r="H97" s="6"/>
      <c r="I97" s="6"/>
      <c r="J97" s="6"/>
    </row>
    <row r="98" spans="2:10" s="9" customFormat="1" x14ac:dyDescent="0.25">
      <c r="B98" s="10"/>
      <c r="C98" s="6"/>
      <c r="D98" s="6"/>
      <c r="E98" s="6"/>
      <c r="F98" s="6"/>
      <c r="G98" s="8"/>
      <c r="H98" s="6"/>
      <c r="I98" s="6"/>
      <c r="J98" s="6"/>
    </row>
    <row r="99" spans="2:10" s="9" customFormat="1" x14ac:dyDescent="0.25">
      <c r="B99" s="10"/>
      <c r="C99" s="6"/>
      <c r="D99" s="6"/>
      <c r="E99" s="6"/>
      <c r="F99" s="6"/>
      <c r="G99" s="8"/>
      <c r="H99" s="6"/>
      <c r="I99" s="6"/>
      <c r="J99" s="6"/>
    </row>
    <row r="100" spans="2:10" s="9" customFormat="1" x14ac:dyDescent="0.25">
      <c r="B100" s="10"/>
      <c r="C100" s="6"/>
      <c r="D100" s="6"/>
      <c r="E100" s="6"/>
      <c r="F100" s="6"/>
      <c r="G100" s="8"/>
      <c r="H100" s="6"/>
      <c r="I100" s="6"/>
      <c r="J100" s="6"/>
    </row>
    <row r="101" spans="2:10" s="9" customFormat="1" x14ac:dyDescent="0.25">
      <c r="B101" s="10"/>
      <c r="C101" s="6"/>
      <c r="D101" s="6"/>
      <c r="E101" s="6"/>
      <c r="F101" s="6"/>
      <c r="G101" s="8"/>
      <c r="H101" s="6"/>
      <c r="I101" s="6"/>
      <c r="J101" s="6"/>
    </row>
    <row r="102" spans="2:10" x14ac:dyDescent="0.25">
      <c r="B102" s="10"/>
      <c r="C102" s="12"/>
      <c r="D102" s="6"/>
      <c r="E102" s="6"/>
      <c r="G102" s="8"/>
      <c r="H102" s="6"/>
      <c r="J102" s="6"/>
    </row>
    <row r="103" spans="2:10" s="9" customFormat="1" x14ac:dyDescent="0.25">
      <c r="B103" s="10"/>
      <c r="C103" s="12"/>
      <c r="D103" s="6"/>
      <c r="E103" s="6"/>
      <c r="F103" s="6"/>
      <c r="G103" s="8"/>
      <c r="H103" s="6"/>
      <c r="I103" s="6"/>
      <c r="J103" s="6"/>
    </row>
    <row r="104" spans="2:10" s="9" customFormat="1" x14ac:dyDescent="0.25">
      <c r="B104" s="10"/>
      <c r="C104" s="12"/>
      <c r="D104" s="6"/>
      <c r="E104" s="6"/>
      <c r="F104" s="6"/>
      <c r="G104" s="8"/>
      <c r="H104" s="6"/>
      <c r="I104" s="6"/>
      <c r="J104" s="6"/>
    </row>
    <row r="105" spans="2:10" x14ac:dyDescent="0.25">
      <c r="B105" s="10"/>
      <c r="D105" s="6"/>
      <c r="E105" s="6"/>
      <c r="G105" s="8"/>
      <c r="H105" s="6"/>
      <c r="J105" s="6"/>
    </row>
    <row r="106" spans="2:10" s="9" customFormat="1" x14ac:dyDescent="0.25">
      <c r="B106" s="10"/>
      <c r="C106" s="6"/>
      <c r="D106" s="6"/>
      <c r="E106" s="6"/>
      <c r="F106" s="6"/>
      <c r="G106" s="8"/>
      <c r="H106" s="6"/>
      <c r="I106" s="6"/>
      <c r="J106" s="6"/>
    </row>
    <row r="107" spans="2:10" x14ac:dyDescent="0.25">
      <c r="B107" s="10"/>
      <c r="D107" s="6"/>
      <c r="E107" s="6"/>
      <c r="G107" s="8"/>
      <c r="H107" s="6"/>
      <c r="J107" s="6"/>
    </row>
    <row r="108" spans="2:10" x14ac:dyDescent="0.25">
      <c r="B108" s="10"/>
      <c r="D108" s="6"/>
      <c r="E108" s="6"/>
      <c r="G108" s="8"/>
      <c r="H108" s="6"/>
      <c r="J108" s="6"/>
    </row>
    <row r="109" spans="2:10" x14ac:dyDescent="0.25">
      <c r="B109" s="10"/>
      <c r="D109" s="6"/>
      <c r="E109" s="6"/>
      <c r="G109" s="8"/>
      <c r="H109" s="6"/>
      <c r="J109" s="6"/>
    </row>
    <row r="110" spans="2:10" s="9" customFormat="1" x14ac:dyDescent="0.25">
      <c r="B110" s="10"/>
      <c r="C110" s="6"/>
      <c r="D110" s="6"/>
      <c r="E110" s="6"/>
      <c r="F110" s="6"/>
      <c r="G110" s="8"/>
      <c r="H110" s="6"/>
      <c r="I110" s="6"/>
      <c r="J110" s="6"/>
    </row>
    <row r="111" spans="2:10" s="9" customFormat="1" x14ac:dyDescent="0.25">
      <c r="B111" s="10"/>
      <c r="C111" s="6"/>
      <c r="D111" s="6"/>
      <c r="E111" s="6"/>
      <c r="F111" s="6"/>
      <c r="G111" s="8"/>
      <c r="H111" s="6"/>
      <c r="I111" s="6"/>
      <c r="J111" s="6"/>
    </row>
    <row r="112" spans="2:10" x14ac:dyDescent="0.25">
      <c r="B112" s="10"/>
      <c r="D112" s="6"/>
      <c r="E112" s="6"/>
      <c r="G112" s="8"/>
      <c r="H112" s="6"/>
      <c r="J112" s="6"/>
    </row>
    <row r="113" spans="2:10" x14ac:dyDescent="0.25">
      <c r="B113" s="10"/>
      <c r="D113" s="6"/>
      <c r="E113" s="6"/>
      <c r="G113" s="8"/>
      <c r="H113" s="6"/>
      <c r="J113" s="6"/>
    </row>
    <row r="114" spans="2:10" s="9" customFormat="1" x14ac:dyDescent="0.25">
      <c r="B114" s="10"/>
      <c r="C114" s="6"/>
      <c r="D114" s="6"/>
      <c r="E114" s="6"/>
      <c r="F114" s="6"/>
      <c r="G114" s="8"/>
      <c r="H114" s="6"/>
      <c r="I114" s="6"/>
      <c r="J114" s="6"/>
    </row>
    <row r="115" spans="2:10" s="9" customFormat="1" x14ac:dyDescent="0.25">
      <c r="B115" s="10"/>
      <c r="C115" s="6"/>
      <c r="D115" s="6"/>
      <c r="E115" s="6"/>
      <c r="F115" s="6"/>
      <c r="G115" s="8"/>
      <c r="H115" s="6"/>
      <c r="I115" s="6"/>
      <c r="J115" s="6"/>
    </row>
    <row r="116" spans="2:10" s="9" customFormat="1" x14ac:dyDescent="0.25">
      <c r="B116" s="10"/>
      <c r="C116" s="6"/>
      <c r="D116" s="6"/>
      <c r="E116" s="6"/>
      <c r="F116" s="6"/>
      <c r="G116" s="8"/>
      <c r="H116" s="6"/>
      <c r="I116" s="6"/>
      <c r="J116" s="6"/>
    </row>
    <row r="117" spans="2:10" s="9" customFormat="1" x14ac:dyDescent="0.25">
      <c r="B117" s="10"/>
      <c r="C117" s="6"/>
      <c r="D117" s="6"/>
      <c r="E117" s="6"/>
      <c r="F117" s="6"/>
      <c r="G117" s="8"/>
      <c r="H117" s="6"/>
      <c r="I117" s="6"/>
      <c r="J117" s="6"/>
    </row>
    <row r="118" spans="2:10" s="9" customFormat="1" x14ac:dyDescent="0.25">
      <c r="B118" s="10"/>
      <c r="C118" s="6"/>
      <c r="D118" s="6"/>
      <c r="E118" s="6"/>
      <c r="F118" s="6"/>
      <c r="G118" s="8"/>
      <c r="H118" s="6"/>
      <c r="I118" s="6"/>
      <c r="J118" s="6"/>
    </row>
    <row r="119" spans="2:10" x14ac:dyDescent="0.25">
      <c r="B119" s="2"/>
      <c r="G119" s="1"/>
      <c r="J119" s="9"/>
    </row>
    <row r="120" spans="2:10" x14ac:dyDescent="0.25">
      <c r="B120" s="2"/>
      <c r="G120" s="1"/>
    </row>
    <row r="121" spans="2:10" x14ac:dyDescent="0.25">
      <c r="B121" s="2"/>
      <c r="G121" s="1"/>
    </row>
    <row r="122" spans="2:10" x14ac:dyDescent="0.25">
      <c r="B122" s="2"/>
      <c r="G122" s="1"/>
    </row>
    <row r="123" spans="2:10" x14ac:dyDescent="0.25">
      <c r="B123" s="2"/>
      <c r="G123" s="1"/>
    </row>
    <row r="124" spans="2:10" x14ac:dyDescent="0.25">
      <c r="B124" s="2"/>
      <c r="G124" s="1"/>
    </row>
    <row r="125" spans="2:10" x14ac:dyDescent="0.25">
      <c r="B125" s="2"/>
      <c r="G125" s="1"/>
    </row>
    <row r="126" spans="2:10" x14ac:dyDescent="0.25">
      <c r="B126" s="2"/>
      <c r="G126" s="1"/>
    </row>
    <row r="127" spans="2:10" x14ac:dyDescent="0.25">
      <c r="B127" s="2"/>
      <c r="G127" s="1"/>
    </row>
    <row r="128" spans="2:10" x14ac:dyDescent="0.25">
      <c r="B128" s="2"/>
      <c r="G128" s="1"/>
    </row>
    <row r="129" spans="2:9" x14ac:dyDescent="0.25">
      <c r="B129" s="2"/>
      <c r="G129" s="1"/>
    </row>
    <row r="130" spans="2:9" x14ac:dyDescent="0.25">
      <c r="B130" s="2"/>
      <c r="G130" s="1"/>
    </row>
    <row r="131" spans="2:9" x14ac:dyDescent="0.25">
      <c r="B131" s="2"/>
      <c r="G131" s="1"/>
    </row>
    <row r="132" spans="2:9" x14ac:dyDescent="0.25">
      <c r="B132" s="2"/>
      <c r="G132" s="1"/>
    </row>
    <row r="133" spans="2:9" x14ac:dyDescent="0.25">
      <c r="B133" s="2"/>
      <c r="G133" s="1"/>
    </row>
    <row r="134" spans="2:9" s="9" customFormat="1" x14ac:dyDescent="0.25">
      <c r="B134" s="2"/>
      <c r="C134" s="6"/>
      <c r="G134" s="1"/>
      <c r="I134" s="6"/>
    </row>
    <row r="135" spans="2:9" x14ac:dyDescent="0.25">
      <c r="B135" s="2"/>
      <c r="G135" s="1"/>
    </row>
    <row r="136" spans="2:9" x14ac:dyDescent="0.25">
      <c r="B136" s="2"/>
      <c r="F136" s="7"/>
      <c r="G136" s="1"/>
    </row>
    <row r="137" spans="2:9" s="9" customFormat="1" x14ac:dyDescent="0.25">
      <c r="B137" s="2"/>
      <c r="C137" s="6"/>
      <c r="F137" s="6"/>
      <c r="G137" s="1"/>
      <c r="I137" s="6"/>
    </row>
    <row r="138" spans="2:9" s="9" customFormat="1" x14ac:dyDescent="0.25">
      <c r="B138" s="2"/>
      <c r="C138" s="6"/>
      <c r="G138" s="1"/>
      <c r="I138" s="6"/>
    </row>
    <row r="139" spans="2:9" x14ac:dyDescent="0.25">
      <c r="B139" s="2"/>
      <c r="D139" s="6"/>
      <c r="E139" s="6"/>
      <c r="G139" s="1"/>
    </row>
    <row r="140" spans="2:9" x14ac:dyDescent="0.25">
      <c r="B140" s="2"/>
      <c r="G140" s="1"/>
    </row>
    <row r="141" spans="2:9" x14ac:dyDescent="0.25">
      <c r="B141" s="2"/>
      <c r="G141" s="1"/>
    </row>
    <row r="142" spans="2:9" x14ac:dyDescent="0.25">
      <c r="B142" s="2"/>
      <c r="G142" s="1"/>
    </row>
    <row r="143" spans="2:9" x14ac:dyDescent="0.25">
      <c r="B143" s="2"/>
      <c r="G143" s="1"/>
    </row>
    <row r="144" spans="2:9" x14ac:dyDescent="0.25">
      <c r="B144" s="2"/>
      <c r="G144" s="1"/>
    </row>
    <row r="145" spans="2:9" x14ac:dyDescent="0.25">
      <c r="B145" s="2"/>
      <c r="G145" s="1"/>
    </row>
    <row r="146" spans="2:9" x14ac:dyDescent="0.25">
      <c r="B146" s="2"/>
      <c r="G146" s="1"/>
    </row>
    <row r="147" spans="2:9" x14ac:dyDescent="0.25">
      <c r="B147" s="2"/>
      <c r="G147" s="1"/>
    </row>
    <row r="148" spans="2:9" x14ac:dyDescent="0.25">
      <c r="B148" s="2"/>
      <c r="G148" s="1"/>
    </row>
    <row r="149" spans="2:9" x14ac:dyDescent="0.25">
      <c r="B149" s="2"/>
    </row>
    <row r="150" spans="2:9" x14ac:dyDescent="0.25">
      <c r="B150" s="2"/>
    </row>
    <row r="151" spans="2:9" s="9" customFormat="1" x14ac:dyDescent="0.25">
      <c r="B151" s="2"/>
      <c r="C151" s="6"/>
      <c r="D151" s="6"/>
      <c r="E151" s="6"/>
      <c r="F151" s="6"/>
      <c r="I151" s="6"/>
    </row>
  </sheetData>
  <autoFilter ref="B1:J151">
    <sortState ref="B2:L87">
      <sortCondition ref="E1:E87"/>
    </sortState>
  </autoFilter>
  <sortState ref="B2:L53">
    <sortCondition descending="1" ref="B2:B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D76:D151 D2:D67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3"/>
  <sheetViews>
    <sheetView workbookViewId="0">
      <selection activeCell="A11" sqref="A11:XFD16"/>
    </sheetView>
  </sheetViews>
  <sheetFormatPr defaultColWidth="9.140625" defaultRowHeight="15" x14ac:dyDescent="0.25"/>
  <cols>
    <col min="1" max="1" width="9" style="9" customWidth="1"/>
    <col min="2" max="2" width="8.5703125" style="9" bestFit="1" customWidth="1"/>
    <col min="3" max="3" width="11.5703125" style="9" bestFit="1" customWidth="1"/>
    <col min="4" max="4" width="10.7109375" style="6" bestFit="1" customWidth="1"/>
    <col min="5" max="5" width="6.5703125" style="9" bestFit="1" customWidth="1"/>
    <col min="6" max="6" width="25.28515625" style="6" customWidth="1"/>
    <col min="7" max="7" width="47.85546875" style="6" customWidth="1"/>
    <col min="8" max="8" width="9.140625" style="9" customWidth="1"/>
    <col min="9" max="16384" width="9.140625" style="9"/>
  </cols>
  <sheetData>
    <row r="1" spans="1:10" x14ac:dyDescent="0.25">
      <c r="A1" s="9" t="s">
        <v>165</v>
      </c>
      <c r="B1" s="2" t="s">
        <v>16</v>
      </c>
      <c r="C1" s="8" t="s">
        <v>1</v>
      </c>
      <c r="D1" s="1" t="s">
        <v>8</v>
      </c>
      <c r="E1" s="1" t="s">
        <v>3</v>
      </c>
      <c r="F1" s="8" t="s">
        <v>2</v>
      </c>
      <c r="G1" s="1" t="s">
        <v>20</v>
      </c>
      <c r="H1" s="1" t="s">
        <v>7</v>
      </c>
      <c r="I1" s="8" t="s">
        <v>19</v>
      </c>
      <c r="J1" s="8" t="s">
        <v>22</v>
      </c>
    </row>
    <row r="2" spans="1:10" x14ac:dyDescent="0.25">
      <c r="A2" s="9">
        <v>1</v>
      </c>
      <c r="B2" s="10" t="s">
        <v>50</v>
      </c>
      <c r="C2" s="6"/>
      <c r="D2" s="6" t="s">
        <v>17</v>
      </c>
      <c r="E2" s="9">
        <f>VLOOKUP(D2,Stats!$A$1:$B$10,2,FALSE)</f>
        <v>2</v>
      </c>
      <c r="F2" s="6" t="s">
        <v>83</v>
      </c>
      <c r="G2" s="9"/>
      <c r="I2" s="6"/>
    </row>
    <row r="3" spans="1:10" x14ac:dyDescent="0.25">
      <c r="A3" s="9">
        <v>2</v>
      </c>
      <c r="B3" s="10" t="s">
        <v>50</v>
      </c>
      <c r="C3" s="6"/>
      <c r="D3" s="6" t="s">
        <v>10</v>
      </c>
      <c r="E3" s="9">
        <f>VLOOKUP(D3,Stats!$A$1:$B$10,2,FALSE)</f>
        <v>3</v>
      </c>
      <c r="F3" s="6" t="s">
        <v>82</v>
      </c>
      <c r="G3" s="9"/>
      <c r="I3" s="6"/>
    </row>
    <row r="4" spans="1:10" x14ac:dyDescent="0.25">
      <c r="A4" s="9">
        <v>3</v>
      </c>
      <c r="B4" s="10" t="s">
        <v>47</v>
      </c>
      <c r="C4" s="6"/>
      <c r="D4" s="6" t="s">
        <v>13</v>
      </c>
      <c r="E4" s="9">
        <f>VLOOKUP(D4,Stats!$A$1:$B$10,2,FALSE)</f>
        <v>10</v>
      </c>
      <c r="F4" s="9" t="s">
        <v>72</v>
      </c>
      <c r="G4" s="8"/>
      <c r="H4" s="6"/>
      <c r="I4" s="6"/>
      <c r="J4" s="6"/>
    </row>
    <row r="5" spans="1:10" x14ac:dyDescent="0.25">
      <c r="A5" s="9">
        <v>4</v>
      </c>
      <c r="B5" s="10" t="s">
        <v>47</v>
      </c>
      <c r="C5" s="6"/>
      <c r="D5" s="6" t="s">
        <v>13</v>
      </c>
      <c r="E5" s="9">
        <f>VLOOKUP(D5,Stats!$A$1:$B$10,2,FALSE)</f>
        <v>10</v>
      </c>
      <c r="F5" s="9" t="s">
        <v>71</v>
      </c>
      <c r="G5" s="8"/>
      <c r="H5" s="6"/>
      <c r="I5" s="6"/>
      <c r="J5" s="6"/>
    </row>
    <row r="6" spans="1:10" x14ac:dyDescent="0.25">
      <c r="A6" s="9">
        <v>5</v>
      </c>
      <c r="B6" s="10" t="s">
        <v>47</v>
      </c>
      <c r="C6" s="6"/>
      <c r="D6" s="6" t="s">
        <v>13</v>
      </c>
      <c r="E6" s="9">
        <f>VLOOKUP(D6,Stats!$A$1:$B$10,2,FALSE)</f>
        <v>10</v>
      </c>
      <c r="F6" s="9" t="s">
        <v>70</v>
      </c>
      <c r="G6" s="8"/>
      <c r="H6" s="6"/>
      <c r="I6" s="6"/>
      <c r="J6" s="6"/>
    </row>
    <row r="7" spans="1:10" x14ac:dyDescent="0.25">
      <c r="A7" s="9">
        <v>6</v>
      </c>
      <c r="B7" s="10" t="s">
        <v>47</v>
      </c>
      <c r="C7" s="6"/>
      <c r="D7" s="6" t="s">
        <v>14</v>
      </c>
      <c r="E7" s="9">
        <f>VLOOKUP(D7,Stats!$A$1:$B$10,2,FALSE)</f>
        <v>25</v>
      </c>
      <c r="F7" s="9" t="s">
        <v>73</v>
      </c>
      <c r="G7" s="8"/>
      <c r="H7" s="6"/>
      <c r="I7" s="6"/>
      <c r="J7" s="6"/>
    </row>
    <row r="8" spans="1:10" x14ac:dyDescent="0.25">
      <c r="A8" s="9">
        <v>7</v>
      </c>
      <c r="B8" s="10" t="s">
        <v>47</v>
      </c>
      <c r="C8" s="6"/>
      <c r="D8" s="6" t="s">
        <v>14</v>
      </c>
      <c r="E8" s="9">
        <f>VLOOKUP(D8,Stats!$A$1:$B$10,2,FALSE)</f>
        <v>25</v>
      </c>
      <c r="F8" s="9" t="s">
        <v>74</v>
      </c>
      <c r="G8" s="8"/>
      <c r="H8" s="6"/>
      <c r="I8" s="6"/>
      <c r="J8" s="6"/>
    </row>
    <row r="9" spans="1:10" x14ac:dyDescent="0.25">
      <c r="A9" s="9">
        <v>8</v>
      </c>
      <c r="B9" s="10" t="s">
        <v>47</v>
      </c>
      <c r="C9" s="6"/>
      <c r="D9" s="6" t="s">
        <v>51</v>
      </c>
      <c r="E9" s="9">
        <f>VLOOKUP(D9,Stats!$A$1:$B$10,2,FALSE)</f>
        <v>50</v>
      </c>
      <c r="F9" s="9" t="s">
        <v>75</v>
      </c>
      <c r="G9" s="8"/>
      <c r="H9" s="6"/>
      <c r="I9" s="6"/>
      <c r="J9" s="6"/>
    </row>
    <row r="10" spans="1:10" x14ac:dyDescent="0.25">
      <c r="A10" s="9">
        <v>9</v>
      </c>
      <c r="B10" s="10" t="s">
        <v>50</v>
      </c>
      <c r="C10" s="6" t="s">
        <v>147</v>
      </c>
      <c r="D10" s="6" t="s">
        <v>9</v>
      </c>
      <c r="E10" s="9">
        <f>VLOOKUP(D10,Stats!$A$1:$B$10,2,FALSE)</f>
        <v>1</v>
      </c>
      <c r="F10" s="6" t="s">
        <v>84</v>
      </c>
      <c r="G10" s="9"/>
      <c r="I10" s="6"/>
    </row>
    <row r="11" spans="1:10" x14ac:dyDescent="0.25">
      <c r="A11" s="9">
        <v>10</v>
      </c>
      <c r="B11" s="10" t="s">
        <v>47</v>
      </c>
      <c r="C11" s="6" t="s">
        <v>86</v>
      </c>
      <c r="D11" s="6" t="s">
        <v>9</v>
      </c>
      <c r="E11" s="9">
        <f>VLOOKUP(D11,Stats!$A$1:$B$10,2,FALSE)</f>
        <v>1</v>
      </c>
      <c r="F11" t="s">
        <v>52</v>
      </c>
      <c r="G11" s="8"/>
      <c r="H11" s="6"/>
      <c r="I11" s="6"/>
      <c r="J11" s="6"/>
    </row>
    <row r="12" spans="1:10" x14ac:dyDescent="0.25">
      <c r="A12" s="9">
        <v>11</v>
      </c>
      <c r="B12" s="10" t="s">
        <v>47</v>
      </c>
      <c r="C12" s="6" t="s">
        <v>87</v>
      </c>
      <c r="D12" s="6" t="s">
        <v>17</v>
      </c>
      <c r="E12" s="9">
        <f>VLOOKUP(D12,Stats!$A$1:$B$10,2,FALSE)</f>
        <v>2</v>
      </c>
      <c r="F12" s="9" t="s">
        <v>53</v>
      </c>
      <c r="G12" s="8"/>
      <c r="H12" s="6"/>
      <c r="I12" s="6"/>
      <c r="J12" s="6"/>
    </row>
    <row r="13" spans="1:10" x14ac:dyDescent="0.25">
      <c r="A13" s="9">
        <v>12</v>
      </c>
      <c r="B13" s="10" t="s">
        <v>47</v>
      </c>
      <c r="C13" s="6" t="s">
        <v>88</v>
      </c>
      <c r="D13" s="6" t="s">
        <v>10</v>
      </c>
      <c r="E13" s="9">
        <f>VLOOKUP(D13,Stats!$A$1:$B$10,2,FALSE)</f>
        <v>3</v>
      </c>
      <c r="F13" s="9" t="s">
        <v>54</v>
      </c>
      <c r="G13" s="8"/>
      <c r="H13" s="6"/>
      <c r="I13" s="6"/>
      <c r="J13" s="6"/>
    </row>
    <row r="14" spans="1:10" x14ac:dyDescent="0.25">
      <c r="A14" s="9">
        <v>13</v>
      </c>
      <c r="B14" s="10" t="s">
        <v>47</v>
      </c>
      <c r="C14" s="6" t="s">
        <v>89</v>
      </c>
      <c r="D14" s="6" t="s">
        <v>11</v>
      </c>
      <c r="E14" s="9">
        <f>VLOOKUP(D14,Stats!$A$1:$B$10,2,FALSE)</f>
        <v>4</v>
      </c>
      <c r="F14" s="9" t="s">
        <v>55</v>
      </c>
      <c r="G14" s="8"/>
      <c r="H14" s="6"/>
      <c r="I14" s="6"/>
      <c r="J14" s="6"/>
    </row>
    <row r="15" spans="1:10" x14ac:dyDescent="0.25">
      <c r="A15" s="9">
        <v>14</v>
      </c>
      <c r="B15" s="10" t="s">
        <v>47</v>
      </c>
      <c r="C15" s="6" t="s">
        <v>90</v>
      </c>
      <c r="D15" s="6" t="s">
        <v>12</v>
      </c>
      <c r="E15" s="9">
        <f>VLOOKUP(D15,Stats!$A$1:$B$10,2,FALSE)</f>
        <v>5</v>
      </c>
      <c r="F15" s="9" t="s">
        <v>57</v>
      </c>
      <c r="G15" s="8"/>
      <c r="H15" s="6"/>
      <c r="I15" s="6"/>
      <c r="J15" s="6"/>
    </row>
    <row r="16" spans="1:10" x14ac:dyDescent="0.25">
      <c r="A16" s="9">
        <v>15</v>
      </c>
      <c r="B16" s="10" t="s">
        <v>47</v>
      </c>
      <c r="C16" s="6" t="s">
        <v>91</v>
      </c>
      <c r="D16" s="6" t="s">
        <v>12</v>
      </c>
      <c r="E16" s="9">
        <f>VLOOKUP(D16,Stats!$A$1:$B$10,2,FALSE)</f>
        <v>5</v>
      </c>
      <c r="F16" s="9" t="s">
        <v>56</v>
      </c>
      <c r="G16" s="8"/>
      <c r="H16" s="6"/>
      <c r="I16" s="6"/>
      <c r="J16" s="6"/>
    </row>
    <row r="17" spans="1:10" x14ac:dyDescent="0.25">
      <c r="A17" s="9">
        <v>16</v>
      </c>
      <c r="B17" s="10" t="s">
        <v>47</v>
      </c>
      <c r="C17" s="6" t="s">
        <v>92</v>
      </c>
      <c r="D17" s="6" t="s">
        <v>17</v>
      </c>
      <c r="E17" s="9">
        <f>VLOOKUP(D17,Stats!$A$1:$B$10,2,FALSE)</f>
        <v>2</v>
      </c>
      <c r="F17" s="9" t="s">
        <v>58</v>
      </c>
      <c r="G17" s="8"/>
      <c r="H17" s="6"/>
      <c r="I17" s="6"/>
      <c r="J17" s="6"/>
    </row>
    <row r="18" spans="1:10" x14ac:dyDescent="0.25">
      <c r="A18" s="9">
        <v>17</v>
      </c>
      <c r="B18" s="10" t="s">
        <v>47</v>
      </c>
      <c r="C18" s="6" t="s">
        <v>93</v>
      </c>
      <c r="D18" s="6" t="s">
        <v>10</v>
      </c>
      <c r="E18" s="9">
        <f>VLOOKUP(D18,Stats!$A$1:$B$10,2,FALSE)</f>
        <v>3</v>
      </c>
      <c r="F18" s="9" t="s">
        <v>59</v>
      </c>
      <c r="G18" s="8"/>
      <c r="H18" s="6"/>
      <c r="I18" s="6"/>
      <c r="J18" s="6"/>
    </row>
    <row r="19" spans="1:10" x14ac:dyDescent="0.25">
      <c r="A19" s="9">
        <v>18</v>
      </c>
      <c r="B19" s="10" t="s">
        <v>47</v>
      </c>
      <c r="C19" s="6" t="s">
        <v>94</v>
      </c>
      <c r="D19" s="6" t="s">
        <v>12</v>
      </c>
      <c r="E19" s="9">
        <f>VLOOKUP(D19,Stats!$A$1:$B$10,2,FALSE)</f>
        <v>5</v>
      </c>
      <c r="F19" s="9" t="s">
        <v>60</v>
      </c>
      <c r="G19" s="8"/>
      <c r="H19" s="6"/>
      <c r="I19" s="6"/>
      <c r="J19" s="6"/>
    </row>
    <row r="20" spans="1:10" x14ac:dyDescent="0.25">
      <c r="A20" s="9">
        <v>19</v>
      </c>
      <c r="B20" s="10" t="s">
        <v>47</v>
      </c>
      <c r="C20" s="6" t="s">
        <v>95</v>
      </c>
      <c r="D20" s="6" t="s">
        <v>12</v>
      </c>
      <c r="E20" s="9">
        <f>VLOOKUP(D20,Stats!$A$1:$B$10,2,FALSE)</f>
        <v>5</v>
      </c>
      <c r="F20" s="9" t="s">
        <v>61</v>
      </c>
      <c r="G20" s="8"/>
      <c r="H20" s="6"/>
      <c r="I20" s="6"/>
      <c r="J20" s="6"/>
    </row>
    <row r="21" spans="1:10" x14ac:dyDescent="0.25">
      <c r="A21" s="9">
        <v>20</v>
      </c>
      <c r="B21" s="10" t="s">
        <v>47</v>
      </c>
      <c r="C21" s="6" t="s">
        <v>96</v>
      </c>
      <c r="D21" s="6" t="s">
        <v>13</v>
      </c>
      <c r="E21" s="9">
        <f>VLOOKUP(D21,Stats!$A$1:$B$10,2,FALSE)</f>
        <v>10</v>
      </c>
      <c r="F21" s="9" t="s">
        <v>62</v>
      </c>
      <c r="G21" s="8"/>
      <c r="H21" s="6"/>
      <c r="I21" s="6"/>
      <c r="J21" s="6"/>
    </row>
    <row r="22" spans="1:10" x14ac:dyDescent="0.25">
      <c r="A22" s="9">
        <v>21</v>
      </c>
      <c r="B22" s="10" t="s">
        <v>47</v>
      </c>
      <c r="C22" s="6" t="s">
        <v>97</v>
      </c>
      <c r="D22" s="6" t="s">
        <v>13</v>
      </c>
      <c r="E22" s="9">
        <f>VLOOKUP(D22,Stats!$A$1:$B$10,2,FALSE)</f>
        <v>10</v>
      </c>
      <c r="F22" s="9" t="s">
        <v>63</v>
      </c>
      <c r="G22" s="8"/>
      <c r="H22" s="6"/>
      <c r="I22" s="6"/>
      <c r="J22" s="6"/>
    </row>
    <row r="23" spans="1:10" x14ac:dyDescent="0.25">
      <c r="A23" s="9">
        <v>22</v>
      </c>
      <c r="B23" s="10" t="s">
        <v>47</v>
      </c>
      <c r="C23" s="6" t="s">
        <v>98</v>
      </c>
      <c r="D23" s="6" t="s">
        <v>12</v>
      </c>
      <c r="E23" s="9">
        <f>VLOOKUP(D23,Stats!$A$1:$B$10,2,FALSE)</f>
        <v>5</v>
      </c>
      <c r="F23" s="9" t="s">
        <v>69</v>
      </c>
      <c r="G23" s="8"/>
      <c r="H23" s="6"/>
      <c r="I23" s="6"/>
      <c r="J23" s="6"/>
    </row>
    <row r="24" spans="1:10" x14ac:dyDescent="0.25">
      <c r="A24" s="9">
        <v>23</v>
      </c>
      <c r="B24" s="10" t="s">
        <v>47</v>
      </c>
      <c r="C24" s="6" t="s">
        <v>99</v>
      </c>
      <c r="D24" s="6" t="s">
        <v>12</v>
      </c>
      <c r="E24" s="9">
        <f>VLOOKUP(D24,Stats!$A$1:$B$10,2,FALSE)</f>
        <v>5</v>
      </c>
      <c r="F24" s="9" t="s">
        <v>68</v>
      </c>
      <c r="G24" s="8"/>
      <c r="H24" s="6"/>
      <c r="I24" s="6"/>
      <c r="J24" s="6"/>
    </row>
    <row r="25" spans="1:10" x14ac:dyDescent="0.25">
      <c r="A25" s="9">
        <v>24</v>
      </c>
      <c r="B25" s="10" t="s">
        <v>47</v>
      </c>
      <c r="C25" s="6" t="s">
        <v>100</v>
      </c>
      <c r="D25" s="6" t="s">
        <v>12</v>
      </c>
      <c r="E25" s="9">
        <f>VLOOKUP(D25,Stats!$A$1:$B$10,2,FALSE)</f>
        <v>5</v>
      </c>
      <c r="F25" s="9" t="s">
        <v>67</v>
      </c>
      <c r="G25" s="8"/>
      <c r="H25" s="6"/>
      <c r="I25" s="6"/>
      <c r="J25" s="6"/>
    </row>
    <row r="26" spans="1:10" x14ac:dyDescent="0.25">
      <c r="A26" s="9">
        <v>25</v>
      </c>
      <c r="B26" s="10" t="s">
        <v>47</v>
      </c>
      <c r="C26" s="6" t="s">
        <v>101</v>
      </c>
      <c r="D26" s="6" t="s">
        <v>13</v>
      </c>
      <c r="E26" s="9">
        <f>VLOOKUP(D26,Stats!$A$1:$B$10,2,FALSE)</f>
        <v>10</v>
      </c>
      <c r="F26" s="9" t="s">
        <v>66</v>
      </c>
      <c r="G26" s="8"/>
      <c r="H26" s="6"/>
      <c r="I26" s="6"/>
      <c r="J26" s="6"/>
    </row>
    <row r="27" spans="1:10" x14ac:dyDescent="0.25">
      <c r="A27" s="9">
        <v>26</v>
      </c>
      <c r="B27" s="10" t="s">
        <v>47</v>
      </c>
      <c r="C27" s="6" t="s">
        <v>102</v>
      </c>
      <c r="D27" s="6" t="s">
        <v>13</v>
      </c>
      <c r="E27" s="9">
        <f>VLOOKUP(D27,Stats!$A$1:$B$10,2,FALSE)</f>
        <v>10</v>
      </c>
      <c r="F27" s="9" t="s">
        <v>65</v>
      </c>
      <c r="G27" s="8"/>
      <c r="H27" s="6"/>
      <c r="I27" s="6"/>
      <c r="J27" s="6"/>
    </row>
    <row r="28" spans="1:10" x14ac:dyDescent="0.25">
      <c r="A28" s="9">
        <v>27</v>
      </c>
      <c r="B28" s="10" t="s">
        <v>47</v>
      </c>
      <c r="C28" s="6" t="s">
        <v>103</v>
      </c>
      <c r="D28" s="6" t="s">
        <v>14</v>
      </c>
      <c r="E28" s="9">
        <f>VLOOKUP(D28,Stats!$A$1:$B$10,2,FALSE)</f>
        <v>25</v>
      </c>
      <c r="F28" s="9" t="s">
        <v>64</v>
      </c>
      <c r="G28" s="8"/>
      <c r="H28" s="6"/>
      <c r="I28" s="6"/>
      <c r="J28" s="6"/>
    </row>
    <row r="29" spans="1:10" x14ac:dyDescent="0.25">
      <c r="A29" s="9">
        <v>59</v>
      </c>
      <c r="B29" s="10" t="s">
        <v>50</v>
      </c>
      <c r="C29" s="12" t="s">
        <v>146</v>
      </c>
      <c r="D29" s="6" t="s">
        <v>10</v>
      </c>
      <c r="E29" s="9">
        <f>VLOOKUP(D29,Stats!$A$1:$B$10,2,FALSE)</f>
        <v>3</v>
      </c>
      <c r="F29" s="6" t="s">
        <v>172</v>
      </c>
      <c r="G29" s="8"/>
      <c r="H29" s="6"/>
      <c r="I29" s="6"/>
      <c r="J29" s="6"/>
    </row>
    <row r="30" spans="1:10" x14ac:dyDescent="0.25">
      <c r="A30" s="9">
        <v>61</v>
      </c>
      <c r="B30" s="10" t="s">
        <v>50</v>
      </c>
      <c r="C30" s="6" t="s">
        <v>196</v>
      </c>
      <c r="D30" s="6" t="s">
        <v>10</v>
      </c>
      <c r="E30" s="9">
        <f>VLOOKUP(D30,Stats!$A$1:$B$10,2,FALSE)</f>
        <v>3</v>
      </c>
      <c r="F30" s="6" t="s">
        <v>197</v>
      </c>
      <c r="G30" s="9"/>
      <c r="I30" s="6"/>
    </row>
    <row r="31" spans="1:10" x14ac:dyDescent="0.25">
      <c r="A31" s="2"/>
      <c r="B31" s="6"/>
      <c r="D31" s="9"/>
      <c r="E31" s="6"/>
      <c r="F31" s="1"/>
      <c r="G31" s="9"/>
      <c r="H31" s="6"/>
    </row>
    <row r="32" spans="1:10" x14ac:dyDescent="0.25">
      <c r="A32" s="2"/>
      <c r="B32" s="6"/>
      <c r="D32" s="9"/>
      <c r="E32" s="6"/>
      <c r="F32" s="1"/>
      <c r="G32" s="9"/>
      <c r="H32" s="6"/>
    </row>
    <row r="33" spans="1:8" x14ac:dyDescent="0.25">
      <c r="A33" s="2"/>
      <c r="B33" s="6"/>
      <c r="D33" s="9"/>
      <c r="E33" s="6"/>
      <c r="F33" s="1"/>
      <c r="G33" s="9"/>
      <c r="H33" s="6"/>
    </row>
    <row r="34" spans="1:8" x14ac:dyDescent="0.25">
      <c r="A34" s="2"/>
      <c r="B34" s="6"/>
      <c r="D34" s="9"/>
      <c r="E34" s="6"/>
      <c r="F34" s="1"/>
      <c r="G34" s="9"/>
      <c r="H34" s="6"/>
    </row>
    <row r="35" spans="1:8" x14ac:dyDescent="0.25">
      <c r="A35" s="2"/>
      <c r="B35" s="6"/>
      <c r="D35" s="9"/>
      <c r="E35" s="6"/>
      <c r="F35" s="1"/>
      <c r="G35" s="9"/>
      <c r="H35" s="6"/>
    </row>
    <row r="36" spans="1:8" x14ac:dyDescent="0.25">
      <c r="A36" s="2"/>
      <c r="B36" s="6"/>
      <c r="D36" s="9"/>
      <c r="E36" s="6"/>
      <c r="F36" s="1"/>
      <c r="G36" s="5"/>
      <c r="H36" s="6"/>
    </row>
    <row r="37" spans="1:8" x14ac:dyDescent="0.25">
      <c r="A37" s="2"/>
      <c r="B37" s="6"/>
      <c r="D37" s="9"/>
      <c r="E37" s="6"/>
      <c r="F37" s="1"/>
      <c r="G37" s="5"/>
      <c r="H37" s="6"/>
    </row>
    <row r="38" spans="1:8" x14ac:dyDescent="0.25">
      <c r="A38" s="2"/>
      <c r="B38" s="6"/>
      <c r="D38" s="9"/>
      <c r="E38" s="6"/>
      <c r="F38" s="1"/>
      <c r="G38" s="9"/>
      <c r="H38" s="6"/>
    </row>
    <row r="39" spans="1:8" x14ac:dyDescent="0.25">
      <c r="A39" s="2"/>
      <c r="B39" s="6"/>
      <c r="D39" s="9"/>
      <c r="E39" s="6"/>
      <c r="F39" s="1"/>
      <c r="G39" s="9"/>
      <c r="H39" s="6"/>
    </row>
    <row r="40" spans="1:8" x14ac:dyDescent="0.25">
      <c r="A40" s="2"/>
      <c r="B40" s="6"/>
      <c r="D40" s="9"/>
      <c r="E40" s="6"/>
      <c r="F40" s="1"/>
      <c r="G40" s="9"/>
      <c r="H40" s="6"/>
    </row>
    <row r="41" spans="1:8" x14ac:dyDescent="0.25">
      <c r="A41" s="2"/>
      <c r="B41" s="6"/>
      <c r="D41" s="9"/>
      <c r="E41" s="6"/>
      <c r="F41" s="1"/>
      <c r="G41" s="9"/>
      <c r="H41" s="6"/>
    </row>
    <row r="42" spans="1:8" x14ac:dyDescent="0.25">
      <c r="A42" s="2"/>
      <c r="B42" s="6"/>
      <c r="D42" s="9"/>
      <c r="E42" s="6"/>
      <c r="F42" s="1"/>
      <c r="G42" s="9"/>
      <c r="H42" s="6"/>
    </row>
    <row r="43" spans="1:8" x14ac:dyDescent="0.25">
      <c r="A43" s="2"/>
      <c r="B43" s="6"/>
      <c r="D43" s="9"/>
      <c r="E43" s="6"/>
      <c r="F43" s="1"/>
      <c r="G43" s="9"/>
      <c r="H43" s="6"/>
    </row>
    <row r="44" spans="1:8" x14ac:dyDescent="0.25">
      <c r="A44" s="2"/>
      <c r="B44" s="6"/>
      <c r="D44" s="9"/>
      <c r="E44" s="6"/>
      <c r="F44" s="1"/>
      <c r="G44" s="9"/>
      <c r="H44" s="6"/>
    </row>
    <row r="45" spans="1:8" x14ac:dyDescent="0.25">
      <c r="A45" s="2"/>
      <c r="B45" s="6"/>
      <c r="D45" s="9"/>
      <c r="E45" s="6"/>
      <c r="F45" s="1"/>
      <c r="G45" s="9"/>
      <c r="H45" s="6"/>
    </row>
    <row r="46" spans="1:8" x14ac:dyDescent="0.25">
      <c r="A46" s="2"/>
      <c r="B46" s="6"/>
      <c r="D46" s="9"/>
      <c r="E46" s="6"/>
      <c r="F46" s="1"/>
      <c r="G46" s="5"/>
      <c r="H46" s="6"/>
    </row>
    <row r="47" spans="1:8" x14ac:dyDescent="0.25">
      <c r="A47" s="2"/>
      <c r="B47" s="6"/>
      <c r="D47" s="9"/>
      <c r="E47" s="6"/>
      <c r="F47" s="1"/>
      <c r="G47" s="5"/>
      <c r="H47" s="6"/>
    </row>
    <row r="48" spans="1:8" x14ac:dyDescent="0.25">
      <c r="A48" s="2"/>
      <c r="B48" s="6"/>
      <c r="D48" s="9"/>
      <c r="E48" s="6"/>
      <c r="F48" s="1"/>
      <c r="G48" s="9"/>
      <c r="H48" s="6"/>
    </row>
    <row r="49" spans="1:8" x14ac:dyDescent="0.25">
      <c r="A49" s="2"/>
      <c r="B49" s="6"/>
      <c r="D49" s="9"/>
      <c r="E49" s="6"/>
      <c r="F49" s="1"/>
      <c r="G49" s="9"/>
      <c r="H49" s="6"/>
    </row>
    <row r="50" spans="1:8" x14ac:dyDescent="0.25">
      <c r="A50" s="2"/>
      <c r="B50" s="6"/>
      <c r="D50" s="9"/>
      <c r="E50" s="6"/>
      <c r="F50" s="1"/>
      <c r="G50" s="9"/>
      <c r="H50" s="6"/>
    </row>
    <row r="51" spans="1:8" x14ac:dyDescent="0.25">
      <c r="A51" s="2"/>
      <c r="B51" s="6"/>
      <c r="D51" s="9"/>
      <c r="E51" s="6"/>
      <c r="F51" s="1"/>
      <c r="G51" s="9"/>
      <c r="H51" s="6"/>
    </row>
    <row r="52" spans="1:8" x14ac:dyDescent="0.25">
      <c r="A52" s="2"/>
      <c r="B52" s="6"/>
      <c r="D52" s="9"/>
      <c r="E52" s="6"/>
      <c r="F52" s="1"/>
      <c r="G52" s="9"/>
      <c r="H52" s="6"/>
    </row>
    <row r="53" spans="1:8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D2:D30 C31:C52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RowHeight="15" x14ac:dyDescent="0.25"/>
  <cols>
    <col min="1" max="1" width="29.7109375" bestFit="1" customWidth="1"/>
    <col min="2" max="2" width="83.85546875" style="9" bestFit="1" customWidth="1"/>
    <col min="3" max="3" width="7.42578125" bestFit="1" customWidth="1"/>
    <col min="4" max="4" width="6.85546875" bestFit="1" customWidth="1"/>
    <col min="5" max="5" width="10.85546875" bestFit="1" customWidth="1"/>
    <col min="6" max="6" width="5.85546875" bestFit="1" customWidth="1"/>
    <col min="7" max="7" width="7.42578125" style="9" bestFit="1" customWidth="1"/>
    <col min="8" max="8" width="10.7109375" customWidth="1"/>
  </cols>
  <sheetData>
    <row r="1" spans="1:8" s="9" customFormat="1" x14ac:dyDescent="0.25">
      <c r="A1" s="9" t="s">
        <v>24</v>
      </c>
      <c r="B1" s="9" t="s">
        <v>0</v>
      </c>
      <c r="C1" s="9" t="s">
        <v>25</v>
      </c>
      <c r="D1" s="9" t="s">
        <v>26</v>
      </c>
      <c r="E1" s="9" t="s">
        <v>27</v>
      </c>
      <c r="F1" s="9" t="s">
        <v>16</v>
      </c>
      <c r="G1" s="9" t="s">
        <v>29</v>
      </c>
      <c r="H1" s="9" t="s">
        <v>28</v>
      </c>
    </row>
    <row r="2" spans="1:8" s="9" customFormat="1" x14ac:dyDescent="0.25">
      <c r="A2" s="9" t="s">
        <v>35</v>
      </c>
      <c r="B2" s="9" t="s">
        <v>38</v>
      </c>
      <c r="C2" s="9" t="s">
        <v>79</v>
      </c>
      <c r="D2" s="9" t="s">
        <v>78</v>
      </c>
      <c r="E2" s="9" t="s">
        <v>80</v>
      </c>
      <c r="F2" s="9" t="s">
        <v>76</v>
      </c>
      <c r="G2" s="9" t="b">
        <v>0</v>
      </c>
    </row>
    <row r="3" spans="1:8" s="9" customFormat="1" x14ac:dyDescent="0.25">
      <c r="A3" s="9" t="s">
        <v>40</v>
      </c>
      <c r="B3" s="9" t="s">
        <v>43</v>
      </c>
      <c r="C3" s="9" t="s">
        <v>79</v>
      </c>
      <c r="D3" s="9" t="s">
        <v>77</v>
      </c>
      <c r="E3" s="9" t="s">
        <v>81</v>
      </c>
      <c r="F3" s="9" t="s">
        <v>76</v>
      </c>
      <c r="G3" s="9" t="b">
        <v>1</v>
      </c>
    </row>
    <row r="4" spans="1:8" s="9" customFormat="1" x14ac:dyDescent="0.25">
      <c r="A4" s="9" t="s">
        <v>36</v>
      </c>
      <c r="B4" s="9" t="s">
        <v>46</v>
      </c>
      <c r="C4" s="9" t="s">
        <v>79</v>
      </c>
      <c r="D4" s="9" t="s">
        <v>78</v>
      </c>
      <c r="E4" s="9" t="s">
        <v>80</v>
      </c>
      <c r="F4" s="9" t="s">
        <v>76</v>
      </c>
      <c r="G4" s="9" t="b">
        <v>0</v>
      </c>
    </row>
    <row r="5" spans="1:8" x14ac:dyDescent="0.25">
      <c r="A5" s="9" t="s">
        <v>41</v>
      </c>
      <c r="B5" s="9" t="s">
        <v>44</v>
      </c>
      <c r="C5" s="9" t="s">
        <v>79</v>
      </c>
      <c r="D5" s="9" t="s">
        <v>77</v>
      </c>
      <c r="E5" s="9" t="s">
        <v>81</v>
      </c>
      <c r="F5" s="9" t="s">
        <v>76</v>
      </c>
      <c r="G5" s="9" t="b">
        <v>1</v>
      </c>
      <c r="H5" s="9"/>
    </row>
    <row r="6" spans="1:8" s="9" customFormat="1" x14ac:dyDescent="0.25">
      <c r="A6" s="9" t="s">
        <v>37</v>
      </c>
      <c r="B6" s="9" t="s">
        <v>39</v>
      </c>
      <c r="C6" s="9" t="s">
        <v>79</v>
      </c>
      <c r="D6" s="9" t="s">
        <v>78</v>
      </c>
      <c r="E6" s="9" t="s">
        <v>80</v>
      </c>
      <c r="F6" s="9" t="s">
        <v>76</v>
      </c>
      <c r="G6" s="9" t="b">
        <v>0</v>
      </c>
    </row>
    <row r="7" spans="1:8" s="9" customFormat="1" x14ac:dyDescent="0.25">
      <c r="A7" s="9" t="s">
        <v>42</v>
      </c>
      <c r="B7" s="9" t="s">
        <v>45</v>
      </c>
      <c r="C7" s="9" t="s">
        <v>79</v>
      </c>
      <c r="D7" s="9" t="s">
        <v>77</v>
      </c>
      <c r="E7" s="9" t="s">
        <v>81</v>
      </c>
      <c r="F7" s="9" t="s">
        <v>76</v>
      </c>
      <c r="G7" s="9" t="b">
        <v>1</v>
      </c>
    </row>
    <row r="8" spans="1:8" s="9" customFormat="1" x14ac:dyDescent="0.25"/>
    <row r="9" spans="1:8" s="9" customFormat="1" x14ac:dyDescent="0.25"/>
    <row r="10" spans="1:8" x14ac:dyDescent="0.25">
      <c r="C10" s="9"/>
      <c r="D10" s="9"/>
      <c r="E10" s="9"/>
      <c r="F10" s="9"/>
    </row>
    <row r="11" spans="1:8" x14ac:dyDescent="0.25">
      <c r="A11" s="9"/>
      <c r="C11" s="9"/>
      <c r="D11" s="9"/>
      <c r="E11" s="9"/>
      <c r="F11" s="9"/>
      <c r="H11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70" zoomScaleNormal="70" workbookViewId="0">
      <pane ySplit="1" topLeftCell="A29" activePane="bottomLeft" state="frozen"/>
      <selection pane="bottomLeft" activeCell="K67" sqref="K67"/>
    </sheetView>
  </sheetViews>
  <sheetFormatPr defaultRowHeight="15" x14ac:dyDescent="0.25"/>
  <cols>
    <col min="1" max="1" width="3.85546875" style="9" bestFit="1" customWidth="1"/>
    <col min="2" max="2" width="36.7109375" bestFit="1" customWidth="1"/>
    <col min="3" max="3" width="49.7109375" customWidth="1"/>
    <col min="4" max="4" width="11.7109375" style="9" customWidth="1"/>
    <col min="5" max="9" width="11.7109375" customWidth="1"/>
  </cols>
  <sheetData>
    <row r="1" spans="1:9" x14ac:dyDescent="0.25">
      <c r="A1" s="9" t="s">
        <v>165</v>
      </c>
      <c r="B1" t="s">
        <v>1</v>
      </c>
      <c r="C1" t="s">
        <v>2</v>
      </c>
      <c r="D1" s="9" t="s">
        <v>33</v>
      </c>
      <c r="E1" t="s">
        <v>19</v>
      </c>
      <c r="F1" t="s">
        <v>32</v>
      </c>
      <c r="G1" t="s">
        <v>30</v>
      </c>
      <c r="H1" t="s">
        <v>31</v>
      </c>
      <c r="I1" t="s">
        <v>34</v>
      </c>
    </row>
    <row r="2" spans="1:9" s="9" customFormat="1" x14ac:dyDescent="0.25">
      <c r="A2" s="9">
        <f>Achievements!A2</f>
        <v>1</v>
      </c>
      <c r="B2" s="9" t="str">
        <f>Achievements!C2</f>
        <v>Downtown</v>
      </c>
      <c r="C2" s="9" t="str">
        <f>Achievements!F2</f>
        <v>Complete stage 1</v>
      </c>
      <c r="D2" s="9" t="s">
        <v>21</v>
      </c>
      <c r="E2" s="9" t="s">
        <v>21</v>
      </c>
      <c r="F2" s="9" t="s">
        <v>21</v>
      </c>
      <c r="G2" s="9" t="s">
        <v>21</v>
      </c>
      <c r="H2" s="9" t="s">
        <v>21</v>
      </c>
      <c r="I2" s="9" t="str">
        <f t="shared" ref="I2:I7" si="0">IF(COUNTIF(D2:H2,"X")=5,"YES","NO")</f>
        <v>YES</v>
      </c>
    </row>
    <row r="3" spans="1:9" s="9" customFormat="1" x14ac:dyDescent="0.25">
      <c r="A3" s="9">
        <f>Achievements!A3</f>
        <v>2</v>
      </c>
      <c r="B3" s="9" t="str">
        <f>Achievements!C3</f>
        <v>Amusement Park</v>
      </c>
      <c r="C3" s="9" t="str">
        <f>Achievements!F3</f>
        <v>Complete stage 2</v>
      </c>
      <c r="D3" s="9" t="s">
        <v>21</v>
      </c>
      <c r="E3" s="9" t="s">
        <v>21</v>
      </c>
      <c r="F3" s="9" t="s">
        <v>21</v>
      </c>
      <c r="G3" s="9" t="s">
        <v>21</v>
      </c>
      <c r="H3" s="9" t="s">
        <v>21</v>
      </c>
      <c r="I3" s="9" t="str">
        <f t="shared" si="0"/>
        <v>YES</v>
      </c>
    </row>
    <row r="4" spans="1:9" s="9" customFormat="1" x14ac:dyDescent="0.25">
      <c r="A4" s="9">
        <f>Achievements!A4</f>
        <v>3</v>
      </c>
      <c r="B4" s="9" t="str">
        <f>Achievements!C4</f>
        <v>Alien Adventure</v>
      </c>
      <c r="C4" s="9" t="str">
        <f>Achievements!F4</f>
        <v>Complete stage 3</v>
      </c>
      <c r="D4" s="9" t="s">
        <v>21</v>
      </c>
      <c r="E4" s="9" t="s">
        <v>21</v>
      </c>
      <c r="F4" s="9" t="s">
        <v>21</v>
      </c>
      <c r="G4" s="9" t="s">
        <v>21</v>
      </c>
      <c r="H4" s="9" t="s">
        <v>21</v>
      </c>
      <c r="I4" s="9" t="str">
        <f t="shared" si="0"/>
        <v>YES</v>
      </c>
    </row>
    <row r="5" spans="1:9" s="9" customFormat="1" x14ac:dyDescent="0.25">
      <c r="A5" s="9">
        <f>Achievements!A5</f>
        <v>4</v>
      </c>
      <c r="B5" s="9" t="str">
        <f>Achievements!C5</f>
        <v>Marine Mayhem</v>
      </c>
      <c r="C5" s="9" t="str">
        <f>Achievements!F5</f>
        <v>Complete stage 4</v>
      </c>
      <c r="D5" s="9" t="s">
        <v>21</v>
      </c>
      <c r="E5" s="9" t="s">
        <v>21</v>
      </c>
      <c r="F5" s="9" t="s">
        <v>21</v>
      </c>
      <c r="G5" s="9" t="s">
        <v>21</v>
      </c>
      <c r="H5" s="9" t="s">
        <v>21</v>
      </c>
      <c r="I5" s="9" t="str">
        <f t="shared" si="0"/>
        <v>YES</v>
      </c>
    </row>
    <row r="6" spans="1:9" s="9" customFormat="1" x14ac:dyDescent="0.25">
      <c r="A6" s="9">
        <f>Achievements!A6</f>
        <v>5</v>
      </c>
      <c r="B6" s="9" t="str">
        <f>Achievements!C6</f>
        <v>Munitions Plant</v>
      </c>
      <c r="C6" s="9" t="str">
        <f>Achievements!F6</f>
        <v>Complete stage 5</v>
      </c>
      <c r="D6" s="9" t="s">
        <v>21</v>
      </c>
      <c r="E6" s="9" t="s">
        <v>21</v>
      </c>
      <c r="F6" s="9" t="s">
        <v>21</v>
      </c>
      <c r="G6" s="9" t="s">
        <v>21</v>
      </c>
      <c r="H6" s="9" t="s">
        <v>21</v>
      </c>
      <c r="I6" s="9" t="str">
        <f t="shared" si="0"/>
        <v>YES</v>
      </c>
    </row>
    <row r="7" spans="1:9" s="9" customFormat="1" x14ac:dyDescent="0.25">
      <c r="A7" s="9">
        <f>Achievements!A7</f>
        <v>6</v>
      </c>
      <c r="B7" s="9" t="str">
        <f>Achievements!C7</f>
        <v>Syndicate Stronghold</v>
      </c>
      <c r="C7" s="9" t="str">
        <f>Achievements!F7</f>
        <v>Complete stage 6</v>
      </c>
      <c r="D7" s="9" t="s">
        <v>21</v>
      </c>
      <c r="E7" s="9" t="s">
        <v>21</v>
      </c>
      <c r="F7" s="9" t="s">
        <v>21</v>
      </c>
      <c r="G7" s="9" t="s">
        <v>21</v>
      </c>
      <c r="H7" s="9" t="s">
        <v>21</v>
      </c>
      <c r="I7" s="9" t="str">
        <f t="shared" si="0"/>
        <v>YES</v>
      </c>
    </row>
    <row r="8" spans="1:9" x14ac:dyDescent="0.25">
      <c r="A8" s="9">
        <f>Achievements!A14</f>
        <v>13</v>
      </c>
      <c r="B8" s="9" t="str">
        <f>Achievements!C14</f>
        <v>Mr. Jack-of-All-Stats</v>
      </c>
      <c r="C8" s="9" t="str">
        <f>Achievements!F14</f>
        <v>Beat game with Axel without swapping on normal or higher difficulty</v>
      </c>
      <c r="D8" s="9" t="s">
        <v>21</v>
      </c>
      <c r="E8" s="9" t="s">
        <v>21</v>
      </c>
      <c r="F8" s="9" t="s">
        <v>21</v>
      </c>
      <c r="G8" s="9" t="s">
        <v>21</v>
      </c>
      <c r="H8" s="9" t="s">
        <v>21</v>
      </c>
      <c r="I8" s="9" t="str">
        <f>IF(COUNTIF(D8:H8,"X")=5,"YES","NO")</f>
        <v>YES</v>
      </c>
    </row>
    <row r="9" spans="1:9" x14ac:dyDescent="0.25">
      <c r="A9" s="9">
        <f>Achievements!A15</f>
        <v>14</v>
      </c>
      <c r="B9" s="9" t="str">
        <f>Achievements!C15</f>
        <v>Ms. Fanservice</v>
      </c>
      <c r="C9" s="9" t="str">
        <f>Achievements!F15</f>
        <v>Beat game with Blaze without swapping on normal or higher difficulty</v>
      </c>
      <c r="D9" s="9" t="s">
        <v>21</v>
      </c>
      <c r="E9" s="9" t="s">
        <v>21</v>
      </c>
      <c r="F9" s="9" t="s">
        <v>21</v>
      </c>
      <c r="G9" s="9" t="s">
        <v>21</v>
      </c>
      <c r="H9" s="9" t="s">
        <v>21</v>
      </c>
      <c r="I9" s="9" t="str">
        <f>IF(COUNTIF(D9:H9,"X")=5,"YES","NO")</f>
        <v>YES</v>
      </c>
    </row>
    <row r="10" spans="1:9" x14ac:dyDescent="0.25">
      <c r="A10" s="9">
        <f>Achievements!A16</f>
        <v>15</v>
      </c>
      <c r="B10" s="9" t="str">
        <f>Achievements!C16</f>
        <v>Kid Speedster</v>
      </c>
      <c r="C10" s="9" t="str">
        <f>Achievements!F16</f>
        <v>Beat game with Skate without swapping on normal or higher difficulty</v>
      </c>
      <c r="D10" s="9" t="s">
        <v>21</v>
      </c>
      <c r="E10" s="9" t="s">
        <v>21</v>
      </c>
      <c r="F10" s="9" t="s">
        <v>21</v>
      </c>
      <c r="G10" s="9" t="s">
        <v>21</v>
      </c>
      <c r="H10" s="9" t="s">
        <v>21</v>
      </c>
      <c r="I10" s="9" t="str">
        <f>IF(COUNTIF(D10:H10,"X")=5,"YES","NO")</f>
        <v>YES</v>
      </c>
    </row>
    <row r="11" spans="1:9" x14ac:dyDescent="0.25">
      <c r="A11" s="9">
        <f>Achievements!A17</f>
        <v>16</v>
      </c>
      <c r="B11" s="9" t="str">
        <f>Achievements!C17</f>
        <v>You Call That a Knife?</v>
      </c>
      <c r="C11" s="9" t="str">
        <f>Achievements!F17</f>
        <v>Knock out a Knife Punk on normal or higher difficulty</v>
      </c>
      <c r="D11" s="9" t="s">
        <v>21</v>
      </c>
      <c r="E11" s="9" t="s">
        <v>21</v>
      </c>
      <c r="F11" s="9" t="s">
        <v>21</v>
      </c>
      <c r="G11" s="9" t="s">
        <v>21</v>
      </c>
      <c r="H11" s="9" t="s">
        <v>21</v>
      </c>
      <c r="I11" s="9" t="str">
        <f t="shared" ref="I11:I42" si="1">IF(COUNTIF(D11:H11,"X")=5,"YES","NO")</f>
        <v>YES</v>
      </c>
    </row>
    <row r="12" spans="1:9" x14ac:dyDescent="0.25">
      <c r="A12" s="9">
        <f>Achievements!A18</f>
        <v>17</v>
      </c>
      <c r="B12" s="9" t="str">
        <f>Achievements!C18</f>
        <v>Hold Me Closer Tiny Dancer</v>
      </c>
      <c r="C12" s="9" t="str">
        <f>Achievements!F18</f>
        <v>Knock out Electra on normal or higher difficulty</v>
      </c>
      <c r="D12" s="9" t="s">
        <v>21</v>
      </c>
      <c r="E12" s="9" t="s">
        <v>21</v>
      </c>
      <c r="F12" s="9" t="s">
        <v>21</v>
      </c>
      <c r="G12" s="9" t="s">
        <v>21</v>
      </c>
      <c r="H12" s="9" t="s">
        <v>21</v>
      </c>
      <c r="I12" s="9" t="str">
        <f t="shared" si="1"/>
        <v>YES</v>
      </c>
    </row>
    <row r="13" spans="1:9" x14ac:dyDescent="0.25">
      <c r="A13" s="9">
        <f>Achievements!A19</f>
        <v>18</v>
      </c>
      <c r="B13" s="9" t="str">
        <f>Achievements!C19</f>
        <v>Everyone was Kung Fu Fighting</v>
      </c>
      <c r="C13" s="9" t="str">
        <f>Achievements!F19</f>
        <v>Knock out Hakuyo on normal or higher difficulty</v>
      </c>
      <c r="D13" s="9" t="s">
        <v>21</v>
      </c>
      <c r="E13" s="9" t="s">
        <v>21</v>
      </c>
      <c r="F13" s="9" t="s">
        <v>21</v>
      </c>
      <c r="G13" s="9" t="s">
        <v>21</v>
      </c>
      <c r="H13" s="9" t="s">
        <v>21</v>
      </c>
      <c r="I13" s="9" t="str">
        <f t="shared" si="1"/>
        <v>YES</v>
      </c>
    </row>
    <row r="14" spans="1:9" x14ac:dyDescent="0.25">
      <c r="A14" s="9">
        <f>Achievements!A20</f>
        <v>19</v>
      </c>
      <c r="B14" s="9" t="str">
        <f>Achievements!C20</f>
        <v>Rocketeer</v>
      </c>
      <c r="C14" s="9" t="str">
        <f>Achievements!F20</f>
        <v>Knock out Rocket on normal or higher difficulty</v>
      </c>
      <c r="D14" s="9" t="s">
        <v>21</v>
      </c>
      <c r="E14" s="9" t="s">
        <v>21</v>
      </c>
      <c r="F14" s="9" t="s">
        <v>21</v>
      </c>
      <c r="G14" s="9" t="s">
        <v>21</v>
      </c>
      <c r="H14" t="s">
        <v>21</v>
      </c>
      <c r="I14" s="9" t="str">
        <f t="shared" si="1"/>
        <v>YES</v>
      </c>
    </row>
    <row r="15" spans="1:9" x14ac:dyDescent="0.25">
      <c r="A15" s="9">
        <f>Achievements!A21</f>
        <v>20</v>
      </c>
      <c r="B15" s="9" t="str">
        <f>Achievements!C21</f>
        <v>Now You Realize the Powers I Possess!</v>
      </c>
      <c r="C15" s="9" t="str">
        <f>Achievements!F21</f>
        <v>Knock out Zamza on normal or higher difficulty</v>
      </c>
      <c r="D15" s="9" t="s">
        <v>21</v>
      </c>
      <c r="E15" s="9" t="s">
        <v>21</v>
      </c>
      <c r="F15" s="9" t="s">
        <v>21</v>
      </c>
      <c r="G15" s="9" t="s">
        <v>21</v>
      </c>
      <c r="H15" t="s">
        <v>21</v>
      </c>
      <c r="I15" s="9" t="str">
        <f t="shared" si="1"/>
        <v>YES</v>
      </c>
    </row>
    <row r="16" spans="1:9" x14ac:dyDescent="0.25">
      <c r="A16" s="9">
        <f>Achievements!A22</f>
        <v>21</v>
      </c>
      <c r="B16" s="9" t="str">
        <f>Achievements!C22</f>
        <v>Heart Burn</v>
      </c>
      <c r="C16" s="9" t="str">
        <f>Achievements!F22</f>
        <v>Knock out Big Ben on normal or higher difficulty</v>
      </c>
      <c r="D16" s="9" t="s">
        <v>21</v>
      </c>
      <c r="E16" s="9" t="s">
        <v>21</v>
      </c>
      <c r="F16" s="9" t="s">
        <v>21</v>
      </c>
      <c r="G16" s="9" t="s">
        <v>21</v>
      </c>
      <c r="H16" s="9" t="s">
        <v>21</v>
      </c>
      <c r="I16" s="9" t="str">
        <f t="shared" si="1"/>
        <v>YES</v>
      </c>
    </row>
    <row r="17" spans="1:9" x14ac:dyDescent="0.25">
      <c r="A17" s="9">
        <f>Achievements!A23</f>
        <v>22</v>
      </c>
      <c r="B17" s="9" t="str">
        <f>Achievements!C23</f>
        <v>The Right Hand</v>
      </c>
      <c r="C17" s="9" t="str">
        <f>Achievements!F23</f>
        <v>Knock out Shiva on normal or higher difficulty</v>
      </c>
      <c r="D17" s="9" t="s">
        <v>21</v>
      </c>
      <c r="E17" s="9" t="s">
        <v>21</v>
      </c>
      <c r="F17" s="9" t="s">
        <v>21</v>
      </c>
      <c r="G17" s="9" t="s">
        <v>21</v>
      </c>
      <c r="H17" s="9" t="s">
        <v>21</v>
      </c>
      <c r="I17" s="9" t="str">
        <f t="shared" si="1"/>
        <v>YES</v>
      </c>
    </row>
    <row r="18" spans="1:9" x14ac:dyDescent="0.25">
      <c r="A18" s="9">
        <f>Achievements!A24</f>
        <v>23</v>
      </c>
      <c r="B18" s="9" t="str">
        <f>Achievements!C24</f>
        <v>Barbon Battle Strip!</v>
      </c>
      <c r="C18" s="9" t="str">
        <f>Achievements!F24</f>
        <v>Knock out the Stage 1 boss, the Bouncer on normal or higher difficulty</v>
      </c>
      <c r="D18" s="9" t="s">
        <v>21</v>
      </c>
      <c r="E18" s="9" t="s">
        <v>21</v>
      </c>
      <c r="F18" s="9" t="s">
        <v>21</v>
      </c>
      <c r="G18" s="9" t="s">
        <v>21</v>
      </c>
      <c r="H18" s="9" t="s">
        <v>21</v>
      </c>
      <c r="I18" s="9" t="str">
        <f t="shared" si="1"/>
        <v>YES</v>
      </c>
    </row>
    <row r="19" spans="1:9" x14ac:dyDescent="0.25">
      <c r="A19" s="9">
        <f>Achievements!A25</f>
        <v>24</v>
      </c>
      <c r="B19" s="9" t="str">
        <f>Achievements!C25</f>
        <v>Cut You for Real!</v>
      </c>
      <c r="C19" s="9" t="str">
        <f>Achievements!F25</f>
        <v>Knock out the Stage 2 bosses, the Knife Ninjas on normal or higher difficulty</v>
      </c>
      <c r="D19" s="9" t="s">
        <v>21</v>
      </c>
      <c r="E19" s="9" t="s">
        <v>21</v>
      </c>
      <c r="F19" s="9" t="s">
        <v>21</v>
      </c>
      <c r="G19" s="9" t="s">
        <v>21</v>
      </c>
      <c r="H19" s="9" t="s">
        <v>21</v>
      </c>
      <c r="I19" s="9" t="str">
        <f t="shared" si="1"/>
        <v>YES</v>
      </c>
    </row>
    <row r="20" spans="1:9" x14ac:dyDescent="0.25">
      <c r="A20" s="9">
        <f>Achievements!A26</f>
        <v>25</v>
      </c>
      <c r="B20" s="9" t="str">
        <f>Achievements!C26</f>
        <v>Here, There, and Everywhere!</v>
      </c>
      <c r="C20" s="9" t="str">
        <f>Achievements!F26</f>
        <v>Knock out the Stage 3 boss, the Teleporter on normal or higher difficulty</v>
      </c>
      <c r="D20" s="9" t="s">
        <v>21</v>
      </c>
      <c r="E20" s="9" t="s">
        <v>21</v>
      </c>
      <c r="F20" s="9" t="s">
        <v>21</v>
      </c>
      <c r="G20" s="9" t="s">
        <v>21</v>
      </c>
      <c r="H20" s="9" t="s">
        <v>21</v>
      </c>
      <c r="I20" s="9" t="str">
        <f t="shared" si="1"/>
        <v>YES</v>
      </c>
    </row>
    <row r="21" spans="1:9" x14ac:dyDescent="0.25">
      <c r="A21" s="9">
        <f>Achievements!A27</f>
        <v>26</v>
      </c>
      <c r="B21" s="9" t="str">
        <f>Achievements!C27</f>
        <v>Put Up Your Dukes!</v>
      </c>
      <c r="C21" s="9" t="str">
        <f>Achievements!F27</f>
        <v>Knock out the Stage 4 boss, Rocky Bear on normal or higher difficulty</v>
      </c>
      <c r="D21" s="9" t="s">
        <v>21</v>
      </c>
      <c r="E21" s="9" t="s">
        <v>21</v>
      </c>
      <c r="F21" s="9" t="s">
        <v>21</v>
      </c>
      <c r="G21" s="9" t="s">
        <v>21</v>
      </c>
      <c r="H21" s="9" t="s">
        <v>21</v>
      </c>
      <c r="I21" s="9" t="str">
        <f t="shared" si="1"/>
        <v>YES</v>
      </c>
    </row>
    <row r="22" spans="1:9" x14ac:dyDescent="0.25">
      <c r="A22" s="9">
        <f>Achievements!A28</f>
        <v>27</v>
      </c>
      <c r="B22" s="9" t="str">
        <f>Achievements!C28</f>
        <v>Strong Flesh, Weak Steel!</v>
      </c>
      <c r="C22" s="9" t="str">
        <f>Achievements!F28</f>
        <v>Knock out the Stage 5 bosses, Particle and Molecule on normal or higher difficulty</v>
      </c>
      <c r="D22" s="9" t="s">
        <v>21</v>
      </c>
      <c r="E22" s="9" t="s">
        <v>21</v>
      </c>
      <c r="F22" s="9" t="s">
        <v>21</v>
      </c>
      <c r="G22" s="9" t="s">
        <v>21</v>
      </c>
      <c r="H22" s="9" t="s">
        <v>21</v>
      </c>
      <c r="I22" s="9" t="str">
        <f t="shared" si="1"/>
        <v>YES</v>
      </c>
    </row>
    <row r="23" spans="1:9" x14ac:dyDescent="0.25">
      <c r="A23" s="9">
        <f>Achievements!A29</f>
        <v>28</v>
      </c>
      <c r="B23" s="9" t="str">
        <f>Achievements!C29</f>
        <v>The X Factor!</v>
      </c>
      <c r="C23" s="9" t="str">
        <f>Achievements!F29</f>
        <v>Knock out the Stage 6 boss, Mr. X on normal or higher difficulty</v>
      </c>
      <c r="D23" s="9" t="s">
        <v>21</v>
      </c>
      <c r="E23" s="9" t="s">
        <v>21</v>
      </c>
      <c r="F23" s="9" t="s">
        <v>21</v>
      </c>
      <c r="G23" s="9" t="s">
        <v>21</v>
      </c>
      <c r="H23" s="9" t="s">
        <v>21</v>
      </c>
      <c r="I23" s="9" t="str">
        <f t="shared" si="1"/>
        <v>YES</v>
      </c>
    </row>
    <row r="24" spans="1:9" x14ac:dyDescent="0.25">
      <c r="A24" s="9">
        <f>Achievements!A30</f>
        <v>29</v>
      </c>
      <c r="B24" s="9" t="str">
        <f>Achievements!C30</f>
        <v>Barbon Bounced!</v>
      </c>
      <c r="C24" s="9" t="str">
        <f>Achievements!F30</f>
        <v>Knock out the Stage 1 boss, the Bouncer without taking damage on hard difficulty, level select allowed</v>
      </c>
      <c r="D24" s="9" t="s">
        <v>21</v>
      </c>
      <c r="E24" s="9" t="s">
        <v>21</v>
      </c>
      <c r="F24" s="9" t="s">
        <v>21</v>
      </c>
      <c r="G24" s="9" t="s">
        <v>21</v>
      </c>
      <c r="H24" s="9" t="s">
        <v>21</v>
      </c>
      <c r="I24" s="9" t="str">
        <f t="shared" si="1"/>
        <v>YES</v>
      </c>
    </row>
    <row r="25" spans="1:9" x14ac:dyDescent="0.25">
      <c r="A25" s="9">
        <f>Achievements!A31</f>
        <v>30</v>
      </c>
      <c r="B25" s="9" t="str">
        <f>Achievements!C31</f>
        <v>Twin Shinobi!</v>
      </c>
      <c r="C25" s="9" t="str">
        <f>Achievements!F31</f>
        <v>Knock out the Stage 2 bosses, the Knife Ninjas without taking damage on hard difficulty, level select allowed</v>
      </c>
      <c r="D25" s="9" t="s">
        <v>21</v>
      </c>
      <c r="E25" s="9" t="s">
        <v>21</v>
      </c>
      <c r="F25" s="9" t="s">
        <v>21</v>
      </c>
      <c r="G25" s="9" t="s">
        <v>21</v>
      </c>
      <c r="H25" s="9" t="s">
        <v>21</v>
      </c>
      <c r="I25" s="9" t="str">
        <f t="shared" si="1"/>
        <v>YES</v>
      </c>
    </row>
    <row r="26" spans="1:9" x14ac:dyDescent="0.25">
      <c r="A26" s="9">
        <f>Achievements!A32</f>
        <v>31</v>
      </c>
      <c r="B26" s="9" t="str">
        <f>Achievements!C32</f>
        <v>The Yautja!</v>
      </c>
      <c r="C26" s="9" t="str">
        <f>Achievements!F32</f>
        <v>Knock out the Stage 3 boss, the Teleporter without taking damage on hard difficulty, level select allowed</v>
      </c>
      <c r="D26" s="9" t="s">
        <v>21</v>
      </c>
      <c r="E26" s="9" t="s">
        <v>21</v>
      </c>
      <c r="F26" s="9" t="s">
        <v>21</v>
      </c>
      <c r="G26" s="9" t="s">
        <v>21</v>
      </c>
      <c r="H26" s="9" t="s">
        <v>21</v>
      </c>
      <c r="I26" s="9" t="str">
        <f t="shared" si="1"/>
        <v>YES</v>
      </c>
    </row>
    <row r="27" spans="1:9" x14ac:dyDescent="0.25">
      <c r="A27" s="9">
        <f>Achievements!A33</f>
        <v>32</v>
      </c>
      <c r="B27" s="9" t="str">
        <f>Achievements!C33</f>
        <v>I Need a Montage!</v>
      </c>
      <c r="C27" s="9" t="str">
        <f>Achievements!F33</f>
        <v>Knock out the Stage 4 boss, Rocky Bear without taking damage on hard difficulty, level select allowed</v>
      </c>
      <c r="D27" s="9" t="s">
        <v>21</v>
      </c>
      <c r="E27" s="9" t="s">
        <v>21</v>
      </c>
      <c r="F27" s="9" t="s">
        <v>21</v>
      </c>
      <c r="G27" s="9" t="s">
        <v>21</v>
      </c>
      <c r="H27" s="9" t="s">
        <v>21</v>
      </c>
      <c r="I27" s="9" t="str">
        <f t="shared" si="1"/>
        <v>YES</v>
      </c>
    </row>
    <row r="28" spans="1:9" x14ac:dyDescent="0.25">
      <c r="A28" s="9">
        <f>Achievements!A34</f>
        <v>33</v>
      </c>
      <c r="B28" s="9" t="str">
        <f>Achievements!C34</f>
        <v>We Robots!</v>
      </c>
      <c r="C28" s="9" t="str">
        <f>Achievements!F34</f>
        <v>Knock out the Stage 5 bosses, the Particle and Molecule without taking damage on hard difficulty, level select allowed</v>
      </c>
      <c r="D28" s="9" t="s">
        <v>21</v>
      </c>
      <c r="E28" s="9" t="s">
        <v>21</v>
      </c>
      <c r="F28" s="9" t="s">
        <v>21</v>
      </c>
      <c r="G28" s="9" t="s">
        <v>21</v>
      </c>
      <c r="H28" s="9" t="s">
        <v>21</v>
      </c>
      <c r="I28" s="9" t="str">
        <f t="shared" si="1"/>
        <v>YES</v>
      </c>
    </row>
    <row r="29" spans="1:9" x14ac:dyDescent="0.25">
      <c r="A29" s="9">
        <f>Achievements!A35</f>
        <v>34</v>
      </c>
      <c r="B29" s="9" t="str">
        <f>Achievements!C35</f>
        <v>X Minus One!</v>
      </c>
      <c r="C29" s="9" t="str">
        <f>Achievements!F35</f>
        <v>Knock out the Stage 6 boss, Mr. X without dying on hard difficulty, level select allowed</v>
      </c>
      <c r="D29" s="9" t="s">
        <v>21</v>
      </c>
      <c r="E29" s="9" t="s">
        <v>21</v>
      </c>
      <c r="F29" s="9" t="s">
        <v>21</v>
      </c>
      <c r="G29" s="9" t="s">
        <v>21</v>
      </c>
      <c r="H29" s="9" t="s">
        <v>21</v>
      </c>
      <c r="I29" s="9" t="str">
        <f t="shared" si="1"/>
        <v>YES</v>
      </c>
    </row>
    <row r="30" spans="1:9" x14ac:dyDescent="0.25">
      <c r="A30" s="9">
        <f>Achievements!A36</f>
        <v>35</v>
      </c>
      <c r="B30" s="9" t="str">
        <f>Achievements!C36</f>
        <v>Hand to Hand Combat</v>
      </c>
      <c r="C30" s="9" t="str">
        <f>Achievements!F36</f>
        <v>Knock out 50 number of enemies with bare knuckels on normal or higher difficulty</v>
      </c>
      <c r="D30" s="9" t="s">
        <v>21</v>
      </c>
      <c r="E30" s="9" t="s">
        <v>21</v>
      </c>
      <c r="F30" s="9" t="s">
        <v>21</v>
      </c>
      <c r="G30" s="9" t="s">
        <v>21</v>
      </c>
      <c r="H30" t="s">
        <v>21</v>
      </c>
      <c r="I30" s="9" t="str">
        <f t="shared" si="1"/>
        <v>YES</v>
      </c>
    </row>
    <row r="31" spans="1:9" x14ac:dyDescent="0.25">
      <c r="A31" s="9">
        <f>Achievements!A37</f>
        <v>36</v>
      </c>
      <c r="B31" s="9" t="str">
        <f>Achievements!C37</f>
        <v>Mixed Martial Arts</v>
      </c>
      <c r="C31" s="9" t="str">
        <f>Achievements!F37</f>
        <v>Knock out 100 number of enemies with bare knuckels on normal or higher difficulty</v>
      </c>
      <c r="D31" s="9" t="s">
        <v>21</v>
      </c>
      <c r="E31" s="9" t="s">
        <v>21</v>
      </c>
      <c r="F31" s="9" t="s">
        <v>21</v>
      </c>
      <c r="G31" s="9" t="s">
        <v>21</v>
      </c>
      <c r="H31" s="9" t="s">
        <v>21</v>
      </c>
      <c r="I31" s="9" t="str">
        <f t="shared" si="1"/>
        <v>YES</v>
      </c>
    </row>
    <row r="32" spans="1:9" x14ac:dyDescent="0.25">
      <c r="A32" s="9">
        <f>Achievements!A38</f>
        <v>37</v>
      </c>
      <c r="B32" s="9" t="str">
        <f>Achievements!C38</f>
        <v>Bare Knuckle Brawler</v>
      </c>
      <c r="C32" s="9" t="str">
        <f>Achievements!F38</f>
        <v>Knock out 200 number of enemies with bare knuckels on normal or higher difficulty</v>
      </c>
      <c r="D32" s="9" t="s">
        <v>21</v>
      </c>
      <c r="E32" s="9" t="s">
        <v>21</v>
      </c>
      <c r="F32" s="9" t="s">
        <v>21</v>
      </c>
      <c r="G32" s="9" t="s">
        <v>21</v>
      </c>
      <c r="H32" s="9" t="s">
        <v>21</v>
      </c>
      <c r="I32" s="9" t="str">
        <f t="shared" si="1"/>
        <v>YES</v>
      </c>
    </row>
    <row r="33" spans="1:9" x14ac:dyDescent="0.25">
      <c r="A33" s="9">
        <f>Achievements!A39</f>
        <v>38</v>
      </c>
      <c r="B33" s="9" t="str">
        <f>Achievements!C39</f>
        <v>Knifes Out</v>
      </c>
      <c r="C33" s="9" t="str">
        <f>Achievements!F39</f>
        <v>Knock out 10 number of enemies with a knife on normal or higher difficulty</v>
      </c>
      <c r="D33" s="9" t="s">
        <v>21</v>
      </c>
      <c r="E33" s="9" t="s">
        <v>21</v>
      </c>
      <c r="F33" s="9" t="s">
        <v>21</v>
      </c>
      <c r="G33" s="9" t="s">
        <v>21</v>
      </c>
      <c r="H33" s="9" t="s">
        <v>21</v>
      </c>
      <c r="I33" s="9" t="str">
        <f t="shared" si="1"/>
        <v>YES</v>
      </c>
    </row>
    <row r="34" spans="1:9" x14ac:dyDescent="0.25">
      <c r="A34" s="9">
        <f>Achievements!A40</f>
        <v>39</v>
      </c>
      <c r="B34" s="9" t="str">
        <f>Achievements!C40</f>
        <v>Twist the Knife</v>
      </c>
      <c r="C34" s="9" t="str">
        <f>Achievements!F40</f>
        <v>Knock out 25 number of enemies with a knife on normal or higher difficulty</v>
      </c>
      <c r="D34" s="9" t="s">
        <v>21</v>
      </c>
      <c r="E34" s="9" t="s">
        <v>21</v>
      </c>
      <c r="F34" s="9" t="s">
        <v>21</v>
      </c>
      <c r="G34" s="9" t="s">
        <v>21</v>
      </c>
      <c r="H34" s="9" t="s">
        <v>21</v>
      </c>
      <c r="I34" s="9" t="str">
        <f t="shared" si="1"/>
        <v>YES</v>
      </c>
    </row>
    <row r="35" spans="1:9" x14ac:dyDescent="0.25">
      <c r="A35" s="9">
        <f>Achievements!A41</f>
        <v>40</v>
      </c>
      <c r="B35" s="9" t="str">
        <f>Achievements!C41</f>
        <v>Cut Above the Rest</v>
      </c>
      <c r="C35" s="9" t="str">
        <f>Achievements!F41</f>
        <v>Knock out 50 number of enemies with a knife on normal or higher difficulty</v>
      </c>
      <c r="D35" s="9" t="s">
        <v>21</v>
      </c>
      <c r="E35" s="9" t="s">
        <v>21</v>
      </c>
      <c r="F35" s="9" t="s">
        <v>21</v>
      </c>
      <c r="G35" s="9" t="s">
        <v>21</v>
      </c>
      <c r="H35" s="9" t="s">
        <v>21</v>
      </c>
      <c r="I35" s="9" t="str">
        <f t="shared" si="1"/>
        <v>YES</v>
      </c>
    </row>
    <row r="36" spans="1:9" x14ac:dyDescent="0.25">
      <c r="A36" s="9">
        <f>Achievements!A42</f>
        <v>41</v>
      </c>
      <c r="B36" s="9" t="str">
        <f>Achievements!C42</f>
        <v>Pipe Down</v>
      </c>
      <c r="C36" s="9" t="str">
        <f>Achievements!F42</f>
        <v>Knock out 10 number of enemies with a bar on normal or higher difficulty</v>
      </c>
      <c r="D36" s="9" t="s">
        <v>21</v>
      </c>
      <c r="E36" s="9" t="s">
        <v>21</v>
      </c>
      <c r="F36" s="9" t="s">
        <v>21</v>
      </c>
      <c r="G36" s="9" t="s">
        <v>21</v>
      </c>
      <c r="H36" s="9" t="s">
        <v>21</v>
      </c>
      <c r="I36" s="9" t="str">
        <f t="shared" si="1"/>
        <v>YES</v>
      </c>
    </row>
    <row r="37" spans="1:9" x14ac:dyDescent="0.25">
      <c r="A37" s="9">
        <f>Achievements!A43</f>
        <v>42</v>
      </c>
      <c r="B37" s="9" t="str">
        <f>Achievements!C43</f>
        <v>Setting the Bar</v>
      </c>
      <c r="C37" s="9" t="str">
        <f>Achievements!F43</f>
        <v>Knock out 25 number of enemies with a bar on normal or higher difficulty</v>
      </c>
      <c r="D37" s="9" t="s">
        <v>21</v>
      </c>
      <c r="E37" s="9" t="s">
        <v>21</v>
      </c>
      <c r="F37" s="9" t="s">
        <v>21</v>
      </c>
      <c r="G37" s="9" t="s">
        <v>21</v>
      </c>
      <c r="H37" s="9" t="s">
        <v>21</v>
      </c>
      <c r="I37" s="9" t="str">
        <f t="shared" si="1"/>
        <v>YES</v>
      </c>
    </row>
    <row r="38" spans="1:9" x14ac:dyDescent="0.25">
      <c r="A38" s="9">
        <f>Achievements!A44</f>
        <v>43</v>
      </c>
      <c r="B38" s="9" t="str">
        <f>Achievements!C44</f>
        <v>Carry a Big Stick</v>
      </c>
      <c r="C38" s="9" t="str">
        <f>Achievements!F44</f>
        <v>Knock out 50 number of enemies with a bar on normal or higher difficulty</v>
      </c>
      <c r="D38" s="9" t="s">
        <v>21</v>
      </c>
      <c r="E38" s="9" t="s">
        <v>21</v>
      </c>
      <c r="F38" s="9" t="s">
        <v>21</v>
      </c>
      <c r="G38" s="9" t="s">
        <v>21</v>
      </c>
      <c r="H38" s="9" t="s">
        <v>21</v>
      </c>
      <c r="I38" s="9" t="str">
        <f t="shared" si="1"/>
        <v>YES</v>
      </c>
    </row>
    <row r="39" spans="1:9" x14ac:dyDescent="0.25">
      <c r="A39" s="9">
        <f>Achievements!A8</f>
        <v>7</v>
      </c>
      <c r="B39" s="9" t="str">
        <f>Achievements!C8</f>
        <v>Gimme a Glass of Milk… in a Dirty Glass!</v>
      </c>
      <c r="C39" s="9" t="str">
        <f>Achievements!F8</f>
        <v>Survive a bar brawl in stage 1-2 without dying on hard difficulty, level select allowed</v>
      </c>
      <c r="D39" s="9" t="s">
        <v>21</v>
      </c>
      <c r="E39" s="9" t="s">
        <v>21</v>
      </c>
      <c r="F39" s="9" t="s">
        <v>21</v>
      </c>
      <c r="G39" s="9" t="s">
        <v>21</v>
      </c>
      <c r="H39" s="9" t="s">
        <v>21</v>
      </c>
      <c r="I39" s="9" t="str">
        <f t="shared" si="1"/>
        <v>YES</v>
      </c>
    </row>
    <row r="40" spans="1:9" x14ac:dyDescent="0.25">
      <c r="A40" s="9">
        <f>Achievements!A9</f>
        <v>8</v>
      </c>
      <c r="B40" s="9" t="str">
        <f>Achievements!C9</f>
        <v>Look Out Above!</v>
      </c>
      <c r="C40" s="9" t="str">
        <f>Achievements!F9</f>
        <v>Survive the ambush in stage 2-3 without dying on hard difficulty, level select allowed</v>
      </c>
      <c r="D40" s="9" t="s">
        <v>21</v>
      </c>
      <c r="E40" s="9" t="s">
        <v>21</v>
      </c>
      <c r="F40" s="9" t="s">
        <v>21</v>
      </c>
      <c r="G40" s="9" t="s">
        <v>21</v>
      </c>
      <c r="H40" s="9" t="s">
        <v>21</v>
      </c>
      <c r="I40" s="9" t="str">
        <f t="shared" si="1"/>
        <v>YES</v>
      </c>
    </row>
    <row r="41" spans="1:9" x14ac:dyDescent="0.25">
      <c r="A41" s="9">
        <f>Achievements!A10</f>
        <v>9</v>
      </c>
      <c r="B41" s="9" t="str">
        <f>Achievements!C10</f>
        <v>Into the Maw of Madness!</v>
      </c>
      <c r="C41" s="9" t="str">
        <f>Achievements!F10</f>
        <v>Survive the first spiker attack in stage 3-2 without taking damage on hard difficulty, level select allowed</v>
      </c>
      <c r="D41" s="9" t="s">
        <v>21</v>
      </c>
      <c r="E41" s="9" t="s">
        <v>21</v>
      </c>
      <c r="F41" s="9" t="s">
        <v>21</v>
      </c>
      <c r="G41" s="9" t="s">
        <v>21</v>
      </c>
      <c r="H41" t="s">
        <v>21</v>
      </c>
      <c r="I41" s="9" t="str">
        <f t="shared" si="1"/>
        <v>YES</v>
      </c>
    </row>
    <row r="42" spans="1:9" x14ac:dyDescent="0.25">
      <c r="A42" s="9">
        <f>Achievements!A11</f>
        <v>10</v>
      </c>
      <c r="B42" s="9" t="str">
        <f>Achievements!C11</f>
        <v>All Hands on Deck!</v>
      </c>
      <c r="C42" s="9" t="str">
        <f>Achievements!F11</f>
        <v>Survive the lower decks in stage 4-2 without dying on hard difficulty, level select allowed</v>
      </c>
      <c r="D42" s="9" t="s">
        <v>21</v>
      </c>
      <c r="E42" s="9" t="s">
        <v>21</v>
      </c>
      <c r="F42" s="9" t="s">
        <v>21</v>
      </c>
      <c r="G42" s="9" t="s">
        <v>21</v>
      </c>
      <c r="H42" t="s">
        <v>21</v>
      </c>
      <c r="I42" s="9" t="str">
        <f t="shared" si="1"/>
        <v>YES</v>
      </c>
    </row>
    <row r="43" spans="1:9" x14ac:dyDescent="0.25">
      <c r="A43" s="9">
        <f>Achievements!A12</f>
        <v>11</v>
      </c>
      <c r="B43" s="9" t="str">
        <f>Achievements!C12</f>
        <v>It’s Always Good to Know Where the Emergency Exit Is!</v>
      </c>
      <c r="C43" s="9" t="str">
        <f>Achievements!F12</f>
        <v>Survive the factory in stage 5-2 without dying on hard difficulty, level select allowed</v>
      </c>
      <c r="D43" s="9" t="s">
        <v>21</v>
      </c>
      <c r="E43" s="9" t="s">
        <v>21</v>
      </c>
      <c r="F43" s="9" t="s">
        <v>21</v>
      </c>
      <c r="G43" s="9" t="s">
        <v>21</v>
      </c>
      <c r="H43" t="s">
        <v>21</v>
      </c>
      <c r="I43" s="9" t="str">
        <f t="shared" ref="I43:I67" si="2">IF(COUNTIF(D43:H43,"X")=5,"YES","NO")</f>
        <v>YES</v>
      </c>
    </row>
    <row r="44" spans="1:9" x14ac:dyDescent="0.25">
      <c r="A44" s="9">
        <f>Achievements!A13</f>
        <v>12</v>
      </c>
      <c r="B44" s="9" t="str">
        <f>Achievements!C13</f>
        <v>Elevator of Doom!</v>
      </c>
      <c r="C44" s="9" t="str">
        <f>Achievements!F13</f>
        <v>Survive the elevator gauntlet on stage 6-2 without dying on hard difficulty, level select allowed</v>
      </c>
      <c r="D44" s="9" t="s">
        <v>21</v>
      </c>
      <c r="E44" s="9" t="s">
        <v>21</v>
      </c>
      <c r="F44" s="9" t="s">
        <v>21</v>
      </c>
      <c r="G44" s="9" t="s">
        <v>21</v>
      </c>
      <c r="H44" s="9" t="s">
        <v>21</v>
      </c>
      <c r="I44" s="9" t="str">
        <f t="shared" si="2"/>
        <v>YES</v>
      </c>
    </row>
    <row r="45" spans="1:9" x14ac:dyDescent="0.25">
      <c r="A45" s="9">
        <f>Achievements!A45</f>
        <v>44</v>
      </c>
      <c r="B45" s="9" t="str">
        <f>Achievements!C45</f>
        <v>Neighbourhood Watch</v>
      </c>
      <c r="C45" s="9" t="str">
        <f>Achievements!F45</f>
        <v>Score 50K or higher</v>
      </c>
      <c r="D45" s="9" t="s">
        <v>21</v>
      </c>
      <c r="E45" s="9" t="s">
        <v>21</v>
      </c>
      <c r="F45" s="9" t="s">
        <v>21</v>
      </c>
      <c r="G45" s="9" t="s">
        <v>21</v>
      </c>
      <c r="H45" s="9" t="s">
        <v>21</v>
      </c>
      <c r="I45" s="9" t="str">
        <f t="shared" si="2"/>
        <v>YES</v>
      </c>
    </row>
    <row r="46" spans="1:9" x14ac:dyDescent="0.25">
      <c r="A46" s="9">
        <f>Achievements!A46</f>
        <v>45</v>
      </c>
      <c r="B46" s="9" t="str">
        <f>Achievements!C46</f>
        <v>Street Cleaner</v>
      </c>
      <c r="C46" s="9" t="str">
        <f>Achievements!F46</f>
        <v>Score 100K or higher</v>
      </c>
      <c r="D46" s="9" t="s">
        <v>21</v>
      </c>
      <c r="E46" s="9" t="s">
        <v>21</v>
      </c>
      <c r="F46" s="9" t="s">
        <v>21</v>
      </c>
      <c r="G46" s="9" t="s">
        <v>21</v>
      </c>
      <c r="H46" s="9" t="s">
        <v>21</v>
      </c>
      <c r="I46" s="9" t="str">
        <f t="shared" si="2"/>
        <v>YES</v>
      </c>
    </row>
    <row r="47" spans="1:9" x14ac:dyDescent="0.25">
      <c r="A47" s="9">
        <f>Achievements!A47</f>
        <v>46</v>
      </c>
      <c r="B47" s="9" t="str">
        <f>Achievements!C47</f>
        <v>Self-Styled Vigilante</v>
      </c>
      <c r="C47" s="9" t="str">
        <f>Achievements!F47</f>
        <v>Score 150K or higher</v>
      </c>
      <c r="D47" s="9" t="s">
        <v>21</v>
      </c>
      <c r="E47" s="9" t="s">
        <v>21</v>
      </c>
      <c r="F47" s="9" t="s">
        <v>21</v>
      </c>
      <c r="G47" s="9" t="s">
        <v>21</v>
      </c>
      <c r="H47" s="9" t="s">
        <v>21</v>
      </c>
      <c r="I47" s="9" t="str">
        <f t="shared" si="2"/>
        <v>YES</v>
      </c>
    </row>
    <row r="48" spans="1:9" x14ac:dyDescent="0.25">
      <c r="A48" s="9">
        <f>Achievements!A48</f>
        <v>47</v>
      </c>
      <c r="B48" s="9" t="str">
        <f>Achievements!C48</f>
        <v>City Watchdog</v>
      </c>
      <c r="C48" s="9" t="str">
        <f>Achievements!F48</f>
        <v>Score 200K or higher</v>
      </c>
      <c r="D48" s="9" t="s">
        <v>21</v>
      </c>
      <c r="E48" s="9" t="s">
        <v>21</v>
      </c>
      <c r="F48" s="9" t="s">
        <v>21</v>
      </c>
      <c r="G48" s="9" t="s">
        <v>21</v>
      </c>
      <c r="H48" s="9" t="s">
        <v>21</v>
      </c>
      <c r="I48" s="9" t="str">
        <f t="shared" si="2"/>
        <v>YES</v>
      </c>
    </row>
    <row r="49" spans="1:9" x14ac:dyDescent="0.25">
      <c r="A49" s="9">
        <f>Achievements!A49</f>
        <v>48</v>
      </c>
      <c r="B49" s="9" t="str">
        <f>Achievements!C49</f>
        <v>Stalwart Defender</v>
      </c>
      <c r="C49" s="9" t="str">
        <f>Achievements!F49</f>
        <v>Score 300K or higher</v>
      </c>
      <c r="D49" s="9" t="s">
        <v>21</v>
      </c>
      <c r="E49" s="9" t="s">
        <v>21</v>
      </c>
      <c r="F49" s="9" t="s">
        <v>21</v>
      </c>
      <c r="G49" s="9" t="s">
        <v>21</v>
      </c>
      <c r="H49" s="9" t="s">
        <v>21</v>
      </c>
      <c r="I49" s="9" t="str">
        <f t="shared" si="2"/>
        <v>YES</v>
      </c>
    </row>
    <row r="50" spans="1:9" x14ac:dyDescent="0.25">
      <c r="A50" s="9">
        <f>Achievements!A50</f>
        <v>49</v>
      </c>
      <c r="B50" s="9" t="str">
        <f>Achievements!C50</f>
        <v>Guardian of the Streets</v>
      </c>
      <c r="C50" s="9" t="str">
        <f>Achievements!F50</f>
        <v>Score 400K or higher</v>
      </c>
      <c r="D50" s="9" t="s">
        <v>21</v>
      </c>
      <c r="E50" s="9" t="s">
        <v>21</v>
      </c>
      <c r="F50" s="9" t="s">
        <v>21</v>
      </c>
      <c r="G50" s="9" t="s">
        <v>21</v>
      </c>
      <c r="H50" s="9" t="s">
        <v>21</v>
      </c>
      <c r="I50" s="9" t="str">
        <f t="shared" si="2"/>
        <v>YES</v>
      </c>
    </row>
    <row r="51" spans="1:9" x14ac:dyDescent="0.25">
      <c r="A51" s="9">
        <f>Achievements!A51</f>
        <v>50</v>
      </c>
      <c r="B51" s="9" t="str">
        <f>Achievements!C51</f>
        <v>An Apple a Day</v>
      </c>
      <c r="C51" s="9" t="str">
        <f>Achievements!F51</f>
        <v>Eat an Apple</v>
      </c>
      <c r="D51" s="9" t="s">
        <v>21</v>
      </c>
      <c r="E51" s="9" t="s">
        <v>21</v>
      </c>
      <c r="F51" s="9" t="s">
        <v>21</v>
      </c>
      <c r="G51" s="9" t="s">
        <v>21</v>
      </c>
      <c r="H51" s="9" t="s">
        <v>21</v>
      </c>
      <c r="I51" s="9" t="str">
        <f t="shared" si="2"/>
        <v>YES</v>
      </c>
    </row>
    <row r="52" spans="1:9" x14ac:dyDescent="0.25">
      <c r="A52" s="9">
        <f>Achievements!A52</f>
        <v>51</v>
      </c>
      <c r="B52" s="9" t="str">
        <f>Achievements!C52</f>
        <v>Street Meat</v>
      </c>
      <c r="C52" s="9" t="str">
        <f>Achievements!F52</f>
        <v>Eat some Meat</v>
      </c>
      <c r="D52" s="9" t="s">
        <v>21</v>
      </c>
      <c r="E52" s="9" t="s">
        <v>21</v>
      </c>
      <c r="F52" s="9" t="s">
        <v>21</v>
      </c>
      <c r="G52" s="9" t="s">
        <v>21</v>
      </c>
      <c r="H52" s="9" t="s">
        <v>21</v>
      </c>
      <c r="I52" s="9" t="str">
        <f t="shared" si="2"/>
        <v>YES</v>
      </c>
    </row>
    <row r="53" spans="1:9" x14ac:dyDescent="0.25">
      <c r="A53" s="9">
        <f>Achievements!A53</f>
        <v>52</v>
      </c>
      <c r="B53" s="9" t="str">
        <f>Achievements!C53</f>
        <v>Instant Recovery</v>
      </c>
      <c r="C53" s="9" t="str">
        <f>Achievements!F53</f>
        <v>Recover health from 10% or less to greater than 90% on normal or higher difficulty</v>
      </c>
      <c r="D53" s="9" t="s">
        <v>21</v>
      </c>
      <c r="E53" s="9" t="s">
        <v>21</v>
      </c>
      <c r="F53" s="9" t="s">
        <v>21</v>
      </c>
      <c r="G53" s="9" t="s">
        <v>21</v>
      </c>
      <c r="H53" s="9" t="s">
        <v>21</v>
      </c>
      <c r="I53" s="9" t="str">
        <f t="shared" si="2"/>
        <v>YES</v>
      </c>
    </row>
    <row r="54" spans="1:9" x14ac:dyDescent="0.25">
      <c r="A54" s="9">
        <f>Achievements!A54</f>
        <v>53</v>
      </c>
      <c r="B54" s="9" t="str">
        <f>Achievements!C54</f>
        <v>I’m Not Hunger</v>
      </c>
      <c r="C54" s="9" t="str">
        <f>Achievements!F54</f>
        <v>Beat the game with out eating any food on normal or higher difficulty</v>
      </c>
      <c r="D54" s="9" t="s">
        <v>21</v>
      </c>
      <c r="E54" s="9" t="s">
        <v>21</v>
      </c>
      <c r="F54" s="9" t="s">
        <v>21</v>
      </c>
      <c r="G54" s="9" t="s">
        <v>21</v>
      </c>
      <c r="H54" s="9" t="s">
        <v>21</v>
      </c>
      <c r="I54" s="9" t="str">
        <f t="shared" si="2"/>
        <v>YES</v>
      </c>
    </row>
    <row r="55" spans="1:9" x14ac:dyDescent="0.25">
      <c r="A55" s="9">
        <f>Achievements!A55</f>
        <v>54</v>
      </c>
      <c r="B55" s="9" t="str">
        <f>Achievements!C55</f>
        <v>Get a Life</v>
      </c>
      <c r="C55" s="9" t="str">
        <f>Achievements!F55</f>
        <v>Pick up an new life</v>
      </c>
      <c r="D55" s="9" t="s">
        <v>21</v>
      </c>
      <c r="E55" s="9" t="s">
        <v>21</v>
      </c>
      <c r="F55" s="9" t="s">
        <v>21</v>
      </c>
      <c r="G55" s="9" t="s">
        <v>21</v>
      </c>
      <c r="H55" s="9" t="s">
        <v>21</v>
      </c>
      <c r="I55" s="9" t="str">
        <f t="shared" si="2"/>
        <v>YES</v>
      </c>
    </row>
    <row r="56" spans="1:9" x14ac:dyDescent="0.25">
      <c r="A56" s="9">
        <f>Achievements!A56</f>
        <v>55</v>
      </c>
      <c r="B56" s="9" t="str">
        <f>Achievements!C56</f>
        <v>Cats of Rage</v>
      </c>
      <c r="C56" s="9" t="str">
        <f>Achievements!F56</f>
        <v>Have 9 lives at once on normal or higher difficulty</v>
      </c>
      <c r="D56" s="9" t="s">
        <v>21</v>
      </c>
      <c r="E56" s="9" t="s">
        <v>21</v>
      </c>
      <c r="F56" s="9" t="s">
        <v>21</v>
      </c>
      <c r="G56" s="9" t="s">
        <v>21</v>
      </c>
      <c r="H56" s="9" t="s">
        <v>21</v>
      </c>
      <c r="I56" s="9" t="str">
        <f t="shared" si="2"/>
        <v>YES</v>
      </c>
    </row>
    <row r="57" spans="1:9" x14ac:dyDescent="0.25">
      <c r="A57" s="9">
        <f>Achievements!A57</f>
        <v>56</v>
      </c>
      <c r="B57" s="9" t="str">
        <f>Achievements!C57</f>
        <v>Street Looter</v>
      </c>
      <c r="C57" s="9" t="str">
        <f>Achievements!F57</f>
        <v>Collect 5 treasures on normal or higher difficulty</v>
      </c>
      <c r="D57" s="9" t="s">
        <v>21</v>
      </c>
      <c r="E57" s="9" t="s">
        <v>21</v>
      </c>
      <c r="F57" s="9" t="s">
        <v>21</v>
      </c>
      <c r="G57" s="9" t="s">
        <v>21</v>
      </c>
      <c r="H57" s="9" t="s">
        <v>21</v>
      </c>
      <c r="I57" s="9" t="str">
        <f t="shared" si="2"/>
        <v>YES</v>
      </c>
    </row>
    <row r="58" spans="1:9" x14ac:dyDescent="0.25">
      <c r="A58" s="9">
        <f>Achievements!A58</f>
        <v>57</v>
      </c>
      <c r="B58" s="9" t="str">
        <f>Achievements!C58</f>
        <v>Golden Rewards</v>
      </c>
      <c r="C58" s="9" t="str">
        <f>Achievements!F58</f>
        <v>Collect 10 treasures on normal or higher difficulty</v>
      </c>
      <c r="D58" s="9" t="s">
        <v>21</v>
      </c>
      <c r="E58" s="9" t="s">
        <v>21</v>
      </c>
      <c r="F58" s="9" t="s">
        <v>21</v>
      </c>
      <c r="G58" s="9" t="s">
        <v>21</v>
      </c>
      <c r="H58" s="9" t="s">
        <v>21</v>
      </c>
      <c r="I58" s="9" t="str">
        <f t="shared" si="2"/>
        <v>YES</v>
      </c>
    </row>
    <row r="59" spans="1:9" x14ac:dyDescent="0.25">
      <c r="A59" s="9">
        <f>Achievements!A59</f>
        <v>58</v>
      </c>
      <c r="B59" s="9" t="str">
        <f>Achievements!C59</f>
        <v>Treasure Hunter</v>
      </c>
      <c r="C59" s="9" t="str">
        <f>Achievements!F59</f>
        <v>Collect 20 treasures on normal or higher difficulty</v>
      </c>
      <c r="D59" s="9" t="s">
        <v>21</v>
      </c>
      <c r="E59" s="9" t="s">
        <v>21</v>
      </c>
      <c r="F59" s="9" t="s">
        <v>21</v>
      </c>
      <c r="G59" s="9" t="s">
        <v>21</v>
      </c>
      <c r="H59" s="9" t="s">
        <v>21</v>
      </c>
      <c r="I59" s="9" t="str">
        <f t="shared" si="2"/>
        <v>YES</v>
      </c>
    </row>
    <row r="60" spans="1:9" x14ac:dyDescent="0.25">
      <c r="A60" s="9">
        <f>Achievements!A60</f>
        <v>59</v>
      </c>
      <c r="B60" s="9" t="str">
        <f>Achievements!C60</f>
        <v>I’m Not Doing This for the Money</v>
      </c>
      <c r="C60" s="9" t="str">
        <f>Achievements!F60</f>
        <v>Beat the game with out picking up any treasure on normal or higher difficulty</v>
      </c>
      <c r="D60" s="9" t="s">
        <v>21</v>
      </c>
      <c r="E60" s="9" t="s">
        <v>21</v>
      </c>
      <c r="F60" s="9" t="s">
        <v>21</v>
      </c>
      <c r="G60" s="9" t="s">
        <v>21</v>
      </c>
      <c r="H60" s="9" t="s">
        <v>21</v>
      </c>
      <c r="I60" s="9" t="str">
        <f t="shared" si="2"/>
        <v>YES</v>
      </c>
    </row>
    <row r="61" spans="1:9" x14ac:dyDescent="0.25">
      <c r="A61" s="9">
        <f>Achievements!A61</f>
        <v>60</v>
      </c>
      <c r="B61" s="9" t="str">
        <f>Achievements!C61</f>
        <v>Combat Specialist</v>
      </c>
      <c r="C61" s="9" t="str">
        <f>Achievements!F61</f>
        <v>Pick up a special</v>
      </c>
      <c r="D61" s="9" t="s">
        <v>21</v>
      </c>
      <c r="E61" s="9" t="s">
        <v>21</v>
      </c>
      <c r="F61" s="9" t="s">
        <v>21</v>
      </c>
      <c r="G61" s="9" t="s">
        <v>21</v>
      </c>
      <c r="H61" s="9" t="s">
        <v>21</v>
      </c>
      <c r="I61" s="9" t="str">
        <f t="shared" si="2"/>
        <v>YES</v>
      </c>
    </row>
    <row r="62" spans="1:9" x14ac:dyDescent="0.25">
      <c r="A62" s="9">
        <f>Achievements!A62</f>
        <v>61</v>
      </c>
      <c r="B62" s="9" t="str">
        <f>Achievements!C62</f>
        <v>I Feel So Special</v>
      </c>
      <c r="C62" s="9" t="str">
        <f>Achievements!F62</f>
        <v>Build-up 5 specials at once on normal or higher difficulty</v>
      </c>
      <c r="D62" s="9" t="s">
        <v>21</v>
      </c>
      <c r="E62" s="9" t="s">
        <v>21</v>
      </c>
      <c r="F62" s="9" t="s">
        <v>21</v>
      </c>
      <c r="G62" s="9" t="s">
        <v>21</v>
      </c>
      <c r="H62" s="9" t="s">
        <v>21</v>
      </c>
      <c r="I62" s="9" t="str">
        <f t="shared" si="2"/>
        <v>YES</v>
      </c>
    </row>
    <row r="63" spans="1:9" x14ac:dyDescent="0.25">
      <c r="A63" s="9">
        <f>Achievements!A63</f>
        <v>62</v>
      </c>
      <c r="B63" s="9" t="str">
        <f>Achievements!C63</f>
        <v>Soul Striker</v>
      </c>
      <c r="C63" s="9" t="str">
        <f>Achievements!F63</f>
        <v>Perform Axel's Special Attack</v>
      </c>
      <c r="D63" s="9" t="s">
        <v>21</v>
      </c>
      <c r="E63" s="9" t="s">
        <v>21</v>
      </c>
      <c r="F63" s="9" t="s">
        <v>21</v>
      </c>
      <c r="G63" s="9" t="s">
        <v>21</v>
      </c>
      <c r="H63" t="s">
        <v>21</v>
      </c>
      <c r="I63" s="9" t="str">
        <f t="shared" si="2"/>
        <v>YES</v>
      </c>
    </row>
    <row r="64" spans="1:9" x14ac:dyDescent="0.25">
      <c r="A64" s="9">
        <f>Achievements!A64</f>
        <v>63</v>
      </c>
      <c r="B64" s="9" t="str">
        <f>Achievements!C64</f>
        <v>Whirlwind Attack</v>
      </c>
      <c r="C64" s="9" t="str">
        <f>Achievements!F64</f>
        <v>Perform Blaze's Special Attack</v>
      </c>
      <c r="D64" s="9" t="s">
        <v>21</v>
      </c>
      <c r="E64" s="9" t="s">
        <v>21</v>
      </c>
      <c r="F64" s="9" t="s">
        <v>21</v>
      </c>
      <c r="G64" s="9" t="s">
        <v>21</v>
      </c>
      <c r="H64" s="9" t="s">
        <v>21</v>
      </c>
      <c r="I64" s="9" t="str">
        <f t="shared" si="2"/>
        <v>YES</v>
      </c>
    </row>
    <row r="65" spans="1:9" x14ac:dyDescent="0.25">
      <c r="A65" s="9">
        <f>Achievements!A65</f>
        <v>64</v>
      </c>
      <c r="B65" s="9" t="str">
        <f>Achievements!C65</f>
        <v>Pinball Assault</v>
      </c>
      <c r="C65" s="9" t="str">
        <f>Achievements!F65</f>
        <v>Perform Skate's Special Attack</v>
      </c>
      <c r="D65" s="9" t="s">
        <v>21</v>
      </c>
      <c r="E65" s="9" t="s">
        <v>21</v>
      </c>
      <c r="F65" s="9" t="s">
        <v>21</v>
      </c>
      <c r="G65" s="9" t="s">
        <v>21</v>
      </c>
      <c r="H65" s="9" t="s">
        <v>21</v>
      </c>
      <c r="I65" s="9" t="str">
        <f t="shared" si="2"/>
        <v>YES</v>
      </c>
    </row>
    <row r="66" spans="1:9" x14ac:dyDescent="0.25">
      <c r="A66" s="9">
        <f>Achievements!A66</f>
        <v>65</v>
      </c>
      <c r="B66" s="9" t="str">
        <f>Achievements!C66</f>
        <v>Air Recovery</v>
      </c>
      <c r="C66" s="9" t="str">
        <f>Achievements!F66</f>
        <v>Escape a throw</v>
      </c>
      <c r="D66" s="9" t="s">
        <v>21</v>
      </c>
      <c r="E66" s="9" t="s">
        <v>21</v>
      </c>
      <c r="F66" s="9" t="s">
        <v>21</v>
      </c>
      <c r="G66" t="s">
        <v>21</v>
      </c>
      <c r="H66" s="9" t="s">
        <v>21</v>
      </c>
      <c r="I66" s="9" t="str">
        <f t="shared" si="2"/>
        <v>YES</v>
      </c>
    </row>
    <row r="67" spans="1:9" s="9" customFormat="1" x14ac:dyDescent="0.25">
      <c r="A67" s="9">
        <f>Achievements!A67</f>
        <v>66</v>
      </c>
      <c r="B67" s="9" t="str">
        <f>Achievements!C67</f>
        <v>Nick of Time</v>
      </c>
      <c r="C67" s="9" t="str">
        <f>Achievements!F67</f>
        <v>Reset the stage timer with 5 or less seconds remaining</v>
      </c>
      <c r="D67" s="9" t="s">
        <v>21</v>
      </c>
      <c r="E67" s="9" t="s">
        <v>21</v>
      </c>
      <c r="F67" s="9" t="s">
        <v>21</v>
      </c>
      <c r="G67" s="9" t="s">
        <v>21</v>
      </c>
      <c r="H67" s="9" t="s">
        <v>21</v>
      </c>
      <c r="I67" s="9" t="str">
        <f t="shared" si="2"/>
        <v>YES</v>
      </c>
    </row>
    <row r="68" spans="1:9" x14ac:dyDescent="0.25">
      <c r="B68" s="9"/>
      <c r="C68" s="9"/>
      <c r="D68" s="9" t="str">
        <f>COUNTIF(D11:D67,"X")&amp;" / 66"</f>
        <v>57 / 66</v>
      </c>
      <c r="E68" s="9" t="str">
        <f>COUNTIF(E2:E67,"X")&amp;" / 66"</f>
        <v>66 / 66</v>
      </c>
      <c r="F68" s="9" t="str">
        <f t="shared" ref="F68:H68" si="3">COUNTIF(F2:F67,"X")&amp;" / 66"</f>
        <v>66 / 66</v>
      </c>
      <c r="G68" s="9" t="str">
        <f t="shared" si="3"/>
        <v>66 / 66</v>
      </c>
      <c r="H68" s="9" t="str">
        <f t="shared" si="3"/>
        <v>66 / 66</v>
      </c>
    </row>
    <row r="69" spans="1:9" x14ac:dyDescent="0.25">
      <c r="B69" s="9"/>
    </row>
    <row r="70" spans="1:9" x14ac:dyDescent="0.25">
      <c r="B70" s="9"/>
    </row>
    <row r="71" spans="1:9" x14ac:dyDescent="0.25">
      <c r="B71" s="9"/>
    </row>
    <row r="72" spans="1:9" x14ac:dyDescent="0.25">
      <c r="B72" s="9"/>
    </row>
    <row r="73" spans="1:9" x14ac:dyDescent="0.25">
      <c r="B73" s="9"/>
    </row>
    <row r="74" spans="1:9" x14ac:dyDescent="0.25">
      <c r="B74" s="9"/>
    </row>
    <row r="75" spans="1:9" x14ac:dyDescent="0.25">
      <c r="B75" s="9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3" sqref="A3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23</v>
      </c>
    </row>
    <row r="2" spans="1:1" x14ac:dyDescent="0.25">
      <c r="A2" t="s">
        <v>18</v>
      </c>
    </row>
    <row r="3" spans="1:1" s="9" customFormat="1" x14ac:dyDescent="0.25">
      <c r="A3" s="9" t="str">
        <f t="shared" ref="A3:A49" ca="1" si="0">"[b]"&amp;INDIRECT("Achievements!C"&amp;(ROW()-1))&amp;" ("&amp;INDIRECT("Achievements!E"&amp;(ROW()-1))&amp;")[/b] - "&amp;INDIRECT("Achievements!F"&amp;(ROW()-1))</f>
        <v>[b]Downtown (2)[/b] - Complete stage 1</v>
      </c>
    </row>
    <row r="4" spans="1:1" s="9" customFormat="1" x14ac:dyDescent="0.25">
      <c r="A4" s="9" t="str">
        <f t="shared" ca="1" si="0"/>
        <v>[b]Amusement Park (3)[/b] - Complete stage 2</v>
      </c>
    </row>
    <row r="5" spans="1:1" s="9" customFormat="1" x14ac:dyDescent="0.25">
      <c r="A5" s="9" t="str">
        <f t="shared" ca="1" si="0"/>
        <v>[b]Alien Adventure (5)[/b] - Complete stage 3</v>
      </c>
    </row>
    <row r="6" spans="1:1" s="9" customFormat="1" x14ac:dyDescent="0.25">
      <c r="A6" s="9" t="str">
        <f t="shared" ca="1" si="0"/>
        <v>[b]Marine Mayhem (5)[/b] - Complete stage 4</v>
      </c>
    </row>
    <row r="7" spans="1:1" s="9" customFormat="1" x14ac:dyDescent="0.25">
      <c r="A7" s="9" t="str">
        <f t="shared" ca="1" si="0"/>
        <v>[b]Munitions Plant (10)[/b] - Complete stage 5</v>
      </c>
    </row>
    <row r="8" spans="1:1" s="9" customFormat="1" x14ac:dyDescent="0.25">
      <c r="A8" s="9" t="str">
        <f t="shared" ca="1" si="0"/>
        <v>[b]Syndicate Stronghold (10)[/b] - Complete stage 6</v>
      </c>
    </row>
    <row r="9" spans="1:1" s="9" customFormat="1" x14ac:dyDescent="0.25">
      <c r="A9" s="9" t="str">
        <f t="shared" ca="1" si="0"/>
        <v>[b]Gimme a Glass of Milk… in a Dirty Glass! (5)[/b] - Survive a bar brawl in stage 1-2 without dying on hard difficulty, level select allowed</v>
      </c>
    </row>
    <row r="10" spans="1:1" s="9" customFormat="1" x14ac:dyDescent="0.25">
      <c r="A10" s="9" t="str">
        <f t="shared" ca="1" si="0"/>
        <v>[b]Look Out Above! (5)[/b] - Survive the ambush in stage 2-3 without dying on hard difficulty, level select allowed</v>
      </c>
    </row>
    <row r="11" spans="1:1" s="9" customFormat="1" x14ac:dyDescent="0.25">
      <c r="A11" s="9" t="str">
        <f t="shared" ca="1" si="0"/>
        <v>[b]Into the Maw of Madness! (5)[/b] - Survive the first spiker attack in stage 3-2 without taking damage on hard difficulty, level select allowed</v>
      </c>
    </row>
    <row r="12" spans="1:1" s="9" customFormat="1" x14ac:dyDescent="0.25">
      <c r="A12" s="9" t="str">
        <f t="shared" ca="1" si="0"/>
        <v>[b]All Hands on Deck! (10)[/b] - Survive the lower decks in stage 4-2 without dying on hard difficulty, level select allowed</v>
      </c>
    </row>
    <row r="13" spans="1:1" s="9" customFormat="1" x14ac:dyDescent="0.25">
      <c r="A13" s="9" t="str">
        <f t="shared" ca="1" si="0"/>
        <v>[b]It’s Always Good to Know Where the Emergency Exit Is! (10)[/b] - Survive the factory in stage 5-2 without dying on hard difficulty, level select allowed</v>
      </c>
    </row>
    <row r="14" spans="1:1" s="9" customFormat="1" x14ac:dyDescent="0.25">
      <c r="A14" s="9" t="str">
        <f t="shared" ca="1" si="0"/>
        <v>[b]Elevator of Doom! (10)[/b] - Survive the elevator gauntlet on stage 6-2 without dying on hard difficulty, level select allowed</v>
      </c>
    </row>
    <row r="15" spans="1:1" s="9" customFormat="1" x14ac:dyDescent="0.25">
      <c r="A15" s="9" t="str">
        <f t="shared" ca="1" si="0"/>
        <v>[b]Mr. Jack-of-All-Stats (10)[/b] - Beat game with Axel without swapping on normal or higher difficulty</v>
      </c>
    </row>
    <row r="16" spans="1:1" s="9" customFormat="1" x14ac:dyDescent="0.25">
      <c r="A16" s="9" t="str">
        <f t="shared" ca="1" si="0"/>
        <v>[b]Ms. Fanservice (10)[/b] - Beat game with Blaze without swapping on normal or higher difficulty</v>
      </c>
    </row>
    <row r="17" spans="1:1" s="9" customFormat="1" x14ac:dyDescent="0.25">
      <c r="A17" s="9" t="str">
        <f t="shared" ca="1" si="0"/>
        <v>[b]Kid Speedster (10)[/b] - Beat game with Skate without swapping on normal or higher difficulty</v>
      </c>
    </row>
    <row r="18" spans="1:1" s="9" customFormat="1" x14ac:dyDescent="0.25">
      <c r="A18" s="9" t="str">
        <f t="shared" ca="1" si="0"/>
        <v>[b]You Call That a Knife? (1)[/b] - Knock out a Knife Punk on normal or higher difficulty</v>
      </c>
    </row>
    <row r="19" spans="1:1" s="9" customFormat="1" x14ac:dyDescent="0.25">
      <c r="A19" s="9" t="str">
        <f t="shared" ca="1" si="0"/>
        <v>[b]Hold Me Closer Tiny Dancer (2)[/b] - Knock out Electra on normal or higher difficulty</v>
      </c>
    </row>
    <row r="20" spans="1:1" s="9" customFormat="1" x14ac:dyDescent="0.25">
      <c r="A20" s="9" t="str">
        <f t="shared" ca="1" si="0"/>
        <v>[b]Everyone was Kung Fu Fighting (2)[/b] - Knock out Hakuyo on normal or higher difficulty</v>
      </c>
    </row>
    <row r="21" spans="1:1" s="9" customFormat="1" x14ac:dyDescent="0.25">
      <c r="A21" s="9" t="str">
        <f t="shared" ca="1" si="0"/>
        <v>[b]Rocketeer (3)[/b] - Knock out Rocket on normal or higher difficulty</v>
      </c>
    </row>
    <row r="22" spans="1:1" s="9" customFormat="1" x14ac:dyDescent="0.25">
      <c r="A22" s="9" t="str">
        <f t="shared" ca="1" si="0"/>
        <v>[b]Now You Realize the Powers I Possess! (4)[/b] - Knock out Zamza on normal or higher difficulty</v>
      </c>
    </row>
    <row r="23" spans="1:1" s="9" customFormat="1" x14ac:dyDescent="0.25">
      <c r="A23" s="9" t="str">
        <f t="shared" ca="1" si="0"/>
        <v>[b]Heart Burn (4)[/b] - Knock out Big Ben on normal or higher difficulty</v>
      </c>
    </row>
    <row r="24" spans="1:1" s="9" customFormat="1" x14ac:dyDescent="0.25">
      <c r="A24" s="9" t="str">
        <f t="shared" ca="1" si="0"/>
        <v>[b]The Right Hand (5)[/b] - Knock out Shiva on normal or higher difficulty</v>
      </c>
    </row>
    <row r="25" spans="1:1" s="9" customFormat="1" x14ac:dyDescent="0.25">
      <c r="A25" s="9" t="str">
        <f t="shared" ca="1" si="0"/>
        <v>[b]Barbon Battle Strip! (2)[/b] - Knock out the Stage 1 boss, the Bouncer on normal or higher difficulty</v>
      </c>
    </row>
    <row r="26" spans="1:1" s="9" customFormat="1" x14ac:dyDescent="0.25">
      <c r="A26" s="9" t="str">
        <f t="shared" ca="1" si="0"/>
        <v>[b]Cut You for Real! (3)[/b] - Knock out the Stage 2 bosses, the Knife Ninjas on normal or higher difficulty</v>
      </c>
    </row>
    <row r="27" spans="1:1" s="9" customFormat="1" x14ac:dyDescent="0.25">
      <c r="A27" s="9" t="str">
        <f t="shared" ca="1" si="0"/>
        <v>[b]Here, There, and Everywhere! (4)[/b] - Knock out the Stage 3 boss, the Teleporter on normal or higher difficulty</v>
      </c>
    </row>
    <row r="28" spans="1:1" s="9" customFormat="1" x14ac:dyDescent="0.25">
      <c r="A28" s="9" t="str">
        <f t="shared" ca="1" si="0"/>
        <v>[b]Put Up Your Dukes! (5)[/b] - Knock out the Stage 4 boss, Rocky Bear on normal or higher difficulty</v>
      </c>
    </row>
    <row r="29" spans="1:1" s="9" customFormat="1" x14ac:dyDescent="0.25">
      <c r="A29" s="9" t="str">
        <f t="shared" ca="1" si="0"/>
        <v>[b]Strong Flesh, Weak Steel! (5)[/b] - Knock out the Stage 5 bosses, Particle and Molecule on normal or higher difficulty</v>
      </c>
    </row>
    <row r="30" spans="1:1" s="9" customFormat="1" x14ac:dyDescent="0.25">
      <c r="A30" s="9" t="str">
        <f t="shared" ca="1" si="0"/>
        <v>[b]The X Factor! (10)[/b] - Knock out the Stage 6 boss, Mr. X on normal or higher difficulty</v>
      </c>
    </row>
    <row r="31" spans="1:1" s="9" customFormat="1" x14ac:dyDescent="0.25">
      <c r="A31" s="9" t="str">
        <f t="shared" ca="1" si="0"/>
        <v>[b]Barbon Bounced! (5)[/b] - Knock out the Stage 1 boss, the Bouncer without taking damage on hard difficulty, level select allowed</v>
      </c>
    </row>
    <row r="32" spans="1:1" s="9" customFormat="1" x14ac:dyDescent="0.25">
      <c r="A32" s="9" t="str">
        <f t="shared" ca="1" si="0"/>
        <v>[b]Twin Shinobi! (5)[/b] - Knock out the Stage 2 bosses, the Knife Ninjas without taking damage on hard difficulty, level select allowed</v>
      </c>
    </row>
    <row r="33" spans="1:1" s="9" customFormat="1" x14ac:dyDescent="0.25">
      <c r="A33" s="9" t="str">
        <f t="shared" ca="1" si="0"/>
        <v>[b]The Yautja! (5)[/b] - Knock out the Stage 3 boss, the Teleporter without taking damage on hard difficulty, level select allowed</v>
      </c>
    </row>
    <row r="34" spans="1:1" s="9" customFormat="1" x14ac:dyDescent="0.25">
      <c r="A34" s="9" t="str">
        <f t="shared" ca="1" si="0"/>
        <v>[b]I Need a Montage! (10)[/b] - Knock out the Stage 4 boss, Rocky Bear without taking damage on hard difficulty, level select allowed</v>
      </c>
    </row>
    <row r="35" spans="1:1" s="9" customFormat="1" x14ac:dyDescent="0.25">
      <c r="A35" s="9" t="str">
        <f t="shared" ca="1" si="0"/>
        <v>[b]We Robots! (10)[/b] - Knock out the Stage 5 bosses, the Particle and Molecule without taking damage on hard difficulty, level select allowed</v>
      </c>
    </row>
    <row r="36" spans="1:1" s="9" customFormat="1" x14ac:dyDescent="0.25">
      <c r="A36" s="9" t="str">
        <f t="shared" ca="1" si="0"/>
        <v>[b]X Minus One! (25)[/b] - Knock out the Stage 6 boss, Mr. X without dying on hard difficulty, level select allowed</v>
      </c>
    </row>
    <row r="37" spans="1:1" s="9" customFormat="1" x14ac:dyDescent="0.25">
      <c r="A37" s="9" t="str">
        <f t="shared" ca="1" si="0"/>
        <v>[b]Hand to Hand Combat (2)[/b] - Knock out 50 number of enemies with bare knuckels on normal or higher difficulty</v>
      </c>
    </row>
    <row r="38" spans="1:1" s="9" customFormat="1" x14ac:dyDescent="0.25">
      <c r="A38" s="9" t="str">
        <f t="shared" ca="1" si="0"/>
        <v>[b]Mixed Martial Arts (3)[/b] - Knock out 100 number of enemies with bare knuckels on normal or higher difficulty</v>
      </c>
    </row>
    <row r="39" spans="1:1" s="9" customFormat="1" x14ac:dyDescent="0.25">
      <c r="A39" s="9" t="str">
        <f t="shared" ca="1" si="0"/>
        <v>[b]Bare Knuckle Brawler (5)[/b] - Knock out 200 number of enemies with bare knuckels on normal or higher difficulty</v>
      </c>
    </row>
    <row r="40" spans="1:1" x14ac:dyDescent="0.25">
      <c r="A40" s="9" t="str">
        <f t="shared" ca="1" si="0"/>
        <v>[b]Knifes Out (2)[/b] - Knock out 10 number of enemies with a knife on normal or higher difficulty</v>
      </c>
    </row>
    <row r="41" spans="1:1" x14ac:dyDescent="0.25">
      <c r="A41" s="9" t="str">
        <f t="shared" ca="1" si="0"/>
        <v>[b]Twist the Knife (3)[/b] - Knock out 25 number of enemies with a knife on normal or higher difficulty</v>
      </c>
    </row>
    <row r="42" spans="1:1" x14ac:dyDescent="0.25">
      <c r="A42" s="9" t="str">
        <f t="shared" ca="1" si="0"/>
        <v>[b]Cut Above the Rest (5)[/b] - Knock out 50 number of enemies with a knife on normal or higher difficulty</v>
      </c>
    </row>
    <row r="43" spans="1:1" x14ac:dyDescent="0.25">
      <c r="A43" s="9" t="str">
        <f t="shared" ca="1" si="0"/>
        <v>[b]Pipe Down (2)[/b] - Knock out 10 number of enemies with a bar on normal or higher difficulty</v>
      </c>
    </row>
    <row r="44" spans="1:1" x14ac:dyDescent="0.25">
      <c r="A44" s="9" t="str">
        <f t="shared" ca="1" si="0"/>
        <v>[b]Setting the Bar (3)[/b] - Knock out 25 number of enemies with a bar on normal or higher difficulty</v>
      </c>
    </row>
    <row r="45" spans="1:1" x14ac:dyDescent="0.25">
      <c r="A45" s="9" t="str">
        <f t="shared" ca="1" si="0"/>
        <v>[b]Carry a Big Stick (5)[/b] - Knock out 50 number of enemies with a bar on normal or higher difficulty</v>
      </c>
    </row>
    <row r="46" spans="1:1" x14ac:dyDescent="0.25">
      <c r="A46" s="9" t="str">
        <f t="shared" ca="1" si="0"/>
        <v>[b]Neighbourhood Watch (2)[/b] - Score 50K or higher</v>
      </c>
    </row>
    <row r="47" spans="1:1" x14ac:dyDescent="0.25">
      <c r="A47" s="9" t="str">
        <f t="shared" ca="1" si="0"/>
        <v>[b]Street Cleaner (3)[/b] - Score 100K or higher</v>
      </c>
    </row>
    <row r="48" spans="1:1" x14ac:dyDescent="0.25">
      <c r="A48" s="9" t="str">
        <f t="shared" ca="1" si="0"/>
        <v>[b]Self-Styled Vigilante (5)[/b] - Score 150K or higher</v>
      </c>
    </row>
    <row r="49" spans="1:1" x14ac:dyDescent="0.25">
      <c r="A49" s="9" t="str">
        <f t="shared" ca="1" si="0"/>
        <v>[b]City Watchdog (5)[/b] - Score 200K or higher</v>
      </c>
    </row>
    <row r="50" spans="1:1" x14ac:dyDescent="0.25">
      <c r="A50" s="9" t="str">
        <f t="shared" ref="A50:A62" ca="1" si="1">"[b]"&amp;INDIRECT("Achievements!C"&amp;(ROW()-1))&amp;" ("&amp;INDIRECT("Achievements!E"&amp;(ROW()-1))&amp;")[/b] - "&amp;INDIRECT("Achievements!F"&amp;(ROW()-1))</f>
        <v>[b]Stalwart Defender (10)[/b] - Score 300K or higher</v>
      </c>
    </row>
    <row r="51" spans="1:1" x14ac:dyDescent="0.25">
      <c r="A51" s="9" t="str">
        <f t="shared" ca="1" si="1"/>
        <v>[b]Guardian of the Streets (10)[/b] - Score 400K or higher</v>
      </c>
    </row>
    <row r="52" spans="1:1" x14ac:dyDescent="0.25">
      <c r="A52" s="9" t="str">
        <f t="shared" ca="1" si="1"/>
        <v>[b]An Apple a Day (1)[/b] - Eat an Apple</v>
      </c>
    </row>
    <row r="53" spans="1:1" x14ac:dyDescent="0.25">
      <c r="A53" s="9" t="str">
        <f t="shared" ca="1" si="1"/>
        <v>[b]Street Meat (2)[/b] - Eat some Meat</v>
      </c>
    </row>
    <row r="54" spans="1:1" x14ac:dyDescent="0.25">
      <c r="A54" s="9" t="str">
        <f t="shared" ca="1" si="1"/>
        <v>[b]Instant Recovery (3)[/b] - Recover health from 10% or less to greater than 90% on normal or higher difficulty</v>
      </c>
    </row>
    <row r="55" spans="1:1" x14ac:dyDescent="0.25">
      <c r="A55" s="9" t="str">
        <f t="shared" ca="1" si="1"/>
        <v>[b]I’m Not Hunger (10)[/b] - Beat the game with out eating any food on normal or higher difficulty</v>
      </c>
    </row>
    <row r="56" spans="1:1" x14ac:dyDescent="0.25">
      <c r="A56" s="9" t="str">
        <f t="shared" ca="1" si="1"/>
        <v>[b]Get a Life (1)[/b] - Pick up an new life</v>
      </c>
    </row>
    <row r="57" spans="1:1" s="9" customFormat="1" x14ac:dyDescent="0.25">
      <c r="A57" s="9" t="str">
        <f t="shared" ca="1" si="1"/>
        <v>[b]Cats of Rage (10)[/b] - Have 9 lives at once on normal or higher difficulty</v>
      </c>
    </row>
    <row r="58" spans="1:1" ht="14.25" customHeight="1" x14ac:dyDescent="0.25">
      <c r="A58" s="9" t="str">
        <f t="shared" ca="1" si="1"/>
        <v>[b]Street Looter (2)[/b] - Collect 5 treasures on normal or higher difficulty</v>
      </c>
    </row>
    <row r="59" spans="1:1" x14ac:dyDescent="0.25">
      <c r="A59" s="9" t="str">
        <f t="shared" ca="1" si="1"/>
        <v>[b]Golden Rewards (3)[/b] - Collect 10 treasures on normal or higher difficulty</v>
      </c>
    </row>
    <row r="60" spans="1:1" x14ac:dyDescent="0.25">
      <c r="A60" s="9" t="str">
        <f t="shared" ca="1" si="1"/>
        <v>[b]Treasure Hunter (5)[/b] - Collect 20 treasures on normal or higher difficulty</v>
      </c>
    </row>
    <row r="61" spans="1:1" x14ac:dyDescent="0.25">
      <c r="A61" s="9" t="str">
        <f t="shared" ca="1" si="1"/>
        <v>[b]I’m Not Doing This for the Money (5)[/b] - Beat the game with out picking up any treasure on normal or higher difficulty</v>
      </c>
    </row>
    <row r="62" spans="1:1" x14ac:dyDescent="0.25">
      <c r="A62" s="9" t="str">
        <f t="shared" ca="1" si="1"/>
        <v>[b]Combat Specialist (1)[/b] - Pick up a special</v>
      </c>
    </row>
    <row r="63" spans="1:1" x14ac:dyDescent="0.25">
      <c r="A63" s="9" t="str">
        <f t="shared" ref="A63:A76" ca="1" si="2">"[b]"&amp;INDIRECT("Achievements!C"&amp;(ROW()-1))&amp;" ("&amp;INDIRECT("Achievements!E"&amp;(ROW()-1))&amp;")[/b] - "&amp;INDIRECT("Achievements!F"&amp;(ROW()-1))</f>
        <v>[b]I Feel So Special (5)[/b] - Build-up 5 specials at once on normal or higher difficulty</v>
      </c>
    </row>
    <row r="64" spans="1:1" x14ac:dyDescent="0.25">
      <c r="A64" s="9" t="str">
        <f t="shared" ca="1" si="2"/>
        <v>[b]Soul Striker (1)[/b] - Perform Axel's Special Attack</v>
      </c>
    </row>
    <row r="65" spans="1:1" x14ac:dyDescent="0.25">
      <c r="A65" s="9" t="str">
        <f t="shared" ca="1" si="2"/>
        <v>[b]Whirlwind Attack (1)[/b] - Perform Blaze's Special Attack</v>
      </c>
    </row>
    <row r="66" spans="1:1" x14ac:dyDescent="0.25">
      <c r="A66" s="9" t="str">
        <f t="shared" ca="1" si="2"/>
        <v>[b]Pinball Assault (1)[/b] - Perform Skate's Special Attack</v>
      </c>
    </row>
    <row r="67" spans="1:1" x14ac:dyDescent="0.25">
      <c r="A67" s="9" t="str">
        <f t="shared" ca="1" si="2"/>
        <v>[b]Air Recovery (2)[/b] - Escape a throw</v>
      </c>
    </row>
    <row r="68" spans="1:1" x14ac:dyDescent="0.25">
      <c r="A68" s="9" t="str">
        <f t="shared" ca="1" si="2"/>
        <v>[b]Nick of Time (2)[/b] - Reset the stage timer with 5 or less seconds remaining</v>
      </c>
    </row>
    <row r="69" spans="1:1" x14ac:dyDescent="0.25">
      <c r="A69" s="9" t="str">
        <f t="shared" ca="1" si="2"/>
        <v xml:space="preserve">[b] ()[/b] - </v>
      </c>
    </row>
    <row r="70" spans="1:1" x14ac:dyDescent="0.25">
      <c r="A70" s="9" t="str">
        <f t="shared" ca="1" si="2"/>
        <v xml:space="preserve">[b] ()[/b] - </v>
      </c>
    </row>
    <row r="71" spans="1:1" x14ac:dyDescent="0.25">
      <c r="A71" s="9" t="str">
        <f t="shared" ca="1" si="2"/>
        <v xml:space="preserve">[b] ()[/b] - </v>
      </c>
    </row>
    <row r="72" spans="1:1" x14ac:dyDescent="0.25">
      <c r="A72" s="9" t="str">
        <f t="shared" ca="1" si="2"/>
        <v xml:space="preserve">[b] ()[/b] - </v>
      </c>
    </row>
    <row r="73" spans="1:1" x14ac:dyDescent="0.25">
      <c r="A73" s="9" t="str">
        <f t="shared" ca="1" si="2"/>
        <v xml:space="preserve">[b] ()[/b] - </v>
      </c>
    </row>
    <row r="74" spans="1:1" x14ac:dyDescent="0.25">
      <c r="A74" s="9" t="str">
        <f t="shared" ca="1" si="2"/>
        <v xml:space="preserve">[b] ()[/b] - </v>
      </c>
    </row>
    <row r="75" spans="1:1" x14ac:dyDescent="0.25">
      <c r="A75" s="9" t="str">
        <f t="shared" ca="1" si="2"/>
        <v xml:space="preserve">[b] ()[/b] - </v>
      </c>
    </row>
    <row r="76" spans="1:1" x14ac:dyDescent="0.25">
      <c r="A76" s="9" t="str">
        <f t="shared" ca="1" si="2"/>
        <v xml:space="preserve">[b] ()[/b] -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"/>
  <sheetViews>
    <sheetView workbookViewId="0">
      <selection activeCell="M3" sqref="M1:M3"/>
    </sheetView>
  </sheetViews>
  <sheetFormatPr defaultRowHeight="15" x14ac:dyDescent="0.25"/>
  <cols>
    <col min="1" max="1" width="11" bestFit="1" customWidth="1"/>
    <col min="5" max="5" width="10.42578125" bestFit="1" customWidth="1"/>
    <col min="10" max="10" width="13.42578125" bestFit="1" customWidth="1"/>
  </cols>
  <sheetData>
    <row r="1" spans="1:14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 t="s">
        <v>166</v>
      </c>
      <c r="K1">
        <v>27</v>
      </c>
      <c r="M1" s="1" t="s">
        <v>170</v>
      </c>
      <c r="N1">
        <v>16</v>
      </c>
    </row>
    <row r="2" spans="1:14" x14ac:dyDescent="0.25">
      <c r="A2" s="1" t="s">
        <v>15</v>
      </c>
      <c r="B2" s="1">
        <v>0</v>
      </c>
      <c r="C2">
        <f>COUNTIF(Achievements!D:D,A2)</f>
        <v>0</v>
      </c>
      <c r="E2" s="10" t="s">
        <v>47</v>
      </c>
      <c r="F2" s="4">
        <f>COUNTIF(Achievements!B:B,E2)</f>
        <v>15</v>
      </c>
      <c r="G2" s="9">
        <f>SUMIF(Achievements!B:B,E2,Achievements!E:E)</f>
        <v>100</v>
      </c>
      <c r="J2" s="1" t="s">
        <v>167</v>
      </c>
      <c r="K2">
        <v>144</v>
      </c>
      <c r="M2" s="1" t="s">
        <v>171</v>
      </c>
      <c r="N2">
        <v>17</v>
      </c>
    </row>
    <row r="3" spans="1:14" x14ac:dyDescent="0.25">
      <c r="A3" t="s">
        <v>9</v>
      </c>
      <c r="B3">
        <v>1</v>
      </c>
      <c r="C3">
        <f>COUNTIF(Achievements!D:D,A3)</f>
        <v>5</v>
      </c>
      <c r="E3" s="10" t="s">
        <v>48</v>
      </c>
      <c r="F3" s="4">
        <f>COUNTIF(Achievements!B:B,E3)</f>
        <v>22</v>
      </c>
      <c r="G3" s="9">
        <f>SUMIF(Achievements!B:B,E3,Achievements!E:E)</f>
        <v>80</v>
      </c>
      <c r="J3" s="1" t="s">
        <v>168</v>
      </c>
      <c r="K3">
        <v>51</v>
      </c>
      <c r="M3" s="1" t="s">
        <v>76</v>
      </c>
      <c r="N3">
        <v>499670</v>
      </c>
    </row>
    <row r="4" spans="1:14" x14ac:dyDescent="0.25">
      <c r="A4" t="s">
        <v>17</v>
      </c>
      <c r="B4">
        <v>2</v>
      </c>
      <c r="C4">
        <f>COUNTIF(Achievements!D:D,A4)</f>
        <v>14</v>
      </c>
      <c r="E4" s="10" t="s">
        <v>49</v>
      </c>
      <c r="F4" s="4">
        <f>COUNTIF(Achievements!B:B,E4)</f>
        <v>10</v>
      </c>
      <c r="G4" s="9">
        <f>SUMIF(Achievements!B:B,E4,Achievements!E:E)</f>
        <v>42</v>
      </c>
      <c r="J4" s="1" t="s">
        <v>169</v>
      </c>
      <c r="K4">
        <f>SUM(K1:K3)</f>
        <v>222</v>
      </c>
    </row>
    <row r="5" spans="1:14" x14ac:dyDescent="0.25">
      <c r="A5" t="s">
        <v>10</v>
      </c>
      <c r="B5">
        <v>3</v>
      </c>
      <c r="C5">
        <f>COUNTIF(Achievements!D:D,A5)</f>
        <v>9</v>
      </c>
      <c r="E5" s="10" t="s">
        <v>85</v>
      </c>
      <c r="F5" s="4">
        <f>COUNTIF(Achievements!B:B,E5)</f>
        <v>12</v>
      </c>
      <c r="G5" s="9">
        <f>SUMIF(Achievements!B:B,E5,Achievements!E:E)</f>
        <v>105</v>
      </c>
    </row>
    <row r="6" spans="1:14" x14ac:dyDescent="0.25">
      <c r="A6" t="s">
        <v>11</v>
      </c>
      <c r="B6">
        <v>4</v>
      </c>
      <c r="C6">
        <f>COUNTIF(Achievements!D:D,A6)</f>
        <v>3</v>
      </c>
      <c r="E6" s="10" t="s">
        <v>50</v>
      </c>
      <c r="F6" s="4">
        <f>COUNTIF(Achievements!B:B,E6)</f>
        <v>7</v>
      </c>
      <c r="G6" s="9">
        <f>SUMIF(Achievements!B:B,E6,Achievements!E:E)</f>
        <v>13</v>
      </c>
    </row>
    <row r="7" spans="1:14" x14ac:dyDescent="0.25">
      <c r="A7" t="s">
        <v>12</v>
      </c>
      <c r="B7">
        <v>5</v>
      </c>
      <c r="C7">
        <f>COUNTIF(Achievements!D:D,A7)</f>
        <v>20</v>
      </c>
      <c r="E7" s="2" t="s">
        <v>5</v>
      </c>
      <c r="F7" s="3">
        <f>SUM(F2:F6)</f>
        <v>66</v>
      </c>
      <c r="G7" s="3">
        <f>SUM(G2:G6)</f>
        <v>340</v>
      </c>
    </row>
    <row r="8" spans="1:14" x14ac:dyDescent="0.25">
      <c r="A8" t="s">
        <v>13</v>
      </c>
      <c r="B8">
        <v>10</v>
      </c>
      <c r="C8">
        <f>COUNTIF(Achievements!D:D,A8)</f>
        <v>14</v>
      </c>
    </row>
    <row r="9" spans="1:14" x14ac:dyDescent="0.25">
      <c r="A9" s="9" t="s">
        <v>14</v>
      </c>
      <c r="B9" s="9">
        <v>25</v>
      </c>
      <c r="C9" s="9">
        <f>COUNTIF(Achievements!D:D,A9)</f>
        <v>1</v>
      </c>
    </row>
    <row r="10" spans="1:14" x14ac:dyDescent="0.25">
      <c r="A10" t="s">
        <v>51</v>
      </c>
      <c r="B10">
        <v>50</v>
      </c>
      <c r="C10">
        <f>COUNTIF(Achievements!D:D,A10)</f>
        <v>0</v>
      </c>
    </row>
    <row r="11" spans="1:14" x14ac:dyDescent="0.25">
      <c r="A11" s="2" t="s">
        <v>5</v>
      </c>
      <c r="B11" s="3"/>
      <c r="C11" s="3">
        <f>SUM(C2:C10)</f>
        <v>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F9" sqref="F9"/>
    </sheetView>
  </sheetViews>
  <sheetFormatPr defaultRowHeight="15" x14ac:dyDescent="0.25"/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182</v>
      </c>
    </row>
    <row r="7" spans="1:1" x14ac:dyDescent="0.25">
      <c r="A7" t="s">
        <v>178</v>
      </c>
    </row>
    <row r="8" spans="1:1" x14ac:dyDescent="0.25">
      <c r="A8" t="s">
        <v>179</v>
      </c>
    </row>
    <row r="9" spans="1:1" x14ac:dyDescent="0.25">
      <c r="A9" t="s">
        <v>180</v>
      </c>
    </row>
    <row r="11" spans="1:1" x14ac:dyDescent="0.25">
      <c r="A11" t="s">
        <v>181</v>
      </c>
    </row>
    <row r="12" spans="1:1" x14ac:dyDescent="0.25">
      <c r="A12" t="s">
        <v>175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20" spans="1:1" x14ac:dyDescent="0.25">
      <c r="A20" t="s">
        <v>189</v>
      </c>
    </row>
    <row r="21" spans="1:1" x14ac:dyDescent="0.25">
      <c r="A21" t="s">
        <v>175</v>
      </c>
    </row>
    <row r="22" spans="1:1" x14ac:dyDescent="0.25">
      <c r="A22" t="s">
        <v>176</v>
      </c>
    </row>
    <row r="23" spans="1:1" x14ac:dyDescent="0.25">
      <c r="A23" t="s">
        <v>190</v>
      </c>
    </row>
    <row r="24" spans="1:1" x14ac:dyDescent="0.25">
      <c r="A24" t="s">
        <v>191</v>
      </c>
    </row>
    <row r="25" spans="1:1" x14ac:dyDescent="0.25">
      <c r="A25" t="s">
        <v>192</v>
      </c>
    </row>
    <row r="26" spans="1:1" x14ac:dyDescent="0.25">
      <c r="A26" t="s">
        <v>193</v>
      </c>
    </row>
    <row r="27" spans="1:1" x14ac:dyDescent="0.25">
      <c r="A27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Achievements</vt:lpstr>
      <vt:lpstr>Extras</vt:lpstr>
      <vt:lpstr>Leaderboards</vt:lpstr>
      <vt:lpstr>Checklist</vt:lpstr>
      <vt:lpstr>Text</vt:lpstr>
      <vt:lpstr>Stats</vt:lpstr>
      <vt:lpstr>Moves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2024-03-14T14:15:25Z</dcterms:modified>
</cp:coreProperties>
</file>