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~Hack~ Present Panic - A Princess Adventure (NES)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Achievements!$B$1:$G$179</definedName>
    <definedName name="_xlnm._FilterDatabase" localSheetId="3" hidden="1">Checklist!$A$1:$I$1</definedName>
    <definedName name="_xlnm._FilterDatabase" localSheetId="1" hidden="1">Extras!$A$1:$F$57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E21" i="2"/>
  <c r="E28" i="2"/>
  <c r="E18" i="2" l="1"/>
  <c r="E19" i="2"/>
  <c r="E20" i="2"/>
  <c r="E17" i="2"/>
  <c r="D30" i="49" l="1"/>
  <c r="F30" i="49"/>
  <c r="G30" i="49"/>
  <c r="H30" i="49"/>
  <c r="E30" i="49"/>
  <c r="I26" i="49"/>
  <c r="I27" i="49"/>
  <c r="I28" i="49"/>
  <c r="I29" i="49"/>
  <c r="C3" i="49"/>
  <c r="C4" i="49"/>
  <c r="C5" i="49"/>
  <c r="C6" i="49"/>
  <c r="C7" i="49"/>
  <c r="C8" i="49"/>
  <c r="C9" i="49"/>
  <c r="C10" i="49"/>
  <c r="C11" i="49"/>
  <c r="C12" i="49"/>
  <c r="C13" i="49"/>
  <c r="C14" i="49"/>
  <c r="C15" i="49"/>
  <c r="C16" i="49"/>
  <c r="C17" i="49"/>
  <c r="C18" i="49"/>
  <c r="C19" i="49"/>
  <c r="C20" i="49"/>
  <c r="C21" i="49"/>
  <c r="C22" i="49"/>
  <c r="C23" i="49"/>
  <c r="C24" i="49"/>
  <c r="C25" i="49"/>
  <c r="C26" i="49"/>
  <c r="C27" i="49"/>
  <c r="C28" i="49"/>
  <c r="C29" i="49"/>
  <c r="C2" i="49"/>
  <c r="A26" i="49"/>
  <c r="B26" i="49"/>
  <c r="A27" i="49"/>
  <c r="B27" i="49"/>
  <c r="A28" i="49"/>
  <c r="B28" i="49"/>
  <c r="A29" i="49"/>
  <c r="B29" i="49"/>
  <c r="A3" i="49"/>
  <c r="B3" i="49"/>
  <c r="A4" i="49"/>
  <c r="B4" i="49"/>
  <c r="A5" i="49"/>
  <c r="B5" i="49"/>
  <c r="A6" i="49"/>
  <c r="B6" i="49"/>
  <c r="A7" i="49"/>
  <c r="B7" i="49"/>
  <c r="A8" i="49"/>
  <c r="B8" i="49"/>
  <c r="A9" i="49"/>
  <c r="B9" i="49"/>
  <c r="A10" i="49"/>
  <c r="B10" i="49"/>
  <c r="A11" i="49"/>
  <c r="B11" i="49"/>
  <c r="A12" i="49"/>
  <c r="B12" i="49"/>
  <c r="A13" i="49"/>
  <c r="B13" i="49"/>
  <c r="A14" i="49"/>
  <c r="B14" i="49"/>
  <c r="A15" i="49"/>
  <c r="B15" i="49"/>
  <c r="A16" i="49"/>
  <c r="B16" i="49"/>
  <c r="A17" i="49"/>
  <c r="B17" i="49"/>
  <c r="A18" i="49"/>
  <c r="B18" i="49"/>
  <c r="A19" i="49"/>
  <c r="B19" i="49"/>
  <c r="A20" i="49"/>
  <c r="B20" i="49"/>
  <c r="A21" i="49"/>
  <c r="B21" i="49"/>
  <c r="A22" i="49"/>
  <c r="B22" i="49"/>
  <c r="A23" i="49"/>
  <c r="B23" i="49"/>
  <c r="A24" i="49"/>
  <c r="B24" i="49"/>
  <c r="A25" i="49"/>
  <c r="B25" i="49"/>
  <c r="A2" i="49"/>
  <c r="B2" i="49"/>
  <c r="E9" i="2"/>
  <c r="E32" i="2"/>
  <c r="E2" i="15"/>
  <c r="E30" i="2" l="1"/>
  <c r="E31" i="2"/>
  <c r="E33" i="2"/>
  <c r="E34" i="2"/>
  <c r="E35" i="2"/>
  <c r="E26" i="2"/>
  <c r="E5" i="2"/>
  <c r="E8" i="2" l="1"/>
  <c r="E6" i="2"/>
  <c r="E4" i="2"/>
  <c r="E3" i="2"/>
  <c r="E2" i="2"/>
  <c r="E13" i="2"/>
  <c r="E12" i="2"/>
  <c r="E11" i="2"/>
  <c r="E10" i="2"/>
  <c r="E14" i="2"/>
  <c r="E15" i="2"/>
  <c r="E22" i="2"/>
  <c r="E23" i="2"/>
  <c r="E24" i="2"/>
  <c r="E25" i="2"/>
  <c r="E27" i="2"/>
  <c r="E29" i="2"/>
  <c r="A10" i="11"/>
  <c r="F6" i="7" l="1"/>
  <c r="I3" i="49" l="1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G6" i="7" l="1"/>
  <c r="A12" i="11"/>
  <c r="A45" i="11"/>
  <c r="A6" i="11"/>
  <c r="A15" i="11"/>
  <c r="A47" i="11"/>
  <c r="A43" i="11"/>
  <c r="A7" i="11"/>
  <c r="A11" i="11"/>
  <c r="A46" i="11"/>
  <c r="A13" i="11"/>
  <c r="A28" i="11"/>
  <c r="A24" i="11"/>
  <c r="A18" i="11"/>
  <c r="A4" i="11"/>
  <c r="A14" i="11"/>
  <c r="A3" i="11"/>
  <c r="A21" i="11"/>
  <c r="A5" i="11"/>
  <c r="A29" i="11"/>
  <c r="A31" i="11"/>
  <c r="A19" i="11"/>
  <c r="A22" i="11"/>
  <c r="A27" i="11"/>
  <c r="A25" i="11"/>
  <c r="A39" i="11"/>
  <c r="A32" i="11"/>
  <c r="A8" i="11"/>
  <c r="A23" i="11"/>
  <c r="A17" i="11"/>
  <c r="A9" i="11"/>
  <c r="A30" i="11"/>
  <c r="A26" i="11"/>
  <c r="A16" i="11"/>
  <c r="A20" i="11"/>
  <c r="I2" i="49" l="1"/>
  <c r="I30" i="49" s="1"/>
  <c r="A38" i="11"/>
  <c r="A42" i="11"/>
  <c r="A41" i="11"/>
  <c r="A37" i="11"/>
  <c r="A1" i="2" l="1"/>
  <c r="A75" i="11"/>
  <c r="A67" i="11"/>
  <c r="A74" i="11"/>
  <c r="A34" i="11"/>
  <c r="A44" i="11"/>
  <c r="A35" i="11"/>
  <c r="A40" i="11"/>
  <c r="A36" i="11"/>
  <c r="A76" i="11"/>
  <c r="A33" i="11"/>
  <c r="F5" i="7" l="1"/>
  <c r="G5" i="7" l="1"/>
  <c r="A52" i="11"/>
  <c r="A57" i="11"/>
  <c r="A72" i="11"/>
  <c r="A59" i="11"/>
  <c r="A65" i="11"/>
  <c r="A68" i="11"/>
  <c r="A62" i="11"/>
  <c r="A58" i="11"/>
  <c r="A51" i="11"/>
  <c r="A64" i="11"/>
  <c r="A66" i="11"/>
  <c r="A71" i="11"/>
  <c r="A54" i="11"/>
  <c r="A50" i="11"/>
  <c r="A63" i="11"/>
  <c r="A69" i="11"/>
  <c r="A70" i="11"/>
  <c r="A61" i="11"/>
  <c r="A60" i="11"/>
  <c r="A49" i="11"/>
  <c r="A53" i="11"/>
  <c r="A56" i="11"/>
  <c r="A55" i="11"/>
  <c r="A48" i="11"/>
  <c r="A73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<sst xmlns="http://schemas.openxmlformats.org/spreadsheetml/2006/main" count="384" uniqueCount="137">
  <si>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</si>
  <si>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</si>
  <si>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</si>
  <si>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</si>
  <si>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</si>
  <si>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</si>
  <si>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</si>
  <si>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</si>
  <si>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</si>
  <si>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</si>
  <si>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</si>
  <si>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</si>
  <si>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</si>
  <si>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</si>
  <si>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</si>
  <si>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</si>
  <si>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</si>
  <si>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</si>
  <si>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</si>
  <si>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</si>
  <si>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</si>
  <si>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</si>
  <si>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</si>
  <si>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</si>
  <si>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</si>
  <si>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</si>
  <si>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</si>
  <si>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</si>
  <si>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</si>
  <si>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</si>
  <si>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</si>
  <si>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</si>
  <si>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</si>
  <si>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</si>
  <si>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</si>
  <si>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</si>
  <si>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</si>
  <si>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Score</t>
  </si>
  <si>
    <t>Collect</t>
  </si>
  <si>
    <t>Collect 100 coins to get a 1up</t>
  </si>
  <si>
    <t>Obtain the mushroom</t>
  </si>
  <si>
    <t>Obtain the fire flower</t>
  </si>
  <si>
    <t>Obtain the racoon leaf</t>
  </si>
  <si>
    <t>Obtain the tanooki suit</t>
  </si>
  <si>
    <t xml:space="preserve">Beat level 1 </t>
  </si>
  <si>
    <t>Beat level 2</t>
  </si>
  <si>
    <t>Beat level 3</t>
  </si>
  <si>
    <t>Beat level 4</t>
  </si>
  <si>
    <t>Beat level 5</t>
  </si>
  <si>
    <t>Beat bowser on the final level</t>
  </si>
  <si>
    <t>Little Lady Challenge I</t>
  </si>
  <si>
    <t>Beat level 1 without powering up</t>
  </si>
  <si>
    <t>Beat level 2 without powering up</t>
  </si>
  <si>
    <t>Beat level 3 without powering up</t>
  </si>
  <si>
    <t>Beat level 4 without powering up</t>
  </si>
  <si>
    <t>Beat level 5 without powering up</t>
  </si>
  <si>
    <t>Beat level 6 without powering up</t>
  </si>
  <si>
    <t>Little Lady Challenge II</t>
  </si>
  <si>
    <t>Little Lady Challenge III</t>
  </si>
  <si>
    <t>Little Lady Challenge IV</t>
  </si>
  <si>
    <t>Little Lady Challenge V</t>
  </si>
  <si>
    <t>Little Lady Challenge VI</t>
  </si>
  <si>
    <t>Beat the game without powering up</t>
  </si>
  <si>
    <t>Little Lady World Challenge</t>
  </si>
  <si>
    <t>Frozen Outpost</t>
  </si>
  <si>
    <t>Express Delivery World Challenge</t>
  </si>
  <si>
    <t>Find the 1up mushroom in level 1</t>
  </si>
  <si>
    <t>Find the 1up mushroom in level 6</t>
  </si>
  <si>
    <t>Early Present I</t>
  </si>
  <si>
    <t>Early Present II</t>
  </si>
  <si>
    <t>Early Present III</t>
  </si>
  <si>
    <t>Early Present IV</t>
  </si>
  <si>
    <t>Early Present V</t>
  </si>
  <si>
    <t>Early Present VI</t>
  </si>
  <si>
    <t>Candy Striper</t>
  </si>
  <si>
    <t>Bloop</t>
  </si>
  <si>
    <t>Obtain the blooper suit</t>
  </si>
  <si>
    <t>Obtain the candy cane suit</t>
  </si>
  <si>
    <t>Filling the Royal Treasury</t>
  </si>
  <si>
    <t>Early Present VII</t>
  </si>
  <si>
    <t>Bowser The Grinch</t>
  </si>
  <si>
    <t>Frozen Entrée</t>
  </si>
  <si>
    <t>Blooper's Garden</t>
  </si>
  <si>
    <t>Hilltops</t>
  </si>
  <si>
    <t>Winter Wonderland</t>
  </si>
  <si>
    <t>Power Gives You Wings</t>
  </si>
  <si>
    <t>Firey Passion</t>
  </si>
  <si>
    <t>Princess Power</t>
  </si>
  <si>
    <t>Secret Stash</t>
  </si>
  <si>
    <t>Find the secret mushroom in the castle</t>
  </si>
  <si>
    <t>4:53 Best time</t>
  </si>
  <si>
    <t>Find the 1up mushroom at the start level 5 above the skyline</t>
  </si>
  <si>
    <t>Find the first 1up mushroom at the start of level 2</t>
  </si>
  <si>
    <t>Find the second 1up mushroom in the clouds of level 2</t>
  </si>
  <si>
    <t>Find the second 1up mushroom at the top of level 4</t>
  </si>
  <si>
    <t>Find the first 1up mushroom at the start of level 4</t>
  </si>
  <si>
    <t>Cancels?</t>
  </si>
  <si>
    <t>Bowser's Castle</t>
  </si>
  <si>
    <t>Fastest time to beat level 1</t>
  </si>
  <si>
    <t>Fastest time to beat level 2</t>
  </si>
  <si>
    <t>Fastest time to beat level 3</t>
  </si>
  <si>
    <t>Fastest time to beat level 4</t>
  </si>
  <si>
    <t>Fastest time to beat level 5</t>
  </si>
  <si>
    <t>Fastest time to beat level 6</t>
  </si>
  <si>
    <t>Start of level 1</t>
  </si>
  <si>
    <t>Start of level 2</t>
  </si>
  <si>
    <t>Start of level 3</t>
  </si>
  <si>
    <t>Start of level 4</t>
  </si>
  <si>
    <t>Start of level 5</t>
  </si>
  <si>
    <t>Start of level 6</t>
  </si>
  <si>
    <t>Death || GameOver</t>
  </si>
  <si>
    <t>Time</t>
  </si>
  <si>
    <t>Beat Level 1</t>
  </si>
  <si>
    <t>Beat Level 2</t>
  </si>
  <si>
    <t>Beat Level 3</t>
  </si>
  <si>
    <t>Beat Level 4</t>
  </si>
  <si>
    <t>Beat Level 5</t>
  </si>
  <si>
    <t>Beat Level 6</t>
  </si>
  <si>
    <t>Speedrun</t>
  </si>
  <si>
    <t>Fastest time to beat the game</t>
  </si>
  <si>
    <t>Game Over</t>
  </si>
  <si>
    <t>Little Lady Speedrun</t>
  </si>
  <si>
    <t>Fastest time to beat the game without powering up</t>
  </si>
  <si>
    <t>Power Up || Game Over</t>
  </si>
  <si>
    <t>Beat level 2 in 15s or less</t>
  </si>
  <si>
    <t>Fast Flight</t>
  </si>
  <si>
    <t>Barbeque Bowser</t>
  </si>
  <si>
    <t>Beat the game with fire flower power</t>
  </si>
  <si>
    <t>Beat the game with candy cane power</t>
  </si>
  <si>
    <t>Beat level 4 with blooper power</t>
  </si>
  <si>
    <t>Frozen Calamari</t>
  </si>
  <si>
    <t>Beat the game in under 6:00 minutes</t>
  </si>
  <si>
    <t>Righteous Royalty</t>
  </si>
  <si>
    <t>Become invulnerable to fireballs while wearing the candy cane suit</t>
  </si>
  <si>
    <t>Flameproof Princess of Mirth</t>
  </si>
  <si>
    <t>Sweet Victory</t>
  </si>
  <si>
    <t>Beat level 1 without pressing the left start as small 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</si>
</sst>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2"/>
  <sheetViews>
    <sheetView tabSelected="1" topLeftCell="A10" zoomScale="85" zoomScaleNormal="85" workbookViewId="0">
      <selection activeCell="F33" sqref="F33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97.5703125" style="5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33</v>
      </c>
      <c r="E1" s="1" t="s">
        <v>3</v>
      </c>
      <c r="F1" s="6" t="s">
        <v>2</v>
      </c>
      <c r="G1" s="1" t="s">
        <v>7</v>
      </c>
    </row>
    <row r="2" spans="1:7" s="5" customFormat="1" x14ac:dyDescent="0.25">
      <c r="A2" s="5">
        <v>1</v>
      </c>
      <c r="B2" s="8" t="s">
        <v>31</v>
      </c>
      <c r="C2" s="5" t="s">
        <v>87</v>
      </c>
      <c r="D2" s="5" t="s">
        <v>9</v>
      </c>
      <c r="E2" s="5">
        <f>VLOOKUP(D2,Stats!$A$1:$B$10,2,FALSE)</f>
        <v>1</v>
      </c>
      <c r="F2" s="5" t="s">
        <v>40</v>
      </c>
    </row>
    <row r="3" spans="1:7" s="5" customFormat="1" x14ac:dyDescent="0.25">
      <c r="A3" s="5">
        <v>2</v>
      </c>
      <c r="B3" s="8" t="s">
        <v>31</v>
      </c>
      <c r="C3" s="5" t="s">
        <v>86</v>
      </c>
      <c r="D3" s="5" t="s">
        <v>9</v>
      </c>
      <c r="E3" s="5">
        <f>VLOOKUP(D3,Stats!$A$1:$B$10,2,FALSE)</f>
        <v>1</v>
      </c>
      <c r="F3" s="5" t="s">
        <v>41</v>
      </c>
    </row>
    <row r="4" spans="1:7" s="5" customFormat="1" x14ac:dyDescent="0.25">
      <c r="A4" s="5">
        <v>3</v>
      </c>
      <c r="B4" s="8" t="s">
        <v>31</v>
      </c>
      <c r="C4" s="5" t="s">
        <v>85</v>
      </c>
      <c r="D4" s="5" t="s">
        <v>9</v>
      </c>
      <c r="E4" s="5">
        <f>VLOOKUP(D4,Stats!$A$1:$B$10,2,FALSE)</f>
        <v>1</v>
      </c>
      <c r="F4" s="5" t="s">
        <v>42</v>
      </c>
    </row>
    <row r="5" spans="1:7" s="5" customFormat="1" x14ac:dyDescent="0.25">
      <c r="A5" s="5">
        <v>4</v>
      </c>
      <c r="B5" s="8" t="s">
        <v>31</v>
      </c>
      <c r="C5" s="5" t="s">
        <v>75</v>
      </c>
      <c r="D5" s="5" t="s">
        <v>9</v>
      </c>
      <c r="E5" s="5">
        <f>VLOOKUP(D5,Stats!$A$1:$B$10,2,FALSE)</f>
        <v>1</v>
      </c>
      <c r="F5" s="5" t="s">
        <v>76</v>
      </c>
    </row>
    <row r="6" spans="1:7" s="5" customFormat="1" x14ac:dyDescent="0.25">
      <c r="A6" s="5">
        <v>5</v>
      </c>
      <c r="B6" s="8" t="s">
        <v>31</v>
      </c>
      <c r="C6" s="5" t="s">
        <v>74</v>
      </c>
      <c r="D6" s="5" t="s">
        <v>9</v>
      </c>
      <c r="E6" s="5">
        <f>VLOOKUP(D6,Stats!$A$1:$B$10,2,FALSE)</f>
        <v>1</v>
      </c>
      <c r="F6" s="5" t="s">
        <v>77</v>
      </c>
    </row>
    <row r="7" spans="1:7" s="5" customFormat="1" x14ac:dyDescent="0.25">
      <c r="A7" s="5">
        <v>6</v>
      </c>
      <c r="B7" s="8" t="s">
        <v>31</v>
      </c>
      <c r="C7" s="5" t="s">
        <v>134</v>
      </c>
      <c r="D7" s="5" t="s">
        <v>15</v>
      </c>
      <c r="E7" s="5">
        <v>0</v>
      </c>
      <c r="F7" s="5" t="s">
        <v>133</v>
      </c>
    </row>
    <row r="8" spans="1:7" s="5" customFormat="1" x14ac:dyDescent="0.25">
      <c r="A8" s="5">
        <v>7</v>
      </c>
      <c r="B8" s="8" t="s">
        <v>31</v>
      </c>
      <c r="C8" s="5" t="s">
        <v>78</v>
      </c>
      <c r="D8" s="5" t="s">
        <v>17</v>
      </c>
      <c r="E8" s="5">
        <f>VLOOKUP(D8,Stats!$A$1:$B$10,2,FALSE)</f>
        <v>2</v>
      </c>
      <c r="F8" s="5" t="s">
        <v>39</v>
      </c>
    </row>
    <row r="9" spans="1:7" s="5" customFormat="1" x14ac:dyDescent="0.25">
      <c r="A9" s="5">
        <v>8</v>
      </c>
      <c r="B9" s="8" t="s">
        <v>31</v>
      </c>
      <c r="C9" s="5" t="s">
        <v>88</v>
      </c>
      <c r="D9" s="5" t="s">
        <v>9</v>
      </c>
      <c r="E9" s="5">
        <f>VLOOKUP(D9,Stats!$A$1:$B$10,2,FALSE)</f>
        <v>1</v>
      </c>
      <c r="F9" s="5" t="s">
        <v>89</v>
      </c>
    </row>
    <row r="10" spans="1:7" s="5" customFormat="1" x14ac:dyDescent="0.25">
      <c r="A10" s="5">
        <v>9</v>
      </c>
      <c r="B10" s="8" t="s">
        <v>31</v>
      </c>
      <c r="C10" s="5" t="s">
        <v>84</v>
      </c>
      <c r="D10" s="5" t="s">
        <v>9</v>
      </c>
      <c r="E10" s="5">
        <f>VLOOKUP(D10,Stats!$A$1:$B$10,2,FALSE)</f>
        <v>1</v>
      </c>
      <c r="F10" s="5" t="s">
        <v>44</v>
      </c>
    </row>
    <row r="11" spans="1:7" s="5" customFormat="1" x14ac:dyDescent="0.25">
      <c r="A11" s="5">
        <v>10</v>
      </c>
      <c r="B11" s="8" t="s">
        <v>31</v>
      </c>
      <c r="C11" s="5" t="s">
        <v>83</v>
      </c>
      <c r="D11" s="5" t="s">
        <v>17</v>
      </c>
      <c r="E11" s="5">
        <f>VLOOKUP(D11,Stats!$A$1:$B$10,2,FALSE)</f>
        <v>2</v>
      </c>
      <c r="F11" s="5" t="s">
        <v>45</v>
      </c>
    </row>
    <row r="12" spans="1:7" s="5" customFormat="1" x14ac:dyDescent="0.25">
      <c r="A12" s="5">
        <v>11</v>
      </c>
      <c r="B12" s="8" t="s">
        <v>31</v>
      </c>
      <c r="C12" s="5" t="s">
        <v>82</v>
      </c>
      <c r="D12" s="5" t="s">
        <v>9</v>
      </c>
      <c r="E12" s="5">
        <f>VLOOKUP(D12,Stats!$A$1:$B$10,2,FALSE)</f>
        <v>1</v>
      </c>
      <c r="F12" s="5" t="s">
        <v>46</v>
      </c>
    </row>
    <row r="13" spans="1:7" s="5" customFormat="1" x14ac:dyDescent="0.25">
      <c r="A13" s="5">
        <v>12</v>
      </c>
      <c r="B13" s="8" t="s">
        <v>31</v>
      </c>
      <c r="C13" s="5" t="s">
        <v>64</v>
      </c>
      <c r="D13" s="5" t="s">
        <v>10</v>
      </c>
      <c r="E13" s="5">
        <f>VLOOKUP(D13,Stats!$A$1:$B$10,2,FALSE)</f>
        <v>3</v>
      </c>
      <c r="F13" s="5" t="s">
        <v>47</v>
      </c>
    </row>
    <row r="14" spans="1:7" s="5" customFormat="1" x14ac:dyDescent="0.25">
      <c r="A14" s="5">
        <v>13</v>
      </c>
      <c r="B14" s="8" t="s">
        <v>31</v>
      </c>
      <c r="C14" s="5" t="s">
        <v>81</v>
      </c>
      <c r="D14" s="5" t="s">
        <v>17</v>
      </c>
      <c r="E14" s="5">
        <f>VLOOKUP(D14,Stats!$A$1:$B$10,2,FALSE)</f>
        <v>2</v>
      </c>
      <c r="F14" s="5" t="s">
        <v>48</v>
      </c>
    </row>
    <row r="15" spans="1:7" s="5" customFormat="1" x14ac:dyDescent="0.25">
      <c r="A15" s="5">
        <v>14</v>
      </c>
      <c r="B15" s="8" t="s">
        <v>31</v>
      </c>
      <c r="C15" s="5" t="s">
        <v>80</v>
      </c>
      <c r="D15" s="5" t="s">
        <v>12</v>
      </c>
      <c r="E15" s="5">
        <f>VLOOKUP(D15,Stats!$A$1:$B$10,2,FALSE)</f>
        <v>5</v>
      </c>
      <c r="F15" s="5" t="s">
        <v>49</v>
      </c>
    </row>
    <row r="16" spans="1:7" s="5" customFormat="1" x14ac:dyDescent="0.25">
      <c r="A16" s="5">
        <v>15</v>
      </c>
      <c r="B16" s="8" t="s">
        <v>33</v>
      </c>
      <c r="C16" s="5" t="s">
        <v>132</v>
      </c>
      <c r="D16" s="5" t="s">
        <v>12</v>
      </c>
      <c r="E16" s="5">
        <f>VLOOKUP(D16,Stats!$A$1:$B$10,2,FALSE)</f>
        <v>5</v>
      </c>
      <c r="F16" s="5" t="s">
        <v>136</v>
      </c>
    </row>
    <row r="17" spans="1:7" s="5" customFormat="1" x14ac:dyDescent="0.25">
      <c r="A17" s="5">
        <v>16</v>
      </c>
      <c r="B17" s="8" t="s">
        <v>33</v>
      </c>
      <c r="C17" s="5" t="s">
        <v>125</v>
      </c>
      <c r="D17" s="5" t="s">
        <v>12</v>
      </c>
      <c r="E17" s="5">
        <f>VLOOKUP(D17,Stats!$A$1:$B$10,2,FALSE)</f>
        <v>5</v>
      </c>
      <c r="F17" s="5" t="s">
        <v>124</v>
      </c>
    </row>
    <row r="18" spans="1:7" s="5" customFormat="1" x14ac:dyDescent="0.25">
      <c r="A18" s="5">
        <v>17</v>
      </c>
      <c r="B18" s="8" t="s">
        <v>33</v>
      </c>
      <c r="C18" s="5" t="s">
        <v>130</v>
      </c>
      <c r="D18" s="5" t="s">
        <v>14</v>
      </c>
      <c r="E18" s="5">
        <f>VLOOKUP(D18,Stats!$A$1:$B$10,2,FALSE)</f>
        <v>25</v>
      </c>
      <c r="F18" s="5" t="s">
        <v>129</v>
      </c>
    </row>
    <row r="19" spans="1:7" s="5" customFormat="1" x14ac:dyDescent="0.25">
      <c r="A19" s="5">
        <v>18</v>
      </c>
      <c r="B19" s="8" t="s">
        <v>33</v>
      </c>
      <c r="C19" s="5" t="s">
        <v>126</v>
      </c>
      <c r="D19" s="5" t="s">
        <v>13</v>
      </c>
      <c r="E19" s="5">
        <f>VLOOKUP(D19,Stats!$A$1:$B$10,2,FALSE)</f>
        <v>10</v>
      </c>
      <c r="F19" s="5" t="s">
        <v>127</v>
      </c>
    </row>
    <row r="20" spans="1:7" s="5" customFormat="1" x14ac:dyDescent="0.25">
      <c r="A20" s="5">
        <v>19</v>
      </c>
      <c r="B20" s="8" t="s">
        <v>33</v>
      </c>
      <c r="C20" s="5" t="s">
        <v>135</v>
      </c>
      <c r="D20" s="5" t="s">
        <v>13</v>
      </c>
      <c r="E20" s="5">
        <f>VLOOKUP(D20,Stats!$A$1:$B$10,2,FALSE)</f>
        <v>10</v>
      </c>
      <c r="F20" s="5" t="s">
        <v>128</v>
      </c>
    </row>
    <row r="21" spans="1:7" s="5" customFormat="1" x14ac:dyDescent="0.25">
      <c r="A21" s="5">
        <v>20</v>
      </c>
      <c r="B21" s="8" t="s">
        <v>33</v>
      </c>
      <c r="C21" s="5" t="s">
        <v>50</v>
      </c>
      <c r="D21" s="5" t="s">
        <v>9</v>
      </c>
      <c r="E21" s="5">
        <f>VLOOKUP(D21,Stats!$A$1:$B$10,2,FALSE)</f>
        <v>1</v>
      </c>
      <c r="F21" s="5" t="s">
        <v>51</v>
      </c>
    </row>
    <row r="22" spans="1:7" s="5" customFormat="1" x14ac:dyDescent="0.25">
      <c r="A22" s="5">
        <v>21</v>
      </c>
      <c r="B22" s="8" t="s">
        <v>33</v>
      </c>
      <c r="C22" s="5" t="s">
        <v>57</v>
      </c>
      <c r="D22" s="5" t="s">
        <v>17</v>
      </c>
      <c r="E22" s="5">
        <f>VLOOKUP(D22,Stats!$A$1:$B$10,2,FALSE)</f>
        <v>2</v>
      </c>
      <c r="F22" s="5" t="s">
        <v>52</v>
      </c>
    </row>
    <row r="23" spans="1:7" s="5" customFormat="1" x14ac:dyDescent="0.25">
      <c r="A23" s="5">
        <v>22</v>
      </c>
      <c r="B23" s="8" t="s">
        <v>33</v>
      </c>
      <c r="C23" s="5" t="s">
        <v>58</v>
      </c>
      <c r="D23" s="5" t="s">
        <v>9</v>
      </c>
      <c r="E23" s="5">
        <f>VLOOKUP(D23,Stats!$A$1:$B$10,2,FALSE)</f>
        <v>1</v>
      </c>
      <c r="F23" s="5" t="s">
        <v>53</v>
      </c>
    </row>
    <row r="24" spans="1:7" s="5" customFormat="1" x14ac:dyDescent="0.25">
      <c r="A24" s="5">
        <v>23</v>
      </c>
      <c r="B24" s="8" t="s">
        <v>33</v>
      </c>
      <c r="C24" s="5" t="s">
        <v>59</v>
      </c>
      <c r="D24" s="5" t="s">
        <v>11</v>
      </c>
      <c r="E24" s="5">
        <f>VLOOKUP(D24,Stats!$A$1:$B$10,2,FALSE)</f>
        <v>4</v>
      </c>
      <c r="F24" s="5" t="s">
        <v>54</v>
      </c>
    </row>
    <row r="25" spans="1:7" s="5" customFormat="1" x14ac:dyDescent="0.25">
      <c r="A25" s="5">
        <v>24</v>
      </c>
      <c r="B25" s="8" t="s">
        <v>33</v>
      </c>
      <c r="C25" s="5" t="s">
        <v>60</v>
      </c>
      <c r="D25" s="5" t="s">
        <v>10</v>
      </c>
      <c r="E25" s="5">
        <f>VLOOKUP(D25,Stats!$A$1:$B$10,2,FALSE)</f>
        <v>3</v>
      </c>
      <c r="F25" s="5" t="s">
        <v>55</v>
      </c>
    </row>
    <row r="26" spans="1:7" s="5" customFormat="1" x14ac:dyDescent="0.25">
      <c r="A26" s="5">
        <v>25</v>
      </c>
      <c r="B26" s="8" t="s">
        <v>33</v>
      </c>
      <c r="C26" s="5" t="s">
        <v>61</v>
      </c>
      <c r="D26" s="5" t="s">
        <v>12</v>
      </c>
      <c r="E26" s="5">
        <f>VLOOKUP(D26,Stats!$A$1:$B$10,2,FALSE)</f>
        <v>5</v>
      </c>
      <c r="F26" s="5" t="s">
        <v>56</v>
      </c>
    </row>
    <row r="27" spans="1:7" s="5" customFormat="1" x14ac:dyDescent="0.25">
      <c r="A27" s="5">
        <v>26</v>
      </c>
      <c r="B27" s="8" t="s">
        <v>33</v>
      </c>
      <c r="C27" s="5" t="s">
        <v>63</v>
      </c>
      <c r="D27" s="5" t="s">
        <v>13</v>
      </c>
      <c r="E27" s="5">
        <f>VLOOKUP(D27,Stats!$A$1:$B$10,2,FALSE)</f>
        <v>10</v>
      </c>
      <c r="F27" s="5" t="s">
        <v>62</v>
      </c>
    </row>
    <row r="28" spans="1:7" s="5" customFormat="1" x14ac:dyDescent="0.25">
      <c r="A28" s="5">
        <v>27</v>
      </c>
      <c r="B28" s="8" t="s">
        <v>33</v>
      </c>
      <c r="C28" s="5" t="s">
        <v>65</v>
      </c>
      <c r="D28" s="5" t="s">
        <v>14</v>
      </c>
      <c r="E28" s="5">
        <f>VLOOKUP(D28,Stats!$A$1:$B$10,2,FALSE)</f>
        <v>25</v>
      </c>
      <c r="F28" s="5" t="s">
        <v>131</v>
      </c>
      <c r="G28" s="5" t="s">
        <v>90</v>
      </c>
    </row>
    <row r="29" spans="1:7" s="5" customFormat="1" x14ac:dyDescent="0.25">
      <c r="A29" s="5">
        <v>28</v>
      </c>
      <c r="B29" s="8" t="s">
        <v>33</v>
      </c>
      <c r="C29" s="5" t="s">
        <v>68</v>
      </c>
      <c r="D29" s="5" t="s">
        <v>9</v>
      </c>
      <c r="E29" s="5">
        <f>VLOOKUP(D29,Stats!$A$1:$B$10,2,FALSE)</f>
        <v>1</v>
      </c>
      <c r="F29" s="5" t="s">
        <v>66</v>
      </c>
    </row>
    <row r="30" spans="1:7" s="5" customFormat="1" x14ac:dyDescent="0.25">
      <c r="A30" s="5">
        <v>29</v>
      </c>
      <c r="B30" s="8" t="s">
        <v>33</v>
      </c>
      <c r="C30" s="5" t="s">
        <v>69</v>
      </c>
      <c r="D30" s="5" t="s">
        <v>9</v>
      </c>
      <c r="E30" s="5">
        <f>VLOOKUP(D30,Stats!$A$1:$B$10,2,FALSE)</f>
        <v>1</v>
      </c>
      <c r="F30" s="5" t="s">
        <v>92</v>
      </c>
    </row>
    <row r="31" spans="1:7" s="5" customFormat="1" x14ac:dyDescent="0.25">
      <c r="A31" s="5">
        <v>30</v>
      </c>
      <c r="B31" s="8" t="s">
        <v>33</v>
      </c>
      <c r="C31" s="5" t="s">
        <v>70</v>
      </c>
      <c r="D31" s="5" t="s">
        <v>9</v>
      </c>
      <c r="E31" s="5">
        <f>VLOOKUP(D31,Stats!$A$1:$B$10,2,FALSE)</f>
        <v>1</v>
      </c>
      <c r="F31" s="5" t="s">
        <v>93</v>
      </c>
    </row>
    <row r="32" spans="1:7" s="5" customFormat="1" x14ac:dyDescent="0.25">
      <c r="A32" s="5">
        <v>31</v>
      </c>
      <c r="B32" s="8" t="s">
        <v>33</v>
      </c>
      <c r="C32" s="5" t="s">
        <v>71</v>
      </c>
      <c r="D32" s="5" t="s">
        <v>9</v>
      </c>
      <c r="E32" s="5">
        <f>VLOOKUP(D32,Stats!$A$1:$B$10,2,FALSE)</f>
        <v>1</v>
      </c>
      <c r="F32" s="5" t="s">
        <v>95</v>
      </c>
    </row>
    <row r="33" spans="1:7" s="5" customFormat="1" x14ac:dyDescent="0.25">
      <c r="A33" s="5">
        <v>32</v>
      </c>
      <c r="B33" s="8" t="s">
        <v>33</v>
      </c>
      <c r="C33" s="5" t="s">
        <v>72</v>
      </c>
      <c r="D33" s="5" t="s">
        <v>9</v>
      </c>
      <c r="E33" s="5">
        <f>VLOOKUP(D33,Stats!$A$1:$B$10,2,FALSE)</f>
        <v>1</v>
      </c>
      <c r="F33" s="5" t="s">
        <v>94</v>
      </c>
    </row>
    <row r="34" spans="1:7" s="5" customFormat="1" x14ac:dyDescent="0.25">
      <c r="A34" s="5">
        <v>33</v>
      </c>
      <c r="B34" s="8" t="s">
        <v>33</v>
      </c>
      <c r="C34" s="5" t="s">
        <v>73</v>
      </c>
      <c r="D34" s="5" t="s">
        <v>9</v>
      </c>
      <c r="E34" s="5">
        <f>VLOOKUP(D34,Stats!$A$1:$B$10,2,FALSE)</f>
        <v>1</v>
      </c>
      <c r="F34" s="5" t="s">
        <v>91</v>
      </c>
    </row>
    <row r="35" spans="1:7" s="5" customFormat="1" x14ac:dyDescent="0.25">
      <c r="A35" s="5">
        <v>34</v>
      </c>
      <c r="B35" s="8" t="s">
        <v>33</v>
      </c>
      <c r="C35" s="5" t="s">
        <v>79</v>
      </c>
      <c r="D35" s="5" t="s">
        <v>9</v>
      </c>
      <c r="E35" s="5">
        <f>VLOOKUP(D35,Stats!$A$1:$B$10,2,FALSE)</f>
        <v>1</v>
      </c>
      <c r="F35" s="5" t="s">
        <v>67</v>
      </c>
    </row>
    <row r="36" spans="1:7" s="7" customFormat="1" x14ac:dyDescent="0.25">
      <c r="B36" s="8"/>
      <c r="C36" s="5"/>
      <c r="D36" s="5"/>
      <c r="G36" s="5"/>
    </row>
    <row r="37" spans="1:7" s="7" customFormat="1" x14ac:dyDescent="0.25">
      <c r="B37" s="8"/>
      <c r="C37" s="5"/>
      <c r="D37" s="5"/>
      <c r="G37" s="5"/>
    </row>
    <row r="38" spans="1:7" s="7" customFormat="1" x14ac:dyDescent="0.25">
      <c r="B38" s="8"/>
      <c r="C38" s="5"/>
      <c r="D38" s="5"/>
      <c r="G38" s="5"/>
    </row>
    <row r="39" spans="1:7" s="7" customFormat="1" x14ac:dyDescent="0.25">
      <c r="B39" s="8"/>
      <c r="C39" s="5"/>
      <c r="D39" s="5"/>
      <c r="G39" s="5"/>
    </row>
    <row r="40" spans="1:7" s="7" customFormat="1" x14ac:dyDescent="0.25">
      <c r="B40" s="8"/>
      <c r="C40" s="5"/>
      <c r="D40" s="5"/>
      <c r="G40" s="5"/>
    </row>
    <row r="41" spans="1:7" s="7" customFormat="1" x14ac:dyDescent="0.25">
      <c r="B41" s="8"/>
      <c r="C41" s="5"/>
      <c r="D41" s="5"/>
      <c r="G41" s="5"/>
    </row>
    <row r="42" spans="1:7" s="7" customFormat="1" x14ac:dyDescent="0.25">
      <c r="B42" s="8"/>
      <c r="C42" s="5"/>
      <c r="D42" s="5"/>
      <c r="G42" s="5"/>
    </row>
    <row r="43" spans="1:7" s="7" customFormat="1" x14ac:dyDescent="0.25">
      <c r="B43" s="8"/>
      <c r="C43" s="5"/>
      <c r="D43" s="5"/>
      <c r="G43" s="5"/>
    </row>
    <row r="44" spans="1:7" s="7" customFormat="1" x14ac:dyDescent="0.25">
      <c r="B44" s="8"/>
      <c r="C44" s="5"/>
      <c r="D44" s="5"/>
      <c r="G44" s="5"/>
    </row>
    <row r="45" spans="1:7" s="7" customFormat="1" x14ac:dyDescent="0.25">
      <c r="B45" s="8"/>
      <c r="C45" s="5"/>
      <c r="D45" s="5"/>
      <c r="G45" s="5"/>
    </row>
    <row r="46" spans="1:7" s="7" customFormat="1" x14ac:dyDescent="0.25">
      <c r="B46" s="8"/>
      <c r="C46" s="5"/>
      <c r="D46" s="5"/>
      <c r="G46" s="5"/>
    </row>
    <row r="47" spans="1:7" s="7" customFormat="1" x14ac:dyDescent="0.25">
      <c r="B47" s="8"/>
      <c r="C47" s="5"/>
      <c r="D47" s="5"/>
      <c r="G47" s="5"/>
    </row>
    <row r="48" spans="1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10"/>
      <c r="D61" s="5"/>
      <c r="G61" s="5"/>
    </row>
    <row r="62" spans="2:7" s="7" customFormat="1" x14ac:dyDescent="0.25">
      <c r="B62" s="8"/>
      <c r="C62" s="10"/>
      <c r="D62" s="5"/>
      <c r="G62" s="5"/>
    </row>
    <row r="63" spans="2:7" s="7" customFormat="1" x14ac:dyDescent="0.25">
      <c r="B63" s="8"/>
      <c r="C63" s="10"/>
      <c r="D63" s="5"/>
      <c r="G63" s="5"/>
    </row>
    <row r="64" spans="2:7" s="7" customFormat="1" x14ac:dyDescent="0.25">
      <c r="B64" s="8"/>
      <c r="C64" s="10"/>
      <c r="D64" s="5"/>
      <c r="G64" s="5"/>
    </row>
    <row r="65" spans="2:7" s="7" customFormat="1" x14ac:dyDescent="0.25">
      <c r="B65" s="8"/>
      <c r="C65" s="10"/>
      <c r="D65" s="5"/>
      <c r="G65" s="5"/>
    </row>
    <row r="66" spans="2:7" s="7" customFormat="1" x14ac:dyDescent="0.25">
      <c r="B66" s="8"/>
      <c r="C66" s="10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5"/>
      <c r="D76" s="5"/>
      <c r="G76" s="5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10"/>
      <c r="D82" s="5"/>
      <c r="G82" s="5"/>
    </row>
    <row r="83" spans="2:7" s="7" customFormat="1" x14ac:dyDescent="0.25">
      <c r="B83" s="8"/>
      <c r="C83" s="10"/>
      <c r="D83" s="5"/>
      <c r="G83" s="5"/>
    </row>
    <row r="84" spans="2:7" s="7" customFormat="1" x14ac:dyDescent="0.25">
      <c r="B84" s="8"/>
      <c r="C84" s="10"/>
      <c r="D84" s="5"/>
      <c r="G84" s="5"/>
    </row>
    <row r="85" spans="2:7" s="7" customFormat="1" x14ac:dyDescent="0.25">
      <c r="B85" s="8"/>
      <c r="C85" s="10"/>
      <c r="D85" s="5"/>
      <c r="G85" s="5"/>
    </row>
    <row r="86" spans="2:7" s="7" customFormat="1" x14ac:dyDescent="0.25">
      <c r="B86" s="8"/>
      <c r="C86" s="10"/>
      <c r="D86" s="5"/>
      <c r="G86" s="5"/>
    </row>
    <row r="87" spans="2:7" s="7" customFormat="1" x14ac:dyDescent="0.25">
      <c r="B87" s="8"/>
      <c r="C87" s="10"/>
      <c r="D87" s="5"/>
      <c r="G87" s="5"/>
    </row>
    <row r="88" spans="2:7" s="7" customFormat="1" x14ac:dyDescent="0.25">
      <c r="B88" s="8"/>
      <c r="C88" s="10"/>
      <c r="D88" s="5"/>
      <c r="G88" s="5"/>
    </row>
    <row r="89" spans="2:7" s="7" customFormat="1" x14ac:dyDescent="0.25">
      <c r="B89" s="8"/>
      <c r="C89" s="10"/>
      <c r="D89" s="5"/>
      <c r="G89" s="5"/>
    </row>
    <row r="90" spans="2:7" x14ac:dyDescent="0.25">
      <c r="B90" s="8"/>
      <c r="C90" s="10"/>
      <c r="D90" s="5"/>
      <c r="E90" s="7"/>
      <c r="F90" s="7"/>
    </row>
    <row r="91" spans="2:7" s="7" customFormat="1" x14ac:dyDescent="0.25">
      <c r="B91" s="8"/>
      <c r="C91" s="10"/>
      <c r="D91" s="5"/>
      <c r="G91" s="5"/>
    </row>
    <row r="92" spans="2:7" s="7" customFormat="1" x14ac:dyDescent="0.25">
      <c r="B92" s="8"/>
      <c r="C92" s="10"/>
      <c r="D92" s="5"/>
      <c r="G92" s="5"/>
    </row>
    <row r="93" spans="2:7" s="7" customFormat="1" x14ac:dyDescent="0.25">
      <c r="B93" s="8"/>
      <c r="C93" s="10"/>
      <c r="D93" s="5"/>
      <c r="G93" s="5"/>
    </row>
    <row r="94" spans="2:7" s="7" customFormat="1" x14ac:dyDescent="0.25">
      <c r="B94" s="8"/>
      <c r="C94" s="10"/>
      <c r="D94" s="5"/>
    </row>
    <row r="95" spans="2:7" x14ac:dyDescent="0.25">
      <c r="B95" s="8"/>
      <c r="C95" s="10"/>
      <c r="D95" s="5"/>
      <c r="E95" s="7"/>
      <c r="F95" s="7"/>
    </row>
    <row r="96" spans="2:7" x14ac:dyDescent="0.25">
      <c r="B96" s="8"/>
      <c r="C96" s="10"/>
      <c r="D96" s="5"/>
      <c r="E96" s="7"/>
      <c r="F96" s="7"/>
    </row>
    <row r="97" spans="2:7" x14ac:dyDescent="0.25">
      <c r="B97" s="8"/>
      <c r="D97" s="5"/>
      <c r="E97" s="7"/>
      <c r="F97" s="7"/>
    </row>
    <row r="98" spans="2:7" x14ac:dyDescent="0.25">
      <c r="B98" s="8"/>
      <c r="C98" s="10"/>
      <c r="D98" s="5"/>
      <c r="E98" s="7"/>
      <c r="F98" s="7"/>
    </row>
    <row r="99" spans="2:7" x14ac:dyDescent="0.25">
      <c r="F99" s="7"/>
    </row>
    <row r="100" spans="2:7" x14ac:dyDescent="0.25">
      <c r="F100" s="7"/>
    </row>
    <row r="101" spans="2:7" x14ac:dyDescent="0.25">
      <c r="F101" s="7"/>
    </row>
    <row r="102" spans="2:7" x14ac:dyDescent="0.25">
      <c r="F102" s="7"/>
    </row>
    <row r="103" spans="2:7" x14ac:dyDescent="0.25">
      <c r="F103" s="7"/>
    </row>
    <row r="104" spans="2:7" x14ac:dyDescent="0.25">
      <c r="F104" s="7"/>
    </row>
    <row r="105" spans="2:7" x14ac:dyDescent="0.25">
      <c r="F105" s="7"/>
    </row>
    <row r="106" spans="2:7" s="7" customFormat="1" x14ac:dyDescent="0.25">
      <c r="C106" s="5"/>
      <c r="D106"/>
      <c r="E106"/>
      <c r="G106" s="5"/>
    </row>
    <row r="107" spans="2:7" s="7" customFormat="1" x14ac:dyDescent="0.25">
      <c r="B107" s="8"/>
      <c r="C107" s="10"/>
      <c r="D107" s="5"/>
      <c r="G107" s="5"/>
    </row>
    <row r="108" spans="2:7" s="7" customFormat="1" x14ac:dyDescent="0.25">
      <c r="B108" s="8"/>
      <c r="C108" s="10"/>
      <c r="D108" s="5"/>
      <c r="G108" s="5"/>
    </row>
    <row r="109" spans="2:7" s="7" customFormat="1" x14ac:dyDescent="0.25">
      <c r="B109" s="8"/>
      <c r="C109" s="10"/>
      <c r="D109" s="5"/>
      <c r="G109" s="5"/>
    </row>
    <row r="110" spans="2:7" s="7" customFormat="1" x14ac:dyDescent="0.25">
      <c r="B110" s="8"/>
      <c r="C110" s="10"/>
      <c r="D110" s="5"/>
      <c r="G110" s="5"/>
    </row>
    <row r="111" spans="2:7" s="7" customFormat="1" x14ac:dyDescent="0.25">
      <c r="B111" s="8"/>
      <c r="C111" s="5"/>
      <c r="D111" s="5"/>
      <c r="G111" s="5"/>
    </row>
    <row r="112" spans="2:7" s="7" customFormat="1" x14ac:dyDescent="0.25">
      <c r="B112" s="8"/>
      <c r="C112" s="5"/>
      <c r="D112" s="5"/>
      <c r="G112" s="5"/>
    </row>
    <row r="113" spans="2:7" s="7" customFormat="1" x14ac:dyDescent="0.25">
      <c r="B113" s="8"/>
      <c r="C113" s="5"/>
      <c r="D113" s="5"/>
      <c r="G113" s="5"/>
    </row>
    <row r="114" spans="2:7" s="7" customFormat="1" x14ac:dyDescent="0.25">
      <c r="B114" s="8"/>
      <c r="C114" s="5"/>
      <c r="D114" s="5"/>
      <c r="E114" s="5"/>
      <c r="G114" s="5"/>
    </row>
    <row r="115" spans="2:7" s="7" customFormat="1" x14ac:dyDescent="0.25">
      <c r="B115" s="8"/>
      <c r="C115" s="5"/>
      <c r="D115" s="5"/>
      <c r="E115" s="5"/>
      <c r="G115" s="5"/>
    </row>
    <row r="116" spans="2:7" s="7" customFormat="1" x14ac:dyDescent="0.25">
      <c r="B116" s="8"/>
      <c r="C116" s="5"/>
      <c r="D116" s="5"/>
      <c r="E116" s="5"/>
      <c r="G116" s="5"/>
    </row>
    <row r="117" spans="2:7" s="7" customFormat="1" x14ac:dyDescent="0.25">
      <c r="B117" s="8"/>
      <c r="C117" s="5"/>
      <c r="D117" s="5"/>
      <c r="E117" s="5"/>
      <c r="G117" s="5"/>
    </row>
    <row r="118" spans="2:7" s="7" customFormat="1" x14ac:dyDescent="0.25">
      <c r="B118" s="8"/>
      <c r="C118" s="5"/>
      <c r="D118" s="5"/>
      <c r="E118" s="5"/>
      <c r="G118" s="5"/>
    </row>
    <row r="119" spans="2:7" s="7" customFormat="1" x14ac:dyDescent="0.25">
      <c r="B119" s="8"/>
      <c r="C119" s="5"/>
      <c r="D119" s="5"/>
      <c r="E119" s="5"/>
      <c r="G119" s="5"/>
    </row>
    <row r="120" spans="2:7" s="7" customFormat="1" x14ac:dyDescent="0.25">
      <c r="B120" s="8"/>
      <c r="C120" s="5"/>
      <c r="D120" s="5"/>
      <c r="E120" s="5"/>
      <c r="G120" s="5"/>
    </row>
    <row r="121" spans="2:7" x14ac:dyDescent="0.25">
      <c r="B121" s="8"/>
      <c r="D121" s="5"/>
      <c r="E121" s="5"/>
      <c r="F121" s="7"/>
      <c r="G121" s="5"/>
    </row>
    <row r="122" spans="2:7" x14ac:dyDescent="0.25">
      <c r="B122" s="8"/>
      <c r="D122" s="5"/>
      <c r="E122" s="5"/>
      <c r="F122" s="7"/>
      <c r="G122" s="5"/>
    </row>
    <row r="123" spans="2:7" s="7" customFormat="1" x14ac:dyDescent="0.25">
      <c r="B123" s="8"/>
      <c r="C123" s="5"/>
      <c r="D123" s="5"/>
      <c r="E123" s="5"/>
      <c r="G123" s="5"/>
    </row>
    <row r="124" spans="2:7" s="7" customFormat="1" x14ac:dyDescent="0.25">
      <c r="B124" s="8"/>
      <c r="C124" s="5"/>
      <c r="D124" s="5"/>
      <c r="E124" s="5"/>
      <c r="G124" s="9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s="7" customFormat="1" x14ac:dyDescent="0.25">
      <c r="B127" s="8"/>
      <c r="C127" s="5"/>
      <c r="D127" s="5"/>
      <c r="E127" s="5"/>
      <c r="G127" s="5"/>
    </row>
    <row r="128" spans="2:7" s="7" customFormat="1" x14ac:dyDescent="0.25">
      <c r="B128" s="8"/>
      <c r="C128" s="5"/>
      <c r="D128" s="5"/>
      <c r="E128" s="5"/>
      <c r="G128" s="5"/>
    </row>
    <row r="129" spans="2:7" s="7" customFormat="1" x14ac:dyDescent="0.25">
      <c r="B129" s="8"/>
      <c r="C129" s="5"/>
      <c r="D129" s="5"/>
      <c r="E129" s="5"/>
      <c r="G129" s="5"/>
    </row>
    <row r="130" spans="2:7" x14ac:dyDescent="0.25">
      <c r="B130" s="8"/>
      <c r="D130" s="5"/>
      <c r="E130" s="5"/>
      <c r="F130" s="7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x14ac:dyDescent="0.25">
      <c r="B133" s="8"/>
      <c r="C133" s="10"/>
      <c r="D133" s="5"/>
      <c r="E133" s="5"/>
      <c r="F133" s="7"/>
      <c r="G133" s="5"/>
    </row>
    <row r="134" spans="2:7" s="7" customFormat="1" x14ac:dyDescent="0.25">
      <c r="B134" s="8"/>
      <c r="C134" s="10"/>
      <c r="D134" s="5"/>
      <c r="E134" s="5"/>
      <c r="G134" s="5"/>
    </row>
    <row r="135" spans="2:7" x14ac:dyDescent="0.25">
      <c r="B135" s="8"/>
      <c r="C135" s="10"/>
      <c r="D135" s="5"/>
      <c r="E135" s="5"/>
      <c r="F135" s="7"/>
      <c r="G135" s="5"/>
    </row>
    <row r="136" spans="2:7" x14ac:dyDescent="0.25">
      <c r="B136" s="8"/>
      <c r="D136" s="5"/>
      <c r="E136" s="5"/>
      <c r="F136" s="7"/>
      <c r="G136" s="5"/>
    </row>
    <row r="137" spans="2:7" x14ac:dyDescent="0.25">
      <c r="B137" s="8"/>
      <c r="D137" s="5"/>
      <c r="E137" s="5"/>
      <c r="F137" s="7"/>
      <c r="G137" s="5"/>
    </row>
    <row r="138" spans="2:7" s="7" customFormat="1" x14ac:dyDescent="0.25">
      <c r="B138" s="8"/>
      <c r="C138" s="5"/>
      <c r="D138" s="5"/>
      <c r="E138" s="5"/>
      <c r="G138" s="5"/>
    </row>
    <row r="139" spans="2:7" s="7" customFormat="1" x14ac:dyDescent="0.25">
      <c r="B139" s="8"/>
      <c r="C139" s="5"/>
      <c r="D139" s="5"/>
      <c r="E139" s="5"/>
      <c r="G139" s="5"/>
    </row>
    <row r="140" spans="2:7" x14ac:dyDescent="0.25">
      <c r="B140" s="8"/>
      <c r="D140" s="5"/>
      <c r="E140" s="5"/>
      <c r="F140" s="7"/>
      <c r="G140" s="5"/>
    </row>
    <row r="141" spans="2:7" x14ac:dyDescent="0.25">
      <c r="B141" s="8"/>
      <c r="D141" s="5"/>
      <c r="E141" s="5"/>
      <c r="F141" s="7"/>
      <c r="G141" s="5"/>
    </row>
    <row r="142" spans="2:7" s="7" customFormat="1" x14ac:dyDescent="0.25">
      <c r="B142" s="8"/>
      <c r="C142" s="5"/>
      <c r="D142" s="5"/>
      <c r="E142" s="5"/>
      <c r="G142" s="5"/>
    </row>
    <row r="143" spans="2:7" s="7" customFormat="1" x14ac:dyDescent="0.25">
      <c r="B143" s="8"/>
      <c r="C143" s="5"/>
      <c r="D143" s="5"/>
      <c r="E143" s="5"/>
      <c r="G143" s="5"/>
    </row>
    <row r="144" spans="2:7" s="7" customFormat="1" x14ac:dyDescent="0.25">
      <c r="B144" s="8"/>
      <c r="C144" s="5"/>
      <c r="D144" s="5"/>
      <c r="E144" s="5"/>
      <c r="G144" s="5"/>
    </row>
    <row r="145" spans="2:7" s="7" customFormat="1" x14ac:dyDescent="0.25">
      <c r="B145" s="8"/>
      <c r="C145" s="5"/>
      <c r="D145" s="5"/>
      <c r="E145" s="5"/>
      <c r="G145" s="5"/>
    </row>
    <row r="146" spans="2:7" s="7" customFormat="1" x14ac:dyDescent="0.25">
      <c r="B146" s="8"/>
      <c r="C146" s="5"/>
      <c r="D146" s="5"/>
      <c r="E146" s="5"/>
      <c r="G146" s="5"/>
    </row>
    <row r="147" spans="2:7" x14ac:dyDescent="0.25">
      <c r="B147" s="8"/>
      <c r="D147" s="5"/>
      <c r="E147" s="5"/>
      <c r="F147" s="7"/>
    </row>
    <row r="148" spans="2:7" x14ac:dyDescent="0.25">
      <c r="B148" s="8"/>
      <c r="D148" s="5"/>
      <c r="E148" s="5"/>
      <c r="F148" s="7"/>
    </row>
    <row r="149" spans="2:7" x14ac:dyDescent="0.25">
      <c r="B149" s="8"/>
      <c r="D149" s="5"/>
      <c r="E149" s="5"/>
      <c r="F149" s="7"/>
    </row>
    <row r="150" spans="2:7" x14ac:dyDescent="0.25">
      <c r="B150" s="2"/>
      <c r="F150" s="7"/>
    </row>
    <row r="151" spans="2:7" x14ac:dyDescent="0.25">
      <c r="B151" s="2"/>
      <c r="F151" s="7"/>
    </row>
    <row r="152" spans="2:7" x14ac:dyDescent="0.25">
      <c r="B152" s="2"/>
      <c r="F152" s="7"/>
    </row>
    <row r="153" spans="2:7" x14ac:dyDescent="0.25">
      <c r="B153" s="2"/>
      <c r="F153" s="7"/>
    </row>
    <row r="154" spans="2:7" x14ac:dyDescent="0.25">
      <c r="B154" s="2"/>
      <c r="F154" s="7"/>
    </row>
    <row r="155" spans="2:7" x14ac:dyDescent="0.25">
      <c r="B155" s="2"/>
      <c r="F155" s="7"/>
    </row>
    <row r="156" spans="2:7" x14ac:dyDescent="0.25">
      <c r="B156" s="2"/>
      <c r="F156" s="7"/>
    </row>
    <row r="157" spans="2:7" x14ac:dyDescent="0.25">
      <c r="B157" s="2"/>
      <c r="F157" s="7"/>
    </row>
    <row r="158" spans="2:7" x14ac:dyDescent="0.25">
      <c r="B158" s="2"/>
      <c r="F158" s="7"/>
    </row>
    <row r="159" spans="2:7" x14ac:dyDescent="0.25">
      <c r="B159" s="2"/>
      <c r="F159" s="7"/>
    </row>
    <row r="160" spans="2:7" x14ac:dyDescent="0.25">
      <c r="B160" s="2"/>
      <c r="F160" s="7"/>
    </row>
    <row r="161" spans="2:6" x14ac:dyDescent="0.25">
      <c r="B161" s="2"/>
      <c r="F161" s="7"/>
    </row>
    <row r="162" spans="2:6" s="7" customFormat="1" x14ac:dyDescent="0.25">
      <c r="B162" s="2"/>
      <c r="C162" s="5"/>
      <c r="D162"/>
      <c r="E162"/>
    </row>
    <row r="163" spans="2:6" x14ac:dyDescent="0.25">
      <c r="B163" s="2"/>
      <c r="F163" s="7"/>
    </row>
    <row r="164" spans="2:6" x14ac:dyDescent="0.25">
      <c r="B164" s="2"/>
      <c r="F164" s="7"/>
    </row>
    <row r="165" spans="2:6" s="7" customFormat="1" x14ac:dyDescent="0.25">
      <c r="B165" s="2"/>
      <c r="C165" s="5"/>
    </row>
    <row r="166" spans="2:6" s="7" customFormat="1" x14ac:dyDescent="0.25">
      <c r="B166" s="2"/>
      <c r="C166" s="5"/>
      <c r="D166"/>
      <c r="E166"/>
    </row>
    <row r="167" spans="2:6" x14ac:dyDescent="0.25">
      <c r="B167" s="2"/>
      <c r="F167" s="7"/>
    </row>
    <row r="168" spans="2:6" x14ac:dyDescent="0.25">
      <c r="B168" s="2"/>
      <c r="D168" s="7"/>
      <c r="E168" s="7"/>
      <c r="F168" s="7"/>
    </row>
    <row r="169" spans="2:6" x14ac:dyDescent="0.25">
      <c r="B169" s="2"/>
      <c r="D169" s="7"/>
      <c r="E169" s="7"/>
      <c r="F169" s="7"/>
    </row>
    <row r="170" spans="2:6" x14ac:dyDescent="0.25">
      <c r="B170" s="2"/>
      <c r="D170" s="5"/>
      <c r="E170" s="5"/>
      <c r="F170" s="7"/>
    </row>
    <row r="171" spans="2:6" x14ac:dyDescent="0.25">
      <c r="B171" s="2"/>
      <c r="F171" s="7"/>
    </row>
    <row r="172" spans="2:6" x14ac:dyDescent="0.25">
      <c r="B172" s="2"/>
      <c r="F172" s="7"/>
    </row>
    <row r="173" spans="2:6" x14ac:dyDescent="0.25">
      <c r="B173" s="2"/>
      <c r="F173" s="7"/>
    </row>
    <row r="174" spans="2:6" x14ac:dyDescent="0.25">
      <c r="B174" s="2"/>
      <c r="F174" s="7"/>
    </row>
    <row r="175" spans="2:6" x14ac:dyDescent="0.25">
      <c r="B175" s="2"/>
      <c r="F175" s="7"/>
    </row>
    <row r="176" spans="2:6" x14ac:dyDescent="0.25">
      <c r="B176" s="2"/>
      <c r="F176" s="7"/>
    </row>
    <row r="177" spans="2:6" x14ac:dyDescent="0.25">
      <c r="B177" s="2"/>
      <c r="F177" s="7"/>
    </row>
    <row r="178" spans="2:6" x14ac:dyDescent="0.25">
      <c r="B178" s="2"/>
      <c r="F178" s="7"/>
    </row>
    <row r="179" spans="2:6" s="7" customFormat="1" x14ac:dyDescent="0.25">
      <c r="B179" s="2"/>
      <c r="C179" s="5"/>
      <c r="D179"/>
      <c r="E179"/>
    </row>
    <row r="180" spans="2:6" x14ac:dyDescent="0.25">
      <c r="B180" s="2"/>
      <c r="F180" s="7"/>
    </row>
    <row r="181" spans="2:6" x14ac:dyDescent="0.25">
      <c r="B181" s="2"/>
      <c r="F181" s="7"/>
    </row>
    <row r="182" spans="2:6" x14ac:dyDescent="0.25">
      <c r="B182" s="2"/>
      <c r="D182" s="5"/>
      <c r="E182" s="5"/>
      <c r="F182" s="7"/>
    </row>
  </sheetData>
  <autoFilter ref="B1:G179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D107:D182 D2:D98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9"/>
  <sheetViews>
    <sheetView workbookViewId="0">
      <selection activeCell="A2" sqref="A2:XFD2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34</v>
      </c>
      <c r="B1" s="2" t="s">
        <v>16</v>
      </c>
      <c r="C1" s="6" t="s">
        <v>1</v>
      </c>
      <c r="D1" s="1" t="s">
        <v>33</v>
      </c>
      <c r="E1" s="1" t="s">
        <v>3</v>
      </c>
      <c r="F1" s="1" t="s">
        <v>8</v>
      </c>
      <c r="G1" s="6" t="s">
        <v>2</v>
      </c>
      <c r="H1" s="6" t="s">
        <v>35</v>
      </c>
      <c r="I1" s="1" t="s">
        <v>7</v>
      </c>
    </row>
    <row r="2" spans="1:9" x14ac:dyDescent="0.25">
      <c r="A2" s="7">
        <v>5</v>
      </c>
      <c r="B2" s="8" t="s">
        <v>31</v>
      </c>
      <c r="C2" s="5"/>
      <c r="D2" s="5" t="s">
        <v>9</v>
      </c>
      <c r="E2" s="7">
        <f>VLOOKUP(D2,Stats!$A$1:$B$10,2,FALSE)</f>
        <v>1</v>
      </c>
      <c r="F2" s="7" t="s">
        <v>43</v>
      </c>
      <c r="G2" s="5"/>
    </row>
    <row r="3" spans="1:9" x14ac:dyDescent="0.25">
      <c r="B3" s="8"/>
      <c r="F3" s="7"/>
      <c r="G3" s="5"/>
    </row>
    <row r="4" spans="1:9" x14ac:dyDescent="0.25">
      <c r="B4" s="8"/>
      <c r="F4" s="7"/>
      <c r="G4" s="5"/>
    </row>
    <row r="5" spans="1:9" x14ac:dyDescent="0.25">
      <c r="B5" s="8"/>
      <c r="F5" s="7"/>
      <c r="G5" s="5"/>
    </row>
    <row r="6" spans="1:9" x14ac:dyDescent="0.25">
      <c r="B6" s="8"/>
      <c r="C6" s="5"/>
      <c r="F6" s="7"/>
      <c r="G6" s="5"/>
    </row>
    <row r="7" spans="1:9" x14ac:dyDescent="0.25">
      <c r="B7" s="8"/>
      <c r="F7" s="7"/>
      <c r="G7" s="5"/>
    </row>
    <row r="8" spans="1:9" x14ac:dyDescent="0.25">
      <c r="B8" s="8"/>
      <c r="F8" s="7"/>
      <c r="G8" s="5"/>
    </row>
    <row r="9" spans="1:9" x14ac:dyDescent="0.25">
      <c r="B9" s="8"/>
      <c r="F9" s="7"/>
      <c r="G9" s="5"/>
    </row>
    <row r="10" spans="1:9" x14ac:dyDescent="0.25">
      <c r="B10" s="8"/>
      <c r="C10" s="5"/>
      <c r="F10" s="7"/>
    </row>
    <row r="11" spans="1:9" x14ac:dyDescent="0.25">
      <c r="B11" s="8"/>
      <c r="C11" s="5"/>
      <c r="F11" s="7"/>
    </row>
    <row r="12" spans="1:9" x14ac:dyDescent="0.25">
      <c r="B12" s="8"/>
      <c r="C12" s="5"/>
      <c r="F12" s="7"/>
    </row>
    <row r="13" spans="1:9" x14ac:dyDescent="0.25">
      <c r="B13" s="8"/>
      <c r="C13" s="5"/>
      <c r="F13" s="7"/>
    </row>
    <row r="14" spans="1:9" x14ac:dyDescent="0.25">
      <c r="B14" s="8"/>
      <c r="C14" s="5"/>
      <c r="F14" s="7"/>
    </row>
    <row r="15" spans="1:9" x14ac:dyDescent="0.25">
      <c r="B15" s="8"/>
      <c r="C15" s="5"/>
      <c r="F15" s="7"/>
    </row>
    <row r="16" spans="1:9" x14ac:dyDescent="0.25">
      <c r="B16" s="8"/>
      <c r="C16" s="5"/>
    </row>
    <row r="17" spans="2:6" x14ac:dyDescent="0.25">
      <c r="B17" s="8"/>
      <c r="C17" s="5"/>
      <c r="F17"/>
    </row>
    <row r="18" spans="2:6" x14ac:dyDescent="0.25">
      <c r="B18" s="8"/>
      <c r="C18" s="5"/>
      <c r="F18" s="7"/>
    </row>
    <row r="19" spans="2:6" x14ac:dyDescent="0.25">
      <c r="B19" s="8"/>
      <c r="C19" s="5"/>
      <c r="F19" s="7"/>
    </row>
    <row r="20" spans="2:6" x14ac:dyDescent="0.25">
      <c r="B20" s="8"/>
      <c r="C20" s="5"/>
      <c r="F20" s="7"/>
    </row>
    <row r="21" spans="2:6" x14ac:dyDescent="0.25">
      <c r="B21" s="8"/>
      <c r="C21" s="5"/>
      <c r="F21" s="7"/>
    </row>
    <row r="22" spans="2:6" x14ac:dyDescent="0.25">
      <c r="B22" s="8"/>
      <c r="C22" s="5"/>
      <c r="F22" s="7"/>
    </row>
    <row r="23" spans="2:6" x14ac:dyDescent="0.25">
      <c r="B23" s="8"/>
      <c r="C23" s="5"/>
      <c r="F23" s="7"/>
    </row>
    <row r="24" spans="2:6" x14ac:dyDescent="0.25">
      <c r="B24" s="8"/>
      <c r="C24" s="5"/>
      <c r="F24" s="7"/>
    </row>
    <row r="25" spans="2:6" x14ac:dyDescent="0.25">
      <c r="B25" s="8"/>
      <c r="C25" s="5"/>
      <c r="F25" s="7"/>
    </row>
    <row r="26" spans="2:6" x14ac:dyDescent="0.25">
      <c r="B26" s="8"/>
      <c r="C26" s="5"/>
      <c r="F26" s="7"/>
    </row>
    <row r="27" spans="2:6" x14ac:dyDescent="0.25">
      <c r="B27" s="8"/>
      <c r="C27" s="5"/>
      <c r="F27" s="7"/>
    </row>
    <row r="28" spans="2:6" x14ac:dyDescent="0.25">
      <c r="B28" s="8"/>
      <c r="C28" s="5"/>
      <c r="F28" s="7"/>
    </row>
    <row r="29" spans="2:6" x14ac:dyDescent="0.25">
      <c r="B29" s="8"/>
      <c r="C29" s="5"/>
      <c r="F29" s="7"/>
    </row>
    <row r="30" spans="2:6" x14ac:dyDescent="0.25">
      <c r="B30" s="8"/>
      <c r="C30" s="5"/>
      <c r="F30" s="7"/>
    </row>
    <row r="31" spans="2:6" x14ac:dyDescent="0.25">
      <c r="B31" s="8"/>
      <c r="C31" s="5"/>
      <c r="F31" s="7"/>
    </row>
    <row r="32" spans="2:6" x14ac:dyDescent="0.25">
      <c r="B32" s="8"/>
      <c r="C32" s="5"/>
      <c r="F32" s="7"/>
    </row>
    <row r="33" spans="1:6" x14ac:dyDescent="0.25">
      <c r="B33" s="8"/>
      <c r="C33" s="5"/>
      <c r="F33" s="7"/>
    </row>
    <row r="34" spans="1:6" x14ac:dyDescent="0.25">
      <c r="B34" s="8"/>
      <c r="C34" s="5"/>
      <c r="F34" s="7"/>
    </row>
    <row r="35" spans="1:6" x14ac:dyDescent="0.25">
      <c r="B35" s="8"/>
      <c r="C35" s="10"/>
    </row>
    <row r="36" spans="1:6" x14ac:dyDescent="0.25">
      <c r="B36" s="8"/>
      <c r="C36" s="5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x14ac:dyDescent="0.25">
      <c r="A58" s="2"/>
      <c r="B58" s="5"/>
      <c r="D58" s="7"/>
      <c r="E58" s="5"/>
      <c r="F58" s="1"/>
    </row>
    <row r="59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C37:C58 D2:D36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1" sqref="A11"/>
    </sheetView>
  </sheetViews>
  <sheetFormatPr defaultRowHeight="15" x14ac:dyDescent="0.25"/>
  <cols>
    <col min="1" max="1" width="29.7109375" bestFit="1" customWidth="1"/>
    <col min="2" max="2" width="47.5703125" style="7" bestFit="1" customWidth="1"/>
    <col min="3" max="3" width="15.85546875" bestFit="1" customWidth="1"/>
    <col min="4" max="4" width="22.710937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26</v>
      </c>
    </row>
    <row r="2" spans="1:7" s="7" customFormat="1" x14ac:dyDescent="0.25">
      <c r="A2" s="5" t="s">
        <v>84</v>
      </c>
      <c r="B2" s="7" t="s">
        <v>98</v>
      </c>
      <c r="C2" s="7" t="s">
        <v>104</v>
      </c>
      <c r="D2" s="7" t="s">
        <v>110</v>
      </c>
      <c r="E2" s="7" t="s">
        <v>112</v>
      </c>
      <c r="F2" s="7" t="s">
        <v>111</v>
      </c>
      <c r="G2" s="7" t="b">
        <v>1</v>
      </c>
    </row>
    <row r="3" spans="1:7" s="7" customFormat="1" x14ac:dyDescent="0.25">
      <c r="A3" s="5" t="s">
        <v>83</v>
      </c>
      <c r="B3" s="7" t="s">
        <v>99</v>
      </c>
      <c r="C3" s="7" t="s">
        <v>105</v>
      </c>
      <c r="D3" s="7" t="s">
        <v>110</v>
      </c>
      <c r="E3" s="7" t="s">
        <v>113</v>
      </c>
      <c r="F3" s="7" t="s">
        <v>111</v>
      </c>
      <c r="G3" s="7" t="b">
        <v>1</v>
      </c>
    </row>
    <row r="4" spans="1:7" x14ac:dyDescent="0.25">
      <c r="A4" s="5" t="s">
        <v>82</v>
      </c>
      <c r="B4" s="7" t="s">
        <v>100</v>
      </c>
      <c r="C4" s="7" t="s">
        <v>106</v>
      </c>
      <c r="D4" s="7" t="s">
        <v>110</v>
      </c>
      <c r="E4" s="7" t="s">
        <v>114</v>
      </c>
      <c r="F4" s="7" t="s">
        <v>111</v>
      </c>
      <c r="G4" s="7" t="b">
        <v>1</v>
      </c>
    </row>
    <row r="5" spans="1:7" s="7" customFormat="1" x14ac:dyDescent="0.25">
      <c r="A5" s="5" t="s">
        <v>64</v>
      </c>
      <c r="B5" s="7" t="s">
        <v>101</v>
      </c>
      <c r="C5" s="7" t="s">
        <v>107</v>
      </c>
      <c r="D5" s="7" t="s">
        <v>110</v>
      </c>
      <c r="E5" s="7" t="s">
        <v>115</v>
      </c>
      <c r="F5" s="7" t="s">
        <v>111</v>
      </c>
      <c r="G5" s="7" t="b">
        <v>1</v>
      </c>
    </row>
    <row r="6" spans="1:7" s="7" customFormat="1" x14ac:dyDescent="0.25">
      <c r="A6" s="5" t="s">
        <v>81</v>
      </c>
      <c r="B6" s="7" t="s">
        <v>102</v>
      </c>
      <c r="C6" s="7" t="s">
        <v>108</v>
      </c>
      <c r="D6" s="7" t="s">
        <v>110</v>
      </c>
      <c r="E6" s="7" t="s">
        <v>116</v>
      </c>
      <c r="F6" s="7" t="s">
        <v>111</v>
      </c>
      <c r="G6" s="7" t="b">
        <v>1</v>
      </c>
    </row>
    <row r="7" spans="1:7" s="7" customFormat="1" x14ac:dyDescent="0.25">
      <c r="A7" s="5" t="s">
        <v>97</v>
      </c>
      <c r="B7" s="7" t="s">
        <v>103</v>
      </c>
      <c r="C7" s="7" t="s">
        <v>109</v>
      </c>
      <c r="D7" s="7" t="s">
        <v>110</v>
      </c>
      <c r="E7" s="7" t="s">
        <v>117</v>
      </c>
      <c r="F7" s="7" t="s">
        <v>111</v>
      </c>
      <c r="G7" s="7" t="b">
        <v>1</v>
      </c>
    </row>
    <row r="8" spans="1:7" s="7" customFormat="1" x14ac:dyDescent="0.25">
      <c r="A8" s="11" t="s">
        <v>118</v>
      </c>
      <c r="B8" s="7" t="s">
        <v>119</v>
      </c>
      <c r="C8" s="7" t="s">
        <v>104</v>
      </c>
      <c r="D8" s="7" t="s">
        <v>120</v>
      </c>
      <c r="E8" s="7" t="s">
        <v>117</v>
      </c>
      <c r="F8" s="7" t="s">
        <v>111</v>
      </c>
      <c r="G8" s="7" t="b">
        <v>1</v>
      </c>
    </row>
    <row r="9" spans="1:7" x14ac:dyDescent="0.25">
      <c r="A9" s="5" t="s">
        <v>121</v>
      </c>
      <c r="B9" s="7" t="s">
        <v>122</v>
      </c>
      <c r="C9" s="7" t="s">
        <v>104</v>
      </c>
      <c r="D9" s="7" t="s">
        <v>123</v>
      </c>
      <c r="E9" s="7" t="s">
        <v>117</v>
      </c>
      <c r="F9" s="7" t="s">
        <v>111</v>
      </c>
      <c r="G9" s="7" t="b">
        <v>1</v>
      </c>
    </row>
    <row r="10" spans="1:7" x14ac:dyDescent="0.25">
      <c r="A10" s="5"/>
      <c r="C10" s="7"/>
      <c r="D10" s="7"/>
      <c r="E10" s="7"/>
      <c r="F1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115" zoomScaleNormal="115" workbookViewId="0">
      <pane ySplit="1" topLeftCell="A20" activePane="bottomLeft" state="frozen"/>
      <selection pane="bottomLeft" activeCell="G14" sqref="G14:G22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34</v>
      </c>
      <c r="B1" t="s">
        <v>1</v>
      </c>
      <c r="C1" t="s">
        <v>2</v>
      </c>
      <c r="D1" s="7" t="s">
        <v>29</v>
      </c>
      <c r="E1" t="s">
        <v>19</v>
      </c>
      <c r="F1" t="s">
        <v>28</v>
      </c>
      <c r="G1" t="s">
        <v>96</v>
      </c>
      <c r="H1" t="s">
        <v>27</v>
      </c>
      <c r="I1" t="s">
        <v>30</v>
      </c>
    </row>
    <row r="2" spans="1:9" s="7" customFormat="1" x14ac:dyDescent="0.25">
      <c r="A2" s="7">
        <f>Achievements!A2</f>
        <v>1</v>
      </c>
      <c r="B2" s="7" t="str">
        <f>Achievements!C2</f>
        <v>Princess Power</v>
      </c>
      <c r="C2" s="7" t="str">
        <f>Achievements!F2</f>
        <v>Obtain the mushroom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Firey Passion</v>
      </c>
      <c r="C3" s="7" t="str">
        <f>Achievements!F3</f>
        <v>Obtain the fire flower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ref="I3:I29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Power Gives You Wings</v>
      </c>
      <c r="C4" s="7" t="str">
        <f>Achievements!F4</f>
        <v>Obtain the racoon leaf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Bloop</v>
      </c>
      <c r="C5" s="7" t="str">
        <f>Achievements!F5</f>
        <v>Obtain the blooper suit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si="1"/>
        <v>YES</v>
      </c>
    </row>
    <row r="6" spans="1:9" s="7" customFormat="1" x14ac:dyDescent="0.25">
      <c r="A6" s="7">
        <f>Achievements!A6</f>
        <v>5</v>
      </c>
      <c r="B6" s="7" t="str">
        <f>Achievements!C6</f>
        <v>Candy Striper</v>
      </c>
      <c r="C6" s="7" t="str">
        <f>Achievements!F6</f>
        <v>Obtain the candy cane suit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1"/>
        <v>YES</v>
      </c>
    </row>
    <row r="7" spans="1:9" s="7" customFormat="1" x14ac:dyDescent="0.25">
      <c r="A7" s="7">
        <f>Achievements!A8</f>
        <v>7</v>
      </c>
      <c r="B7" s="7" t="str">
        <f>Achievements!C8</f>
        <v>Filling the Royal Treasury</v>
      </c>
      <c r="C7" s="7" t="str">
        <f>Achievements!F8</f>
        <v>Collect 100 coins to get a 1up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1"/>
        <v>YES</v>
      </c>
    </row>
    <row r="8" spans="1:9" s="7" customFormat="1" x14ac:dyDescent="0.25">
      <c r="A8" s="7">
        <f>Achievements!A9</f>
        <v>8</v>
      </c>
      <c r="B8" s="7" t="str">
        <f>Achievements!C9</f>
        <v>Secret Stash</v>
      </c>
      <c r="C8" s="7" t="str">
        <f>Achievements!F9</f>
        <v>Find the secret mushroom in the castle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1"/>
        <v>YES</v>
      </c>
    </row>
    <row r="9" spans="1:9" s="7" customFormat="1" x14ac:dyDescent="0.25">
      <c r="A9" s="7">
        <f>Achievements!A10</f>
        <v>9</v>
      </c>
      <c r="B9" s="7" t="str">
        <f>Achievements!C10</f>
        <v>Winter Wonderland</v>
      </c>
      <c r="C9" s="7" t="str">
        <f>Achievements!F10</f>
        <v xml:space="preserve">Beat level 1 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1"/>
        <v>YES</v>
      </c>
    </row>
    <row r="10" spans="1:9" s="7" customFormat="1" x14ac:dyDescent="0.25">
      <c r="A10" s="7">
        <f>Achievements!A11</f>
        <v>10</v>
      </c>
      <c r="B10" s="7" t="str">
        <f>Achievements!C11</f>
        <v>Hilltops</v>
      </c>
      <c r="C10" s="7" t="str">
        <f>Achievements!F11</f>
        <v>Beat level 2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1"/>
        <v>YES</v>
      </c>
    </row>
    <row r="11" spans="1:9" s="7" customFormat="1" x14ac:dyDescent="0.25">
      <c r="A11" s="7">
        <f>Achievements!A12</f>
        <v>11</v>
      </c>
      <c r="B11" s="7" t="str">
        <f>Achievements!C12</f>
        <v>Blooper's Garden</v>
      </c>
      <c r="C11" s="7" t="str">
        <f>Achievements!F12</f>
        <v>Beat level 3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1"/>
        <v>YES</v>
      </c>
    </row>
    <row r="12" spans="1:9" s="7" customFormat="1" x14ac:dyDescent="0.25">
      <c r="A12" s="7">
        <f>Achievements!A13</f>
        <v>12</v>
      </c>
      <c r="B12" s="7" t="str">
        <f>Achievements!C13</f>
        <v>Frozen Outpost</v>
      </c>
      <c r="C12" s="7" t="str">
        <f>Achievements!F13</f>
        <v>Beat level 4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1"/>
        <v>YES</v>
      </c>
    </row>
    <row r="13" spans="1:9" s="7" customFormat="1" x14ac:dyDescent="0.25">
      <c r="A13" s="7">
        <f>Achievements!A14</f>
        <v>13</v>
      </c>
      <c r="B13" s="7" t="str">
        <f>Achievements!C14</f>
        <v>Frozen Entrée</v>
      </c>
      <c r="C13" s="7" t="str">
        <f>Achievements!F14</f>
        <v>Beat level 5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1"/>
        <v>YES</v>
      </c>
    </row>
    <row r="14" spans="1:9" s="7" customFormat="1" x14ac:dyDescent="0.25">
      <c r="A14" s="7">
        <f>Achievements!A15</f>
        <v>14</v>
      </c>
      <c r="B14" s="7" t="str">
        <f>Achievements!C15</f>
        <v>Bowser The Grinch</v>
      </c>
      <c r="C14" s="7" t="str">
        <f>Achievements!F15</f>
        <v>Beat bowser on the final level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1"/>
        <v>YES</v>
      </c>
    </row>
    <row r="15" spans="1:9" s="7" customFormat="1" x14ac:dyDescent="0.25">
      <c r="A15" s="7">
        <f>Achievements!A21</f>
        <v>20</v>
      </c>
      <c r="B15" s="7" t="str">
        <f>Achievements!C21</f>
        <v>Little Lady Challenge I</v>
      </c>
      <c r="C15" s="7" t="str">
        <f>Achievements!F21</f>
        <v>Beat level 1 without powering up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1"/>
        <v>YES</v>
      </c>
    </row>
    <row r="16" spans="1:9" s="7" customFormat="1" x14ac:dyDescent="0.25">
      <c r="A16" s="7">
        <f>Achievements!A22</f>
        <v>21</v>
      </c>
      <c r="B16" s="7" t="str">
        <f>Achievements!C22</f>
        <v>Little Lady Challenge II</v>
      </c>
      <c r="C16" s="7" t="str">
        <f>Achievements!F22</f>
        <v>Beat level 2 without powering up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tr">
        <f t="shared" si="1"/>
        <v>YES</v>
      </c>
    </row>
    <row r="17" spans="1:9" s="7" customFormat="1" x14ac:dyDescent="0.25">
      <c r="A17" s="7">
        <f>Achievements!A23</f>
        <v>22</v>
      </c>
      <c r="B17" s="7" t="str">
        <f>Achievements!C23</f>
        <v>Little Lady Challenge III</v>
      </c>
      <c r="C17" s="7" t="str">
        <f>Achievements!F23</f>
        <v>Beat level 3 without powering up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tr">
        <f t="shared" si="1"/>
        <v>YES</v>
      </c>
    </row>
    <row r="18" spans="1:9" s="7" customFormat="1" x14ac:dyDescent="0.25">
      <c r="A18" s="7">
        <f>Achievements!A24</f>
        <v>23</v>
      </c>
      <c r="B18" s="7" t="str">
        <f>Achievements!C24</f>
        <v>Little Lady Challenge IV</v>
      </c>
      <c r="C18" s="7" t="str">
        <f>Achievements!F24</f>
        <v>Beat level 4 without powering up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tr">
        <f t="shared" si="1"/>
        <v>YES</v>
      </c>
    </row>
    <row r="19" spans="1:9" s="7" customFormat="1" x14ac:dyDescent="0.25">
      <c r="A19" s="7">
        <f>Achievements!A25</f>
        <v>24</v>
      </c>
      <c r="B19" s="7" t="str">
        <f>Achievements!C25</f>
        <v>Little Lady Challenge V</v>
      </c>
      <c r="C19" s="7" t="str">
        <f>Achievements!F25</f>
        <v>Beat level 5 without powering up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tr">
        <f t="shared" si="1"/>
        <v>YES</v>
      </c>
    </row>
    <row r="20" spans="1:9" s="7" customFormat="1" x14ac:dyDescent="0.25">
      <c r="A20" s="7">
        <f>Achievements!A26</f>
        <v>25</v>
      </c>
      <c r="B20" s="7" t="str">
        <f>Achievements!C26</f>
        <v>Little Lady Challenge VI</v>
      </c>
      <c r="C20" s="7" t="str">
        <f>Achievements!F26</f>
        <v>Beat level 6 without powering up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tr">
        <f t="shared" si="1"/>
        <v>YES</v>
      </c>
    </row>
    <row r="21" spans="1:9" s="7" customFormat="1" x14ac:dyDescent="0.25">
      <c r="A21" s="7">
        <f>Achievements!A27</f>
        <v>26</v>
      </c>
      <c r="B21" s="7" t="str">
        <f>Achievements!C27</f>
        <v>Little Lady World Challenge</v>
      </c>
      <c r="C21" s="7" t="str">
        <f>Achievements!F27</f>
        <v>Beat the game without powering up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 t="str">
        <f t="shared" si="1"/>
        <v>YES</v>
      </c>
    </row>
    <row r="22" spans="1:9" s="7" customFormat="1" x14ac:dyDescent="0.25">
      <c r="A22" s="7">
        <f>Achievements!A28</f>
        <v>27</v>
      </c>
      <c r="B22" s="7" t="str">
        <f>Achievements!C28</f>
        <v>Express Delivery World Challenge</v>
      </c>
      <c r="C22" s="7" t="str">
        <f>Achievements!F28</f>
        <v>Beat the game in under 6:00 minutes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tr">
        <f t="shared" si="1"/>
        <v>YES</v>
      </c>
    </row>
    <row r="23" spans="1:9" s="7" customFormat="1" x14ac:dyDescent="0.25">
      <c r="A23" s="7">
        <f>Achievements!A29</f>
        <v>28</v>
      </c>
      <c r="B23" s="7" t="str">
        <f>Achievements!C29</f>
        <v>Early Present I</v>
      </c>
      <c r="C23" s="7" t="str">
        <f>Achievements!F29</f>
        <v>Find the 1up mushroom in level 1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7" t="str">
        <f t="shared" si="1"/>
        <v>YES</v>
      </c>
    </row>
    <row r="24" spans="1:9" s="7" customFormat="1" x14ac:dyDescent="0.25">
      <c r="A24" s="7">
        <f>Achievements!A30</f>
        <v>29</v>
      </c>
      <c r="B24" s="7" t="str">
        <f>Achievements!C30</f>
        <v>Early Present II</v>
      </c>
      <c r="C24" s="7" t="str">
        <f>Achievements!F30</f>
        <v>Find the first 1up mushroom at the start of level 2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tr">
        <f t="shared" si="1"/>
        <v>YES</v>
      </c>
    </row>
    <row r="25" spans="1:9" s="7" customFormat="1" x14ac:dyDescent="0.25">
      <c r="A25" s="7">
        <f>Achievements!A31</f>
        <v>30</v>
      </c>
      <c r="B25" s="7" t="str">
        <f>Achievements!C31</f>
        <v>Early Present III</v>
      </c>
      <c r="C25" s="7" t="str">
        <f>Achievements!F31</f>
        <v>Find the second 1up mushroom in the clouds of level 2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tr">
        <f t="shared" si="1"/>
        <v>YES</v>
      </c>
    </row>
    <row r="26" spans="1:9" x14ac:dyDescent="0.25">
      <c r="A26" s="7">
        <f>Achievements!A32</f>
        <v>31</v>
      </c>
      <c r="B26" s="7" t="str">
        <f>Achievements!C32</f>
        <v>Early Present IV</v>
      </c>
      <c r="C26" s="7" t="str">
        <f>Achievements!F32</f>
        <v>Find the first 1up mushroom at the start of level 4</v>
      </c>
      <c r="D26" s="7" t="s">
        <v>20</v>
      </c>
      <c r="E26" s="7" t="s">
        <v>20</v>
      </c>
      <c r="F26" s="7" t="s">
        <v>20</v>
      </c>
      <c r="G26" s="7" t="s">
        <v>20</v>
      </c>
      <c r="H26" s="7" t="s">
        <v>20</v>
      </c>
      <c r="I26" s="7" t="str">
        <f t="shared" si="1"/>
        <v>YES</v>
      </c>
    </row>
    <row r="27" spans="1:9" x14ac:dyDescent="0.25">
      <c r="A27" s="7">
        <f>Achievements!A33</f>
        <v>32</v>
      </c>
      <c r="B27" s="7" t="str">
        <f>Achievements!C33</f>
        <v>Early Present V</v>
      </c>
      <c r="C27" s="7" t="str">
        <f>Achievements!F33</f>
        <v>Find the second 1up mushroom at the top of level 4</v>
      </c>
      <c r="D27" s="7" t="s">
        <v>20</v>
      </c>
      <c r="E27" s="7" t="s">
        <v>20</v>
      </c>
      <c r="F27" s="7" t="s">
        <v>20</v>
      </c>
      <c r="G27" s="7" t="s">
        <v>20</v>
      </c>
      <c r="H27" s="7" t="s">
        <v>20</v>
      </c>
      <c r="I27" s="7" t="str">
        <f t="shared" si="1"/>
        <v>YES</v>
      </c>
    </row>
    <row r="28" spans="1:9" x14ac:dyDescent="0.25">
      <c r="A28" s="7">
        <f>Achievements!A34</f>
        <v>33</v>
      </c>
      <c r="B28" s="7" t="str">
        <f>Achievements!C34</f>
        <v>Early Present VI</v>
      </c>
      <c r="C28" s="7" t="str">
        <f>Achievements!F34</f>
        <v>Find the 1up mushroom at the start level 5 above the skyline</v>
      </c>
      <c r="D28" s="7" t="s">
        <v>20</v>
      </c>
      <c r="E28" s="7" t="s">
        <v>20</v>
      </c>
      <c r="F28" s="7" t="s">
        <v>20</v>
      </c>
      <c r="G28" s="7" t="s">
        <v>20</v>
      </c>
      <c r="H28" s="7" t="s">
        <v>20</v>
      </c>
      <c r="I28" s="7" t="str">
        <f t="shared" si="1"/>
        <v>YES</v>
      </c>
    </row>
    <row r="29" spans="1:9" s="7" customFormat="1" x14ac:dyDescent="0.25">
      <c r="A29" s="7">
        <f>Achievements!A35</f>
        <v>34</v>
      </c>
      <c r="B29" s="7" t="str">
        <f>Achievements!C35</f>
        <v>Early Present VII</v>
      </c>
      <c r="C29" s="7" t="str">
        <f>Achievements!F35</f>
        <v>Find the 1up mushroom in level 6</v>
      </c>
      <c r="D29" s="7" t="s">
        <v>20</v>
      </c>
      <c r="E29" s="7" t="s">
        <v>20</v>
      </c>
      <c r="F29" s="7" t="s">
        <v>20</v>
      </c>
      <c r="G29" s="7" t="s">
        <v>20</v>
      </c>
      <c r="H29" s="7" t="s">
        <v>20</v>
      </c>
      <c r="I29" s="7" t="str">
        <f t="shared" si="1"/>
        <v>YES</v>
      </c>
    </row>
    <row r="30" spans="1:9" s="7" customFormat="1" x14ac:dyDescent="0.25">
      <c r="D30" s="7" t="str">
        <f t="shared" ref="D30:I30" si="2">COUNTIF(D2:D29,"X")&amp;" /"&amp;ROW()-2</f>
        <v>28 /28</v>
      </c>
      <c r="E30" s="7" t="str">
        <f>COUNTIF(E2:E29,"X")&amp;" /"&amp;ROW()-2</f>
        <v>28 /28</v>
      </c>
      <c r="F30" s="7" t="str">
        <f t="shared" si="2"/>
        <v>28 /28</v>
      </c>
      <c r="G30" s="7" t="str">
        <f t="shared" si="2"/>
        <v>28 /28</v>
      </c>
      <c r="H30" s="7" t="str">
        <f t="shared" si="2"/>
        <v>28 /28</v>
      </c>
      <c r="I30" s="7" t="str">
        <f t="shared" si="2"/>
        <v>0 /28</v>
      </c>
    </row>
    <row r="31" spans="1:9" x14ac:dyDescent="0.25">
      <c r="B31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8" sqref="A8:XFD8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achievement("Princess Power","Obtain the mushroom", 1,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achievement("Firey Passion","Obtain the fire flower", 1, trigger)</v>
      </c>
    </row>
    <row r="5" spans="1:1" s="7" customFormat="1" x14ac:dyDescent="0.25">
      <c r="A5" s="7" t="str">
        <f t="shared" ca="1" si="0"/>
        <v>achievement("Power Gives You Wings","Obtain the racoon leaf", 1, trigger)</v>
      </c>
    </row>
    <row r="6" spans="1:1" s="7" customFormat="1" x14ac:dyDescent="0.25">
      <c r="A6" s="7" t="str">
        <f t="shared" ca="1" si="0"/>
        <v>achievement("Bloop","Obtain the blooper suit", 1, trigger)</v>
      </c>
    </row>
    <row r="7" spans="1:1" s="7" customFormat="1" x14ac:dyDescent="0.25">
      <c r="A7" s="7" t="str">
        <f t="shared" ca="1" si="0"/>
        <v>achievement("Candy Striper","Obtain the candy cane suit", 1, trigger)</v>
      </c>
    </row>
    <row r="8" spans="1:1" s="7" customFormat="1" x14ac:dyDescent="0.25">
      <c r="A8" s="7" t="str">
        <f t="shared" ca="1" si="0"/>
        <v>achievement("Flameproof Princess of Mirth","Become invulnerable to fireballs while wearing the candy cane suit", 0, trigger)</v>
      </c>
    </row>
    <row r="9" spans="1:1" s="7" customFormat="1" x14ac:dyDescent="0.25">
      <c r="A9" s="7" t="str">
        <f t="shared" ca="1" si="0"/>
        <v>achievement("Filling the Royal Treasury","Collect 100 coins to get a 1up", 2, trigger)</v>
      </c>
    </row>
    <row r="10" spans="1:1" s="7" customFormat="1" x14ac:dyDescent="0.25">
      <c r="A10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achievement("Secret Stash","Find the secret mushroom in the castle", 1, trigger)</v>
      </c>
    </row>
    <row r="11" spans="1:1" s="7" customFormat="1" x14ac:dyDescent="0.25">
      <c r="A11" s="7" t="str">
        <f t="shared" ca="1" si="0"/>
        <v>achievement("Winter Wonderland","Beat level 1 ", 1, trigger)</v>
      </c>
    </row>
    <row r="12" spans="1:1" s="7" customFormat="1" x14ac:dyDescent="0.25">
      <c r="A12" s="7" t="str">
        <f t="shared" ca="1" si="0"/>
        <v>achievement("Hilltops","Beat level 2", 2, trigger)</v>
      </c>
    </row>
    <row r="13" spans="1:1" s="7" customFormat="1" x14ac:dyDescent="0.25">
      <c r="A13" s="7" t="str">
        <f t="shared" ca="1" si="0"/>
        <v>achievement("Blooper's Garden","Beat level 3", 1, trigger)</v>
      </c>
    </row>
    <row r="14" spans="1:1" s="7" customFormat="1" x14ac:dyDescent="0.25">
      <c r="A14" s="7" t="str">
        <f t="shared" ca="1" si="0"/>
        <v>achievement("Frozen Outpost","Beat level 4", 3, trigger)</v>
      </c>
    </row>
    <row r="15" spans="1:1" s="7" customFormat="1" x14ac:dyDescent="0.25">
      <c r="A15" s="7" t="str">
        <f t="shared" ca="1" si="0"/>
        <v>achievement("Frozen Entrée","Beat level 5", 2, trigger)</v>
      </c>
    </row>
    <row r="16" spans="1:1" s="7" customFormat="1" x14ac:dyDescent="0.25">
      <c r="A16" s="7" t="str">
        <f t="shared" ca="1" si="0"/>
        <v>achievement("Bowser The Grinch","Beat bowser on the final level", 5, trigger)</v>
      </c>
    </row>
    <row r="17" spans="1:1" s="7" customFormat="1" x14ac:dyDescent="0.25">
      <c r="A17" s="7" t="str">
        <f t="shared" ca="1" si="0"/>
        <v>achievement("Righteous Royalty","Beat level 1 without pressing the left start as small Peach", 5,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achievement("Fast Flight","Beat level 2 in 15s or less", 5, trigger)</v>
      </c>
    </row>
    <row r="19" spans="1:1" s="7" customFormat="1" x14ac:dyDescent="0.25">
      <c r="A19" s="7" t="str">
        <f t="shared" ca="1" si="0"/>
        <v>achievement("Frozen Calamari","Beat level 4 with blooper power", 25, trigger)</v>
      </c>
    </row>
    <row r="20" spans="1:1" s="7" customFormat="1" x14ac:dyDescent="0.25">
      <c r="A20" s="7" t="str">
        <f t="shared" ca="1" si="0"/>
        <v>achievement("Barbeque Bowser","Beat the game with fire flower power", 10, trigger)</v>
      </c>
    </row>
    <row r="21" spans="1:1" s="7" customFormat="1" x14ac:dyDescent="0.25">
      <c r="A21" s="7" t="str">
        <f t="shared" ca="1" si="0"/>
        <v>achievement("Sweet Victory","Beat the game with candy cane power", 10, trigger)</v>
      </c>
    </row>
    <row r="22" spans="1:1" s="7" customFormat="1" x14ac:dyDescent="0.25">
      <c r="A22" s="7" t="str">
        <f t="shared" ca="1" si="0"/>
        <v>achievement("Little Lady Challenge I","Beat level 1 without powering up", 1, trigger)</v>
      </c>
    </row>
    <row r="23" spans="1:1" s="7" customFormat="1" x14ac:dyDescent="0.25">
      <c r="A23" s="7" t="str">
        <f t="shared" ca="1" si="0"/>
        <v>achievement("Little Lady Challenge II","Beat level 2 without powering up", 2, trigger)</v>
      </c>
    </row>
    <row r="24" spans="1:1" s="7" customFormat="1" x14ac:dyDescent="0.25">
      <c r="A24" s="7" t="str">
        <f t="shared" ca="1" si="0"/>
        <v>achievement("Little Lady Challenge III","Beat level 3 without powering up", 1, trigger)</v>
      </c>
    </row>
    <row r="25" spans="1:1" s="7" customFormat="1" x14ac:dyDescent="0.25">
      <c r="A25" s="7" t="str">
        <f t="shared" ca="1" si="0"/>
        <v>achievement("Little Lady Challenge IV","Beat level 4 without powering up", 4, trigger)</v>
      </c>
    </row>
    <row r="26" spans="1:1" s="7" customFormat="1" x14ac:dyDescent="0.25">
      <c r="A26" s="7" t="str">
        <f t="shared" ca="1" si="0"/>
        <v>achievement("Little Lady Challenge V","Beat level 5 without powering up", 3, trigger)</v>
      </c>
    </row>
    <row r="27" spans="1:1" s="7" customFormat="1" x14ac:dyDescent="0.25">
      <c r="A27" s="7" t="str">
        <f t="shared" ca="1" si="0"/>
        <v>achievement("Little Lady Challenge VI","Beat level 6 without powering up", 5, trigger)</v>
      </c>
    </row>
    <row r="28" spans="1:1" s="7" customFormat="1" x14ac:dyDescent="0.25">
      <c r="A28" s="7" t="str">
        <f t="shared" ca="1" si="0"/>
        <v>achievement("Little Lady World Challenge","Beat the game without powering up", 10, trigger)</v>
      </c>
    </row>
    <row r="29" spans="1:1" s="7" customFormat="1" x14ac:dyDescent="0.25">
      <c r="A29" s="7" t="str">
        <f t="shared" ca="1" si="0"/>
        <v>achievement("Express Delivery World Challenge","Beat the game in under 6:00 minutes", 25, trigger)</v>
      </c>
    </row>
    <row r="30" spans="1:1" s="7" customFormat="1" x14ac:dyDescent="0.25">
      <c r="A30" s="7" t="str">
        <f t="shared" ca="1" si="0"/>
        <v>achievement("Early Present I","Find the 1up mushroom in level 1", 1, trigger)</v>
      </c>
    </row>
    <row r="31" spans="1:1" s="7" customFormat="1" x14ac:dyDescent="0.25">
      <c r="A31" s="7" t="str">
        <f t="shared" ca="1" si="0"/>
        <v>achievement("Early Present II","Find the first 1up mushroom at the start of level 2", 1, trigger)</v>
      </c>
    </row>
    <row r="32" spans="1:1" s="7" customFormat="1" x14ac:dyDescent="0.25">
      <c r="A32" s="7" t="str">
        <f t="shared" ca="1" si="0"/>
        <v>achievement("Early Present III","Find the second 1up mushroom in the clouds of level 2", 1,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achievement("Early Present IV","", 1, trigger)</v>
      </c>
    </row>
    <row r="34" spans="1:1" s="7" customFormat="1" x14ac:dyDescent="0.25">
      <c r="A34" s="7" t="str">
        <f t="shared" ca="1" si="1"/>
        <v>achievement("Early Present V","", 1, trigger)</v>
      </c>
    </row>
    <row r="35" spans="1:1" s="7" customFormat="1" x14ac:dyDescent="0.25">
      <c r="A35" s="7" t="str">
        <f t="shared" ca="1" si="1"/>
        <v>achievement("Early Present VI","", 1, trigger)</v>
      </c>
    </row>
    <row r="36" spans="1:1" s="7" customFormat="1" x14ac:dyDescent="0.25">
      <c r="A36" s="7" t="str">
        <f t="shared" ca="1" si="1"/>
        <v>achievement("Early Present VII","", 1,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M3" sqref="M3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33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1</v>
      </c>
      <c r="E2" s="8" t="s">
        <v>31</v>
      </c>
      <c r="F2" s="4">
        <f>COUNTIF(Achievements!B:B,E2)</f>
        <v>14</v>
      </c>
      <c r="G2" s="7">
        <f>SUMIF(Achievements!B:B,E2,Achievements!E:E)</f>
        <v>22</v>
      </c>
      <c r="J2" s="1"/>
    </row>
    <row r="3" spans="1:10" x14ac:dyDescent="0.25">
      <c r="A3" t="s">
        <v>9</v>
      </c>
      <c r="B3">
        <v>1</v>
      </c>
      <c r="C3">
        <f>COUNTIF(Achievements!D:D,A3)</f>
        <v>17</v>
      </c>
      <c r="E3" s="8" t="s">
        <v>37</v>
      </c>
      <c r="F3" s="4">
        <f>COUNTIF(Achievements!B:B,E3)</f>
        <v>0</v>
      </c>
      <c r="G3" s="7">
        <f>SUMIF(Achievements!B:B,E3,Achievements!E:E)</f>
        <v>0</v>
      </c>
      <c r="J3" s="1"/>
    </row>
    <row r="4" spans="1:10" x14ac:dyDescent="0.25">
      <c r="A4" t="s">
        <v>17</v>
      </c>
      <c r="B4">
        <v>2</v>
      </c>
      <c r="C4">
        <f>COUNTIF(Achievements!D:D,A4)</f>
        <v>4</v>
      </c>
      <c r="E4" s="8" t="s">
        <v>33</v>
      </c>
      <c r="F4" s="4">
        <f>COUNTIF(Achievements!B:B,E4)</f>
        <v>20</v>
      </c>
      <c r="G4" s="7">
        <f>SUMIF(Achievements!B:B,E4,Achievements!E:E)</f>
        <v>113</v>
      </c>
    </row>
    <row r="5" spans="1:10" x14ac:dyDescent="0.25">
      <c r="A5" t="s">
        <v>10</v>
      </c>
      <c r="B5">
        <v>3</v>
      </c>
      <c r="C5">
        <f>COUNTIF(Achievements!D:D,A5)</f>
        <v>2</v>
      </c>
      <c r="E5" s="8" t="s">
        <v>36</v>
      </c>
      <c r="F5" s="4">
        <f>COUNTIF(Achievements!B:B,E5)</f>
        <v>0</v>
      </c>
      <c r="G5" s="7">
        <f>SUMIF(Achievements!B:B,E5,Achievements!E:E)</f>
        <v>0</v>
      </c>
    </row>
    <row r="6" spans="1:10" x14ac:dyDescent="0.25">
      <c r="A6" t="s">
        <v>11</v>
      </c>
      <c r="B6">
        <v>4</v>
      </c>
      <c r="C6">
        <f>COUNTIF(Achievements!D:D,A6)</f>
        <v>1</v>
      </c>
      <c r="E6" s="8" t="s">
        <v>38</v>
      </c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12</v>
      </c>
      <c r="B7">
        <v>5</v>
      </c>
      <c r="C7">
        <f>COUNTIF(Achievements!D:D,A7)</f>
        <v>4</v>
      </c>
      <c r="E7" s="2" t="s">
        <v>5</v>
      </c>
      <c r="F7" s="3">
        <f>SUM(F2:F6)</f>
        <v>34</v>
      </c>
      <c r="G7" s="3">
        <f>SUM(G2:G6)</f>
        <v>135</v>
      </c>
    </row>
    <row r="8" spans="1:10" x14ac:dyDescent="0.25">
      <c r="A8" t="s">
        <v>13</v>
      </c>
      <c r="B8">
        <v>10</v>
      </c>
      <c r="C8">
        <f>COUNTIF(Achievements!D:D,A8)</f>
        <v>3</v>
      </c>
    </row>
    <row r="9" spans="1:10" x14ac:dyDescent="0.25">
      <c r="A9" s="7" t="s">
        <v>14</v>
      </c>
      <c r="B9" s="7">
        <v>25</v>
      </c>
      <c r="C9" s="7">
        <f>COUNTIF(Achievements!D:D,A9)</f>
        <v>2</v>
      </c>
    </row>
    <row r="10" spans="1:10" x14ac:dyDescent="0.25">
      <c r="A10" t="s">
        <v>32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2024-04-10T12:55:18Z</dcterms:modified>
</cp:coreProperties>
</file>