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rascripts\Crackpots\"/>
    </mc:Choice>
  </mc:AlternateContent>
  <bookViews>
    <workbookView xWindow="-105" yWindow="-105" windowWidth="23250" windowHeight="12570" activeTab="4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externalReferences>
    <externalReference r:id="rId8"/>
  </externalReferences>
  <definedNames>
    <definedName name="_xlnm._FilterDatabase" localSheetId="0" hidden="1">Achievements!$A$1:$J$92</definedName>
    <definedName name="_xlnm._FilterDatabase" localSheetId="3" hidden="1">Checklist!$A$1:$H$93</definedName>
    <definedName name="_xlnm._FilterDatabase" localSheetId="1" hidden="1">Extras!$A$1:$H$33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49" l="1"/>
  <c r="B17" i="49"/>
  <c r="H17" i="49"/>
  <c r="A18" i="49"/>
  <c r="B18" i="49"/>
  <c r="H18" i="49"/>
  <c r="A19" i="49"/>
  <c r="B19" i="49"/>
  <c r="H19" i="49"/>
  <c r="A20" i="49"/>
  <c r="B20" i="49"/>
  <c r="H20" i="49"/>
  <c r="A21" i="49"/>
  <c r="B21" i="49"/>
  <c r="H21" i="49"/>
  <c r="A22" i="49"/>
  <c r="B22" i="49"/>
  <c r="H22" i="49"/>
  <c r="A23" i="49"/>
  <c r="B23" i="49"/>
  <c r="H23" i="49"/>
  <c r="F4" i="7" l="1"/>
  <c r="F2" i="7"/>
  <c r="E18" i="2"/>
  <c r="E17" i="2"/>
  <c r="A3" i="49" l="1"/>
  <c r="B3" i="49"/>
  <c r="H3" i="49"/>
  <c r="A4" i="49"/>
  <c r="B4" i="49"/>
  <c r="H4" i="49"/>
  <c r="A5" i="49"/>
  <c r="B5" i="49"/>
  <c r="H5" i="49"/>
  <c r="A6" i="49"/>
  <c r="B6" i="49"/>
  <c r="H6" i="49"/>
  <c r="A7" i="49"/>
  <c r="B7" i="49"/>
  <c r="H7" i="49"/>
  <c r="A8" i="49"/>
  <c r="B8" i="49"/>
  <c r="H8" i="49"/>
  <c r="A9" i="49"/>
  <c r="B9" i="49"/>
  <c r="H9" i="49"/>
  <c r="A10" i="49"/>
  <c r="B10" i="49"/>
  <c r="H10" i="49"/>
  <c r="A11" i="49"/>
  <c r="B11" i="49"/>
  <c r="H11" i="49"/>
  <c r="A12" i="49"/>
  <c r="B12" i="49"/>
  <c r="H12" i="49"/>
  <c r="A13" i="49"/>
  <c r="B13" i="49"/>
  <c r="H13" i="49"/>
  <c r="A14" i="49"/>
  <c r="B14" i="49"/>
  <c r="H14" i="49"/>
  <c r="A15" i="49"/>
  <c r="B15" i="49"/>
  <c r="H15" i="49"/>
  <c r="A16" i="49"/>
  <c r="B16" i="49"/>
  <c r="H16" i="49"/>
  <c r="E19" i="2"/>
  <c r="E20" i="2"/>
  <c r="G4" i="7" s="1"/>
  <c r="E16" i="2"/>
  <c r="E15" i="2"/>
  <c r="E14" i="2"/>
  <c r="E23" i="2"/>
  <c r="E22" i="2"/>
  <c r="E21" i="2"/>
  <c r="E13" i="2"/>
  <c r="E3" i="2"/>
  <c r="E2" i="2"/>
  <c r="E5" i="2"/>
  <c r="E4" i="2"/>
  <c r="E6" i="2"/>
  <c r="E7" i="2"/>
  <c r="E8" i="2"/>
  <c r="E9" i="2"/>
  <c r="E10" i="2"/>
  <c r="E11" i="2"/>
  <c r="E12" i="2"/>
  <c r="A6" i="11"/>
  <c r="A14" i="11"/>
  <c r="A22" i="11"/>
  <c r="A30" i="11"/>
  <c r="A38" i="11"/>
  <c r="A46" i="11"/>
  <c r="A54" i="11"/>
  <c r="A62" i="11"/>
  <c r="A70" i="11"/>
  <c r="A7" i="11"/>
  <c r="A15" i="11"/>
  <c r="A23" i="11"/>
  <c r="A31" i="11"/>
  <c r="A39" i="11"/>
  <c r="A47" i="11"/>
  <c r="A55" i="11"/>
  <c r="A63" i="11"/>
  <c r="A71" i="11"/>
  <c r="A4" i="11"/>
  <c r="A12" i="11"/>
  <c r="A20" i="11"/>
  <c r="A28" i="11"/>
  <c r="A36" i="11"/>
  <c r="A44" i="11"/>
  <c r="A52" i="11"/>
  <c r="A60" i="11"/>
  <c r="A68" i="11"/>
  <c r="A5" i="11"/>
  <c r="A13" i="11"/>
  <c r="A21" i="11"/>
  <c r="A29" i="11"/>
  <c r="A37" i="11"/>
  <c r="A45" i="11"/>
  <c r="A53" i="11"/>
  <c r="A61" i="11"/>
  <c r="A69" i="11"/>
  <c r="A3" i="11"/>
  <c r="A10" i="11"/>
  <c r="A18" i="11"/>
  <c r="A26" i="11"/>
  <c r="A34" i="11"/>
  <c r="A42" i="11"/>
  <c r="A50" i="11"/>
  <c r="A58" i="11"/>
  <c r="A66" i="11"/>
  <c r="A74" i="11"/>
  <c r="A11" i="11"/>
  <c r="A19" i="11"/>
  <c r="A27" i="11"/>
  <c r="A35" i="11"/>
  <c r="A43" i="11"/>
  <c r="A51" i="11"/>
  <c r="A59" i="11"/>
  <c r="A67" i="11"/>
  <c r="A75" i="11"/>
  <c r="A8" i="11"/>
  <c r="A16" i="11"/>
  <c r="A24" i="11"/>
  <c r="A32" i="11"/>
  <c r="A40" i="11"/>
  <c r="A48" i="11"/>
  <c r="A56" i="11"/>
  <c r="A64" i="11"/>
  <c r="A72" i="11"/>
  <c r="A9" i="11"/>
  <c r="A17" i="11"/>
  <c r="A33" i="11"/>
  <c r="A41" i="11"/>
  <c r="A49" i="11"/>
  <c r="A57" i="11"/>
  <c r="A65" i="11"/>
  <c r="A73" i="11"/>
  <c r="A25" i="11"/>
  <c r="H2" i="49" l="1"/>
  <c r="A2" i="49" l="1"/>
  <c r="B2" i="49" l="1"/>
  <c r="A92" i="11"/>
  <c r="A89" i="11"/>
  <c r="A88" i="11"/>
  <c r="A80" i="11"/>
  <c r="A94" i="11"/>
  <c r="A93" i="11"/>
  <c r="A90" i="11"/>
  <c r="A84" i="11"/>
  <c r="A83" i="11"/>
  <c r="A86" i="11"/>
  <c r="A79" i="11"/>
  <c r="A81" i="11"/>
  <c r="A78" i="11"/>
  <c r="A91" i="11"/>
  <c r="A87" i="11"/>
  <c r="A82" i="11"/>
  <c r="A85" i="11"/>
  <c r="F3" i="7" l="1"/>
  <c r="F5" i="7"/>
  <c r="G3" i="7" l="1"/>
  <c r="F6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5" i="7" l="1"/>
  <c r="G2" i="7"/>
  <c r="A76" i="1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G6" i="7" l="1"/>
  <c r="E4" i="16"/>
  <c r="C8" i="16"/>
  <c r="C6" i="16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9" i="7"/>
  <c r="C2" i="7"/>
  <c r="C10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<sst xmlns="http://schemas.openxmlformats.org/spreadsheetml/2006/main" count="161" uniqueCount="93">
  <si>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</si>
  <si>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</si>
  <si>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</si>
  <si>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</si>
  <si>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</si>
  <si>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</si>
  <si>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</si>
  <si>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</si>
  <si>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</si>
  <si>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</si>
  <si>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</si>
  <si>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</si>
  <si>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</si>
  <si>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</si>
  <si>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</si>
  <si>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</si>
  <si>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</si>
  <si>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</si>
  <si>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</si>
  <si>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</si>
  <si>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</si>
  <si>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</si>
  <si>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Code</t>
  </si>
  <si>
    <t>Achievements</t>
  </si>
  <si>
    <t>Order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</si>
  <si>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</si>
  <si>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</si>
  <si>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</si>
  <si>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</si>
  <si>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</si>
  <si>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</si>
  <si>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</si>
  <si>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</si>
  <si>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</si>
  <si>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</si>
  <si>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</si>
  <si>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Rookie Bug Hunter</t>
  </si>
  <si>
    <t>Competent Bug Hunter</t>
  </si>
  <si>
    <t>Proficient Bug Hunter</t>
  </si>
  <si>
    <t>Seasoned Bug Hunter</t>
  </si>
  <si>
    <t>Expert Bug Hunter</t>
  </si>
  <si>
    <t>Champion Bug Hunter</t>
  </si>
  <si>
    <t>Get a 8x Multiplier! (Beat all four bug waves to increase a mutliplier, losing a floor will decrease a mutliplier)</t>
  </si>
  <si>
    <t>Get a 2x Multiplier! (Beat all four bug waves to increase a mutliplier, losing a floor will decrease a mutliplier)</t>
  </si>
  <si>
    <t>Get a 3x Multiplier! (Beat all four bug waves to increase a mutliplier, losing a floor will decrease a mutliplier)</t>
  </si>
  <si>
    <t>Get a 4x Multiplier! (Beat all four bug waves to increase a mutliplier, losing a floor will decrease a mutliplier)</t>
  </si>
  <si>
    <t>Get a 5x Multiplier! (Beat all four bug waves to increase a mutliplier, losing a floor will decrease a mutliplier)</t>
  </si>
  <si>
    <t>Get a 6x Multiplier! (Beat all four bug waves to increase a mutliplier, losing a floor will decrease a mutliplier)</t>
  </si>
  <si>
    <t>Get a 7x Multiplier! (Beat all four bug waves to increase a mutliplier, losing a floor will decrease a mutliplier)</t>
  </si>
  <si>
    <t>Wave Expert</t>
  </si>
  <si>
    <t>Wave Novice</t>
  </si>
  <si>
    <t>Wave Champion</t>
  </si>
  <si>
    <t>Complete 10 Waves</t>
  </si>
  <si>
    <t>Complete 20 Waves</t>
  </si>
  <si>
    <t>Complete 30 Waves</t>
  </si>
  <si>
    <t>Complete 40 Waves</t>
  </si>
  <si>
    <t>Black Bug Exterminator</t>
  </si>
  <si>
    <t>Blue Bug Exterminator</t>
  </si>
  <si>
    <t>Red Bug Exterminator</t>
  </si>
  <si>
    <t>Green Bug Exterminator</t>
  </si>
  <si>
    <t>Survive a wave of black bugs without losing a bonus bug!</t>
  </si>
  <si>
    <t>Survive a wave of blue bugs without losing a bonus bug!</t>
  </si>
  <si>
    <t>Survive a wave of red bugs without losing a bonus bug!</t>
  </si>
  <si>
    <t>Survive a wave of green bugs without losing a bonus bug!</t>
  </si>
  <si>
    <t>Pest Control</t>
  </si>
  <si>
    <t>Score 25,000 points without losing the game!</t>
  </si>
  <si>
    <t>Score 50,000 points without losing the game!</t>
  </si>
  <si>
    <t>Score 75,000 points without losing the game!</t>
  </si>
  <si>
    <t>Rooftop Defender</t>
  </si>
  <si>
    <t>Activision Crackpot</t>
  </si>
  <si>
    <t>Waves</t>
  </si>
  <si>
    <t>Multipliers</t>
  </si>
  <si>
    <t>Bugs</t>
  </si>
  <si>
    <t>Score</t>
  </si>
  <si>
    <t>Two for One</t>
  </si>
  <si>
    <t>Three for One</t>
  </si>
  <si>
    <t>Wave Master</t>
  </si>
  <si>
    <t>Master Bug Hunter</t>
  </si>
  <si>
    <t>Highest Score</t>
  </si>
  <si>
    <t>Starting from wave 1, highest score before the building is condemned.</t>
  </si>
  <si>
    <t>Highest Wave</t>
  </si>
  <si>
    <t>Starting from wave 1, most number of waves completed before the building is condemned.</t>
  </si>
  <si>
    <t>Wave 0</t>
  </si>
  <si>
    <t>Never</t>
  </si>
  <si>
    <t>Game Over</t>
  </si>
  <si>
    <t>Time</t>
  </si>
  <si>
    <t>Wave Count</t>
  </si>
  <si>
    <t>Seven in One Blow</t>
  </si>
  <si>
    <t>Five in a Row</t>
  </si>
  <si>
    <t>Squash 2 bugs in a combo! (combos end when all the pots have been reset).</t>
  </si>
  <si>
    <t>Squash 3 bugs in a combo! (combos end when all the pots have been reset).</t>
  </si>
  <si>
    <t>Squash 5 bugs in a combo! (combos end when all the pots have been reset).</t>
  </si>
  <si>
    <t>Squash 7 bugs in a combo! (combos end when all the pots have been reset).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</si>
</sst>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RetroArch/Achievements/Heiankyo%20Alien/Docs/Heiankyo%20Alien%20-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Text"/>
      <sheetName val="Checklist"/>
      <sheetName val="Achievements"/>
      <sheetName val="Extras"/>
      <sheetName val="Stats"/>
      <sheetName val="Leaderboards"/>
      <sheetName val="Start"/>
      <sheetName val="Cancel"/>
      <sheetName val="Submit"/>
      <sheetName val="Stages"/>
      <sheetName val="Score"/>
      <sheetName val="New Enemies"/>
      <sheetName val="New Challenge"/>
      <sheetName val="New Maps"/>
      <sheetName val="Game Hex"/>
      <sheetName val="Game Dec"/>
      <sheetName val="New Hole Count"/>
      <sheetName val="New 3 Row"/>
      <sheetName val="New 4 Slash"/>
      <sheetName val="New 5 Row"/>
      <sheetName val="New 7 Row"/>
      <sheetName val="New 4 Square"/>
      <sheetName val="New 5 Cross"/>
      <sheetName val="New Lantern"/>
      <sheetName val="Old Enemies"/>
      <sheetName val="Old Recovery"/>
      <sheetName val="Old Challenge"/>
      <sheetName val="Old Hole Count"/>
      <sheetName val="Old Corners"/>
      <sheetName val="Old 3 Row"/>
      <sheetName val="Old 5 Row"/>
      <sheetName val="Old 5 Cross"/>
      <sheetName val="Old 7 Row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Difficulty</v>
          </cell>
          <cell r="B1" t="str">
            <v>Points</v>
          </cell>
        </row>
        <row r="2">
          <cell r="A2" t="str">
            <v>N/A</v>
          </cell>
          <cell r="B2">
            <v>0</v>
          </cell>
        </row>
        <row r="3">
          <cell r="A3" t="str">
            <v>Freebie</v>
          </cell>
          <cell r="B3">
            <v>1</v>
          </cell>
        </row>
        <row r="4">
          <cell r="A4" t="str">
            <v>Very Easy</v>
          </cell>
          <cell r="B4">
            <v>2</v>
          </cell>
        </row>
        <row r="5">
          <cell r="A5" t="str">
            <v>Easy</v>
          </cell>
          <cell r="B5">
            <v>3</v>
          </cell>
        </row>
        <row r="6">
          <cell r="A6" t="str">
            <v>Medium</v>
          </cell>
          <cell r="B6">
            <v>4</v>
          </cell>
        </row>
        <row r="7">
          <cell r="A7" t="str">
            <v>Hard</v>
          </cell>
          <cell r="B7">
            <v>5</v>
          </cell>
        </row>
        <row r="8">
          <cell r="A8" t="str">
            <v>Very Hard</v>
          </cell>
          <cell r="B8">
            <v>10</v>
          </cell>
        </row>
        <row r="9">
          <cell r="A9" t="str">
            <v>Super Hard</v>
          </cell>
          <cell r="B9">
            <v>25</v>
          </cell>
        </row>
        <row r="10">
          <cell r="A10" t="str">
            <v>Totals</v>
          </cell>
          <cell r="B10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2"/>
  <sheetViews>
    <sheetView topLeftCell="C1" workbookViewId="0">
      <selection activeCell="F20" sqref="A1:J23"/>
    </sheetView>
  </sheetViews>
  <sheetFormatPr defaultRowHeight="15" x14ac:dyDescent="0.25"/>
  <cols>
    <col min="1" max="1" width="10.85546875" style="9" bestFit="1" customWidth="1"/>
    <col min="2" max="2" width="8.5703125" style="9" bestFit="1" customWidth="1"/>
    <col min="3" max="3" width="61.28515625" style="6" customWidth="1"/>
    <col min="4" max="4" width="11.42578125" customWidth="1"/>
    <col min="5" max="5" width="8.42578125" customWidth="1"/>
    <col min="6" max="6" width="73.42578125" style="6" customWidth="1"/>
    <col min="7" max="7" width="20.42578125" style="9" hidden="1" customWidth="1"/>
    <col min="8" max="8" width="59.140625" hidden="1" customWidth="1"/>
    <col min="9" max="9" width="9.85546875" style="6" customWidth="1"/>
    <col min="10" max="10" width="61.140625" customWidth="1"/>
    <col min="11" max="11" width="9.85546875" customWidth="1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s="9" customFormat="1" x14ac:dyDescent="0.25">
      <c r="A2" s="10" t="s">
        <v>70</v>
      </c>
      <c r="B2" s="10">
        <v>1</v>
      </c>
      <c r="C2" s="6" t="s">
        <v>50</v>
      </c>
      <c r="D2" s="6" t="s">
        <v>12</v>
      </c>
      <c r="E2" s="9">
        <f>VLOOKUP(D2,[1]Stats!$A$1:$B$10,2,FALSE)</f>
        <v>5</v>
      </c>
      <c r="F2" s="6" t="s">
        <v>52</v>
      </c>
      <c r="G2" s="8"/>
      <c r="H2" s="6"/>
      <c r="I2" s="6"/>
      <c r="J2" s="6"/>
    </row>
    <row r="3" spans="1:10" s="9" customFormat="1" x14ac:dyDescent="0.25">
      <c r="A3" s="10" t="s">
        <v>70</v>
      </c>
      <c r="B3" s="10">
        <v>2</v>
      </c>
      <c r="C3" s="6" t="s">
        <v>49</v>
      </c>
      <c r="D3" s="6" t="s">
        <v>12</v>
      </c>
      <c r="E3" s="9">
        <f>VLOOKUP(D3,[1]Stats!$A$1:$B$10,2,FALSE)</f>
        <v>5</v>
      </c>
      <c r="F3" s="6" t="s">
        <v>53</v>
      </c>
      <c r="G3" s="8"/>
      <c r="H3" s="6"/>
      <c r="I3" s="6"/>
      <c r="J3" s="6"/>
    </row>
    <row r="4" spans="1:10" s="9" customFormat="1" x14ac:dyDescent="0.25">
      <c r="A4" s="10" t="s">
        <v>70</v>
      </c>
      <c r="B4" s="10">
        <v>3</v>
      </c>
      <c r="C4" s="6" t="s">
        <v>76</v>
      </c>
      <c r="D4" s="6" t="s">
        <v>13</v>
      </c>
      <c r="E4" s="9">
        <f>VLOOKUP(D4,[1]Stats!$A$1:$B$10,2,FALSE)</f>
        <v>10</v>
      </c>
      <c r="F4" s="6" t="s">
        <v>54</v>
      </c>
      <c r="G4" s="8"/>
      <c r="H4" s="6"/>
      <c r="I4" s="6"/>
      <c r="J4" s="6"/>
    </row>
    <row r="5" spans="1:10" s="9" customFormat="1" x14ac:dyDescent="0.25">
      <c r="A5" s="10" t="s">
        <v>70</v>
      </c>
      <c r="B5" s="10">
        <v>4</v>
      </c>
      <c r="C5" s="6" t="s">
        <v>51</v>
      </c>
      <c r="D5" s="6" t="s">
        <v>14</v>
      </c>
      <c r="E5" s="9">
        <f>VLOOKUP(D5,[1]Stats!$A$1:$B$10,2,FALSE)</f>
        <v>25</v>
      </c>
      <c r="F5" s="6" t="s">
        <v>55</v>
      </c>
      <c r="G5" s="8"/>
      <c r="H5" s="6"/>
      <c r="I5" s="6"/>
      <c r="J5" s="6"/>
    </row>
    <row r="6" spans="1:10" s="9" customFormat="1" x14ac:dyDescent="0.25">
      <c r="A6" s="10" t="s">
        <v>71</v>
      </c>
      <c r="B6" s="10">
        <v>1</v>
      </c>
      <c r="C6" s="6" t="s">
        <v>36</v>
      </c>
      <c r="D6" s="6" t="s">
        <v>12</v>
      </c>
      <c r="E6" s="9">
        <f>VLOOKUP(D6,[1]Stats!$A$1:$B$10,2,FALSE)</f>
        <v>5</v>
      </c>
      <c r="F6" s="6" t="s">
        <v>43</v>
      </c>
      <c r="G6" s="8"/>
      <c r="H6" s="11"/>
      <c r="I6" s="6"/>
      <c r="J6" s="6"/>
    </row>
    <row r="7" spans="1:10" s="9" customFormat="1" x14ac:dyDescent="0.25">
      <c r="A7" s="10" t="s">
        <v>71</v>
      </c>
      <c r="B7" s="10">
        <v>2</v>
      </c>
      <c r="C7" s="6" t="s">
        <v>37</v>
      </c>
      <c r="D7" s="6" t="s">
        <v>12</v>
      </c>
      <c r="E7" s="9">
        <f>VLOOKUP(D7,[1]Stats!$A$1:$B$10,2,FALSE)</f>
        <v>5</v>
      </c>
      <c r="F7" s="6" t="s">
        <v>44</v>
      </c>
      <c r="G7" s="8"/>
      <c r="H7" s="6"/>
      <c r="I7" s="6"/>
      <c r="J7" s="6"/>
    </row>
    <row r="8" spans="1:10" s="9" customFormat="1" x14ac:dyDescent="0.25">
      <c r="A8" s="10" t="s">
        <v>71</v>
      </c>
      <c r="B8" s="10">
        <v>3</v>
      </c>
      <c r="C8" s="6" t="s">
        <v>38</v>
      </c>
      <c r="D8" s="6" t="s">
        <v>12</v>
      </c>
      <c r="E8" s="9">
        <f>VLOOKUP(D8,[1]Stats!$A$1:$B$10,2,FALSE)</f>
        <v>5</v>
      </c>
      <c r="F8" s="6" t="s">
        <v>45</v>
      </c>
      <c r="G8" s="8"/>
      <c r="H8" s="6"/>
      <c r="I8" s="6"/>
      <c r="J8" s="6"/>
    </row>
    <row r="9" spans="1:10" s="9" customFormat="1" x14ac:dyDescent="0.25">
      <c r="A9" s="10" t="s">
        <v>71</v>
      </c>
      <c r="B9" s="10">
        <v>4</v>
      </c>
      <c r="C9" s="6" t="s">
        <v>39</v>
      </c>
      <c r="D9" s="6" t="s">
        <v>12</v>
      </c>
      <c r="E9" s="9">
        <f>VLOOKUP(D9,[1]Stats!$A$1:$B$10,2,FALSE)</f>
        <v>5</v>
      </c>
      <c r="F9" s="6" t="s">
        <v>46</v>
      </c>
      <c r="G9" s="8"/>
      <c r="H9" s="6"/>
      <c r="I9" s="6"/>
      <c r="J9" s="6"/>
    </row>
    <row r="10" spans="1:10" s="9" customFormat="1" x14ac:dyDescent="0.25">
      <c r="A10" s="10" t="s">
        <v>71</v>
      </c>
      <c r="B10" s="10">
        <v>5</v>
      </c>
      <c r="C10" s="6" t="s">
        <v>40</v>
      </c>
      <c r="D10" s="6" t="s">
        <v>13</v>
      </c>
      <c r="E10" s="9">
        <f>VLOOKUP(D10,[1]Stats!$A$1:$B$10,2,FALSE)</f>
        <v>10</v>
      </c>
      <c r="F10" s="6" t="s">
        <v>47</v>
      </c>
      <c r="G10" s="8"/>
      <c r="H10" s="6"/>
      <c r="I10" s="6"/>
      <c r="J10" s="6"/>
    </row>
    <row r="11" spans="1:10" s="9" customFormat="1" x14ac:dyDescent="0.25">
      <c r="A11" s="10" t="s">
        <v>71</v>
      </c>
      <c r="B11" s="10">
        <v>6</v>
      </c>
      <c r="C11" s="6" t="s">
        <v>77</v>
      </c>
      <c r="D11" s="6" t="s">
        <v>13</v>
      </c>
      <c r="E11" s="9">
        <f>VLOOKUP(D11,[1]Stats!$A$1:$B$10,2,FALSE)</f>
        <v>10</v>
      </c>
      <c r="F11" s="6" t="s">
        <v>48</v>
      </c>
      <c r="G11" s="8"/>
      <c r="H11" s="6"/>
      <c r="I11" s="6"/>
      <c r="J11" s="6"/>
    </row>
    <row r="12" spans="1:10" s="9" customFormat="1" x14ac:dyDescent="0.25">
      <c r="A12" s="10" t="s">
        <v>71</v>
      </c>
      <c r="B12" s="10">
        <v>7</v>
      </c>
      <c r="C12" s="6" t="s">
        <v>41</v>
      </c>
      <c r="D12" s="6" t="s">
        <v>14</v>
      </c>
      <c r="E12" s="9">
        <f>VLOOKUP(D12,[1]Stats!$A$1:$B$10,2,FALSE)</f>
        <v>25</v>
      </c>
      <c r="F12" s="6" t="s">
        <v>42</v>
      </c>
      <c r="G12" s="8"/>
      <c r="H12" s="6"/>
      <c r="I12" s="6"/>
      <c r="J12" s="6"/>
    </row>
    <row r="13" spans="1:10" s="9" customFormat="1" x14ac:dyDescent="0.25">
      <c r="A13" s="10" t="s">
        <v>72</v>
      </c>
      <c r="B13" s="10">
        <v>1</v>
      </c>
      <c r="C13" s="12" t="s">
        <v>56</v>
      </c>
      <c r="D13" s="6" t="s">
        <v>12</v>
      </c>
      <c r="E13" s="9">
        <f>VLOOKUP(D13,[1]Stats!$A$1:$B$10,2,FALSE)</f>
        <v>5</v>
      </c>
      <c r="F13" s="6" t="s">
        <v>60</v>
      </c>
      <c r="G13" s="8"/>
      <c r="H13" s="6"/>
      <c r="I13" s="6"/>
      <c r="J13" s="6"/>
    </row>
    <row r="14" spans="1:10" s="9" customFormat="1" x14ac:dyDescent="0.25">
      <c r="A14" s="10" t="s">
        <v>72</v>
      </c>
      <c r="B14" s="10">
        <v>2</v>
      </c>
      <c r="C14" s="12" t="s">
        <v>57</v>
      </c>
      <c r="D14" s="6" t="s">
        <v>12</v>
      </c>
      <c r="E14" s="9">
        <f>VLOOKUP(D14,[1]Stats!$A$1:$B$10,2,FALSE)</f>
        <v>5</v>
      </c>
      <c r="F14" s="6" t="s">
        <v>61</v>
      </c>
      <c r="G14" s="8"/>
      <c r="H14" s="6"/>
      <c r="I14" s="6"/>
      <c r="J14" s="6"/>
    </row>
    <row r="15" spans="1:10" s="9" customFormat="1" x14ac:dyDescent="0.25">
      <c r="A15" s="10" t="s">
        <v>72</v>
      </c>
      <c r="B15" s="10">
        <v>3</v>
      </c>
      <c r="C15" s="12" t="s">
        <v>58</v>
      </c>
      <c r="D15" s="6" t="s">
        <v>13</v>
      </c>
      <c r="E15" s="9">
        <f>VLOOKUP(D15,[1]Stats!$A$1:$B$10,2,FALSE)</f>
        <v>10</v>
      </c>
      <c r="F15" s="6" t="s">
        <v>62</v>
      </c>
      <c r="G15" s="8"/>
      <c r="H15" s="6"/>
      <c r="I15" s="6"/>
      <c r="J15" s="6"/>
    </row>
    <row r="16" spans="1:10" s="9" customFormat="1" x14ac:dyDescent="0.25">
      <c r="A16" s="10" t="s">
        <v>72</v>
      </c>
      <c r="B16" s="10">
        <v>4</v>
      </c>
      <c r="C16" s="12" t="s">
        <v>59</v>
      </c>
      <c r="D16" s="6" t="s">
        <v>13</v>
      </c>
      <c r="E16" s="9">
        <f>VLOOKUP(D16,[1]Stats!$A$1:$B$10,2,FALSE)</f>
        <v>10</v>
      </c>
      <c r="F16" s="6" t="s">
        <v>63</v>
      </c>
      <c r="G16" s="8"/>
      <c r="H16" s="6"/>
      <c r="I16" s="6"/>
      <c r="J16" s="6"/>
    </row>
    <row r="17" spans="1:10" s="9" customFormat="1" x14ac:dyDescent="0.25">
      <c r="A17" s="10" t="s">
        <v>72</v>
      </c>
      <c r="B17" s="10">
        <v>5</v>
      </c>
      <c r="C17" s="12" t="s">
        <v>74</v>
      </c>
      <c r="D17" s="6" t="s">
        <v>17</v>
      </c>
      <c r="E17" s="9">
        <f>VLOOKUP(D17,[1]Stats!$A$1:$B$10,2,FALSE)</f>
        <v>2</v>
      </c>
      <c r="F17" s="6" t="s">
        <v>89</v>
      </c>
      <c r="G17" s="8"/>
      <c r="H17" s="6"/>
      <c r="I17" s="6"/>
      <c r="J17" s="6"/>
    </row>
    <row r="18" spans="1:10" s="9" customFormat="1" x14ac:dyDescent="0.25">
      <c r="A18" s="10" t="s">
        <v>72</v>
      </c>
      <c r="B18" s="10">
        <v>6</v>
      </c>
      <c r="C18" s="12" t="s">
        <v>75</v>
      </c>
      <c r="D18" s="6" t="s">
        <v>10</v>
      </c>
      <c r="E18" s="9">
        <f>VLOOKUP(D18,[1]Stats!$A$1:$B$10,2,FALSE)</f>
        <v>3</v>
      </c>
      <c r="F18" s="6" t="s">
        <v>90</v>
      </c>
      <c r="G18" s="8"/>
      <c r="H18" s="6"/>
      <c r="I18" s="6"/>
      <c r="J18" s="6"/>
    </row>
    <row r="19" spans="1:10" s="9" customFormat="1" x14ac:dyDescent="0.25">
      <c r="A19" s="10" t="s">
        <v>72</v>
      </c>
      <c r="B19" s="10">
        <v>7</v>
      </c>
      <c r="C19" s="12" t="s">
        <v>88</v>
      </c>
      <c r="D19" s="6" t="s">
        <v>12</v>
      </c>
      <c r="E19" s="9">
        <f>VLOOKUP(D19,[1]Stats!$A$1:$B$10,2,FALSE)</f>
        <v>5</v>
      </c>
      <c r="F19" s="6" t="s">
        <v>91</v>
      </c>
      <c r="G19" s="8"/>
      <c r="H19" s="6"/>
      <c r="I19" s="6"/>
      <c r="J19" s="6"/>
    </row>
    <row r="20" spans="1:10" x14ac:dyDescent="0.25">
      <c r="A20" s="10" t="s">
        <v>72</v>
      </c>
      <c r="B20" s="10">
        <v>8</v>
      </c>
      <c r="C20" s="12" t="s">
        <v>87</v>
      </c>
      <c r="D20" s="6" t="s">
        <v>13</v>
      </c>
      <c r="E20" s="9">
        <f>VLOOKUP(D20,[1]Stats!$A$1:$B$10,2,FALSE)</f>
        <v>10</v>
      </c>
      <c r="F20" s="6" t="s">
        <v>92</v>
      </c>
      <c r="G20" s="8"/>
      <c r="H20" s="6"/>
      <c r="J20" s="6"/>
    </row>
    <row r="21" spans="1:10" s="9" customFormat="1" x14ac:dyDescent="0.25">
      <c r="A21" s="10" t="s">
        <v>73</v>
      </c>
      <c r="B21" s="10">
        <v>1</v>
      </c>
      <c r="C21" s="6" t="s">
        <v>64</v>
      </c>
      <c r="D21" s="6" t="s">
        <v>12</v>
      </c>
      <c r="E21" s="9">
        <f>VLOOKUP(D21,[1]Stats!$A$1:$B$10,2,FALSE)</f>
        <v>5</v>
      </c>
      <c r="F21" s="6" t="s">
        <v>65</v>
      </c>
      <c r="G21" s="8"/>
      <c r="H21" s="6"/>
      <c r="I21" s="6"/>
      <c r="J21" s="6"/>
    </row>
    <row r="22" spans="1:10" s="9" customFormat="1" x14ac:dyDescent="0.25">
      <c r="A22" s="10" t="s">
        <v>73</v>
      </c>
      <c r="B22" s="10">
        <v>2</v>
      </c>
      <c r="C22" s="6" t="s">
        <v>68</v>
      </c>
      <c r="D22" s="6" t="s">
        <v>13</v>
      </c>
      <c r="E22" s="9">
        <f>VLOOKUP(D22,[1]Stats!$A$1:$B$10,2,FALSE)</f>
        <v>10</v>
      </c>
      <c r="F22" s="6" t="s">
        <v>66</v>
      </c>
      <c r="G22" s="8"/>
      <c r="H22" s="6"/>
      <c r="I22" s="6"/>
      <c r="J22" s="6"/>
    </row>
    <row r="23" spans="1:10" s="9" customFormat="1" x14ac:dyDescent="0.25">
      <c r="A23" s="10" t="s">
        <v>73</v>
      </c>
      <c r="B23" s="10">
        <v>3</v>
      </c>
      <c r="C23" s="6" t="s">
        <v>69</v>
      </c>
      <c r="D23" s="6" t="s">
        <v>14</v>
      </c>
      <c r="E23" s="9">
        <f>VLOOKUP(D23,[1]Stats!$A$1:$B$10,2,FALSE)</f>
        <v>25</v>
      </c>
      <c r="F23" s="6" t="s">
        <v>67</v>
      </c>
      <c r="G23" s="8"/>
      <c r="H23" s="6"/>
      <c r="I23" s="6"/>
      <c r="J23" s="6"/>
    </row>
    <row r="24" spans="1:10" s="9" customFormat="1" x14ac:dyDescent="0.25">
      <c r="A24" s="10"/>
      <c r="B24" s="10"/>
      <c r="C24" s="6"/>
      <c r="D24" s="6"/>
      <c r="E24" s="6"/>
      <c r="F24" s="6"/>
      <c r="G24" s="8"/>
      <c r="H24" s="6"/>
      <c r="I24" s="6"/>
      <c r="J24" s="6"/>
    </row>
    <row r="25" spans="1:10" s="9" customFormat="1" x14ac:dyDescent="0.25">
      <c r="A25" s="10"/>
      <c r="B25" s="10"/>
      <c r="C25" s="6"/>
      <c r="D25" s="6"/>
      <c r="E25" s="6"/>
      <c r="F25" s="6"/>
      <c r="G25" s="8"/>
      <c r="H25" s="6"/>
      <c r="I25" s="6"/>
      <c r="J25" s="6"/>
    </row>
    <row r="26" spans="1:10" s="9" customFormat="1" x14ac:dyDescent="0.25">
      <c r="A26" s="10"/>
      <c r="B26" s="10"/>
      <c r="C26" s="6"/>
      <c r="D26" s="6"/>
      <c r="E26" s="6"/>
      <c r="F26" s="6"/>
      <c r="G26" s="8"/>
      <c r="H26" s="6"/>
      <c r="I26" s="6"/>
      <c r="J26" s="6"/>
    </row>
    <row r="27" spans="1:10" s="9" customFormat="1" x14ac:dyDescent="0.25">
      <c r="A27" s="10"/>
      <c r="B27" s="10"/>
      <c r="C27" s="6"/>
      <c r="D27" s="6"/>
      <c r="E27" s="6"/>
      <c r="F27" s="6"/>
      <c r="G27" s="8"/>
      <c r="H27" s="6"/>
      <c r="I27" s="6"/>
      <c r="J27" s="6"/>
    </row>
    <row r="28" spans="1:10" s="9" customFormat="1" x14ac:dyDescent="0.25">
      <c r="A28" s="10"/>
      <c r="B28" s="10"/>
      <c r="C28" s="6"/>
      <c r="D28" s="6"/>
      <c r="E28" s="6"/>
      <c r="F28" s="6"/>
      <c r="G28" s="8"/>
      <c r="H28" s="6"/>
      <c r="I28" s="6"/>
      <c r="J28" s="6"/>
    </row>
    <row r="29" spans="1:10" s="9" customFormat="1" x14ac:dyDescent="0.25">
      <c r="A29" s="10"/>
      <c r="B29" s="10"/>
      <c r="C29" s="6"/>
      <c r="D29" s="6"/>
      <c r="E29" s="6"/>
      <c r="F29" s="6"/>
      <c r="G29" s="8"/>
      <c r="H29" s="6"/>
      <c r="I29" s="6"/>
      <c r="J29" s="6"/>
    </row>
    <row r="30" spans="1:10" s="9" customFormat="1" x14ac:dyDescent="0.25">
      <c r="A30" s="10"/>
      <c r="B30" s="10"/>
      <c r="C30" s="6"/>
      <c r="D30" s="6"/>
      <c r="E30" s="6"/>
      <c r="F30" s="6"/>
      <c r="G30" s="8"/>
      <c r="H30" s="6"/>
      <c r="I30" s="6"/>
      <c r="J30" s="6"/>
    </row>
    <row r="31" spans="1:10" s="9" customFormat="1" x14ac:dyDescent="0.25">
      <c r="A31" s="10"/>
      <c r="B31" s="10"/>
      <c r="C31" s="6"/>
      <c r="D31" s="6"/>
      <c r="E31" s="6"/>
      <c r="F31" s="6"/>
      <c r="G31" s="8"/>
      <c r="H31" s="6"/>
      <c r="I31" s="6"/>
      <c r="J31" s="6"/>
    </row>
    <row r="32" spans="1:10" s="9" customFormat="1" x14ac:dyDescent="0.25">
      <c r="A32" s="10"/>
      <c r="B32" s="10"/>
      <c r="C32" s="6"/>
      <c r="D32" s="6"/>
      <c r="E32" s="6"/>
      <c r="F32" s="6"/>
      <c r="G32" s="8"/>
      <c r="H32" s="6"/>
      <c r="I32" s="6"/>
      <c r="J32" s="6"/>
    </row>
    <row r="33" spans="1:10" s="9" customFormat="1" x14ac:dyDescent="0.25">
      <c r="A33" s="10"/>
      <c r="B33" s="10"/>
      <c r="C33" s="6"/>
      <c r="D33" s="6"/>
      <c r="E33" s="6"/>
      <c r="F33" s="6"/>
      <c r="G33" s="8"/>
      <c r="H33" s="6"/>
      <c r="I33" s="6"/>
      <c r="J33" s="6"/>
    </row>
    <row r="34" spans="1:10" x14ac:dyDescent="0.25">
      <c r="A34" s="10"/>
      <c r="B34" s="10"/>
      <c r="D34" s="6"/>
      <c r="E34" s="6"/>
      <c r="G34" s="8"/>
      <c r="H34" s="6"/>
      <c r="J34" s="6"/>
    </row>
    <row r="35" spans="1:10" x14ac:dyDescent="0.25">
      <c r="A35" s="10"/>
      <c r="B35" s="10"/>
      <c r="D35" s="6"/>
      <c r="E35" s="6"/>
      <c r="G35" s="8"/>
      <c r="H35" s="6"/>
      <c r="J35" s="6"/>
    </row>
    <row r="36" spans="1:10" s="9" customFormat="1" x14ac:dyDescent="0.25">
      <c r="A36" s="10"/>
      <c r="B36" s="10"/>
      <c r="C36" s="6"/>
      <c r="D36" s="6"/>
      <c r="E36" s="6"/>
      <c r="F36" s="6"/>
      <c r="G36" s="8"/>
      <c r="H36" s="6"/>
      <c r="I36" s="6"/>
      <c r="J36" s="6"/>
    </row>
    <row r="37" spans="1:10" s="9" customFormat="1" x14ac:dyDescent="0.25">
      <c r="A37" s="10"/>
      <c r="B37" s="10"/>
      <c r="C37" s="6"/>
      <c r="D37" s="6"/>
      <c r="E37" s="6"/>
      <c r="F37" s="6"/>
      <c r="G37" s="8"/>
      <c r="H37" s="11"/>
      <c r="I37" s="6"/>
      <c r="J37" s="6"/>
    </row>
    <row r="38" spans="1:10" s="9" customFormat="1" x14ac:dyDescent="0.25">
      <c r="A38" s="10"/>
      <c r="B38" s="10"/>
      <c r="C38" s="6"/>
      <c r="D38" s="6"/>
      <c r="E38" s="6"/>
      <c r="F38" s="6"/>
      <c r="G38" s="8"/>
      <c r="H38" s="6"/>
      <c r="I38" s="6"/>
      <c r="J38" s="6"/>
    </row>
    <row r="39" spans="1:10" s="9" customFormat="1" x14ac:dyDescent="0.25">
      <c r="A39" s="10"/>
      <c r="B39" s="10"/>
      <c r="C39" s="6"/>
      <c r="D39" s="6"/>
      <c r="E39" s="6"/>
      <c r="F39" s="6"/>
      <c r="G39" s="8"/>
      <c r="H39" s="6"/>
      <c r="I39" s="6"/>
      <c r="J39" s="6"/>
    </row>
    <row r="40" spans="1:10" s="9" customFormat="1" x14ac:dyDescent="0.25">
      <c r="A40" s="10"/>
      <c r="B40" s="10"/>
      <c r="C40" s="6"/>
      <c r="D40" s="6"/>
      <c r="E40" s="6"/>
      <c r="F40" s="6"/>
      <c r="G40" s="8"/>
      <c r="H40" s="6"/>
      <c r="I40" s="6"/>
      <c r="J40" s="6"/>
    </row>
    <row r="41" spans="1:10" s="9" customFormat="1" x14ac:dyDescent="0.25">
      <c r="A41" s="10"/>
      <c r="B41" s="10"/>
      <c r="C41" s="6"/>
      <c r="D41" s="6"/>
      <c r="E41" s="6"/>
      <c r="F41" s="6"/>
      <c r="G41" s="8"/>
      <c r="H41" s="6"/>
      <c r="I41" s="6"/>
      <c r="J41" s="6"/>
    </row>
    <row r="42" spans="1:10" s="9" customFormat="1" x14ac:dyDescent="0.25">
      <c r="A42" s="10"/>
      <c r="B42" s="10"/>
      <c r="C42" s="6"/>
      <c r="D42" s="6"/>
      <c r="E42" s="6"/>
      <c r="F42" s="6"/>
      <c r="G42" s="8"/>
      <c r="H42" s="6"/>
      <c r="I42" s="6"/>
      <c r="J42" s="6"/>
    </row>
    <row r="43" spans="1:10" x14ac:dyDescent="0.25">
      <c r="A43" s="10"/>
      <c r="B43" s="10"/>
      <c r="C43" s="12"/>
      <c r="D43" s="6"/>
      <c r="E43" s="6"/>
      <c r="G43" s="8"/>
      <c r="H43" s="6"/>
      <c r="J43" s="6"/>
    </row>
    <row r="44" spans="1:10" s="9" customFormat="1" x14ac:dyDescent="0.25">
      <c r="A44" s="10"/>
      <c r="B44" s="10"/>
      <c r="C44" s="12"/>
      <c r="D44" s="6"/>
      <c r="E44" s="6"/>
      <c r="F44" s="6"/>
      <c r="G44" s="8"/>
      <c r="H44" s="6"/>
      <c r="I44" s="6"/>
      <c r="J44" s="6"/>
    </row>
    <row r="45" spans="1:10" s="9" customFormat="1" x14ac:dyDescent="0.25">
      <c r="A45" s="10"/>
      <c r="B45" s="10"/>
      <c r="C45" s="12"/>
      <c r="D45" s="6"/>
      <c r="E45" s="6"/>
      <c r="F45" s="6"/>
      <c r="G45" s="8"/>
      <c r="H45" s="6"/>
      <c r="I45" s="6"/>
      <c r="J45" s="6"/>
    </row>
    <row r="46" spans="1:10" x14ac:dyDescent="0.25">
      <c r="A46" s="10"/>
      <c r="B46" s="10"/>
      <c r="D46" s="6"/>
      <c r="E46" s="6"/>
      <c r="G46" s="8"/>
      <c r="H46" s="6"/>
      <c r="J46" s="6"/>
    </row>
    <row r="47" spans="1:10" s="9" customFormat="1" x14ac:dyDescent="0.25">
      <c r="A47" s="10"/>
      <c r="B47" s="10"/>
      <c r="C47" s="6"/>
      <c r="D47" s="6"/>
      <c r="E47" s="6"/>
      <c r="F47" s="6"/>
      <c r="G47" s="8"/>
      <c r="H47" s="6"/>
      <c r="I47" s="6"/>
      <c r="J47" s="6"/>
    </row>
    <row r="48" spans="1:10" x14ac:dyDescent="0.25">
      <c r="A48" s="10"/>
      <c r="B48" s="10"/>
      <c r="D48" s="6"/>
      <c r="E48" s="6"/>
      <c r="G48" s="8"/>
      <c r="H48" s="6"/>
      <c r="J48" s="6"/>
    </row>
    <row r="49" spans="1:10" x14ac:dyDescent="0.25">
      <c r="A49" s="10"/>
      <c r="B49" s="10"/>
      <c r="D49" s="6"/>
      <c r="E49" s="6"/>
      <c r="G49" s="8"/>
      <c r="H49" s="6"/>
      <c r="J49" s="6"/>
    </row>
    <row r="50" spans="1:10" x14ac:dyDescent="0.25">
      <c r="A50" s="10"/>
      <c r="B50" s="10"/>
      <c r="D50" s="6"/>
      <c r="E50" s="6"/>
      <c r="G50" s="8"/>
      <c r="H50" s="6"/>
      <c r="J50" s="6"/>
    </row>
    <row r="51" spans="1:10" s="9" customFormat="1" x14ac:dyDescent="0.25">
      <c r="A51" s="10"/>
      <c r="B51" s="10"/>
      <c r="C51" s="6"/>
      <c r="D51" s="6"/>
      <c r="E51" s="6"/>
      <c r="F51" s="6"/>
      <c r="G51" s="8"/>
      <c r="H51" s="6"/>
      <c r="I51" s="6"/>
      <c r="J51" s="6"/>
    </row>
    <row r="52" spans="1:10" s="9" customFormat="1" x14ac:dyDescent="0.25">
      <c r="A52" s="10"/>
      <c r="B52" s="10"/>
      <c r="C52" s="6"/>
      <c r="D52" s="6"/>
      <c r="E52" s="6"/>
      <c r="F52" s="6"/>
      <c r="G52" s="8"/>
      <c r="H52" s="6"/>
      <c r="I52" s="6"/>
      <c r="J52" s="6"/>
    </row>
    <row r="53" spans="1:10" x14ac:dyDescent="0.25">
      <c r="A53" s="10"/>
      <c r="B53" s="10"/>
      <c r="D53" s="6"/>
      <c r="E53" s="6"/>
      <c r="G53" s="8"/>
      <c r="H53" s="6"/>
      <c r="J53" s="6"/>
    </row>
    <row r="54" spans="1:10" x14ac:dyDescent="0.25">
      <c r="A54" s="10"/>
      <c r="B54" s="10"/>
      <c r="D54" s="6"/>
      <c r="E54" s="6"/>
      <c r="G54" s="8"/>
      <c r="H54" s="6"/>
      <c r="J54" s="6"/>
    </row>
    <row r="55" spans="1:10" s="9" customFormat="1" x14ac:dyDescent="0.25">
      <c r="A55" s="10"/>
      <c r="B55" s="10"/>
      <c r="C55" s="6"/>
      <c r="D55" s="6"/>
      <c r="E55" s="6"/>
      <c r="F55" s="6"/>
      <c r="G55" s="8"/>
      <c r="H55" s="6"/>
      <c r="I55" s="6"/>
      <c r="J55" s="6"/>
    </row>
    <row r="56" spans="1:10" s="9" customFormat="1" x14ac:dyDescent="0.25">
      <c r="A56" s="10"/>
      <c r="B56" s="10"/>
      <c r="C56" s="6"/>
      <c r="D56" s="6"/>
      <c r="E56" s="6"/>
      <c r="F56" s="6"/>
      <c r="G56" s="8"/>
      <c r="H56" s="6"/>
      <c r="I56" s="6"/>
      <c r="J56" s="6"/>
    </row>
    <row r="57" spans="1:10" s="9" customFormat="1" x14ac:dyDescent="0.25">
      <c r="A57" s="10"/>
      <c r="B57" s="10"/>
      <c r="C57" s="6"/>
      <c r="D57" s="6"/>
      <c r="E57" s="6"/>
      <c r="F57" s="6"/>
      <c r="G57" s="8"/>
      <c r="H57" s="6"/>
      <c r="I57" s="6"/>
      <c r="J57" s="6"/>
    </row>
    <row r="58" spans="1:10" s="9" customFormat="1" x14ac:dyDescent="0.25">
      <c r="A58" s="10"/>
      <c r="B58" s="10"/>
      <c r="C58" s="6"/>
      <c r="D58" s="6"/>
      <c r="E58" s="6"/>
      <c r="F58" s="6"/>
      <c r="G58" s="8"/>
      <c r="H58" s="6"/>
      <c r="I58" s="6"/>
      <c r="J58" s="6"/>
    </row>
    <row r="59" spans="1:10" s="9" customFormat="1" x14ac:dyDescent="0.25">
      <c r="A59" s="10"/>
      <c r="B59" s="10"/>
      <c r="C59" s="6"/>
      <c r="D59" s="6"/>
      <c r="E59" s="6"/>
      <c r="F59" s="6"/>
      <c r="G59" s="8"/>
      <c r="H59" s="6"/>
      <c r="I59" s="6"/>
      <c r="J59" s="6"/>
    </row>
    <row r="60" spans="1:10" x14ac:dyDescent="0.25">
      <c r="A60" s="2"/>
      <c r="B60" s="2"/>
      <c r="G60" s="1"/>
      <c r="J60" s="9"/>
    </row>
    <row r="61" spans="1:10" x14ac:dyDescent="0.25">
      <c r="A61" s="2"/>
      <c r="B61" s="2"/>
      <c r="G61" s="1"/>
    </row>
    <row r="62" spans="1:10" x14ac:dyDescent="0.25">
      <c r="A62" s="2"/>
      <c r="B62" s="2"/>
      <c r="G62" s="1"/>
    </row>
    <row r="63" spans="1:10" x14ac:dyDescent="0.25">
      <c r="A63" s="2"/>
      <c r="B63" s="2"/>
      <c r="G63" s="1"/>
    </row>
    <row r="64" spans="1:10" x14ac:dyDescent="0.25">
      <c r="A64" s="2"/>
      <c r="B64" s="2"/>
      <c r="G64" s="1"/>
    </row>
    <row r="65" spans="1:9" x14ac:dyDescent="0.25">
      <c r="A65" s="2"/>
      <c r="B65" s="2"/>
      <c r="G65" s="1"/>
    </row>
    <row r="66" spans="1:9" x14ac:dyDescent="0.25">
      <c r="A66" s="2"/>
      <c r="B66" s="2"/>
      <c r="G66" s="1"/>
    </row>
    <row r="67" spans="1:9" x14ac:dyDescent="0.25">
      <c r="A67" s="2"/>
      <c r="B67" s="2"/>
      <c r="G67" s="1"/>
    </row>
    <row r="68" spans="1:9" x14ac:dyDescent="0.25">
      <c r="A68" s="2"/>
      <c r="B68" s="2"/>
      <c r="G68" s="1"/>
    </row>
    <row r="69" spans="1:9" x14ac:dyDescent="0.25">
      <c r="A69" s="2"/>
      <c r="B69" s="2"/>
      <c r="G69" s="1"/>
    </row>
    <row r="70" spans="1:9" x14ac:dyDescent="0.25">
      <c r="A70" s="2"/>
      <c r="B70" s="2"/>
      <c r="G70" s="1"/>
    </row>
    <row r="71" spans="1:9" x14ac:dyDescent="0.25">
      <c r="A71" s="2"/>
      <c r="B71" s="2"/>
      <c r="G71" s="1"/>
    </row>
    <row r="72" spans="1:9" x14ac:dyDescent="0.25">
      <c r="A72" s="2"/>
      <c r="B72" s="2"/>
      <c r="G72" s="1"/>
    </row>
    <row r="73" spans="1:9" x14ac:dyDescent="0.25">
      <c r="A73" s="2"/>
      <c r="B73" s="2"/>
      <c r="G73" s="1"/>
    </row>
    <row r="74" spans="1:9" x14ac:dyDescent="0.25">
      <c r="A74" s="2"/>
      <c r="B74" s="2"/>
      <c r="G74" s="1"/>
    </row>
    <row r="75" spans="1:9" s="9" customFormat="1" x14ac:dyDescent="0.25">
      <c r="A75" s="2"/>
      <c r="B75" s="2"/>
      <c r="C75" s="6"/>
      <c r="G75" s="1"/>
      <c r="I75" s="6"/>
    </row>
    <row r="76" spans="1:9" x14ac:dyDescent="0.25">
      <c r="A76" s="2"/>
      <c r="B76" s="2"/>
      <c r="G76" s="1"/>
    </row>
    <row r="77" spans="1:9" x14ac:dyDescent="0.25">
      <c r="A77" s="2"/>
      <c r="B77" s="2"/>
      <c r="F77" s="7"/>
      <c r="G77" s="1"/>
    </row>
    <row r="78" spans="1:9" s="9" customFormat="1" x14ac:dyDescent="0.25">
      <c r="A78" s="2"/>
      <c r="B78" s="2"/>
      <c r="C78" s="6"/>
      <c r="F78" s="6"/>
      <c r="G78" s="1"/>
      <c r="I78" s="6"/>
    </row>
    <row r="79" spans="1:9" s="9" customFormat="1" x14ac:dyDescent="0.25">
      <c r="A79" s="2"/>
      <c r="B79" s="2"/>
      <c r="C79" s="6"/>
      <c r="G79" s="1"/>
      <c r="I79" s="6"/>
    </row>
    <row r="80" spans="1:9" x14ac:dyDescent="0.25">
      <c r="A80" s="2"/>
      <c r="B80" s="2"/>
      <c r="D80" s="6"/>
      <c r="E80" s="6"/>
      <c r="G80" s="1"/>
    </row>
    <row r="81" spans="1:9" x14ac:dyDescent="0.25">
      <c r="A81" s="2"/>
      <c r="B81" s="2"/>
      <c r="G81" s="1"/>
    </row>
    <row r="82" spans="1:9" x14ac:dyDescent="0.25">
      <c r="A82" s="2"/>
      <c r="B82" s="2"/>
      <c r="G82" s="1"/>
    </row>
    <row r="83" spans="1:9" x14ac:dyDescent="0.25">
      <c r="A83" s="2"/>
      <c r="B83" s="2"/>
      <c r="G83" s="1"/>
    </row>
    <row r="84" spans="1:9" x14ac:dyDescent="0.25">
      <c r="A84" s="2"/>
      <c r="B84" s="2"/>
      <c r="G84" s="1"/>
    </row>
    <row r="85" spans="1:9" x14ac:dyDescent="0.25">
      <c r="A85" s="2"/>
      <c r="B85" s="2"/>
      <c r="G85" s="1"/>
    </row>
    <row r="86" spans="1:9" x14ac:dyDescent="0.25">
      <c r="A86" s="2"/>
      <c r="B86" s="2"/>
      <c r="G86" s="1"/>
    </row>
    <row r="87" spans="1:9" x14ac:dyDescent="0.25">
      <c r="A87" s="2"/>
      <c r="B87" s="2"/>
      <c r="G87" s="1"/>
    </row>
    <row r="88" spans="1:9" x14ac:dyDescent="0.25">
      <c r="A88" s="2"/>
      <c r="B88" s="2"/>
      <c r="G88" s="1"/>
    </row>
    <row r="89" spans="1:9" x14ac:dyDescent="0.25">
      <c r="A89" s="2"/>
      <c r="B89" s="2"/>
      <c r="G89" s="1"/>
    </row>
    <row r="90" spans="1:9" x14ac:dyDescent="0.25">
      <c r="A90" s="2"/>
      <c r="B90" s="2"/>
    </row>
    <row r="91" spans="1:9" x14ac:dyDescent="0.25">
      <c r="A91" s="2"/>
      <c r="B91" s="2"/>
    </row>
    <row r="92" spans="1:9" s="9" customFormat="1" x14ac:dyDescent="0.25">
      <c r="A92" s="2"/>
      <c r="B92" s="2"/>
      <c r="C92" s="6"/>
      <c r="D92" s="6"/>
      <c r="E92" s="6"/>
      <c r="F92" s="6"/>
      <c r="I92" s="6"/>
    </row>
  </sheetData>
  <autoFilter ref="A1:J92">
    <sortState ref="A2:K87">
      <sortCondition ref="E1:E87"/>
    </sortState>
  </autoFilter>
  <sortState ref="A2:K53">
    <sortCondition descending="1" ref="A2:A53"/>
    <sortCondition ref="B2:B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5"/>
  <sheetViews>
    <sheetView workbookViewId="0">
      <selection sqref="A1:A1048576"/>
    </sheetView>
  </sheetViews>
  <sheetFormatPr defaultColWidth="9.140625" defaultRowHeight="15" x14ac:dyDescent="0.25"/>
  <cols>
    <col min="1" max="1" width="9" style="9" customWidth="1"/>
    <col min="2" max="2" width="8.5703125" style="9" bestFit="1" customWidth="1"/>
    <col min="3" max="3" width="71.28515625" style="9" bestFit="1" customWidth="1"/>
    <col min="4" max="4" width="11.5703125" style="9" bestFit="1" customWidth="1"/>
    <col min="5" max="5" width="8.85546875" style="6" bestFit="1" customWidth="1"/>
    <col min="6" max="6" width="71.28515625" style="9" bestFit="1" customWidth="1"/>
    <col min="7" max="7" width="25.28515625" style="6" customWidth="1"/>
    <col min="8" max="8" width="47.85546875" style="6" customWidth="1"/>
    <col min="9" max="9" width="9.140625" style="9" customWidth="1"/>
    <col min="10" max="16384" width="9.140625" style="9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x14ac:dyDescent="0.25">
      <c r="A2" s="2"/>
      <c r="B2" s="2"/>
      <c r="C2" s="6"/>
      <c r="E2" s="9"/>
      <c r="F2" s="6"/>
      <c r="G2" s="1"/>
      <c r="H2" s="9"/>
      <c r="I2" s="6"/>
    </row>
    <row r="3" spans="1:10" x14ac:dyDescent="0.25">
      <c r="A3" s="2"/>
      <c r="B3" s="2"/>
      <c r="C3" s="6"/>
      <c r="E3" s="9"/>
      <c r="F3" s="6"/>
      <c r="G3" s="1"/>
      <c r="H3" s="9"/>
      <c r="I3" s="6"/>
    </row>
    <row r="4" spans="1:10" x14ac:dyDescent="0.25">
      <c r="A4" s="2"/>
      <c r="B4" s="2"/>
      <c r="C4" s="6"/>
      <c r="E4" s="9"/>
      <c r="F4" s="6"/>
      <c r="G4" s="1"/>
      <c r="H4" s="9"/>
      <c r="I4" s="6"/>
    </row>
    <row r="5" spans="1:10" x14ac:dyDescent="0.25">
      <c r="A5" s="2"/>
      <c r="B5" s="2"/>
      <c r="C5" s="6"/>
      <c r="E5" s="9"/>
      <c r="F5" s="6"/>
      <c r="G5" s="1"/>
      <c r="H5" s="9"/>
      <c r="I5" s="6"/>
    </row>
    <row r="6" spans="1:10" x14ac:dyDescent="0.25">
      <c r="A6" s="2"/>
      <c r="B6" s="2"/>
      <c r="C6" s="6"/>
      <c r="E6" s="9"/>
      <c r="F6" s="6"/>
      <c r="G6" s="1"/>
      <c r="H6" s="5"/>
      <c r="I6" s="6"/>
    </row>
    <row r="7" spans="1:10" x14ac:dyDescent="0.25">
      <c r="A7" s="2"/>
      <c r="B7" s="2"/>
      <c r="C7" s="6"/>
      <c r="E7" s="9"/>
      <c r="F7" s="6"/>
      <c r="G7" s="1"/>
      <c r="H7" s="5"/>
      <c r="I7" s="6"/>
    </row>
    <row r="8" spans="1:10" x14ac:dyDescent="0.25">
      <c r="A8" s="2"/>
      <c r="B8" s="2"/>
      <c r="C8" s="6"/>
      <c r="E8" s="9"/>
      <c r="F8" s="6"/>
      <c r="G8" s="1"/>
      <c r="H8" s="9"/>
      <c r="I8" s="6"/>
    </row>
    <row r="9" spans="1:10" x14ac:dyDescent="0.25">
      <c r="A9" s="2"/>
      <c r="B9" s="2"/>
      <c r="C9" s="6"/>
      <c r="E9" s="9"/>
      <c r="F9" s="6"/>
      <c r="G9" s="1"/>
      <c r="H9" s="9"/>
      <c r="I9" s="6"/>
    </row>
    <row r="10" spans="1:10" x14ac:dyDescent="0.25">
      <c r="A10" s="2"/>
      <c r="B10" s="2"/>
      <c r="C10" s="6"/>
      <c r="E10" s="9"/>
      <c r="F10" s="6"/>
      <c r="G10" s="1"/>
      <c r="H10" s="9"/>
      <c r="I10" s="6"/>
    </row>
    <row r="11" spans="1:10" x14ac:dyDescent="0.25">
      <c r="A11" s="2"/>
      <c r="B11" s="2"/>
      <c r="C11" s="6"/>
      <c r="E11" s="9"/>
      <c r="F11" s="6"/>
      <c r="G11" s="1"/>
      <c r="H11" s="9"/>
      <c r="I11" s="6"/>
    </row>
    <row r="12" spans="1:10" x14ac:dyDescent="0.25">
      <c r="A12" s="2"/>
      <c r="B12" s="2"/>
      <c r="C12" s="6"/>
      <c r="E12" s="9"/>
      <c r="F12" s="6"/>
      <c r="G12" s="1"/>
      <c r="H12" s="9"/>
      <c r="I12" s="6"/>
    </row>
    <row r="13" spans="1:10" x14ac:dyDescent="0.25">
      <c r="A13" s="2"/>
      <c r="B13" s="2"/>
      <c r="C13" s="6"/>
      <c r="E13" s="9"/>
      <c r="F13" s="6"/>
      <c r="G13" s="1"/>
      <c r="H13" s="9"/>
      <c r="I13" s="6"/>
    </row>
    <row r="14" spans="1:10" x14ac:dyDescent="0.25">
      <c r="A14" s="2"/>
      <c r="B14" s="2"/>
      <c r="C14" s="6"/>
      <c r="E14" s="9"/>
      <c r="F14" s="6"/>
      <c r="G14" s="1"/>
      <c r="H14" s="9"/>
      <c r="I14" s="6"/>
    </row>
    <row r="15" spans="1:10" x14ac:dyDescent="0.25">
      <c r="A15" s="2"/>
      <c r="B15" s="2"/>
      <c r="C15" s="6"/>
      <c r="E15" s="9"/>
      <c r="F15" s="6"/>
      <c r="G15" s="1"/>
      <c r="H15" s="9"/>
      <c r="I15" s="6"/>
    </row>
    <row r="16" spans="1:10" x14ac:dyDescent="0.25">
      <c r="A16" s="2"/>
      <c r="B16" s="2"/>
      <c r="C16" s="6"/>
      <c r="E16" s="9"/>
      <c r="F16" s="6"/>
      <c r="G16" s="1"/>
      <c r="H16" s="9"/>
      <c r="I16" s="6"/>
    </row>
    <row r="17" spans="1:9" x14ac:dyDescent="0.25">
      <c r="A17" s="2"/>
      <c r="B17" s="2"/>
      <c r="C17" s="6"/>
      <c r="E17" s="9"/>
      <c r="F17" s="6"/>
      <c r="G17" s="1"/>
      <c r="H17" s="9"/>
      <c r="I17" s="6"/>
    </row>
    <row r="18" spans="1:9" x14ac:dyDescent="0.25">
      <c r="A18" s="2"/>
      <c r="B18" s="2"/>
      <c r="C18" s="6"/>
      <c r="E18" s="9"/>
      <c r="F18" s="6"/>
      <c r="G18" s="1"/>
      <c r="H18" s="5"/>
      <c r="I18" s="6"/>
    </row>
    <row r="19" spans="1:9" x14ac:dyDescent="0.25">
      <c r="A19" s="2"/>
      <c r="B19" s="2"/>
      <c r="C19" s="6"/>
      <c r="E19" s="9"/>
      <c r="F19" s="6"/>
      <c r="G19" s="1"/>
      <c r="H19" s="5"/>
      <c r="I19" s="6"/>
    </row>
    <row r="20" spans="1:9" x14ac:dyDescent="0.25">
      <c r="A20" s="2"/>
      <c r="B20" s="2"/>
      <c r="C20" s="6"/>
      <c r="E20" s="9"/>
      <c r="F20" s="6"/>
      <c r="G20" s="1"/>
      <c r="H20" s="9"/>
      <c r="I20" s="6"/>
    </row>
    <row r="21" spans="1:9" x14ac:dyDescent="0.25">
      <c r="A21" s="2"/>
      <c r="B21" s="2"/>
      <c r="C21" s="6"/>
      <c r="E21" s="9"/>
      <c r="F21" s="6"/>
      <c r="G21" s="1"/>
      <c r="H21" s="9"/>
      <c r="I21" s="6"/>
    </row>
    <row r="22" spans="1:9" x14ac:dyDescent="0.25">
      <c r="A22" s="2"/>
      <c r="B22" s="2"/>
      <c r="C22" s="6"/>
      <c r="E22" s="9"/>
      <c r="F22" s="6"/>
      <c r="G22" s="1"/>
      <c r="H22" s="9"/>
      <c r="I22" s="6"/>
    </row>
    <row r="23" spans="1:9" x14ac:dyDescent="0.25">
      <c r="A23" s="2"/>
      <c r="B23" s="2"/>
      <c r="C23" s="6"/>
      <c r="E23" s="9"/>
      <c r="F23" s="6"/>
      <c r="G23" s="1"/>
      <c r="H23" s="9"/>
      <c r="I23" s="6"/>
    </row>
    <row r="24" spans="1:9" x14ac:dyDescent="0.25">
      <c r="A24" s="2"/>
      <c r="B24" s="2"/>
      <c r="C24" s="6"/>
      <c r="E24" s="9"/>
      <c r="F24" s="6"/>
      <c r="G24" s="1"/>
      <c r="H24" s="9"/>
      <c r="I24" s="6"/>
    </row>
    <row r="25" spans="1:9" x14ac:dyDescent="0.25">
      <c r="A25" s="2"/>
      <c r="B25" s="2"/>
      <c r="C25" s="6"/>
      <c r="E25" s="9"/>
      <c r="F25" s="6"/>
      <c r="G25" s="1"/>
      <c r="H25" s="9"/>
      <c r="I25" s="6"/>
    </row>
    <row r="26" spans="1:9" x14ac:dyDescent="0.25">
      <c r="A26" s="2"/>
      <c r="B26" s="2"/>
      <c r="C26" s="6"/>
      <c r="E26" s="9"/>
      <c r="F26" s="6"/>
      <c r="G26" s="1"/>
      <c r="H26" s="9"/>
      <c r="I26" s="6"/>
    </row>
    <row r="27" spans="1:9" x14ac:dyDescent="0.25">
      <c r="A27" s="2"/>
      <c r="B27" s="2"/>
      <c r="C27" s="6"/>
      <c r="E27" s="9"/>
      <c r="F27" s="6"/>
      <c r="G27" s="1"/>
      <c r="H27" s="9"/>
      <c r="I27" s="6"/>
    </row>
    <row r="28" spans="1:9" x14ac:dyDescent="0.25">
      <c r="A28" s="2"/>
      <c r="B28" s="2"/>
      <c r="C28" s="6"/>
      <c r="E28" s="9"/>
      <c r="F28" s="6"/>
      <c r="G28" s="1"/>
      <c r="H28" s="5"/>
      <c r="I28" s="6"/>
    </row>
    <row r="29" spans="1:9" x14ac:dyDescent="0.25">
      <c r="A29" s="2"/>
      <c r="B29" s="2"/>
      <c r="C29" s="6"/>
      <c r="E29" s="9"/>
      <c r="F29" s="6"/>
      <c r="G29" s="1"/>
      <c r="H29" s="5"/>
      <c r="I29" s="6"/>
    </row>
    <row r="30" spans="1:9" x14ac:dyDescent="0.25">
      <c r="A30" s="2"/>
      <c r="B30" s="2"/>
      <c r="C30" s="6"/>
      <c r="E30" s="9"/>
      <c r="F30" s="6"/>
      <c r="G30" s="1"/>
      <c r="H30" s="9"/>
      <c r="I30" s="6"/>
    </row>
    <row r="31" spans="1:9" x14ac:dyDescent="0.25">
      <c r="A31" s="2"/>
      <c r="B31" s="2"/>
      <c r="C31" s="6"/>
      <c r="E31" s="9"/>
      <c r="F31" s="6"/>
      <c r="G31" s="1"/>
      <c r="H31" s="9"/>
      <c r="I31" s="6"/>
    </row>
    <row r="32" spans="1:9" x14ac:dyDescent="0.25">
      <c r="A32" s="2"/>
      <c r="B32" s="2"/>
      <c r="C32" s="6"/>
      <c r="E32" s="9"/>
      <c r="F32" s="6"/>
      <c r="G32" s="1"/>
      <c r="H32" s="9"/>
      <c r="I32" s="6"/>
    </row>
    <row r="33" spans="1:9" x14ac:dyDescent="0.25">
      <c r="A33" s="2"/>
      <c r="B33" s="2"/>
      <c r="C33" s="6"/>
      <c r="E33" s="9"/>
      <c r="F33" s="6"/>
      <c r="G33" s="1"/>
      <c r="H33" s="9"/>
      <c r="I33" s="6"/>
    </row>
    <row r="34" spans="1:9" x14ac:dyDescent="0.25">
      <c r="A34" s="2"/>
      <c r="B34" s="2"/>
      <c r="C34" s="6"/>
      <c r="E34" s="9"/>
      <c r="F34" s="6"/>
      <c r="G34" s="1"/>
      <c r="H34" s="9"/>
      <c r="I34" s="6"/>
    </row>
    <row r="35" spans="1:9" ht="13.5" customHeight="1" x14ac:dyDescent="0.25"/>
  </sheetData>
  <autoFilter ref="A1:H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workbookViewId="0">
      <selection activeCell="E11" sqref="E11"/>
    </sheetView>
  </sheetViews>
  <sheetFormatPr defaultRowHeight="15" x14ac:dyDescent="0.25"/>
  <cols>
    <col min="1" max="1" width="29.7109375" bestFit="1" customWidth="1"/>
    <col min="2" max="2" width="83.85546875" style="9" bestFit="1" customWidth="1"/>
    <col min="3" max="3" width="7.42578125" bestFit="1" customWidth="1"/>
    <col min="4" max="4" width="6.85546875" bestFit="1" customWidth="1"/>
    <col min="5" max="5" width="10.85546875" bestFit="1" customWidth="1"/>
    <col min="6" max="6" width="5.85546875" bestFit="1" customWidth="1"/>
    <col min="7" max="7" width="7.42578125" style="9" bestFit="1" customWidth="1"/>
    <col min="8" max="8" width="10.7109375" customWidth="1"/>
  </cols>
  <sheetData>
    <row r="1" spans="1:8" s="9" customFormat="1" x14ac:dyDescent="0.25">
      <c r="A1" s="9" t="s">
        <v>25</v>
      </c>
      <c r="B1" s="9" t="s">
        <v>0</v>
      </c>
      <c r="C1" s="9" t="s">
        <v>26</v>
      </c>
      <c r="D1" s="9" t="s">
        <v>27</v>
      </c>
      <c r="E1" s="9" t="s">
        <v>28</v>
      </c>
      <c r="F1" s="9" t="s">
        <v>16</v>
      </c>
      <c r="G1" s="9" t="s">
        <v>30</v>
      </c>
      <c r="H1" s="9" t="s">
        <v>29</v>
      </c>
    </row>
    <row r="2" spans="1:8" s="9" customFormat="1" x14ac:dyDescent="0.25">
      <c r="A2" s="9" t="s">
        <v>78</v>
      </c>
      <c r="B2" s="9" t="s">
        <v>79</v>
      </c>
      <c r="C2" s="9" t="s">
        <v>82</v>
      </c>
      <c r="D2" s="9" t="s">
        <v>83</v>
      </c>
      <c r="E2" s="9" t="s">
        <v>84</v>
      </c>
      <c r="F2" s="9" t="s">
        <v>73</v>
      </c>
      <c r="G2" s="9" t="b">
        <v>1</v>
      </c>
      <c r="H2" s="9" t="s">
        <v>73</v>
      </c>
    </row>
    <row r="3" spans="1:8" s="9" customFormat="1" x14ac:dyDescent="0.25">
      <c r="A3" s="9" t="s">
        <v>80</v>
      </c>
      <c r="B3" s="9" t="s">
        <v>81</v>
      </c>
      <c r="C3" s="9" t="s">
        <v>82</v>
      </c>
      <c r="D3" s="9" t="s">
        <v>83</v>
      </c>
      <c r="E3" s="9" t="s">
        <v>84</v>
      </c>
      <c r="F3" s="9" t="s">
        <v>85</v>
      </c>
      <c r="G3" s="9" t="b">
        <v>1</v>
      </c>
      <c r="H3" s="9" t="s">
        <v>86</v>
      </c>
    </row>
    <row r="4" spans="1:8" s="9" customFormat="1" x14ac:dyDescent="0.25"/>
    <row r="5" spans="1:8" s="9" customFormat="1" x14ac:dyDescent="0.25"/>
    <row r="6" spans="1:8" s="9" customFormat="1" x14ac:dyDescent="0.25"/>
    <row r="7" spans="1:8" x14ac:dyDescent="0.25">
      <c r="A7" s="9"/>
      <c r="C7" s="9"/>
      <c r="D7" s="9"/>
      <c r="E7" s="9"/>
      <c r="F7" s="9"/>
      <c r="H7" s="9"/>
    </row>
    <row r="8" spans="1:8" s="9" customFormat="1" x14ac:dyDescent="0.25"/>
    <row r="9" spans="1:8" s="9" customFormat="1" x14ac:dyDescent="0.25"/>
    <row r="10" spans="1:8" s="9" customFormat="1" x14ac:dyDescent="0.25"/>
    <row r="11" spans="1:8" s="9" customFormat="1" x14ac:dyDescent="0.25"/>
    <row r="12" spans="1:8" s="9" customFormat="1" x14ac:dyDescent="0.25"/>
    <row r="13" spans="1:8" x14ac:dyDescent="0.25">
      <c r="C13" s="9"/>
      <c r="D13" s="9"/>
      <c r="E13" s="9"/>
      <c r="F13" s="9"/>
    </row>
    <row r="14" spans="1:8" x14ac:dyDescent="0.25">
      <c r="A14" s="9"/>
      <c r="C14" s="9"/>
      <c r="D14" s="9"/>
      <c r="E14" s="9"/>
      <c r="F14" s="9"/>
      <c r="H1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B33" sqref="B33"/>
    </sheetView>
  </sheetViews>
  <sheetFormatPr defaultRowHeight="15" x14ac:dyDescent="0.25"/>
  <cols>
    <col min="1" max="1" width="36.7109375" bestFit="1" customWidth="1"/>
    <col min="2" max="2" width="99.42578125" bestFit="1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34</v>
      </c>
      <c r="D1" t="s">
        <v>19</v>
      </c>
      <c r="E1" t="s">
        <v>33</v>
      </c>
      <c r="F1" t="s">
        <v>31</v>
      </c>
      <c r="G1" t="s">
        <v>32</v>
      </c>
      <c r="H1" t="s">
        <v>35</v>
      </c>
    </row>
    <row r="2" spans="1:8" x14ac:dyDescent="0.25">
      <c r="A2" s="9" t="str">
        <f>Achievements!C2</f>
        <v>Wave Novice</v>
      </c>
      <c r="B2" s="9" t="str">
        <f>Achievements!F2</f>
        <v>Complete 10 Waves</v>
      </c>
      <c r="D2" s="9"/>
      <c r="E2" s="9"/>
      <c r="F2" s="9"/>
      <c r="H2" s="9" t="str">
        <f>IF(COUNTIF(C2:G2,"X")=5,"YES","NO")</f>
        <v>NO</v>
      </c>
    </row>
    <row r="3" spans="1:8" x14ac:dyDescent="0.25">
      <c r="A3" s="9" t="str">
        <f>Achievements!C3</f>
        <v>Wave Expert</v>
      </c>
      <c r="B3" s="9" t="str">
        <f>Achievements!F3</f>
        <v>Complete 20 Waves</v>
      </c>
      <c r="D3" s="9"/>
      <c r="E3" s="9"/>
      <c r="F3" s="9"/>
      <c r="G3" s="9"/>
      <c r="H3" s="9" t="str">
        <f t="shared" ref="H3:H16" si="0">IF(COUNTIF(C3:G3,"X")=5,"YES","NO")</f>
        <v>NO</v>
      </c>
    </row>
    <row r="4" spans="1:8" x14ac:dyDescent="0.25">
      <c r="A4" s="9" t="str">
        <f>Achievements!C4</f>
        <v>Wave Master</v>
      </c>
      <c r="B4" s="9" t="str">
        <f>Achievements!F4</f>
        <v>Complete 30 Waves</v>
      </c>
      <c r="D4" s="9"/>
      <c r="E4" s="9"/>
      <c r="F4" s="9"/>
      <c r="G4" s="9"/>
      <c r="H4" s="9" t="str">
        <f t="shared" si="0"/>
        <v>NO</v>
      </c>
    </row>
    <row r="5" spans="1:8" x14ac:dyDescent="0.25">
      <c r="A5" s="9" t="str">
        <f>Achievements!C5</f>
        <v>Wave Champion</v>
      </c>
      <c r="B5" s="9" t="str">
        <f>Achievements!F5</f>
        <v>Complete 40 Waves</v>
      </c>
      <c r="D5" s="9"/>
      <c r="E5" s="9"/>
      <c r="F5" s="9"/>
      <c r="G5" s="9"/>
      <c r="H5" s="9" t="str">
        <f t="shared" si="0"/>
        <v>NO</v>
      </c>
    </row>
    <row r="6" spans="1:8" x14ac:dyDescent="0.25">
      <c r="A6" s="9" t="str">
        <f>Achievements!C6</f>
        <v>Rookie Bug Hunter</v>
      </c>
      <c r="B6" s="9" t="str">
        <f>Achievements!F6</f>
        <v>Get a 2x Multiplier! (Beat all four bug waves to increase a mutliplier, losing a floor will decrease a mutliplier)</v>
      </c>
      <c r="D6" s="9"/>
      <c r="E6" s="9"/>
      <c r="F6" s="9"/>
      <c r="G6" s="9"/>
      <c r="H6" s="9" t="str">
        <f t="shared" si="0"/>
        <v>NO</v>
      </c>
    </row>
    <row r="7" spans="1:8" x14ac:dyDescent="0.25">
      <c r="A7" s="9" t="str">
        <f>Achievements!C7</f>
        <v>Competent Bug Hunter</v>
      </c>
      <c r="B7" s="9" t="str">
        <f>Achievements!F7</f>
        <v>Get a 3x Multiplier! (Beat all four bug waves to increase a mutliplier, losing a floor will decrease a mutliplier)</v>
      </c>
      <c r="D7" s="9"/>
      <c r="E7" s="9"/>
      <c r="F7" s="9"/>
      <c r="G7" s="9"/>
      <c r="H7" s="9" t="str">
        <f t="shared" si="0"/>
        <v>NO</v>
      </c>
    </row>
    <row r="8" spans="1:8" x14ac:dyDescent="0.25">
      <c r="A8" s="9" t="str">
        <f>Achievements!C8</f>
        <v>Proficient Bug Hunter</v>
      </c>
      <c r="B8" s="9" t="str">
        <f>Achievements!F8</f>
        <v>Get a 4x Multiplier! (Beat all four bug waves to increase a mutliplier, losing a floor will decrease a mutliplier)</v>
      </c>
      <c r="D8" s="9"/>
      <c r="E8" s="9"/>
      <c r="F8" s="9"/>
      <c r="G8" s="9"/>
      <c r="H8" s="9" t="str">
        <f t="shared" si="0"/>
        <v>NO</v>
      </c>
    </row>
    <row r="9" spans="1:8" x14ac:dyDescent="0.25">
      <c r="A9" s="9" t="str">
        <f>Achievements!C9</f>
        <v>Seasoned Bug Hunter</v>
      </c>
      <c r="B9" s="9" t="str">
        <f>Achievements!F9</f>
        <v>Get a 5x Multiplier! (Beat all four bug waves to increase a mutliplier, losing a floor will decrease a mutliplier)</v>
      </c>
      <c r="D9" s="9"/>
      <c r="E9" s="9"/>
      <c r="F9" s="9"/>
      <c r="G9" s="9"/>
      <c r="H9" s="9" t="str">
        <f t="shared" si="0"/>
        <v>NO</v>
      </c>
    </row>
    <row r="10" spans="1:8" x14ac:dyDescent="0.25">
      <c r="A10" s="9" t="str">
        <f>Achievements!C10</f>
        <v>Expert Bug Hunter</v>
      </c>
      <c r="B10" s="9" t="str">
        <f>Achievements!F10</f>
        <v>Get a 6x Multiplier! (Beat all four bug waves to increase a mutliplier, losing a floor will decrease a mutliplier)</v>
      </c>
      <c r="D10" s="9"/>
      <c r="E10" s="9"/>
      <c r="F10" s="9"/>
      <c r="G10" s="9"/>
      <c r="H10" s="9" t="str">
        <f t="shared" si="0"/>
        <v>NO</v>
      </c>
    </row>
    <row r="11" spans="1:8" x14ac:dyDescent="0.25">
      <c r="A11" s="9" t="str">
        <f>Achievements!C11</f>
        <v>Master Bug Hunter</v>
      </c>
      <c r="B11" s="9" t="str">
        <f>Achievements!F11</f>
        <v>Get a 7x Multiplier! (Beat all four bug waves to increase a mutliplier, losing a floor will decrease a mutliplier)</v>
      </c>
      <c r="D11" s="9"/>
      <c r="E11" s="9"/>
      <c r="F11" s="9"/>
      <c r="G11" s="9"/>
      <c r="H11" s="9" t="str">
        <f t="shared" si="0"/>
        <v>NO</v>
      </c>
    </row>
    <row r="12" spans="1:8" x14ac:dyDescent="0.25">
      <c r="A12" s="9" t="str">
        <f>Achievements!C12</f>
        <v>Champion Bug Hunter</v>
      </c>
      <c r="B12" s="9" t="str">
        <f>Achievements!F12</f>
        <v>Get a 8x Multiplier! (Beat all four bug waves to increase a mutliplier, losing a floor will decrease a mutliplier)</v>
      </c>
      <c r="D12" s="9"/>
      <c r="E12" s="9"/>
      <c r="F12" s="9"/>
      <c r="G12" s="9"/>
      <c r="H12" s="9" t="str">
        <f t="shared" si="0"/>
        <v>NO</v>
      </c>
    </row>
    <row r="13" spans="1:8" x14ac:dyDescent="0.25">
      <c r="A13" s="9" t="str">
        <f>Achievements!C13</f>
        <v>Black Bug Exterminator</v>
      </c>
      <c r="B13" s="9" t="str">
        <f>Achievements!F13</f>
        <v>Survive a wave of black bugs without losing a bonus bug!</v>
      </c>
      <c r="D13" s="9"/>
      <c r="E13" s="9"/>
      <c r="F13" s="9"/>
      <c r="G13" s="9"/>
      <c r="H13" s="9" t="str">
        <f t="shared" si="0"/>
        <v>NO</v>
      </c>
    </row>
    <row r="14" spans="1:8" x14ac:dyDescent="0.25">
      <c r="A14" s="9" t="str">
        <f>Achievements!C14</f>
        <v>Blue Bug Exterminator</v>
      </c>
      <c r="B14" s="9" t="str">
        <f>Achievements!F14</f>
        <v>Survive a wave of blue bugs without losing a bonus bug!</v>
      </c>
      <c r="D14" s="9"/>
      <c r="E14" s="9"/>
      <c r="F14" s="9"/>
      <c r="G14" s="9"/>
      <c r="H14" s="9" t="str">
        <f t="shared" si="0"/>
        <v>NO</v>
      </c>
    </row>
    <row r="15" spans="1:8" x14ac:dyDescent="0.25">
      <c r="A15" s="9" t="str">
        <f>Achievements!C15</f>
        <v>Red Bug Exterminator</v>
      </c>
      <c r="B15" s="9" t="str">
        <f>Achievements!F15</f>
        <v>Survive a wave of red bugs without losing a bonus bug!</v>
      </c>
      <c r="D15" s="9"/>
      <c r="E15" s="9"/>
      <c r="F15" s="9"/>
      <c r="G15" s="9"/>
      <c r="H15" s="9" t="str">
        <f t="shared" si="0"/>
        <v>NO</v>
      </c>
    </row>
    <row r="16" spans="1:8" x14ac:dyDescent="0.25">
      <c r="A16" s="9" t="str">
        <f>Achievements!C16</f>
        <v>Green Bug Exterminator</v>
      </c>
      <c r="B16" s="9" t="str">
        <f>Achievements!F16</f>
        <v>Survive a wave of green bugs without losing a bonus bug!</v>
      </c>
      <c r="D16" s="9"/>
      <c r="E16" s="9"/>
      <c r="F16" s="9"/>
      <c r="G16" s="9"/>
      <c r="H16" s="9" t="str">
        <f t="shared" si="0"/>
        <v>NO</v>
      </c>
    </row>
    <row r="17" spans="1:8" x14ac:dyDescent="0.25">
      <c r="A17" s="9" t="str">
        <f>Achievements!C17</f>
        <v>Two for One</v>
      </c>
      <c r="B17" s="9" t="str">
        <f>Achievements!F17</f>
        <v>Squash 2 bugs in a combo! (combos end when all the pots have been reset).</v>
      </c>
      <c r="D17" s="9"/>
      <c r="E17" s="9"/>
      <c r="F17" s="9"/>
      <c r="G17" s="9"/>
      <c r="H17" s="9" t="str">
        <f t="shared" ref="H17:H23" si="1">IF(COUNTIF(C17:G17,"X")=5,"YES","NO")</f>
        <v>NO</v>
      </c>
    </row>
    <row r="18" spans="1:8" x14ac:dyDescent="0.25">
      <c r="A18" s="9" t="str">
        <f>Achievements!C18</f>
        <v>Three for One</v>
      </c>
      <c r="B18" s="9" t="str">
        <f>Achievements!F18</f>
        <v>Squash 3 bugs in a combo! (combos end when all the pots have been reset).</v>
      </c>
      <c r="D18" s="9"/>
      <c r="E18" s="9"/>
      <c r="F18" s="9"/>
      <c r="G18" s="9"/>
      <c r="H18" s="9" t="str">
        <f t="shared" si="1"/>
        <v>NO</v>
      </c>
    </row>
    <row r="19" spans="1:8" x14ac:dyDescent="0.25">
      <c r="A19" s="9" t="str">
        <f>Achievements!C19</f>
        <v>Five in a Row</v>
      </c>
      <c r="B19" s="9" t="str">
        <f>Achievements!F19</f>
        <v>Squash 5 bugs in a combo! (combos end when all the pots have been reset).</v>
      </c>
      <c r="D19" s="9"/>
      <c r="E19" s="9"/>
      <c r="F19" s="9"/>
      <c r="G19" s="9"/>
      <c r="H19" s="9" t="str">
        <f t="shared" si="1"/>
        <v>NO</v>
      </c>
    </row>
    <row r="20" spans="1:8" x14ac:dyDescent="0.25">
      <c r="A20" s="9" t="str">
        <f>Achievements!C20</f>
        <v>Seven in One Blow</v>
      </c>
      <c r="B20" s="9" t="str">
        <f>Achievements!F20</f>
        <v>Squash 7 bugs in a combo! (combos end when all the pots have been reset).</v>
      </c>
      <c r="D20" s="9"/>
      <c r="E20" s="9"/>
      <c r="F20" s="9"/>
      <c r="G20" s="9"/>
      <c r="H20" s="9" t="str">
        <f t="shared" si="1"/>
        <v>NO</v>
      </c>
    </row>
    <row r="21" spans="1:8" x14ac:dyDescent="0.25">
      <c r="A21" s="9" t="str">
        <f>Achievements!C21</f>
        <v>Pest Control</v>
      </c>
      <c r="B21" s="9" t="str">
        <f>Achievements!F21</f>
        <v>Score 25,000 points without losing the game!</v>
      </c>
      <c r="D21" s="9"/>
      <c r="E21" s="9"/>
      <c r="F21" s="9"/>
      <c r="G21" s="9"/>
      <c r="H21" s="9" t="str">
        <f t="shared" si="1"/>
        <v>NO</v>
      </c>
    </row>
    <row r="22" spans="1:8" x14ac:dyDescent="0.25">
      <c r="A22" s="9" t="str">
        <f>Achievements!C22</f>
        <v>Rooftop Defender</v>
      </c>
      <c r="B22" s="9" t="str">
        <f>Achievements!F22</f>
        <v>Score 50,000 points without losing the game!</v>
      </c>
      <c r="D22" s="9"/>
      <c r="E22" s="9"/>
      <c r="F22" s="9"/>
      <c r="G22" s="9"/>
      <c r="H22" s="9" t="str">
        <f t="shared" si="1"/>
        <v>NO</v>
      </c>
    </row>
    <row r="23" spans="1:8" x14ac:dyDescent="0.25">
      <c r="A23" s="9" t="str">
        <f>Achievements!C23</f>
        <v>Activision Crackpot</v>
      </c>
      <c r="B23" s="9" t="str">
        <f>Achievements!F23</f>
        <v>Score 75,000 points without losing the game!</v>
      </c>
      <c r="D23" s="9"/>
      <c r="E23" s="9"/>
      <c r="F23" s="9"/>
      <c r="G23" s="9"/>
      <c r="H23" s="9" t="str">
        <f t="shared" si="1"/>
        <v>NO</v>
      </c>
    </row>
    <row r="24" spans="1:8" x14ac:dyDescent="0.25">
      <c r="A24" s="9"/>
      <c r="B24" s="9"/>
      <c r="D24" s="9"/>
      <c r="E24" s="9"/>
      <c r="F24" s="9"/>
      <c r="G24" s="9"/>
      <c r="H24" s="9"/>
    </row>
    <row r="25" spans="1:8" x14ac:dyDescent="0.25">
      <c r="A25" s="9"/>
      <c r="B25" s="9"/>
      <c r="D25" s="9"/>
      <c r="E25" s="9"/>
      <c r="F25" s="9"/>
      <c r="G25" s="9"/>
      <c r="H25" s="9"/>
    </row>
    <row r="26" spans="1:8" x14ac:dyDescent="0.25">
      <c r="A26" s="9"/>
      <c r="B26" s="9"/>
      <c r="D26" s="9"/>
      <c r="E26" s="9"/>
      <c r="F26" s="9"/>
      <c r="G26" s="9"/>
      <c r="H26" s="9"/>
    </row>
    <row r="27" spans="1:8" x14ac:dyDescent="0.25">
      <c r="A27" s="9"/>
      <c r="B27" s="9"/>
      <c r="D27" s="9"/>
      <c r="E27" s="9"/>
      <c r="F27" s="9"/>
      <c r="G27" s="9"/>
      <c r="H27" s="9"/>
    </row>
    <row r="28" spans="1:8" x14ac:dyDescent="0.25">
      <c r="A28" s="9"/>
      <c r="B28" s="9"/>
      <c r="D28" s="9"/>
      <c r="E28" s="9"/>
      <c r="F28" s="9"/>
      <c r="H28" s="9"/>
    </row>
    <row r="29" spans="1:8" x14ac:dyDescent="0.25">
      <c r="A29" s="9"/>
      <c r="B29" s="9"/>
      <c r="D29" s="9"/>
      <c r="E29" s="9"/>
      <c r="F29" s="9"/>
      <c r="H29" s="9"/>
    </row>
    <row r="30" spans="1:8" x14ac:dyDescent="0.25">
      <c r="A30" s="9"/>
      <c r="B30" s="9"/>
      <c r="D30" s="9"/>
      <c r="E30" s="9"/>
      <c r="F30" s="9"/>
      <c r="H30" s="9"/>
    </row>
    <row r="31" spans="1:8" x14ac:dyDescent="0.25">
      <c r="A31" s="9"/>
      <c r="B31" s="9"/>
      <c r="D31" s="9"/>
      <c r="E31" s="9"/>
      <c r="F31" s="9"/>
      <c r="H31" s="9"/>
    </row>
    <row r="32" spans="1:8" x14ac:dyDescent="0.25">
      <c r="A32" s="9"/>
      <c r="B32" s="9"/>
      <c r="D32" s="9"/>
      <c r="E32" s="9"/>
      <c r="F32" s="9"/>
      <c r="H32" s="9"/>
    </row>
    <row r="33" spans="1:8" x14ac:dyDescent="0.25">
      <c r="A33" s="9"/>
      <c r="B33" s="9"/>
      <c r="D33" s="9"/>
      <c r="E33" s="9"/>
      <c r="F33" s="9"/>
      <c r="H33" s="9"/>
    </row>
    <row r="34" spans="1:8" x14ac:dyDescent="0.25">
      <c r="A34" s="9"/>
      <c r="B34" s="9"/>
      <c r="D34" s="9"/>
      <c r="E34" s="9"/>
      <c r="F34" s="9"/>
      <c r="H34" s="9"/>
    </row>
    <row r="35" spans="1:8" x14ac:dyDescent="0.25">
      <c r="A35" s="9"/>
      <c r="B35" s="9"/>
      <c r="D35" s="9"/>
      <c r="E35" s="9"/>
      <c r="F35" s="9"/>
      <c r="G35" s="9"/>
      <c r="H35" s="9"/>
    </row>
    <row r="36" spans="1:8" x14ac:dyDescent="0.25">
      <c r="A36" s="9"/>
      <c r="B36" s="9"/>
      <c r="D36" s="9"/>
      <c r="E36" s="9"/>
      <c r="F36" s="9"/>
      <c r="H36" s="9"/>
    </row>
    <row r="37" spans="1:8" x14ac:dyDescent="0.25">
      <c r="A37" s="9"/>
      <c r="B37" s="9"/>
      <c r="D37" s="9"/>
      <c r="E37" s="9"/>
      <c r="F37" s="9"/>
      <c r="H37" s="9"/>
    </row>
    <row r="38" spans="1:8" x14ac:dyDescent="0.25">
      <c r="A38" s="9"/>
      <c r="B38" s="9"/>
      <c r="D38" s="9"/>
      <c r="E38" s="9"/>
      <c r="F38" s="9"/>
      <c r="H38" s="9"/>
    </row>
    <row r="39" spans="1:8" x14ac:dyDescent="0.25">
      <c r="A39" s="9"/>
      <c r="B39" s="9"/>
      <c r="D39" s="9"/>
      <c r="E39" s="9"/>
      <c r="F39" s="9"/>
      <c r="H39" s="9"/>
    </row>
    <row r="40" spans="1:8" x14ac:dyDescent="0.25">
      <c r="A40" s="9"/>
      <c r="B40" s="9"/>
      <c r="D40" s="9"/>
      <c r="E40" s="9"/>
      <c r="F40" s="9"/>
      <c r="H40" s="9"/>
    </row>
    <row r="41" spans="1:8" x14ac:dyDescent="0.25">
      <c r="A41" s="9"/>
      <c r="B41" s="9"/>
      <c r="D41" s="9"/>
      <c r="E41" s="9"/>
      <c r="F41" s="9"/>
      <c r="G41" s="9"/>
      <c r="H41" s="9"/>
    </row>
    <row r="42" spans="1:8" x14ac:dyDescent="0.25">
      <c r="A42" s="9"/>
      <c r="B42" s="9"/>
      <c r="D42" s="9"/>
      <c r="E42" s="9"/>
      <c r="F42" s="9"/>
      <c r="H42" s="9"/>
    </row>
    <row r="43" spans="1:8" x14ac:dyDescent="0.25">
      <c r="A43" s="9"/>
      <c r="B43" s="9"/>
      <c r="D43" s="9"/>
      <c r="E43" s="9"/>
      <c r="F43" s="9"/>
      <c r="H43" s="9"/>
    </row>
    <row r="44" spans="1:8" x14ac:dyDescent="0.25">
      <c r="A44" s="9"/>
      <c r="B44" s="9"/>
      <c r="D44" s="9"/>
      <c r="E44" s="9"/>
      <c r="F44" s="9"/>
      <c r="H44" s="9"/>
    </row>
    <row r="45" spans="1:8" x14ac:dyDescent="0.25">
      <c r="A45" s="9"/>
      <c r="B45" s="9"/>
      <c r="D45" s="9"/>
      <c r="E45" s="9"/>
      <c r="F45" s="9"/>
      <c r="H45" s="9"/>
    </row>
    <row r="46" spans="1:8" x14ac:dyDescent="0.25">
      <c r="A46" s="9"/>
      <c r="B46" s="9"/>
      <c r="D46" s="9"/>
      <c r="E46" s="9"/>
      <c r="F46" s="9"/>
      <c r="H46" s="9"/>
    </row>
    <row r="47" spans="1:8" x14ac:dyDescent="0.25">
      <c r="A47" s="9"/>
      <c r="B47" s="9"/>
      <c r="D47" s="9"/>
      <c r="E47" s="9"/>
      <c r="F47" s="9"/>
      <c r="H47" s="9"/>
    </row>
    <row r="48" spans="1:8" x14ac:dyDescent="0.25">
      <c r="A48" s="9"/>
      <c r="B48" s="9"/>
      <c r="D48" s="9"/>
      <c r="E48" s="9"/>
      <c r="F48" s="9"/>
      <c r="H48" s="9"/>
    </row>
    <row r="49" spans="1:8" x14ac:dyDescent="0.25">
      <c r="A49" s="9"/>
      <c r="B49" s="9"/>
      <c r="D49" s="9"/>
      <c r="E49" s="9"/>
      <c r="F49" s="9"/>
      <c r="H49" s="9"/>
    </row>
    <row r="50" spans="1:8" x14ac:dyDescent="0.25">
      <c r="A50" s="9"/>
      <c r="B50" s="9"/>
      <c r="D50" s="9"/>
      <c r="E50" s="9"/>
      <c r="F50" s="9"/>
      <c r="H50" s="9"/>
    </row>
    <row r="51" spans="1:8" x14ac:dyDescent="0.25">
      <c r="A51" s="9"/>
      <c r="B51" s="9"/>
      <c r="D51" s="9"/>
      <c r="E51" s="9"/>
      <c r="F51" s="9"/>
      <c r="H51" s="9"/>
    </row>
    <row r="52" spans="1:8" x14ac:dyDescent="0.25">
      <c r="A52" s="9"/>
      <c r="B52" s="9"/>
      <c r="D52" s="9"/>
      <c r="E52" s="9"/>
      <c r="F52" s="9"/>
      <c r="G52" s="9"/>
      <c r="H52" s="9"/>
    </row>
    <row r="53" spans="1:8" x14ac:dyDescent="0.25">
      <c r="A53" s="9"/>
    </row>
    <row r="54" spans="1:8" x14ac:dyDescent="0.25">
      <c r="A54" s="9"/>
    </row>
    <row r="55" spans="1:8" x14ac:dyDescent="0.25">
      <c r="A55" s="9"/>
    </row>
    <row r="56" spans="1:8" x14ac:dyDescent="0.25">
      <c r="A56" s="9"/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</sheetData>
  <autoFilter ref="A1:H9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abSelected="1" workbookViewId="0">
      <selection activeCell="A21" sqref="A14:A21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23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"[b]"&amp;INDIRECT("Achievements!C"&amp;(ROW()-1))&amp;" ("&amp;INDIRECT("Achievements!E"&amp;(ROW()-1))&amp;")[/b] - "&amp;INDIRECT("Achievements!F"&amp;(ROW()-1))</f>
        <v>[b]Wave Novice (5)[/b] - Complete 10 Waves</v>
      </c>
    </row>
    <row r="4" spans="1:1" s="9" customFormat="1" x14ac:dyDescent="0.25">
      <c r="A4" s="9" t="str">
        <f t="shared" ref="A4:A67" ca="1" si="0">"[b]"&amp;INDIRECT("Achievements!C"&amp;(ROW()-1))&amp;" ("&amp;INDIRECT("Achievements!E"&amp;(ROW()-1))&amp;")[/b] - "&amp;INDIRECT("Achievements!F"&amp;(ROW()-1))</f>
        <v>[b]Wave Expert (5)[/b] - Complete 20 Waves</v>
      </c>
    </row>
    <row r="5" spans="1:1" s="9" customFormat="1" x14ac:dyDescent="0.25">
      <c r="A5" s="9" t="str">
        <f t="shared" ca="1" si="0"/>
        <v>[b]Wave Master (10)[/b] - Complete 30 Waves</v>
      </c>
    </row>
    <row r="6" spans="1:1" s="9" customFormat="1" x14ac:dyDescent="0.25">
      <c r="A6" s="9" t="str">
        <f t="shared" ca="1" si="0"/>
        <v>[b]Wave Champion (25)[/b] - Complete 40 Waves</v>
      </c>
    </row>
    <row r="7" spans="1:1" s="9" customFormat="1" x14ac:dyDescent="0.25">
      <c r="A7" s="9" t="str">
        <f t="shared" ca="1" si="0"/>
        <v>[b]Rookie Bug Hunter (5)[/b] - Get a 2x Multiplier! (Beat all four bug waves to increase a mutliplier, losing a floor will decrease a mutliplier)</v>
      </c>
    </row>
    <row r="8" spans="1:1" s="9" customFormat="1" x14ac:dyDescent="0.25">
      <c r="A8" s="9" t="str">
        <f t="shared" ca="1" si="0"/>
        <v>[b]Competent Bug Hunter (5)[/b] - Get a 3x Multiplier! (Beat all four bug waves to increase a mutliplier, losing a floor will decrease a mutliplier)</v>
      </c>
    </row>
    <row r="9" spans="1:1" s="9" customFormat="1" x14ac:dyDescent="0.25">
      <c r="A9" s="9" t="str">
        <f t="shared" ca="1" si="0"/>
        <v>[b]Proficient Bug Hunter (5)[/b] - Get a 4x Multiplier! (Beat all four bug waves to increase a mutliplier, losing a floor will decrease a mutliplier)</v>
      </c>
    </row>
    <row r="10" spans="1:1" s="9" customFormat="1" x14ac:dyDescent="0.25">
      <c r="A10" s="9" t="str">
        <f t="shared" ca="1" si="0"/>
        <v>[b]Seasoned Bug Hunter (5)[/b] - Get a 5x Multiplier! (Beat all four bug waves to increase a mutliplier, losing a floor will decrease a mutliplier)</v>
      </c>
    </row>
    <row r="11" spans="1:1" s="9" customFormat="1" x14ac:dyDescent="0.25">
      <c r="A11" s="9" t="str">
        <f t="shared" ca="1" si="0"/>
        <v>[b]Expert Bug Hunter (10)[/b] - Get a 6x Multiplier! (Beat all four bug waves to increase a mutliplier, losing a floor will decrease a mutliplier)</v>
      </c>
    </row>
    <row r="12" spans="1:1" s="9" customFormat="1" x14ac:dyDescent="0.25">
      <c r="A12" s="9" t="str">
        <f t="shared" ca="1" si="0"/>
        <v>[b]Master Bug Hunter (10)[/b] - Get a 7x Multiplier! (Beat all four bug waves to increase a mutliplier, losing a floor will decrease a mutliplier)</v>
      </c>
    </row>
    <row r="13" spans="1:1" s="9" customFormat="1" x14ac:dyDescent="0.25">
      <c r="A13" s="9" t="str">
        <f t="shared" ca="1" si="0"/>
        <v>[b]Champion Bug Hunter (25)[/b] - Get a 8x Multiplier! (Beat all four bug waves to increase a mutliplier, losing a floor will decrease a mutliplier)</v>
      </c>
    </row>
    <row r="14" spans="1:1" s="9" customFormat="1" x14ac:dyDescent="0.25">
      <c r="A14" s="9" t="str">
        <f t="shared" ca="1" si="0"/>
        <v>[b]Black Bug Exterminator (5)[/b] - Survive a wave of black bugs without losing a bonus bug!</v>
      </c>
    </row>
    <row r="15" spans="1:1" s="9" customFormat="1" x14ac:dyDescent="0.25">
      <c r="A15" s="9" t="str">
        <f t="shared" ca="1" si="0"/>
        <v>[b]Blue Bug Exterminator (5)[/b] - Survive a wave of blue bugs without losing a bonus bug!</v>
      </c>
    </row>
    <row r="16" spans="1:1" s="9" customFormat="1" x14ac:dyDescent="0.25">
      <c r="A16" s="9" t="str">
        <f t="shared" ca="1" si="0"/>
        <v>[b]Red Bug Exterminator (10)[/b] - Survive a wave of red bugs without losing a bonus bug!</v>
      </c>
    </row>
    <row r="17" spans="1:1" s="9" customFormat="1" x14ac:dyDescent="0.25">
      <c r="A17" s="9" t="str">
        <f t="shared" ca="1" si="0"/>
        <v>[b]Green Bug Exterminator (10)[/b] - Survive a wave of green bugs without losing a bonus bug!</v>
      </c>
    </row>
    <row r="18" spans="1:1" s="9" customFormat="1" x14ac:dyDescent="0.25">
      <c r="A18" s="9" t="str">
        <f t="shared" ca="1" si="0"/>
        <v>[b]Two for One (2)[/b] - Squash 2 bugs in a combo! (combos end when all the pots have been reset).</v>
      </c>
    </row>
    <row r="19" spans="1:1" s="9" customFormat="1" x14ac:dyDescent="0.25">
      <c r="A19" s="9" t="str">
        <f t="shared" ca="1" si="0"/>
        <v>[b]Three for One (3)[/b] - Squash 3 bugs in a combo! (combos end when all the pots have been reset).</v>
      </c>
    </row>
    <row r="20" spans="1:1" s="9" customFormat="1" x14ac:dyDescent="0.25">
      <c r="A20" s="9" t="str">
        <f t="shared" ca="1" si="0"/>
        <v>[b]Five in a Row (5)[/b] - Squash 5 bugs in a combo! (combos end when all the pots have been reset).</v>
      </c>
    </row>
    <row r="21" spans="1:1" s="9" customFormat="1" x14ac:dyDescent="0.25">
      <c r="A21" s="9" t="str">
        <f t="shared" ca="1" si="0"/>
        <v>[b]Seven in One Blow (10)[/b] - Squash 7 bugs in a combo! (combos end when all the pots have been reset).</v>
      </c>
    </row>
    <row r="22" spans="1:1" s="9" customFormat="1" x14ac:dyDescent="0.25">
      <c r="A22" s="9" t="str">
        <f t="shared" ca="1" si="0"/>
        <v>[b]Pest Control (5)[/b] - Score 25,000 points without losing the game!</v>
      </c>
    </row>
    <row r="23" spans="1:1" s="9" customFormat="1" x14ac:dyDescent="0.25">
      <c r="A23" s="9" t="str">
        <f t="shared" ca="1" si="0"/>
        <v>[b]Rooftop Defender (10)[/b] - Score 50,000 points without losing the game!</v>
      </c>
    </row>
    <row r="24" spans="1:1" s="9" customFormat="1" x14ac:dyDescent="0.25">
      <c r="A24" s="9" t="str">
        <f t="shared" ca="1" si="0"/>
        <v>[b]Activision Crackpot (25)[/b] - Score 75,000 points without losing the game!</v>
      </c>
    </row>
    <row r="25" spans="1:1" s="9" customFormat="1" x14ac:dyDescent="0.25">
      <c r="A25" s="9" t="str">
        <f t="shared" ca="1" si="0"/>
        <v xml:space="preserve">[b] ()[/b] - </v>
      </c>
    </row>
    <row r="26" spans="1:1" s="9" customFormat="1" x14ac:dyDescent="0.25">
      <c r="A26" s="9" t="str">
        <f t="shared" ca="1" si="0"/>
        <v xml:space="preserve">[b] ()[/b] - </v>
      </c>
    </row>
    <row r="27" spans="1:1" s="9" customFormat="1" x14ac:dyDescent="0.25">
      <c r="A27" s="9" t="str">
        <f t="shared" ca="1" si="0"/>
        <v xml:space="preserve">[b] ()[/b] - </v>
      </c>
    </row>
    <row r="28" spans="1:1" s="9" customFormat="1" x14ac:dyDescent="0.25">
      <c r="A28" s="9" t="str">
        <f t="shared" ca="1" si="0"/>
        <v xml:space="preserve">[b] ()[/b] - </v>
      </c>
    </row>
    <row r="29" spans="1:1" s="9" customFormat="1" x14ac:dyDescent="0.25">
      <c r="A29" s="9" t="str">
        <f t="shared" ca="1" si="0"/>
        <v xml:space="preserve">[b] ()[/b] - </v>
      </c>
    </row>
    <row r="30" spans="1:1" s="9" customFormat="1" x14ac:dyDescent="0.25">
      <c r="A30" s="9" t="str">
        <f t="shared" ca="1" si="0"/>
        <v xml:space="preserve">[b] ()[/b] - </v>
      </c>
    </row>
    <row r="31" spans="1:1" s="9" customFormat="1" x14ac:dyDescent="0.25">
      <c r="A31" s="9" t="str">
        <f t="shared" ca="1" si="0"/>
        <v xml:space="preserve">[b] ()[/b] - </v>
      </c>
    </row>
    <row r="32" spans="1:1" s="9" customFormat="1" x14ac:dyDescent="0.25">
      <c r="A32" s="9" t="str">
        <f t="shared" ca="1" si="0"/>
        <v xml:space="preserve">[b] ()[/b] - </v>
      </c>
    </row>
    <row r="33" spans="1:1" s="9" customFormat="1" x14ac:dyDescent="0.25">
      <c r="A33" s="9" t="str">
        <f t="shared" ca="1" si="0"/>
        <v xml:space="preserve">[b] ()[/b] - </v>
      </c>
    </row>
    <row r="34" spans="1:1" s="9" customFormat="1" x14ac:dyDescent="0.25">
      <c r="A34" s="9" t="str">
        <f t="shared" ca="1" si="0"/>
        <v xml:space="preserve">[b] ()[/b] - </v>
      </c>
    </row>
    <row r="35" spans="1:1" s="9" customFormat="1" x14ac:dyDescent="0.25">
      <c r="A35" s="9" t="str">
        <f t="shared" ca="1" si="0"/>
        <v xml:space="preserve">[b] ()[/b] - </v>
      </c>
    </row>
    <row r="36" spans="1:1" s="9" customFormat="1" x14ac:dyDescent="0.25">
      <c r="A36" s="9" t="str">
        <f t="shared" ca="1" si="0"/>
        <v xml:space="preserve">[b] ()[/b] - </v>
      </c>
    </row>
    <row r="37" spans="1:1" s="9" customFormat="1" x14ac:dyDescent="0.25">
      <c r="A37" s="9" t="str">
        <f t="shared" ca="1" si="0"/>
        <v xml:space="preserve">[b] ()[/b] - </v>
      </c>
    </row>
    <row r="38" spans="1:1" s="9" customFormat="1" x14ac:dyDescent="0.25">
      <c r="A38" s="9" t="str">
        <f t="shared" ca="1" si="0"/>
        <v xml:space="preserve">[b] ()[/b] - </v>
      </c>
    </row>
    <row r="39" spans="1:1" s="9" customFormat="1" x14ac:dyDescent="0.25">
      <c r="A39" s="9" t="str">
        <f t="shared" ca="1" si="0"/>
        <v xml:space="preserve">[b] ()[/b] - </v>
      </c>
    </row>
    <row r="40" spans="1:1" s="9" customFormat="1" x14ac:dyDescent="0.25">
      <c r="A40" s="9" t="str">
        <f t="shared" ca="1" si="0"/>
        <v xml:space="preserve">[b] ()[/b] - </v>
      </c>
    </row>
    <row r="41" spans="1:1" s="9" customFormat="1" x14ac:dyDescent="0.25">
      <c r="A41" s="9" t="str">
        <f t="shared" ca="1" si="0"/>
        <v xml:space="preserve">[b] ()[/b] - </v>
      </c>
    </row>
    <row r="42" spans="1:1" s="9" customFormat="1" x14ac:dyDescent="0.25">
      <c r="A42" s="9" t="str">
        <f t="shared" ca="1" si="0"/>
        <v xml:space="preserve">[b] ()[/b] - </v>
      </c>
    </row>
    <row r="43" spans="1:1" s="9" customFormat="1" x14ac:dyDescent="0.25">
      <c r="A43" s="9" t="str">
        <f t="shared" ca="1" si="0"/>
        <v xml:space="preserve">[b] ()[/b] - </v>
      </c>
    </row>
    <row r="44" spans="1:1" s="9" customFormat="1" x14ac:dyDescent="0.25">
      <c r="A44" s="9" t="str">
        <f t="shared" ca="1" si="0"/>
        <v xml:space="preserve">[b] ()[/b] - </v>
      </c>
    </row>
    <row r="45" spans="1:1" s="9" customFormat="1" x14ac:dyDescent="0.25">
      <c r="A45" s="9" t="str">
        <f t="shared" ca="1" si="0"/>
        <v xml:space="preserve">[b] ()[/b] - </v>
      </c>
    </row>
    <row r="46" spans="1:1" s="9" customFormat="1" x14ac:dyDescent="0.25">
      <c r="A46" s="9" t="str">
        <f t="shared" ca="1" si="0"/>
        <v xml:space="preserve">[b] ()[/b] - </v>
      </c>
    </row>
    <row r="47" spans="1:1" s="9" customFormat="1" x14ac:dyDescent="0.25">
      <c r="A47" s="9" t="str">
        <f t="shared" ca="1" si="0"/>
        <v xml:space="preserve">[b] ()[/b] - </v>
      </c>
    </row>
    <row r="48" spans="1:1" s="9" customFormat="1" x14ac:dyDescent="0.25">
      <c r="A48" s="9" t="str">
        <f t="shared" ca="1" si="0"/>
        <v xml:space="preserve">[b] ()[/b] - </v>
      </c>
    </row>
    <row r="49" spans="1:1" s="9" customFormat="1" x14ac:dyDescent="0.25">
      <c r="A49" s="9" t="str">
        <f t="shared" ca="1" si="0"/>
        <v xml:space="preserve">[b] ()[/b] - </v>
      </c>
    </row>
    <row r="50" spans="1:1" s="9" customFormat="1" x14ac:dyDescent="0.25">
      <c r="A50" s="9" t="str">
        <f t="shared" ca="1" si="0"/>
        <v xml:space="preserve">[b] ()[/b] - </v>
      </c>
    </row>
    <row r="51" spans="1:1" s="9" customFormat="1" x14ac:dyDescent="0.25">
      <c r="A51" s="9" t="str">
        <f t="shared" ca="1" si="0"/>
        <v xml:space="preserve">[b] ()[/b] - </v>
      </c>
    </row>
    <row r="52" spans="1:1" s="9" customFormat="1" x14ac:dyDescent="0.25">
      <c r="A52" s="9" t="str">
        <f t="shared" ca="1" si="0"/>
        <v xml:space="preserve">[b] ()[/b] - </v>
      </c>
    </row>
    <row r="53" spans="1:1" s="9" customFormat="1" x14ac:dyDescent="0.25">
      <c r="A53" s="9" t="str">
        <f t="shared" ca="1" si="0"/>
        <v xml:space="preserve">[b] ()[/b] - </v>
      </c>
    </row>
    <row r="54" spans="1:1" s="9" customFormat="1" x14ac:dyDescent="0.25">
      <c r="A54" s="9" t="str">
        <f t="shared" ca="1" si="0"/>
        <v xml:space="preserve">[b] ()[/b] - </v>
      </c>
    </row>
    <row r="55" spans="1:1" s="9" customFormat="1" x14ac:dyDescent="0.25">
      <c r="A55" s="9" t="str">
        <f t="shared" ca="1" si="0"/>
        <v xml:space="preserve">[b] ()[/b] - </v>
      </c>
    </row>
    <row r="56" spans="1:1" s="9" customFormat="1" x14ac:dyDescent="0.25">
      <c r="A56" s="9" t="str">
        <f t="shared" ca="1" si="0"/>
        <v xml:space="preserve">[b] ()[/b] - </v>
      </c>
    </row>
    <row r="57" spans="1:1" s="9" customFormat="1" x14ac:dyDescent="0.25">
      <c r="A57" s="9" t="str">
        <f t="shared" ca="1" si="0"/>
        <v xml:space="preserve">[b] ()[/b] - 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5" ca="1" si="1">"[b]"&amp;INDIRECT("Achievements!C"&amp;(ROW()-1))&amp;" ("&amp;INDIRECT("Achievements!E"&amp;(ROW()-1))&amp;")[/b] - "&amp;INDIRECT("Achievements!F"&amp;(ROW()-1))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ca="1" si="1"/>
        <v xml:space="preserve">[b] ()[/b] - </v>
      </c>
    </row>
    <row r="74" spans="1:1" x14ac:dyDescent="0.25">
      <c r="A74" s="9" t="str">
        <f t="shared" ca="1" si="1"/>
        <v xml:space="preserve">[b] ()[/b] - </v>
      </c>
    </row>
    <row r="75" spans="1:1" s="9" customFormat="1" x14ac:dyDescent="0.25">
      <c r="A75" s="9" t="str">
        <f t="shared" ca="1" si="1"/>
        <v xml:space="preserve">[b] ()[/b] - </v>
      </c>
    </row>
    <row r="76" spans="1:1" ht="14.25" customHeight="1" x14ac:dyDescent="0.25">
      <c r="A76" t="str">
        <f>"Total Set ("&amp;COUNTA(Achievements!#REF!)-1 &amp;" Achievements - "&amp;SUM(Achievements!E:E)&amp;" Points)"</f>
        <v>Total Set (0 Achievements - 200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Score_x000D_Description: Starting from wave 1, highest score before the building is condemned._x000D_Type: Score_x000D_Lower Is Better: TRUE_x000D_Start: Wave 0_x000D_Cancel: Never_x000D_Submit: Game Over_x000D_Value: Score_x000D__x000D_</v>
      </c>
    </row>
    <row r="79" spans="1:1" x14ac:dyDescent="0.25">
      <c r="A79" s="9" t="str">
        <f t="shared" ref="A79:A90" ca="1" si="2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Wave_x000D_Description: Starting from wave 1, most number of waves completed before the building is condemned._x000D_Type: Time_x000D_Lower Is Better: TRUE_x000D_Start: Wave 0_x000D_Cancel: Never_x000D_Submit: Game Over_x000D_Value: Wave Count_x000D__x000D_</v>
      </c>
    </row>
    <row r="80" spans="1:1" x14ac:dyDescent="0.25">
      <c r="A80" s="9" t="str">
        <f t="shared" ca="1" si="2"/>
        <v>Title: _x000D_Description: _x000D_Type: _x000D_Lower Is Better: _x000D_Start: _x000D_Cancel: _x000D_Submit: _x000D_Value: _x000D__x000D_</v>
      </c>
    </row>
    <row r="81" spans="1:1" x14ac:dyDescent="0.25">
      <c r="A81" s="9" t="str">
        <f t="shared" ca="1" si="2"/>
        <v>Title: _x000D_Description: _x000D_Type: _x000D_Lower Is Better: _x000D_Start: _x000D_Cancel: _x000D_Submit: _x000D_Value: _x000D__x000D_</v>
      </c>
    </row>
    <row r="82" spans="1:1" x14ac:dyDescent="0.25">
      <c r="A82" s="9" t="str">
        <f t="shared" ca="1" si="2"/>
        <v>Title: _x000D_Description: _x000D_Type: _x000D_Lower Is Better: _x000D_Start: _x000D_Cancel: _x000D_Submit: _x000D_Value: _x000D__x000D_</v>
      </c>
    </row>
    <row r="83" spans="1:1" x14ac:dyDescent="0.25">
      <c r="A83" s="9" t="str">
        <f t="shared" ca="1" si="2"/>
        <v>Title: _x000D_Description: _x000D_Type: _x000D_Lower Is Better: _x000D_Start: _x000D_Cancel: _x000D_Submit: _x000D_Value: _x000D__x000D_</v>
      </c>
    </row>
    <row r="84" spans="1:1" x14ac:dyDescent="0.25">
      <c r="A84" s="9" t="str">
        <f t="shared" ca="1" si="2"/>
        <v>Title: _x000D_Description: _x000D_Type: _x000D_Lower Is Better: _x000D_Start: _x000D_Cancel: _x000D_Submit: _x000D_Value: _x000D__x000D_</v>
      </c>
    </row>
    <row r="85" spans="1:1" x14ac:dyDescent="0.25">
      <c r="A85" s="9" t="str">
        <f t="shared" ca="1" si="2"/>
        <v>Title: _x000D_Description: _x000D_Type: _x000D_Lower Is Better: _x000D_Start: _x000D_Cancel: _x000D_Submit: _x000D_Value: _x000D__x000D_</v>
      </c>
    </row>
    <row r="86" spans="1:1" x14ac:dyDescent="0.25">
      <c r="A86" s="9" t="str">
        <f t="shared" ca="1" si="2"/>
        <v>Title: _x000D_Description: _x000D_Type: _x000D_Lower Is Better: _x000D_Start: _x000D_Cancel: _x000D_Submit: _x000D_Value: _x000D__x000D_</v>
      </c>
    </row>
    <row r="87" spans="1:1" x14ac:dyDescent="0.25">
      <c r="A87" s="9" t="str">
        <f t="shared" ca="1" si="2"/>
        <v>Title: _x000D_Description: _x000D_Type: _x000D_Lower Is Better: _x000D_Start: _x000D_Cancel: _x000D_Submit: _x000D_Value: _x000D__x000D_</v>
      </c>
    </row>
    <row r="88" spans="1:1" x14ac:dyDescent="0.25">
      <c r="A88" s="9" t="str">
        <f t="shared" ca="1" si="2"/>
        <v>Title: _x000D_Description: _x000D_Type: _x000D_Lower Is Better: _x000D_Start: _x000D_Cancel: _x000D_Submit: _x000D_Value: _x000D__x000D_</v>
      </c>
    </row>
    <row r="89" spans="1:1" x14ac:dyDescent="0.25">
      <c r="A89" s="9" t="str">
        <f t="shared" ca="1" si="2"/>
        <v>Title: _x000D_Description: _x000D_Type: _x000D_Lower Is Better: _x000D_Start: _x000D_Cancel: _x000D_Submit: _x000D_Value: _x000D__x000D_</v>
      </c>
    </row>
    <row r="90" spans="1:1" x14ac:dyDescent="0.25">
      <c r="A90" s="9" t="str">
        <f t="shared" ca="1" si="2"/>
        <v>Title: _x000D_Description: _x000D_Type: _x000D_Lower Is Better: _x000D_Start: _x000D_Cancel: _x000D_Submit: _x000D_Value: _x000D__x000D_</v>
      </c>
    </row>
    <row r="91" spans="1:1" x14ac:dyDescent="0.25">
      <c r="A91" s="9" t="str">
        <f t="shared" ref="A91:A94" ca="1" si="3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3"/>
        <v xml:space="preserve">[b][/b] - </v>
      </c>
    </row>
    <row r="94" spans="1:1" x14ac:dyDescent="0.25">
      <c r="A94" s="9" t="str">
        <f t="shared" ca="1" si="3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workbookViewId="0">
      <selection activeCell="H18" sqref="H18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</row>
    <row r="2" spans="1:7" x14ac:dyDescent="0.25">
      <c r="A2" s="1" t="s">
        <v>15</v>
      </c>
      <c r="B2" s="1">
        <v>0</v>
      </c>
      <c r="C2">
        <f>COUNTIF(Achievements!D:D,A2)</f>
        <v>0</v>
      </c>
      <c r="E2" s="10" t="s">
        <v>70</v>
      </c>
      <c r="F2" s="4">
        <f>COUNTIF(Achievements!A:A,E2)</f>
        <v>4</v>
      </c>
      <c r="G2" s="9">
        <f>SUMIF(Achievements!A:A,E2,Achievements!E:E)</f>
        <v>45</v>
      </c>
    </row>
    <row r="3" spans="1:7" x14ac:dyDescent="0.25">
      <c r="A3" t="s">
        <v>9</v>
      </c>
      <c r="B3">
        <v>1</v>
      </c>
      <c r="C3">
        <f>COUNTIF(Achievements!D:D,A3)</f>
        <v>0</v>
      </c>
      <c r="E3" s="10" t="s">
        <v>71</v>
      </c>
      <c r="F3" s="4">
        <f>COUNTIF(Achievements!A:A,E3)</f>
        <v>7</v>
      </c>
      <c r="G3" s="9">
        <f>SUMIF(Achievements!A:A,E3,Achievements!E:E)</f>
        <v>65</v>
      </c>
    </row>
    <row r="4" spans="1:7" x14ac:dyDescent="0.25">
      <c r="A4" t="s">
        <v>17</v>
      </c>
      <c r="B4">
        <v>2</v>
      </c>
      <c r="C4">
        <f>COUNTIF(Achievements!D:D,A4)</f>
        <v>1</v>
      </c>
      <c r="E4" s="2" t="s">
        <v>72</v>
      </c>
      <c r="F4" s="4">
        <f>COUNTIF(Achievements!A:A,E4)</f>
        <v>8</v>
      </c>
      <c r="G4" s="9">
        <f>SUMIF(Achievements!A:A,E4,Achievements!E:E)</f>
        <v>50</v>
      </c>
    </row>
    <row r="5" spans="1:7" x14ac:dyDescent="0.25">
      <c r="A5" t="s">
        <v>10</v>
      </c>
      <c r="B5">
        <v>3</v>
      </c>
      <c r="C5">
        <f>COUNTIF(Achievements!D:D,A5)</f>
        <v>1</v>
      </c>
      <c r="E5" s="10" t="s">
        <v>73</v>
      </c>
      <c r="F5" s="4">
        <f>COUNTIF(Achievements!A:A,E5)</f>
        <v>3</v>
      </c>
      <c r="G5" s="9">
        <f>SUMIF(Achievements!A:A,E5,Achievements!E:E)</f>
        <v>40</v>
      </c>
    </row>
    <row r="6" spans="1:7" x14ac:dyDescent="0.2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22</v>
      </c>
      <c r="G6" s="3">
        <f>SUM(G2:G5)</f>
        <v>200</v>
      </c>
    </row>
    <row r="7" spans="1:7" x14ac:dyDescent="0.25">
      <c r="A7" t="s">
        <v>12</v>
      </c>
      <c r="B7">
        <v>5</v>
      </c>
      <c r="C7">
        <f>COUNTIF(Achievements!D:D,A7)</f>
        <v>10</v>
      </c>
    </row>
    <row r="8" spans="1:7" x14ac:dyDescent="0.25">
      <c r="A8" t="s">
        <v>13</v>
      </c>
      <c r="B8">
        <v>10</v>
      </c>
      <c r="C8">
        <f>COUNTIF(Achievements!D:D,A8)</f>
        <v>7</v>
      </c>
    </row>
    <row r="9" spans="1:7" x14ac:dyDescent="0.25">
      <c r="A9" t="s">
        <v>14</v>
      </c>
      <c r="B9">
        <v>25</v>
      </c>
      <c r="C9">
        <f>COUNTIF(Achievements!D:D,A9)</f>
        <v>3</v>
      </c>
    </row>
    <row r="10" spans="1:7" x14ac:dyDescent="0.25">
      <c r="A10" s="2" t="s">
        <v>5</v>
      </c>
      <c r="B10" s="3"/>
      <c r="C10" s="3">
        <f>SUM(C2:C9)</f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2021-07-12T22:25:28Z</dcterms:modified>
</cp:coreProperties>
</file>