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StarPilot W (WASM-4)\Docs\"/>
    </mc:Choice>
  </mc:AlternateContent>
  <bookViews>
    <workbookView xWindow="-105" yWindow="-105" windowWidth="23250" windowHeight="12570" tabRatio="635" activeTab="3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Achievements!$B$1:$G$172</definedName>
    <definedName name="_xlnm._FilterDatabase" localSheetId="3" hidden="1">Checklist!$A$1:$I$1</definedName>
    <definedName name="_xlnm._FilterDatabase" localSheetId="1" hidden="1">Extras!$A$1:$F$58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9" l="1"/>
  <c r="I3" i="49"/>
  <c r="C4" i="49"/>
  <c r="I4" i="49"/>
  <c r="C5" i="49"/>
  <c r="I5" i="49"/>
  <c r="C6" i="49"/>
  <c r="I6" i="49"/>
  <c r="C7" i="49"/>
  <c r="I7" i="49"/>
  <c r="C8" i="49"/>
  <c r="I8" i="49"/>
  <c r="C9" i="49"/>
  <c r="I9" i="49"/>
  <c r="C10" i="49"/>
  <c r="I10" i="49"/>
  <c r="C11" i="49"/>
  <c r="I11" i="49"/>
  <c r="C12" i="49"/>
  <c r="I12" i="49"/>
  <c r="C13" i="49"/>
  <c r="I13" i="49"/>
  <c r="C14" i="49"/>
  <c r="I14" i="49"/>
  <c r="C15" i="49"/>
  <c r="I15" i="49"/>
  <c r="C16" i="49"/>
  <c r="I16" i="49"/>
  <c r="E3" i="15"/>
  <c r="E2" i="15"/>
  <c r="E16" i="2" l="1"/>
  <c r="E6" i="2"/>
  <c r="E5" i="2"/>
  <c r="E8" i="2"/>
  <c r="E7" i="2"/>
  <c r="A3" i="49" l="1"/>
  <c r="B3" i="49"/>
  <c r="A4" i="49"/>
  <c r="B4" i="49"/>
  <c r="A5" i="49"/>
  <c r="B5" i="49"/>
  <c r="A6" i="49"/>
  <c r="B6" i="49"/>
  <c r="A7" i="49"/>
  <c r="B7" i="49"/>
  <c r="A8" i="49"/>
  <c r="B8" i="49"/>
  <c r="A9" i="49"/>
  <c r="B9" i="49"/>
  <c r="A14" i="49"/>
  <c r="B14" i="49"/>
  <c r="A15" i="49"/>
  <c r="B15" i="49"/>
  <c r="A16" i="49"/>
  <c r="B16" i="49"/>
  <c r="E14" i="2"/>
  <c r="E13" i="2"/>
  <c r="E11" i="2"/>
  <c r="E10" i="2"/>
  <c r="E3" i="2" l="1"/>
  <c r="E4" i="2"/>
  <c r="E9" i="2"/>
  <c r="E12" i="2"/>
  <c r="E15" i="2"/>
  <c r="F6" i="7" l="1"/>
  <c r="C2" i="49" l="1"/>
  <c r="B2" i="49"/>
  <c r="A2" i="49"/>
  <c r="E2" i="2" l="1"/>
  <c r="E17" i="49" l="1"/>
  <c r="F17" i="49"/>
  <c r="G17" i="49"/>
  <c r="H17" i="49"/>
  <c r="D17" i="49"/>
  <c r="G6" i="7"/>
  <c r="A9" i="11"/>
  <c r="A47" i="11"/>
  <c r="A5" i="11"/>
  <c r="A6" i="11"/>
  <c r="A4" i="11"/>
  <c r="A20" i="11"/>
  <c r="A28" i="11"/>
  <c r="A27" i="11"/>
  <c r="A3" i="11"/>
  <c r="A45" i="11"/>
  <c r="A18" i="11"/>
  <c r="A46" i="11"/>
  <c r="A32" i="11"/>
  <c r="A10" i="11"/>
  <c r="A14" i="11"/>
  <c r="A8" i="11"/>
  <c r="A12" i="11"/>
  <c r="A30" i="11"/>
  <c r="A22" i="11"/>
  <c r="A26" i="11"/>
  <c r="A7" i="11"/>
  <c r="A16" i="11"/>
  <c r="A19" i="11"/>
  <c r="A39" i="11"/>
  <c r="A43" i="11"/>
  <c r="A13" i="11"/>
  <c r="A15" i="11"/>
  <c r="A23" i="11"/>
  <c r="A24" i="11"/>
  <c r="A11" i="11"/>
  <c r="A25" i="11"/>
  <c r="A17" i="11"/>
  <c r="A31" i="11"/>
  <c r="A21" i="11"/>
  <c r="A29" i="11"/>
  <c r="I2" i="49" l="1"/>
  <c r="I17" i="49" s="1"/>
  <c r="A38" i="11"/>
  <c r="A42" i="11"/>
  <c r="A37" i="11"/>
  <c r="A41" i="11"/>
  <c r="A1" i="2" l="1"/>
  <c r="A76" i="11"/>
  <c r="A75" i="11"/>
  <c r="A40" i="11"/>
  <c r="A74" i="11"/>
  <c r="A44" i="11"/>
  <c r="A36" i="11"/>
  <c r="A35" i="11"/>
  <c r="A33" i="11"/>
  <c r="A34" i="11"/>
  <c r="A67" i="11"/>
  <c r="F5" i="7" l="1"/>
  <c r="G5" i="7" l="1"/>
  <c r="A60" i="11"/>
  <c r="A64" i="11"/>
  <c r="A49" i="11"/>
  <c r="A61" i="11"/>
  <c r="A58" i="11"/>
  <c r="A50" i="11"/>
  <c r="A52" i="11"/>
  <c r="A72" i="11"/>
  <c r="A59" i="11"/>
  <c r="A66" i="11"/>
  <c r="A54" i="11"/>
  <c r="A56" i="11"/>
  <c r="A48" i="11"/>
  <c r="A51" i="11"/>
  <c r="A63" i="11"/>
  <c r="A70" i="11"/>
  <c r="A62" i="11"/>
  <c r="A53" i="11"/>
  <c r="A71" i="11"/>
  <c r="A69" i="11"/>
  <c r="A57" i="11"/>
  <c r="A55" i="11"/>
  <c r="A65" i="11"/>
  <c r="A73" i="11"/>
  <c r="A68" i="11"/>
  <c r="F4" i="7" l="1"/>
  <c r="C9" i="7" l="1"/>
  <c r="G4" i="7" l="1"/>
  <c r="F3" i="7" l="1"/>
  <c r="F2" i="7"/>
  <c r="F7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<sst xmlns="http://schemas.openxmlformats.org/spreadsheetml/2006/main" count="203" uniqueCount="78">
  <si>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</si>
  <si>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</si>
  <si>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</si>
  <si>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</si>
  <si>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</si>
  <si>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</si>
  <si>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</si>
  <si>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</si>
  <si>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</si>
  <si>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</si>
  <si>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</si>
  <si>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</si>
  <si>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</si>
  <si>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</si>
  <si>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</si>
  <si>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</si>
  <si>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</si>
  <si>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</si>
  <si>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</si>
  <si>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</si>
  <si>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</si>
  <si>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</si>
  <si>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</si>
  <si>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</si>
  <si>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</si>
  <si>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</si>
  <si>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</si>
  <si>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</si>
  <si>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</si>
  <si>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</si>
  <si>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</si>
  <si>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</si>
  <si>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</si>
  <si>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</si>
  <si>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</si>
  <si>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</si>
  <si>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</si>
  <si>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</si>
  <si>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</t>
  </si>
  <si>
    <t>Collect</t>
  </si>
  <si>
    <t>Destroy 25 or more asteroids in a single stage</t>
  </si>
  <si>
    <t>Cadet</t>
  </si>
  <si>
    <t>Second Officer</t>
  </si>
  <si>
    <t>First Officer</t>
  </si>
  <si>
    <t>Captain </t>
  </si>
  <si>
    <t>Senior Officer</t>
  </si>
  <si>
    <t>Thread the Needle</t>
  </si>
  <si>
    <t>Asteroid Annihilator</t>
  </si>
  <si>
    <t>Ace Pilot</t>
  </si>
  <si>
    <t>Highest Score</t>
  </si>
  <si>
    <t>Destroy 50 or more asteroids in a single stage</t>
  </si>
  <si>
    <t>Asteroid Destroyer</t>
  </si>
  <si>
    <t xml:space="preserve">Asteroid Obliterator </t>
  </si>
  <si>
    <t>Learning to Fly</t>
  </si>
  <si>
    <t>Straighten Up and Fly Right</t>
  </si>
  <si>
    <t>Destroy 100 or more asteroids in a single stage</t>
  </si>
  <si>
    <t>Gate Booster</t>
  </si>
  <si>
    <t>Major</t>
  </si>
  <si>
    <t>Colonel</t>
  </si>
  <si>
    <t>Out of Bounds</t>
  </si>
  <si>
    <t>Aerial Acrobat</t>
  </si>
  <si>
    <t>Flight Specialist</t>
  </si>
  <si>
    <t>Highest score (cancels if player goes out of bounds, submits on death)</t>
  </si>
  <si>
    <t>Most gates passed through while boosted (cancels if player goes out of bounds, submits on death)</t>
  </si>
  <si>
    <t>Complete stages 41 to 50 (going out of bounds resets achievement)</t>
  </si>
  <si>
    <t>Complete stages 51 to 75 (going out of bounds resets achievement)</t>
  </si>
  <si>
    <t>Complete stages 75 to 100 (going out of bounds resets achievement)</t>
  </si>
  <si>
    <t>Complete stages 31 to 40 (going out of bounds resets achievement)</t>
  </si>
  <si>
    <t>Complete stages 21 to 30 (going out of bounds resets achievement)</t>
  </si>
  <si>
    <t>Complete stages 11 to 20 (going out of bounds resets achievement)</t>
  </si>
  <si>
    <t>Complete stages 0 to 10 (going out of bounds resets achievement)</t>
  </si>
  <si>
    <t>Complete stages 0 to 10 without taking damage (going out of bounds resets achievement)</t>
  </si>
  <si>
    <t>Complete stages 0 to 20 without taking damage (going out of bounds resets achievement)</t>
  </si>
  <si>
    <t>Complete stages 0 to 30 without taking damage (going out of bounds resets achievement)</t>
  </si>
  <si>
    <t>Boost through 10 gates in one life (going out of bounds resets achievement)</t>
  </si>
  <si>
    <t>Boost through 25 gates in one life (going out of bounds resets achievement)</t>
  </si>
  <si>
    <t>Boost through 50 gates in one life (going out of bounds resets achievement)</t>
  </si>
  <si>
    <t>Go out of bounds for an accumulative 15 seconds (cancels other achievements and leaderboards)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</si>
</sst>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9BDD"/>
      <color rgb="FFAD59C7"/>
      <color rgb="FFA66BD3"/>
      <color rgb="FFB776D4"/>
      <color rgb="FFB973C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5"/>
  <sheetViews>
    <sheetView zoomScale="85" zoomScaleNormal="85" workbookViewId="0">
      <selection activeCell="A7" sqref="A7:XFD8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97.5703125" style="5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34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32</v>
      </c>
      <c r="C2" s="5" t="s">
        <v>41</v>
      </c>
      <c r="D2" s="5" t="s">
        <v>9</v>
      </c>
      <c r="E2" s="7">
        <f>VLOOKUP(D2,Stats!$A$1:$B$10,2,FALSE)</f>
        <v>1</v>
      </c>
      <c r="F2" s="7" t="s">
        <v>70</v>
      </c>
      <c r="G2" s="5"/>
    </row>
    <row r="3" spans="1:7" s="7" customFormat="1" x14ac:dyDescent="0.25">
      <c r="A3" s="7">
        <v>2</v>
      </c>
      <c r="B3" s="8" t="s">
        <v>32</v>
      </c>
      <c r="C3" s="5" t="s">
        <v>42</v>
      </c>
      <c r="D3" s="5" t="s">
        <v>17</v>
      </c>
      <c r="E3" s="7">
        <f>VLOOKUP(D3,Stats!$A$1:$B$10,2,FALSE)</f>
        <v>2</v>
      </c>
      <c r="F3" s="7" t="s">
        <v>69</v>
      </c>
      <c r="G3" s="5"/>
    </row>
    <row r="4" spans="1:7" s="7" customFormat="1" x14ac:dyDescent="0.25">
      <c r="A4" s="7">
        <v>3</v>
      </c>
      <c r="B4" s="8" t="s">
        <v>32</v>
      </c>
      <c r="C4" s="5" t="s">
        <v>43</v>
      </c>
      <c r="D4" s="5" t="s">
        <v>10</v>
      </c>
      <c r="E4" s="7">
        <f>VLOOKUP(D4,Stats!$A$1:$B$10,2,FALSE)</f>
        <v>3</v>
      </c>
      <c r="F4" s="7" t="s">
        <v>68</v>
      </c>
      <c r="G4" s="5"/>
    </row>
    <row r="5" spans="1:7" s="7" customFormat="1" x14ac:dyDescent="0.25">
      <c r="A5" s="7">
        <v>4</v>
      </c>
      <c r="B5" s="8" t="s">
        <v>32</v>
      </c>
      <c r="C5" s="5" t="s">
        <v>45</v>
      </c>
      <c r="D5" s="5" t="s">
        <v>11</v>
      </c>
      <c r="E5" s="7">
        <f>VLOOKUP(D5,Stats!$A$1:$B$10,2,FALSE)</f>
        <v>4</v>
      </c>
      <c r="F5" s="7" t="s">
        <v>67</v>
      </c>
      <c r="G5" s="5"/>
    </row>
    <row r="6" spans="1:7" s="7" customFormat="1" x14ac:dyDescent="0.25">
      <c r="A6" s="7">
        <v>5</v>
      </c>
      <c r="B6" s="8" t="s">
        <v>32</v>
      </c>
      <c r="C6" s="5" t="s">
        <v>44</v>
      </c>
      <c r="D6" s="5" t="s">
        <v>12</v>
      </c>
      <c r="E6" s="7">
        <f>VLOOKUP(D6,Stats!$A$1:$B$10,2,FALSE)</f>
        <v>5</v>
      </c>
      <c r="F6" s="7" t="s">
        <v>64</v>
      </c>
      <c r="G6" s="5"/>
    </row>
    <row r="7" spans="1:7" s="7" customFormat="1" x14ac:dyDescent="0.25">
      <c r="A7" s="7">
        <v>8</v>
      </c>
      <c r="B7" s="8" t="s">
        <v>34</v>
      </c>
      <c r="C7" s="5" t="s">
        <v>61</v>
      </c>
      <c r="D7" s="5" t="s">
        <v>17</v>
      </c>
      <c r="E7" s="7">
        <f>VLOOKUP(D7,Stats!$A$1:$B$10,2,FALSE)</f>
        <v>2</v>
      </c>
      <c r="F7" s="7" t="s">
        <v>71</v>
      </c>
      <c r="G7" s="5"/>
    </row>
    <row r="8" spans="1:7" s="7" customFormat="1" x14ac:dyDescent="0.25">
      <c r="A8" s="7">
        <v>9</v>
      </c>
      <c r="B8" s="8" t="s">
        <v>34</v>
      </c>
      <c r="C8" s="5" t="s">
        <v>60</v>
      </c>
      <c r="D8" s="5" t="s">
        <v>10</v>
      </c>
      <c r="E8" s="7">
        <f>VLOOKUP(D8,Stats!$A$1:$B$10,2,FALSE)</f>
        <v>3</v>
      </c>
      <c r="F8" s="7" t="s">
        <v>72</v>
      </c>
      <c r="G8" s="5"/>
    </row>
    <row r="9" spans="1:7" s="7" customFormat="1" x14ac:dyDescent="0.25">
      <c r="A9" s="7">
        <v>10</v>
      </c>
      <c r="B9" s="8" t="s">
        <v>34</v>
      </c>
      <c r="C9" s="5" t="s">
        <v>48</v>
      </c>
      <c r="D9" s="5" t="s">
        <v>12</v>
      </c>
      <c r="E9" s="7">
        <f>VLOOKUP(D9,Stats!$A$1:$B$10,2,FALSE)</f>
        <v>5</v>
      </c>
      <c r="F9" s="7" t="s">
        <v>73</v>
      </c>
      <c r="G9" s="5"/>
    </row>
    <row r="10" spans="1:7" s="7" customFormat="1" x14ac:dyDescent="0.25">
      <c r="A10" s="7">
        <v>11</v>
      </c>
      <c r="B10" s="8" t="s">
        <v>34</v>
      </c>
      <c r="C10" s="5" t="s">
        <v>51</v>
      </c>
      <c r="D10" s="5" t="s">
        <v>17</v>
      </c>
      <c r="E10" s="7">
        <f>VLOOKUP(D10,Stats!$A$1:$B$10,2,FALSE)</f>
        <v>2</v>
      </c>
      <c r="F10" s="7" t="s">
        <v>40</v>
      </c>
      <c r="G10" s="5"/>
    </row>
    <row r="11" spans="1:7" s="7" customFormat="1" x14ac:dyDescent="0.25">
      <c r="A11" s="7">
        <v>12</v>
      </c>
      <c r="B11" s="8" t="s">
        <v>34</v>
      </c>
      <c r="C11" s="5" t="s">
        <v>52</v>
      </c>
      <c r="D11" s="5" t="s">
        <v>10</v>
      </c>
      <c r="E11" s="7">
        <f>VLOOKUP(D11,Stats!$A$1:$B$10,2,FALSE)</f>
        <v>3</v>
      </c>
      <c r="F11" s="7" t="s">
        <v>50</v>
      </c>
      <c r="G11" s="5"/>
    </row>
    <row r="12" spans="1:7" s="7" customFormat="1" x14ac:dyDescent="0.25">
      <c r="A12" s="7">
        <v>13</v>
      </c>
      <c r="B12" s="8" t="s">
        <v>34</v>
      </c>
      <c r="C12" s="5" t="s">
        <v>47</v>
      </c>
      <c r="D12" s="5" t="s">
        <v>12</v>
      </c>
      <c r="E12" s="7">
        <f>VLOOKUP(D12,Stats!$A$1:$B$10,2,FALSE)</f>
        <v>5</v>
      </c>
      <c r="F12" s="7" t="s">
        <v>55</v>
      </c>
      <c r="G12" s="5"/>
    </row>
    <row r="13" spans="1:7" s="7" customFormat="1" x14ac:dyDescent="0.25">
      <c r="A13" s="7">
        <v>14</v>
      </c>
      <c r="B13" s="8" t="s">
        <v>34</v>
      </c>
      <c r="C13" s="5" t="s">
        <v>53</v>
      </c>
      <c r="D13" s="5" t="s">
        <v>17</v>
      </c>
      <c r="E13" s="7">
        <f>VLOOKUP(D13,Stats!$A$1:$B$10,2,FALSE)</f>
        <v>2</v>
      </c>
      <c r="F13" s="7" t="s">
        <v>74</v>
      </c>
      <c r="G13" s="5"/>
    </row>
    <row r="14" spans="1:7" s="7" customFormat="1" x14ac:dyDescent="0.25">
      <c r="A14" s="7">
        <v>15</v>
      </c>
      <c r="B14" s="8" t="s">
        <v>34</v>
      </c>
      <c r="C14" s="5" t="s">
        <v>54</v>
      </c>
      <c r="D14" s="5" t="s">
        <v>10</v>
      </c>
      <c r="E14" s="7">
        <f>VLOOKUP(D14,Stats!$A$1:$B$10,2,FALSE)</f>
        <v>3</v>
      </c>
      <c r="F14" s="7" t="s">
        <v>75</v>
      </c>
      <c r="G14" s="5"/>
    </row>
    <row r="15" spans="1:7" s="7" customFormat="1" x14ac:dyDescent="0.25">
      <c r="A15" s="7">
        <v>16</v>
      </c>
      <c r="B15" s="8" t="s">
        <v>34</v>
      </c>
      <c r="C15" s="5" t="s">
        <v>46</v>
      </c>
      <c r="D15" s="5" t="s">
        <v>12</v>
      </c>
      <c r="E15" s="7">
        <f>VLOOKUP(D15,Stats!$A$1:$B$10,2,FALSE)</f>
        <v>5</v>
      </c>
      <c r="F15" s="7" t="s">
        <v>76</v>
      </c>
      <c r="G15" s="5"/>
    </row>
    <row r="16" spans="1:7" s="7" customFormat="1" x14ac:dyDescent="0.25">
      <c r="A16" s="7">
        <v>17</v>
      </c>
      <c r="B16" s="8" t="s">
        <v>34</v>
      </c>
      <c r="C16" s="5" t="s">
        <v>59</v>
      </c>
      <c r="D16" s="5" t="s">
        <v>15</v>
      </c>
      <c r="E16" s="7">
        <f>VLOOKUP(D16,Stats!$A$1:$B$10,2,FALSE)</f>
        <v>0</v>
      </c>
      <c r="F16" s="7" t="s">
        <v>77</v>
      </c>
      <c r="G16" s="5"/>
    </row>
    <row r="17" spans="2:7" s="7" customFormat="1" x14ac:dyDescent="0.25">
      <c r="B17" s="8"/>
      <c r="D17" s="5"/>
      <c r="G17"/>
    </row>
    <row r="18" spans="2:7" s="7" customFormat="1" x14ac:dyDescent="0.25">
      <c r="B18" s="8"/>
      <c r="C18" s="5"/>
      <c r="D18" s="5"/>
      <c r="G18" s="5"/>
    </row>
    <row r="19" spans="2:7" s="7" customFormat="1" x14ac:dyDescent="0.25">
      <c r="B19" s="8"/>
      <c r="C19" s="5"/>
      <c r="D19" s="5"/>
      <c r="G19" s="5"/>
    </row>
    <row r="20" spans="2:7" s="7" customFormat="1" x14ac:dyDescent="0.25">
      <c r="B20" s="8"/>
      <c r="C20" s="5"/>
      <c r="D20" s="5"/>
      <c r="G20" s="5"/>
    </row>
    <row r="21" spans="2:7" s="7" customFormat="1" x14ac:dyDescent="0.25">
      <c r="B21" s="8"/>
      <c r="C21" s="5"/>
      <c r="D21" s="5"/>
      <c r="G21" s="5"/>
    </row>
    <row r="22" spans="2:7" s="7" customFormat="1" x14ac:dyDescent="0.25">
      <c r="B22" s="8"/>
      <c r="C22" s="5"/>
      <c r="D22" s="5"/>
      <c r="G22" s="5"/>
    </row>
    <row r="23" spans="2:7" s="7" customFormat="1" x14ac:dyDescent="0.25">
      <c r="B23" s="8"/>
      <c r="C23" s="5"/>
      <c r="D23" s="5"/>
      <c r="G23" s="5"/>
    </row>
    <row r="24" spans="2:7" s="7" customFormat="1" x14ac:dyDescent="0.25">
      <c r="B24" s="8"/>
      <c r="C24" s="5"/>
      <c r="D24" s="5"/>
      <c r="G24" s="5"/>
    </row>
    <row r="25" spans="2:7" s="7" customFormat="1" x14ac:dyDescent="0.25">
      <c r="B25" s="8"/>
      <c r="C25" s="5"/>
      <c r="D25" s="5"/>
      <c r="G25" s="5"/>
    </row>
    <row r="26" spans="2:7" s="7" customFormat="1" x14ac:dyDescent="0.25">
      <c r="B26" s="8"/>
      <c r="C26" s="5"/>
      <c r="D26" s="5"/>
      <c r="G26" s="5"/>
    </row>
    <row r="27" spans="2:7" s="7" customFormat="1" x14ac:dyDescent="0.25">
      <c r="B27" s="8"/>
      <c r="C27" s="5"/>
      <c r="D27" s="5"/>
      <c r="G27" s="5"/>
    </row>
    <row r="28" spans="2:7" s="7" customFormat="1" x14ac:dyDescent="0.25">
      <c r="B28" s="8"/>
      <c r="C28" s="5"/>
      <c r="D28" s="5"/>
      <c r="G28" s="5"/>
    </row>
    <row r="29" spans="2:7" s="7" customFormat="1" x14ac:dyDescent="0.25">
      <c r="B29" s="8"/>
      <c r="C29" s="5"/>
      <c r="D29" s="5"/>
      <c r="G29" s="5"/>
    </row>
    <row r="30" spans="2:7" s="7" customFormat="1" x14ac:dyDescent="0.25">
      <c r="B30" s="8"/>
      <c r="C30" s="5"/>
      <c r="D30" s="5"/>
      <c r="G30" s="5"/>
    </row>
    <row r="31" spans="2:7" s="7" customFormat="1" x14ac:dyDescent="0.25">
      <c r="B31" s="8"/>
      <c r="C31" s="5"/>
      <c r="D31" s="5"/>
      <c r="G31" s="5"/>
    </row>
    <row r="32" spans="2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10"/>
      <c r="D54" s="5"/>
      <c r="G54" s="5"/>
    </row>
    <row r="55" spans="2:7" s="7" customFormat="1" x14ac:dyDescent="0.25">
      <c r="B55" s="8"/>
      <c r="C55" s="10"/>
      <c r="D55" s="5"/>
      <c r="G55" s="5"/>
    </row>
    <row r="56" spans="2:7" s="7" customFormat="1" x14ac:dyDescent="0.25">
      <c r="B56" s="8"/>
      <c r="C56" s="10"/>
      <c r="D56" s="5"/>
      <c r="G56" s="5"/>
    </row>
    <row r="57" spans="2:7" s="7" customFormat="1" x14ac:dyDescent="0.25">
      <c r="B57" s="8"/>
      <c r="C57" s="10"/>
      <c r="D57" s="5"/>
      <c r="G57" s="5"/>
    </row>
    <row r="58" spans="2:7" s="7" customFormat="1" x14ac:dyDescent="0.25">
      <c r="B58" s="8"/>
      <c r="C58" s="10"/>
      <c r="D58" s="5"/>
      <c r="G58" s="5"/>
    </row>
    <row r="59" spans="2:7" s="7" customFormat="1" x14ac:dyDescent="0.25">
      <c r="B59" s="8"/>
      <c r="C59" s="10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x14ac:dyDescent="0.25">
      <c r="B78" s="8"/>
      <c r="C78" s="10"/>
      <c r="D78" s="5"/>
      <c r="E78" s="7"/>
      <c r="F78" s="7"/>
      <c r="G78" s="5"/>
    </row>
    <row r="79" spans="2:7" s="7" customFormat="1" x14ac:dyDescent="0.25">
      <c r="B79" s="8"/>
      <c r="C79" s="10"/>
      <c r="D79" s="5"/>
      <c r="G79" s="5"/>
    </row>
    <row r="80" spans="2:7" s="7" customFormat="1" x14ac:dyDescent="0.25">
      <c r="B80" s="8"/>
      <c r="C80" s="10"/>
      <c r="D80" s="5"/>
      <c r="G80" s="5"/>
    </row>
    <row r="81" spans="2:7" s="7" customFormat="1" x14ac:dyDescent="0.25">
      <c r="B81" s="8"/>
      <c r="C81" s="10"/>
      <c r="D81" s="5"/>
      <c r="G81" s="5"/>
    </row>
    <row r="82" spans="2:7" s="7" customFormat="1" x14ac:dyDescent="0.25">
      <c r="B82" s="8"/>
      <c r="C82" s="10"/>
      <c r="D82" s="5"/>
      <c r="G82" s="5"/>
    </row>
    <row r="83" spans="2:7" x14ac:dyDescent="0.25">
      <c r="B83" s="8"/>
      <c r="C83" s="10"/>
      <c r="D83" s="5"/>
      <c r="E83" s="7"/>
      <c r="F83" s="7"/>
    </row>
    <row r="84" spans="2:7" x14ac:dyDescent="0.25">
      <c r="B84" s="8"/>
      <c r="C84" s="10"/>
      <c r="D84" s="5"/>
      <c r="E84" s="7"/>
      <c r="F84" s="7"/>
      <c r="G84" s="5"/>
    </row>
    <row r="85" spans="2:7" x14ac:dyDescent="0.25">
      <c r="B85" s="8"/>
      <c r="C85" s="10"/>
      <c r="D85" s="5"/>
      <c r="E85" s="7"/>
      <c r="F85" s="7"/>
      <c r="G85" s="5"/>
    </row>
    <row r="86" spans="2:7" x14ac:dyDescent="0.25">
      <c r="B86" s="8"/>
      <c r="C86" s="10"/>
      <c r="D86" s="5"/>
      <c r="E86" s="7"/>
      <c r="F86" s="7"/>
      <c r="G86" s="5"/>
    </row>
    <row r="87" spans="2:7" x14ac:dyDescent="0.25">
      <c r="B87" s="8"/>
      <c r="C87" s="10"/>
      <c r="D87" s="5"/>
      <c r="E87" s="7"/>
      <c r="F87" s="7"/>
      <c r="G87" s="7"/>
    </row>
    <row r="88" spans="2:7" x14ac:dyDescent="0.25">
      <c r="B88" s="8"/>
      <c r="C88" s="10"/>
      <c r="D88" s="5"/>
      <c r="E88" s="7"/>
      <c r="F88" s="7"/>
    </row>
    <row r="89" spans="2:7" x14ac:dyDescent="0.25">
      <c r="B89" s="8"/>
      <c r="C89" s="10"/>
      <c r="D89" s="5"/>
      <c r="E89" s="7"/>
      <c r="F89" s="7"/>
    </row>
    <row r="90" spans="2:7" x14ac:dyDescent="0.25">
      <c r="B90" s="8"/>
      <c r="D90" s="5"/>
      <c r="E90" s="7"/>
      <c r="F90" s="7"/>
    </row>
    <row r="91" spans="2:7" x14ac:dyDescent="0.25">
      <c r="B91" s="8"/>
      <c r="C91" s="10"/>
      <c r="D91" s="5"/>
      <c r="E91" s="7"/>
      <c r="F91" s="7"/>
    </row>
    <row r="92" spans="2:7" x14ac:dyDescent="0.25">
      <c r="F92" s="7"/>
    </row>
    <row r="93" spans="2:7" x14ac:dyDescent="0.25">
      <c r="F93" s="7"/>
    </row>
    <row r="94" spans="2:7" s="7" customFormat="1" x14ac:dyDescent="0.25">
      <c r="C94" s="5"/>
      <c r="D94"/>
      <c r="E94"/>
      <c r="G94"/>
    </row>
    <row r="95" spans="2:7" s="7" customFormat="1" x14ac:dyDescent="0.25">
      <c r="C95" s="5"/>
      <c r="D95"/>
      <c r="E95"/>
      <c r="G95"/>
    </row>
    <row r="96" spans="2:7" s="7" customFormat="1" x14ac:dyDescent="0.25">
      <c r="C96" s="5"/>
      <c r="D96"/>
      <c r="E96"/>
      <c r="G96"/>
    </row>
    <row r="97" spans="2:7" s="7" customFormat="1" x14ac:dyDescent="0.25">
      <c r="C97" s="5"/>
      <c r="D97"/>
      <c r="E97"/>
      <c r="G97"/>
    </row>
    <row r="98" spans="2:7" s="7" customFormat="1" x14ac:dyDescent="0.25">
      <c r="C98" s="5"/>
      <c r="D98"/>
      <c r="E98"/>
      <c r="G98"/>
    </row>
    <row r="99" spans="2:7" s="7" customFormat="1" x14ac:dyDescent="0.25">
      <c r="C99" s="5"/>
      <c r="D99"/>
      <c r="E99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5"/>
      <c r="D104" s="5"/>
      <c r="G104" s="5"/>
    </row>
    <row r="105" spans="2:7" s="7" customFormat="1" x14ac:dyDescent="0.25">
      <c r="B105" s="8"/>
      <c r="C105" s="5"/>
      <c r="D105" s="5"/>
      <c r="G105" s="5"/>
    </row>
    <row r="106" spans="2:7" s="7" customFormat="1" x14ac:dyDescent="0.25">
      <c r="B106" s="8"/>
      <c r="C106" s="5"/>
      <c r="D106" s="5"/>
      <c r="G106" s="5"/>
    </row>
    <row r="107" spans="2:7" s="7" customFormat="1" x14ac:dyDescent="0.25">
      <c r="B107" s="8"/>
      <c r="C107" s="5"/>
      <c r="D107" s="5"/>
      <c r="E107" s="5"/>
      <c r="G107" s="5"/>
    </row>
    <row r="108" spans="2:7" s="7" customFormat="1" x14ac:dyDescent="0.25">
      <c r="B108" s="8"/>
      <c r="C108" s="5"/>
      <c r="D108" s="5"/>
      <c r="E108" s="5"/>
      <c r="G108" s="5"/>
    </row>
    <row r="109" spans="2:7" x14ac:dyDescent="0.25">
      <c r="B109" s="8"/>
      <c r="D109" s="5"/>
      <c r="E109" s="5"/>
      <c r="F109" s="7"/>
      <c r="G109" s="5"/>
    </row>
    <row r="110" spans="2:7" x14ac:dyDescent="0.25">
      <c r="B110" s="8"/>
      <c r="D110" s="5"/>
      <c r="E110" s="5"/>
      <c r="F110" s="7"/>
      <c r="G110" s="5"/>
    </row>
    <row r="111" spans="2:7" s="7" customFormat="1" x14ac:dyDescent="0.25">
      <c r="B111" s="8"/>
      <c r="C111" s="5"/>
      <c r="D111" s="5"/>
      <c r="E111" s="5"/>
      <c r="G111" s="5"/>
    </row>
    <row r="112" spans="2:7" s="7" customFormat="1" x14ac:dyDescent="0.25">
      <c r="B112" s="8"/>
      <c r="C112" s="5"/>
      <c r="D112" s="5"/>
      <c r="E112" s="5"/>
      <c r="G112" s="5"/>
    </row>
    <row r="113" spans="2:7" s="7" customFormat="1" x14ac:dyDescent="0.25">
      <c r="B113" s="8"/>
      <c r="C113" s="5"/>
      <c r="D113" s="5"/>
      <c r="E113" s="5"/>
      <c r="G113" s="5"/>
    </row>
    <row r="114" spans="2:7" s="7" customFormat="1" x14ac:dyDescent="0.25">
      <c r="B114" s="8"/>
      <c r="C114" s="5"/>
      <c r="D114" s="5"/>
      <c r="E114" s="5"/>
      <c r="G114" s="5"/>
    </row>
    <row r="115" spans="2:7" s="7" customFormat="1" x14ac:dyDescent="0.25">
      <c r="B115" s="8"/>
      <c r="C115" s="5"/>
      <c r="D115" s="5"/>
      <c r="E115" s="5"/>
      <c r="G115" s="5"/>
    </row>
    <row r="116" spans="2:7" s="7" customFormat="1" x14ac:dyDescent="0.25">
      <c r="B116" s="8"/>
      <c r="C116" s="5"/>
      <c r="D116" s="5"/>
      <c r="E116" s="5"/>
      <c r="G116" s="5"/>
    </row>
    <row r="117" spans="2:7" s="7" customFormat="1" x14ac:dyDescent="0.25">
      <c r="B117" s="8"/>
      <c r="C117" s="5"/>
      <c r="D117" s="5"/>
      <c r="E117" s="5"/>
      <c r="G117" s="9"/>
    </row>
    <row r="118" spans="2:7" x14ac:dyDescent="0.25">
      <c r="B118" s="8"/>
      <c r="D118" s="5"/>
      <c r="E118" s="5"/>
      <c r="F118" s="7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x14ac:dyDescent="0.25">
      <c r="B121" s="8"/>
      <c r="D121" s="5"/>
      <c r="E121" s="5"/>
      <c r="F121" s="7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x14ac:dyDescent="0.25">
      <c r="B123" s="8"/>
      <c r="D123" s="5"/>
      <c r="E123" s="5"/>
      <c r="F123" s="7"/>
      <c r="G123" s="5"/>
    </row>
    <row r="124" spans="2:7" x14ac:dyDescent="0.25">
      <c r="B124" s="8"/>
      <c r="D124" s="5"/>
      <c r="E124" s="5"/>
      <c r="F124" s="7"/>
      <c r="G124" s="5"/>
    </row>
    <row r="125" spans="2:7" x14ac:dyDescent="0.25">
      <c r="B125" s="8"/>
      <c r="D125" s="5"/>
      <c r="E125" s="5"/>
      <c r="F125" s="7"/>
      <c r="G125" s="5"/>
    </row>
    <row r="126" spans="2:7" s="7" customFormat="1" x14ac:dyDescent="0.25">
      <c r="B126" s="8"/>
      <c r="C126" s="10"/>
      <c r="D126" s="5"/>
      <c r="E126" s="5"/>
      <c r="G126" s="5"/>
    </row>
    <row r="127" spans="2:7" s="7" customFormat="1" x14ac:dyDescent="0.25">
      <c r="B127" s="8"/>
      <c r="C127" s="10"/>
      <c r="D127" s="5"/>
      <c r="E127" s="5"/>
      <c r="G127" s="5"/>
    </row>
    <row r="128" spans="2:7" x14ac:dyDescent="0.25">
      <c r="B128" s="8"/>
      <c r="C128" s="10"/>
      <c r="D128" s="5"/>
      <c r="E128" s="5"/>
      <c r="F128" s="7"/>
      <c r="G128" s="5"/>
    </row>
    <row r="129" spans="2:7" x14ac:dyDescent="0.25">
      <c r="B129" s="8"/>
      <c r="D129" s="5"/>
      <c r="E129" s="5"/>
      <c r="F129" s="7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x14ac:dyDescent="0.25">
      <c r="B135" s="8"/>
      <c r="D135" s="5"/>
      <c r="E135" s="5"/>
      <c r="F135" s="7"/>
      <c r="G135" s="5"/>
    </row>
    <row r="136" spans="2:7" x14ac:dyDescent="0.25">
      <c r="B136" s="8"/>
      <c r="D136" s="5"/>
      <c r="E136" s="5"/>
      <c r="F136" s="7"/>
      <c r="G136" s="5"/>
    </row>
    <row r="137" spans="2:7" x14ac:dyDescent="0.25">
      <c r="B137" s="8"/>
      <c r="D137" s="5"/>
      <c r="E137" s="5"/>
      <c r="F137" s="7"/>
      <c r="G137" s="5"/>
    </row>
    <row r="138" spans="2:7" x14ac:dyDescent="0.25">
      <c r="B138" s="8"/>
      <c r="D138" s="5"/>
      <c r="E138" s="5"/>
      <c r="F138" s="7"/>
      <c r="G138" s="5"/>
    </row>
    <row r="139" spans="2:7" x14ac:dyDescent="0.25">
      <c r="B139" s="8"/>
      <c r="D139" s="5"/>
      <c r="E139" s="5"/>
      <c r="F139" s="7"/>
      <c r="G139" s="5"/>
    </row>
    <row r="140" spans="2:7" x14ac:dyDescent="0.25">
      <c r="B140" s="8"/>
      <c r="D140" s="5"/>
      <c r="E140" s="5"/>
      <c r="F140" s="7"/>
    </row>
    <row r="141" spans="2:7" x14ac:dyDescent="0.25">
      <c r="B141" s="8"/>
      <c r="D141" s="5"/>
      <c r="E141" s="5"/>
      <c r="F141" s="7"/>
    </row>
    <row r="142" spans="2:7" x14ac:dyDescent="0.25">
      <c r="B142" s="8"/>
      <c r="D142" s="5"/>
      <c r="E142" s="5"/>
      <c r="F142" s="7"/>
    </row>
    <row r="143" spans="2:7" x14ac:dyDescent="0.25">
      <c r="B143" s="2"/>
      <c r="F143" s="7"/>
    </row>
    <row r="144" spans="2:7" x14ac:dyDescent="0.25">
      <c r="B144" s="2"/>
      <c r="F144" s="7"/>
    </row>
    <row r="145" spans="2:7" x14ac:dyDescent="0.25">
      <c r="B145" s="2"/>
      <c r="F145" s="7"/>
    </row>
    <row r="146" spans="2:7" x14ac:dyDescent="0.25">
      <c r="B146" s="2"/>
      <c r="F146" s="7"/>
    </row>
    <row r="147" spans="2:7" x14ac:dyDescent="0.25">
      <c r="B147" s="2"/>
      <c r="F147" s="7"/>
    </row>
    <row r="148" spans="2:7" x14ac:dyDescent="0.25">
      <c r="B148" s="2"/>
      <c r="F148" s="7"/>
    </row>
    <row r="149" spans="2:7" x14ac:dyDescent="0.25">
      <c r="B149" s="2"/>
      <c r="F149" s="7"/>
    </row>
    <row r="150" spans="2:7" s="7" customFormat="1" x14ac:dyDescent="0.25">
      <c r="B150" s="2"/>
      <c r="C150" s="5"/>
      <c r="D150"/>
      <c r="E150"/>
      <c r="G150"/>
    </row>
    <row r="151" spans="2:7" x14ac:dyDescent="0.25">
      <c r="B151" s="2"/>
      <c r="F151" s="7"/>
    </row>
    <row r="152" spans="2:7" x14ac:dyDescent="0.25">
      <c r="B152" s="2"/>
      <c r="F152" s="7"/>
    </row>
    <row r="153" spans="2:7" s="7" customFormat="1" x14ac:dyDescent="0.25">
      <c r="B153" s="2"/>
      <c r="C153" s="5"/>
      <c r="D153"/>
      <c r="E153"/>
      <c r="G153"/>
    </row>
    <row r="154" spans="2:7" s="7" customFormat="1" x14ac:dyDescent="0.25">
      <c r="B154" s="2"/>
      <c r="C154" s="5"/>
      <c r="D154"/>
      <c r="E154"/>
      <c r="G154"/>
    </row>
    <row r="155" spans="2:7" x14ac:dyDescent="0.25">
      <c r="B155" s="2"/>
      <c r="F155" s="7"/>
      <c r="G155" s="7"/>
    </row>
    <row r="156" spans="2:7" x14ac:dyDescent="0.25">
      <c r="B156" s="2"/>
      <c r="F156" s="7"/>
    </row>
    <row r="157" spans="2:7" x14ac:dyDescent="0.25">
      <c r="B157" s="2"/>
      <c r="F157" s="7"/>
    </row>
    <row r="158" spans="2:7" x14ac:dyDescent="0.25">
      <c r="B158" s="2"/>
      <c r="D158" s="7"/>
      <c r="E158" s="7"/>
      <c r="F158" s="7"/>
      <c r="G158" s="7"/>
    </row>
    <row r="159" spans="2:7" x14ac:dyDescent="0.25">
      <c r="B159" s="2"/>
      <c r="F159" s="7"/>
      <c r="G159" s="7"/>
    </row>
    <row r="160" spans="2:7" x14ac:dyDescent="0.25">
      <c r="B160" s="2"/>
      <c r="F160" s="7"/>
    </row>
    <row r="161" spans="2:7" x14ac:dyDescent="0.25">
      <c r="B161" s="2"/>
      <c r="D161" s="7"/>
      <c r="E161" s="7"/>
      <c r="F161" s="7"/>
    </row>
    <row r="162" spans="2:7" x14ac:dyDescent="0.25">
      <c r="B162" s="2"/>
      <c r="D162" s="7"/>
      <c r="E162" s="7"/>
      <c r="F162" s="7"/>
    </row>
    <row r="163" spans="2:7" x14ac:dyDescent="0.25">
      <c r="B163" s="2"/>
      <c r="D163" s="5"/>
      <c r="E163" s="5"/>
      <c r="F163" s="7"/>
    </row>
    <row r="164" spans="2:7" x14ac:dyDescent="0.25">
      <c r="B164" s="2"/>
      <c r="F164" s="7"/>
    </row>
    <row r="165" spans="2:7" x14ac:dyDescent="0.25">
      <c r="B165" s="2"/>
      <c r="F165" s="7"/>
    </row>
    <row r="166" spans="2:7" x14ac:dyDescent="0.25">
      <c r="B166" s="2"/>
      <c r="F166" s="7"/>
    </row>
    <row r="167" spans="2:7" s="7" customFormat="1" x14ac:dyDescent="0.25">
      <c r="B167" s="2"/>
      <c r="C167" s="5"/>
      <c r="D167"/>
      <c r="E167"/>
      <c r="G167"/>
    </row>
    <row r="168" spans="2:7" x14ac:dyDescent="0.25">
      <c r="B168" s="2"/>
      <c r="F168" s="7"/>
    </row>
    <row r="169" spans="2:7" x14ac:dyDescent="0.25">
      <c r="B169" s="2"/>
      <c r="F169" s="7"/>
    </row>
    <row r="170" spans="2:7" x14ac:dyDescent="0.25">
      <c r="B170" s="2"/>
      <c r="F170" s="7"/>
    </row>
    <row r="171" spans="2:7" x14ac:dyDescent="0.25">
      <c r="B171" s="2"/>
      <c r="F171" s="7"/>
    </row>
    <row r="172" spans="2:7" x14ac:dyDescent="0.25">
      <c r="B172" s="2"/>
      <c r="F172" s="7"/>
      <c r="G172" s="7"/>
    </row>
    <row r="173" spans="2:7" x14ac:dyDescent="0.25">
      <c r="B173" s="2"/>
      <c r="F173" s="7"/>
    </row>
    <row r="174" spans="2:7" x14ac:dyDescent="0.25">
      <c r="B174" s="2"/>
      <c r="F174" s="7"/>
    </row>
    <row r="175" spans="2:7" x14ac:dyDescent="0.25">
      <c r="B175" s="2"/>
      <c r="D175" s="5"/>
      <c r="E175" s="5"/>
      <c r="F175" s="7"/>
    </row>
  </sheetData>
  <autoFilter ref="B1:G172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D100:D175 D2:D6 D7:D91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0"/>
  <sheetViews>
    <sheetView workbookViewId="0">
      <selection activeCell="F11" sqref="F11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35</v>
      </c>
      <c r="B1" s="2" t="s">
        <v>16</v>
      </c>
      <c r="C1" s="6" t="s">
        <v>1</v>
      </c>
      <c r="D1" s="1" t="s">
        <v>34</v>
      </c>
      <c r="E1" s="1" t="s">
        <v>3</v>
      </c>
      <c r="F1" s="1" t="s">
        <v>8</v>
      </c>
      <c r="G1" s="6" t="s">
        <v>2</v>
      </c>
      <c r="H1" s="6" t="s">
        <v>36</v>
      </c>
      <c r="I1" s="1" t="s">
        <v>7</v>
      </c>
    </row>
    <row r="2" spans="1:9" x14ac:dyDescent="0.25">
      <c r="A2" s="7">
        <v>6</v>
      </c>
      <c r="B2" s="8" t="s">
        <v>32</v>
      </c>
      <c r="C2" s="5" t="s">
        <v>57</v>
      </c>
      <c r="D2" s="5" t="s">
        <v>13</v>
      </c>
      <c r="E2" s="7">
        <f>VLOOKUP(D2,Stats!$A$1:$B$10,2,FALSE)</f>
        <v>10</v>
      </c>
      <c r="F2" s="7" t="s">
        <v>65</v>
      </c>
      <c r="G2" s="5"/>
    </row>
    <row r="3" spans="1:9" x14ac:dyDescent="0.25">
      <c r="A3" s="7">
        <v>7</v>
      </c>
      <c r="B3" s="8" t="s">
        <v>32</v>
      </c>
      <c r="C3" s="5" t="s">
        <v>58</v>
      </c>
      <c r="D3" s="5" t="s">
        <v>14</v>
      </c>
      <c r="E3" s="7">
        <f>VLOOKUP(D3,Stats!$A$1:$B$10,2,FALSE)</f>
        <v>25</v>
      </c>
      <c r="F3" s="7" t="s">
        <v>66</v>
      </c>
      <c r="G3" s="5"/>
    </row>
    <row r="4" spans="1:9" x14ac:dyDescent="0.25">
      <c r="B4" s="8"/>
      <c r="F4" s="7"/>
      <c r="G4" s="5"/>
    </row>
    <row r="5" spans="1:9" x14ac:dyDescent="0.25">
      <c r="B5" s="8"/>
      <c r="F5" s="7"/>
      <c r="G5" s="5"/>
    </row>
    <row r="6" spans="1:9" x14ac:dyDescent="0.25">
      <c r="B6" s="8"/>
      <c r="F6" s="7"/>
      <c r="G6" s="5"/>
    </row>
    <row r="7" spans="1:9" x14ac:dyDescent="0.25">
      <c r="B7" s="8"/>
      <c r="C7" s="5"/>
      <c r="F7" s="7"/>
      <c r="G7" s="5"/>
    </row>
    <row r="8" spans="1:9" x14ac:dyDescent="0.25">
      <c r="B8" s="8"/>
      <c r="F8" s="7"/>
      <c r="G8" s="5"/>
    </row>
    <row r="9" spans="1:9" x14ac:dyDescent="0.25">
      <c r="B9" s="8"/>
      <c r="F9" s="7"/>
      <c r="G9" s="5"/>
    </row>
    <row r="10" spans="1:9" x14ac:dyDescent="0.25">
      <c r="B10" s="8"/>
      <c r="F10" s="7"/>
      <c r="G10" s="5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  <c r="F16" s="7"/>
    </row>
    <row r="17" spans="2:6" x14ac:dyDescent="0.25">
      <c r="B17" s="8"/>
      <c r="C17" s="5"/>
    </row>
    <row r="18" spans="2:6" x14ac:dyDescent="0.25">
      <c r="B18" s="8"/>
      <c r="C18" s="5"/>
      <c r="F18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5"/>
      <c r="F31" s="7"/>
    </row>
    <row r="32" spans="2:6" x14ac:dyDescent="0.25">
      <c r="B32" s="8"/>
      <c r="C32" s="5"/>
      <c r="F32" s="7"/>
    </row>
    <row r="33" spans="1:6" x14ac:dyDescent="0.25">
      <c r="B33" s="8"/>
      <c r="C33" s="5"/>
      <c r="F33" s="7"/>
    </row>
    <row r="34" spans="1:6" x14ac:dyDescent="0.25">
      <c r="B34" s="8"/>
      <c r="C34" s="5"/>
      <c r="F34" s="7"/>
    </row>
    <row r="35" spans="1:6" x14ac:dyDescent="0.25">
      <c r="B35" s="8"/>
      <c r="C35" s="5"/>
      <c r="F35" s="7"/>
    </row>
    <row r="36" spans="1:6" x14ac:dyDescent="0.25">
      <c r="B36" s="8"/>
      <c r="C36" s="10"/>
    </row>
    <row r="37" spans="1:6" x14ac:dyDescent="0.25">
      <c r="B37" s="8"/>
      <c r="C37" s="5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x14ac:dyDescent="0.25">
      <c r="A55" s="2"/>
      <c r="B55" s="5"/>
      <c r="D55" s="7"/>
      <c r="E55" s="5"/>
      <c r="F55" s="1"/>
    </row>
    <row r="56" spans="1:6" x14ac:dyDescent="0.25">
      <c r="A56" s="2"/>
      <c r="B56" s="5"/>
      <c r="D56" s="7"/>
      <c r="E56" s="5"/>
      <c r="F56" s="1"/>
    </row>
    <row r="57" spans="1:6" x14ac:dyDescent="0.25">
      <c r="A57" s="2"/>
      <c r="B57" s="5"/>
      <c r="D57" s="7"/>
      <c r="E57" s="5"/>
      <c r="F57" s="1"/>
    </row>
    <row r="58" spans="1:6" x14ac:dyDescent="0.25">
      <c r="A58" s="2"/>
      <c r="B58" s="5"/>
      <c r="D58" s="7"/>
      <c r="E58" s="5"/>
      <c r="F58" s="1"/>
    </row>
    <row r="59" spans="1:6" x14ac:dyDescent="0.25">
      <c r="A59" s="2"/>
      <c r="B59" s="5"/>
      <c r="D59" s="7"/>
      <c r="E59" s="5"/>
      <c r="F59" s="1"/>
    </row>
    <row r="60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C38:C59 D2:D37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" sqref="B3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49</v>
      </c>
      <c r="B2" s="7" t="s">
        <v>62</v>
      </c>
    </row>
    <row r="3" spans="1:7" s="7" customFormat="1" x14ac:dyDescent="0.25">
      <c r="A3" s="5" t="s">
        <v>56</v>
      </c>
      <c r="B3" s="7" t="s">
        <v>63</v>
      </c>
    </row>
    <row r="4" spans="1:7" x14ac:dyDescent="0.25">
      <c r="A4" s="5"/>
      <c r="C4" s="7"/>
      <c r="D4" s="7"/>
      <c r="E4" s="7"/>
      <c r="F4" s="7"/>
    </row>
    <row r="5" spans="1:7" s="7" customFormat="1" x14ac:dyDescent="0.25">
      <c r="A5" s="5"/>
    </row>
    <row r="6" spans="1:7" s="7" customFormat="1" x14ac:dyDescent="0.25">
      <c r="A6" s="5"/>
    </row>
    <row r="7" spans="1:7" s="7" customFormat="1" x14ac:dyDescent="0.25">
      <c r="A7" s="5"/>
    </row>
    <row r="8" spans="1:7" s="7" customFormat="1" x14ac:dyDescent="0.25">
      <c r="A8" s="11"/>
    </row>
    <row r="9" spans="1:7" x14ac:dyDescent="0.25">
      <c r="A9" s="7"/>
      <c r="C9" s="7"/>
      <c r="D9" s="7"/>
      <c r="E9" s="7"/>
      <c r="F9" s="7"/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C1" zoomScale="70" zoomScaleNormal="70" workbookViewId="0">
      <pane ySplit="1" topLeftCell="A2" activePane="bottomLeft" state="frozen"/>
      <selection pane="bottomLeft" activeCell="H30" sqref="H30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35</v>
      </c>
      <c r="B1" t="s">
        <v>1</v>
      </c>
      <c r="C1" t="s">
        <v>2</v>
      </c>
      <c r="D1" s="7" t="s">
        <v>30</v>
      </c>
      <c r="E1" t="s">
        <v>19</v>
      </c>
      <c r="F1" t="s">
        <v>29</v>
      </c>
      <c r="G1" t="s">
        <v>27</v>
      </c>
      <c r="H1" t="s">
        <v>28</v>
      </c>
      <c r="I1" t="s">
        <v>31</v>
      </c>
    </row>
    <row r="2" spans="1:9" s="7" customFormat="1" x14ac:dyDescent="0.25">
      <c r="A2" s="7">
        <f>Achievements!A2</f>
        <v>1</v>
      </c>
      <c r="B2" s="7" t="str">
        <f>Achievements!C2</f>
        <v>Cadet</v>
      </c>
      <c r="C2" s="7" t="str">
        <f>Achievements!F2</f>
        <v>Complete stages 0 to 10 (going out of bounds resets achievement)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Second Officer</v>
      </c>
      <c r="C3" s="7" t="str">
        <f>Achievements!F3</f>
        <v>Complete stages 11 to 20 (going out of bounds resets achievement)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16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First Officer</v>
      </c>
      <c r="C4" s="7" t="str">
        <f>Achievements!F4</f>
        <v>Complete stages 21 to 30 (going out of bounds resets achievement)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Extras!A2</f>
        <v>6</v>
      </c>
      <c r="B5" s="7" t="str">
        <f>Extras!C2</f>
        <v>Major</v>
      </c>
      <c r="C5" s="7" t="str">
        <f>Achievements!F5</f>
        <v>Complete stages 31 to 40 (going out of bounds resets achievement)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si="1"/>
        <v>YES</v>
      </c>
    </row>
    <row r="6" spans="1:9" s="7" customFormat="1" x14ac:dyDescent="0.25">
      <c r="A6" s="7">
        <f>Extras!A3</f>
        <v>7</v>
      </c>
      <c r="B6" s="7" t="str">
        <f>Extras!C3</f>
        <v>Colonel</v>
      </c>
      <c r="C6" s="7" t="str">
        <f>Achievements!F6</f>
        <v>Complete stages 41 to 50 (going out of bounds resets achievement)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Achievements!A9</f>
        <v>10</v>
      </c>
      <c r="B7" s="7" t="str">
        <f>Achievements!C9</f>
        <v>Ace Pilot</v>
      </c>
      <c r="C7" s="7" t="str">
        <f>Achievements!F7</f>
        <v>Complete stages 0 to 10 without taking damage (going out of bounds resets achievement)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s="7" customFormat="1" x14ac:dyDescent="0.25">
      <c r="A8" s="7">
        <f>Achievements!A10</f>
        <v>11</v>
      </c>
      <c r="B8" s="7" t="str">
        <f>Achievements!C10</f>
        <v>Asteroid Destroyer</v>
      </c>
      <c r="C8" s="7" t="str">
        <f>Achievements!F8</f>
        <v>Complete stages 0 to 20 without taking damage (going out of bounds resets achievement)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s="7" customFormat="1" x14ac:dyDescent="0.25">
      <c r="A9" s="7">
        <f>Achievements!A11</f>
        <v>12</v>
      </c>
      <c r="B9" s="7" t="str">
        <f>Achievements!C11</f>
        <v xml:space="preserve">Asteroid Obliterator </v>
      </c>
      <c r="C9" s="7" t="str">
        <f>Achievements!F9</f>
        <v>Complete stages 0 to 30 without taking damage (going out of bounds resets achievement)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s="7" customFormat="1" x14ac:dyDescent="0.25">
      <c r="C10" s="7" t="str">
        <f>Achievements!F10</f>
        <v>Destroy 25 or more asteroids in a single stage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s="7" customFormat="1" x14ac:dyDescent="0.25">
      <c r="C11" s="7" t="str">
        <f>Achievements!F11</f>
        <v>Destroy 50 or more asteroids in a single stage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x14ac:dyDescent="0.25">
      <c r="C12" s="7" t="str">
        <f>Achievements!F12</f>
        <v>Destroy 100 or more asteroids in a single stage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x14ac:dyDescent="0.25">
      <c r="C13" s="7" t="str">
        <f>Achievements!F13</f>
        <v>Boost through 10 gates in one life (going out of bounds resets achievement)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s="7" customFormat="1" x14ac:dyDescent="0.25">
      <c r="A14" s="7">
        <f>Achievements!A12</f>
        <v>13</v>
      </c>
      <c r="B14" s="7" t="str">
        <f>Achievements!C12</f>
        <v>Asteroid Annihilator</v>
      </c>
      <c r="C14" s="7" t="str">
        <f>Achievements!F14</f>
        <v>Boost through 25 gates in one life (going out of bounds resets achievement)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s="7" customFormat="1" x14ac:dyDescent="0.25">
      <c r="A15" s="7">
        <f>Achievements!A13</f>
        <v>14</v>
      </c>
      <c r="B15" s="7" t="str">
        <f>Achievements!C13</f>
        <v>Learning to Fly</v>
      </c>
      <c r="C15" s="7" t="str">
        <f>Achievements!F15</f>
        <v>Boost through 50 gates in one life (going out of bounds resets achievement)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s="7" customFormat="1" x14ac:dyDescent="0.25">
      <c r="A16" s="7">
        <f>Achievements!A14</f>
        <v>15</v>
      </c>
      <c r="B16" s="7" t="str">
        <f>Achievements!C14</f>
        <v>Straighten Up and Fly Right</v>
      </c>
      <c r="C16" s="7" t="str">
        <f>Achievements!F16</f>
        <v>Go out of bounds for an accumulative 15 seconds (cancels other achievements and leaderboards)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2:9" x14ac:dyDescent="0.25">
      <c r="B17" s="7"/>
      <c r="C17" s="7"/>
      <c r="D17" s="7" t="str">
        <f>COUNTIF(D2:D16,"X")&amp;" /"&amp;ROW()-2</f>
        <v>15 /15</v>
      </c>
      <c r="E17" s="7" t="str">
        <f>COUNTIF(E2:E16,"X")&amp;" /"&amp;ROW()-2</f>
        <v>15 /15</v>
      </c>
      <c r="F17" s="7" t="str">
        <f>COUNTIF(F2:F16,"X")&amp;" /"&amp;ROW()-2</f>
        <v>15 /15</v>
      </c>
      <c r="G17" s="7" t="str">
        <f>COUNTIF(G2:G16,"X")&amp;" /"&amp;ROW()-2</f>
        <v>15 /15</v>
      </c>
      <c r="H17" s="7" t="str">
        <f>COUNTIF(H2:H16,"X")&amp;" /"&amp;ROW()-2</f>
        <v>15 /15</v>
      </c>
      <c r="I17" s="7" t="str">
        <f>COUNTIF(I2:I16,"YES")&amp;" /"&amp;ROW()-2</f>
        <v>15 /15</v>
      </c>
    </row>
    <row r="18" spans="2:9" x14ac:dyDescent="0.25">
      <c r="B18" s="7"/>
      <c r="C18" s="7"/>
    </row>
    <row r="19" spans="2:9" x14ac:dyDescent="0.25">
      <c r="B19" s="7"/>
    </row>
    <row r="20" spans="2:9" x14ac:dyDescent="0.25">
      <c r="B20" s="7"/>
    </row>
    <row r="21" spans="2:9" x14ac:dyDescent="0.25">
      <c r="B21" s="7"/>
    </row>
    <row r="22" spans="2:9" x14ac:dyDescent="0.25">
      <c r="B22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9" sqref="A19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achievement("Cadet","Complete stages 0 to 10 (going out of bounds resets achievement)", 1,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achievement("Second Officer","Complete stages 11 to 20 (going out of bounds resets achievement)", 2, trigger)</v>
      </c>
    </row>
    <row r="5" spans="1:1" s="7" customFormat="1" x14ac:dyDescent="0.25">
      <c r="A5" s="7" t="str">
        <f t="shared" ca="1" si="0"/>
        <v>achievement("First Officer","Complete stages 21 to 30 (going out of bounds resets achievement)", 3, trigger)</v>
      </c>
    </row>
    <row r="6" spans="1:1" s="7" customFormat="1" x14ac:dyDescent="0.25">
      <c r="A6" s="7" t="str">
        <f t="shared" ca="1" si="0"/>
        <v>achievement("Senior Officer","Complete stages 31 to 40 (going out of bounds resets achievement)", 4, trigger)</v>
      </c>
    </row>
    <row r="7" spans="1:1" s="7" customFormat="1" x14ac:dyDescent="0.25">
      <c r="A7" s="7" t="str">
        <f t="shared" ca="1" si="0"/>
        <v>achievement("Captain ","Complete stages 41 to 50 (going out of bounds resets achievement)", 5, trigger)</v>
      </c>
    </row>
    <row r="8" spans="1:1" s="7" customFormat="1" x14ac:dyDescent="0.25">
      <c r="A8" s="7" t="str">
        <f t="shared" ca="1" si="0"/>
        <v>achievement("Flight Specialist","Complete stages 0 to 10 without taking damage (going out of bounds resets achievement)", 2, trigger)</v>
      </c>
    </row>
    <row r="9" spans="1:1" s="7" customFormat="1" x14ac:dyDescent="0.25">
      <c r="A9" s="7" t="str">
        <f t="shared" ca="1" si="0"/>
        <v>achievement("Aerial Acrobat","Complete stages 0 to 20 without taking damage (going out of bounds resets achievement)", 3, trigger)</v>
      </c>
    </row>
    <row r="10" spans="1:1" s="7" customFormat="1" x14ac:dyDescent="0.25">
      <c r="A10" s="7" t="str">
        <f t="shared" ca="1" si="0"/>
        <v>achievement("Ace Pilot","Complete stages 0 to 30 without taking damage (going out of bounds resets achievement)", 5, trigger)</v>
      </c>
    </row>
    <row r="11" spans="1:1" s="7" customFormat="1" x14ac:dyDescent="0.25">
      <c r="A11" s="7" t="str">
        <f t="shared" ca="1" si="0"/>
        <v>achievement("Asteroid Destroyer","Destroy 25 or more asteroids in a single stage", 2, trigger)</v>
      </c>
    </row>
    <row r="12" spans="1:1" s="7" customFormat="1" x14ac:dyDescent="0.25">
      <c r="A12" s="7" t="str">
        <f t="shared" ca="1" si="0"/>
        <v>achievement("Asteroid Obliterator ","Destroy 50 or more asteroids in a single stage", 3, trigger)</v>
      </c>
    </row>
    <row r="13" spans="1:1" s="7" customFormat="1" x14ac:dyDescent="0.25">
      <c r="A13" s="7" t="str">
        <f t="shared" ca="1" si="0"/>
        <v>achievement("Asteroid Annihilator","Destroy 100 or more asteroids in a single stage", 5, trigger)</v>
      </c>
    </row>
    <row r="14" spans="1:1" s="7" customFormat="1" x14ac:dyDescent="0.25">
      <c r="A14" s="7" t="str">
        <f t="shared" ca="1" si="0"/>
        <v>achievement("Learning to Fly","Boost through 10 gates in one life (going out of bounds resets achievement)", 2, trigger)</v>
      </c>
    </row>
    <row r="15" spans="1:1" s="7" customFormat="1" x14ac:dyDescent="0.25">
      <c r="A15" s="7" t="str">
        <f t="shared" ca="1" si="0"/>
        <v>achievement("Straighten Up and Fly Right","Boost through 25 gates in one life (going out of bounds resets achievement)", 3, trigger)</v>
      </c>
    </row>
    <row r="16" spans="1:1" s="7" customFormat="1" x14ac:dyDescent="0.25">
      <c r="A16" s="7" t="str">
        <f t="shared" ca="1" si="0"/>
        <v>achievement("Thread the Needle","Boost through 50 gates in one life (going out of bounds resets achievement)", 5, trigger)</v>
      </c>
    </row>
    <row r="17" spans="1:1" s="7" customFormat="1" x14ac:dyDescent="0.25">
      <c r="A17" s="7" t="str">
        <f t="shared" ca="1" si="0"/>
        <v>achievement("Out of Bounds","Go out of bounds for an accumulative 15 seconds (cancels other achievements and leaderboards)", 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19" spans="1:1" s="7" customFormat="1" x14ac:dyDescent="0.25">
      <c r="A19" s="7" t="str">
        <f t="shared" ca="1" si="0"/>
        <v>achievement("","", , trigger)</v>
      </c>
    </row>
    <row r="20" spans="1:1" s="7" customFormat="1" x14ac:dyDescent="0.25">
      <c r="A20" s="7" t="str">
        <f t="shared" ca="1" si="0"/>
        <v>achievement("","", , trigger)</v>
      </c>
    </row>
    <row r="21" spans="1:1" s="7" customFormat="1" x14ac:dyDescent="0.25">
      <c r="A21" s="7" t="str">
        <f t="shared" ca="1" si="0"/>
        <v>achievement("","", , trigger)</v>
      </c>
    </row>
    <row r="22" spans="1:1" s="7" customFormat="1" x14ac:dyDescent="0.25">
      <c r="A22" s="7" t="str">
        <f t="shared" ca="1" si="0"/>
        <v>achievement("","", 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ca="1" si="0"/>
        <v>achievement("","", , trigger)</v>
      </c>
    </row>
    <row r="26" spans="1:1" s="7" customFormat="1" x14ac:dyDescent="0.25">
      <c r="A26" s="7" t="str">
        <f t="shared" ca="1" si="0"/>
        <v>achievement("","", , trigger)</v>
      </c>
    </row>
    <row r="27" spans="1:1" s="7" customFormat="1" x14ac:dyDescent="0.25">
      <c r="A27" s="7" t="str">
        <f t="shared" ca="1" si="0"/>
        <v>achievement("","", , trigger)</v>
      </c>
    </row>
    <row r="28" spans="1:1" s="7" customFormat="1" x14ac:dyDescent="0.25">
      <c r="A28" s="7" t="str">
        <f t="shared" ca="1" si="0"/>
        <v>achievement("","", , trigger)</v>
      </c>
    </row>
    <row r="29" spans="1:1" s="7" customFormat="1" x14ac:dyDescent="0.25">
      <c r="A29" s="7" t="str">
        <f t="shared" ca="1" si="0"/>
        <v>achievement("","", 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F7" sqref="F7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34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1</v>
      </c>
      <c r="E2" s="8" t="s">
        <v>32</v>
      </c>
      <c r="F2" s="4">
        <f>COUNTIF(Achievements!B:B,E2)</f>
        <v>5</v>
      </c>
      <c r="G2" s="7">
        <f>SUMIF(Achievements!B:B,E2,Achievements!E:E)</f>
        <v>15</v>
      </c>
      <c r="J2" s="1"/>
    </row>
    <row r="3" spans="1:10" x14ac:dyDescent="0.25">
      <c r="A3" t="s">
        <v>9</v>
      </c>
      <c r="B3">
        <v>1</v>
      </c>
      <c r="C3">
        <f>COUNTIF(Achievements!D:D,A3)</f>
        <v>1</v>
      </c>
      <c r="E3" s="8" t="s">
        <v>38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17</v>
      </c>
      <c r="B4">
        <v>2</v>
      </c>
      <c r="C4">
        <f>COUNTIF(Achievements!D:D,A4)</f>
        <v>4</v>
      </c>
      <c r="E4" s="8" t="s">
        <v>34</v>
      </c>
      <c r="F4" s="4">
        <f>COUNTIF(Achievements!B:B,E4)</f>
        <v>10</v>
      </c>
      <c r="G4" s="7">
        <f>SUMIF(Achievements!B:B,E4,Achievements!E:E)</f>
        <v>30</v>
      </c>
    </row>
    <row r="5" spans="1:10" x14ac:dyDescent="0.25">
      <c r="A5" t="s">
        <v>10</v>
      </c>
      <c r="B5">
        <v>3</v>
      </c>
      <c r="C5">
        <f>COUNTIF(Achievements!D:D,A5)</f>
        <v>4</v>
      </c>
      <c r="E5" s="8" t="s">
        <v>37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11</v>
      </c>
      <c r="B6">
        <v>4</v>
      </c>
      <c r="C6">
        <f>COUNTIF(Achievements!D:D,A6)</f>
        <v>1</v>
      </c>
      <c r="E6" s="8" t="s">
        <v>39</v>
      </c>
      <c r="F6" s="4">
        <f>COUNTIF(Achievements!B:B,E6)</f>
        <v>0</v>
      </c>
      <c r="G6" s="7">
        <f>SUMIF(Achievements!B:B,E6,Achievements!E:E)</f>
        <v>0</v>
      </c>
    </row>
    <row r="7" spans="1:10" x14ac:dyDescent="0.25">
      <c r="A7" t="s">
        <v>12</v>
      </c>
      <c r="B7">
        <v>5</v>
      </c>
      <c r="C7">
        <f>COUNTIF(Achievements!D:D,A7)</f>
        <v>4</v>
      </c>
      <c r="E7" s="2" t="s">
        <v>5</v>
      </c>
      <c r="F7" s="3">
        <f>SUM(F2:F6)</f>
        <v>15</v>
      </c>
      <c r="G7" s="3">
        <f>SUM(G2:G6)</f>
        <v>45</v>
      </c>
    </row>
    <row r="8" spans="1:10" x14ac:dyDescent="0.25">
      <c r="A8" t="s">
        <v>13</v>
      </c>
      <c r="B8">
        <v>10</v>
      </c>
      <c r="C8">
        <f>COUNTIF(Achievements!D:D,A8)</f>
        <v>0</v>
      </c>
    </row>
    <row r="9" spans="1:10" x14ac:dyDescent="0.25">
      <c r="A9" s="7" t="s">
        <v>14</v>
      </c>
      <c r="B9" s="7">
        <v>25</v>
      </c>
      <c r="C9" s="7">
        <f>COUNTIF(Achievements!D:D,A9)</f>
        <v>0</v>
      </c>
    </row>
    <row r="10" spans="1:10" x14ac:dyDescent="0.25">
      <c r="A10" t="s">
        <v>33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2022-08-29T21:58:47Z</dcterms:modified>
</cp:coreProperties>
</file>