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rea\Dropbox\RetroArch\Achievements\Checkers (Fairchild Channel F)\Doc\"/>
    </mc:Choice>
  </mc:AlternateContent>
  <bookViews>
    <workbookView xWindow="-105" yWindow="-105" windowWidth="23250" windowHeight="12570" tabRatio="635"/>
  </bookViews>
  <sheets>
    <sheet name="Achievements" sheetId="2" r:id="rId1"/>
    <sheet name="Leaderboards" sheetId="27" r:id="rId2"/>
    <sheet name="Checklist" sheetId="49" r:id="rId3"/>
    <sheet name="Text" sheetId="11" r:id="rId4"/>
    <sheet name="Stats" sheetId="7" r:id="rId5"/>
    <sheet name="Game Dec" sheetId="16" state="hidden" r:id="rId6"/>
  </sheets>
  <definedNames>
    <definedName name="_xlnm._FilterDatabase" localSheetId="0" hidden="1">Achievements!$B$1:$G$178</definedName>
    <definedName name="_xlnm._FilterDatabase" localSheetId="2" hidden="1">Checklist!$A$1:$I$1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49" l="1"/>
  <c r="I20" i="49"/>
  <c r="A3" i="49"/>
  <c r="B3" i="49"/>
  <c r="C3" i="49"/>
  <c r="A4" i="49"/>
  <c r="B4" i="49"/>
  <c r="C4" i="49"/>
  <c r="A5" i="49"/>
  <c r="B5" i="49"/>
  <c r="C5" i="49"/>
  <c r="A6" i="49"/>
  <c r="B6" i="49"/>
  <c r="C6" i="49"/>
  <c r="A7" i="49"/>
  <c r="B7" i="49"/>
  <c r="C7" i="49"/>
  <c r="A8" i="49"/>
  <c r="B8" i="49"/>
  <c r="C8" i="49"/>
  <c r="A9" i="49"/>
  <c r="B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16" i="49"/>
  <c r="B16" i="49"/>
  <c r="C16" i="49"/>
  <c r="A17" i="49"/>
  <c r="B17" i="49"/>
  <c r="C17" i="49"/>
  <c r="A18" i="49"/>
  <c r="B18" i="49"/>
  <c r="C18" i="49"/>
  <c r="A19" i="49"/>
  <c r="B19" i="49"/>
  <c r="C19" i="49"/>
  <c r="A20" i="49"/>
  <c r="B20" i="49"/>
  <c r="C20" i="49"/>
  <c r="A21" i="49"/>
  <c r="B21" i="49"/>
  <c r="C21" i="49"/>
  <c r="E20" i="2"/>
  <c r="E7" i="2"/>
  <c r="I14" i="49" l="1"/>
  <c r="I15" i="49"/>
  <c r="E15" i="2" l="1"/>
  <c r="I4" i="49" l="1"/>
  <c r="I5" i="49"/>
  <c r="I6" i="49"/>
  <c r="I7" i="49"/>
  <c r="I8" i="49"/>
  <c r="I9" i="49"/>
  <c r="I10" i="49"/>
  <c r="I11" i="49"/>
  <c r="I12" i="49"/>
  <c r="I13" i="49"/>
  <c r="I16" i="49"/>
  <c r="I17" i="49"/>
  <c r="I18" i="49"/>
  <c r="I21" i="49"/>
  <c r="E12" i="2" l="1"/>
  <c r="E19" i="2" l="1"/>
  <c r="I3" i="49" l="1"/>
  <c r="E10" i="2"/>
  <c r="E14" i="2"/>
  <c r="E4" i="2" l="1"/>
  <c r="E9" i="2" l="1"/>
  <c r="A2" i="49" l="1"/>
  <c r="C2" i="49"/>
  <c r="B2" i="49"/>
  <c r="E8" i="2"/>
  <c r="E16" i="2" l="1"/>
  <c r="E21" i="2" l="1"/>
  <c r="E17" i="2"/>
  <c r="E18" i="2" l="1"/>
  <c r="F6" i="7" l="1"/>
  <c r="E5" i="2" l="1"/>
  <c r="E3" i="2"/>
  <c r="E2" i="2" l="1"/>
  <c r="E22" i="49" l="1"/>
  <c r="F22" i="49"/>
  <c r="G22" i="49"/>
  <c r="H22" i="49"/>
  <c r="D22" i="49"/>
  <c r="G6" i="7"/>
  <c r="E6" i="2"/>
  <c r="E11" i="2"/>
  <c r="E13" i="2"/>
  <c r="A31" i="11"/>
  <c r="A12" i="11"/>
  <c r="A46" i="11"/>
  <c r="A32" i="11"/>
  <c r="A45" i="11"/>
  <c r="A47" i="11"/>
  <c r="A23" i="11"/>
  <c r="A19" i="11"/>
  <c r="A28" i="11"/>
  <c r="A25" i="11"/>
  <c r="A29" i="11"/>
  <c r="A22" i="11"/>
  <c r="A14" i="11"/>
  <c r="A9" i="11"/>
  <c r="A17" i="11"/>
  <c r="A4" i="11"/>
  <c r="A30" i="11"/>
  <c r="A6" i="11"/>
  <c r="A16" i="11"/>
  <c r="A43" i="11"/>
  <c r="A15" i="11"/>
  <c r="A3" i="11"/>
  <c r="A7" i="11"/>
  <c r="A18" i="11"/>
  <c r="A39" i="11"/>
  <c r="A21" i="11"/>
  <c r="A24" i="11"/>
  <c r="A5" i="11"/>
  <c r="A11" i="11"/>
  <c r="A27" i="11"/>
  <c r="A13" i="11"/>
  <c r="A10" i="11"/>
  <c r="A20" i="11"/>
  <c r="A26" i="11"/>
  <c r="A8" i="11"/>
  <c r="I2" i="49" l="1"/>
  <c r="I22" i="49" s="1"/>
  <c r="A41" i="11"/>
  <c r="A38" i="11"/>
  <c r="A42" i="11"/>
  <c r="A37" i="11"/>
  <c r="A1" i="2" l="1"/>
  <c r="A35" i="11"/>
  <c r="A33" i="11"/>
  <c r="A36" i="11"/>
  <c r="A44" i="11"/>
  <c r="A75" i="11"/>
  <c r="A34" i="11"/>
  <c r="A74" i="11"/>
  <c r="A76" i="11"/>
  <c r="A67" i="11"/>
  <c r="A40" i="11"/>
  <c r="F5" i="7" l="1"/>
  <c r="G5" i="7" l="1"/>
  <c r="A61" i="11"/>
  <c r="A50" i="11"/>
  <c r="A72" i="11"/>
  <c r="A66" i="11"/>
  <c r="A48" i="11"/>
  <c r="A71" i="11"/>
  <c r="A53" i="11"/>
  <c r="A55" i="11"/>
  <c r="A70" i="11"/>
  <c r="A68" i="11"/>
  <c r="A62" i="11"/>
  <c r="A73" i="11"/>
  <c r="A51" i="11"/>
  <c r="A69" i="11"/>
  <c r="A58" i="11"/>
  <c r="A65" i="11"/>
  <c r="A56" i="11"/>
  <c r="A52" i="11"/>
  <c r="A54" i="11"/>
  <c r="A49" i="11"/>
  <c r="A59" i="11"/>
  <c r="A57" i="11"/>
  <c r="A64" i="11"/>
  <c r="A60" i="11"/>
  <c r="A63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<sst xmlns="http://schemas.openxmlformats.org/spreadsheetml/2006/main" count="235" uniqueCount="85">
  <si>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</si>
  <si>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</si>
  <si>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</si>
  <si>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</si>
  <si>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</si>
  <si>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</si>
  <si>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</si>
  <si>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</si>
  <si>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</si>
  <si>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</si>
  <si>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</si>
  <si>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</si>
  <si>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</si>
  <si>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</si>
  <si>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</si>
  <si>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</si>
  <si>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</si>
  <si>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</si>
  <si>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</si>
  <si>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</si>
  <si>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</si>
  <si>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</si>
  <si>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</si>
  <si>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</si>
  <si>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</si>
  <si>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</si>
  <si>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</si>
  <si>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</si>
  <si>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</si>
  <si>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</si>
  <si>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</si>
  <si>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</si>
  <si>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</si>
  <si>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</si>
  <si>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</si>
  <si>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Enemies</t>
  </si>
  <si>
    <t>Score</t>
  </si>
  <si>
    <t>Collect</t>
  </si>
  <si>
    <t>Capture two pieces in one turn</t>
  </si>
  <si>
    <t>Crown one of your pieces</t>
  </si>
  <si>
    <t>Capture a king</t>
  </si>
  <si>
    <t>King Me!</t>
  </si>
  <si>
    <t>Have three kings at once</t>
  </si>
  <si>
    <t>Win a game by capturing all of the opponents pieces</t>
  </si>
  <si>
    <t>Have four pieces on the top of the board at once</t>
  </si>
  <si>
    <t>Move a king to the bottom of the board</t>
  </si>
  <si>
    <t>Capture the first piece</t>
  </si>
  <si>
    <t>It's a Trap!</t>
  </si>
  <si>
    <t>Regicide!</t>
  </si>
  <si>
    <t>First Blood!</t>
  </si>
  <si>
    <t>Full Press!</t>
  </si>
  <si>
    <t>Quick Victory!</t>
  </si>
  <si>
    <t>Complete Victory!</t>
  </si>
  <si>
    <t>Tactical Victory!</t>
  </si>
  <si>
    <t>Clear Advantage!</t>
  </si>
  <si>
    <t>Slight Advantage!</t>
  </si>
  <si>
    <t>The Reserves!</t>
  </si>
  <si>
    <t>Double Jump!</t>
  </si>
  <si>
    <t>Win a game by capturing all of the opponents pieces in 50 turns or less</t>
  </si>
  <si>
    <t>Sacrifice a piece to capture two or more pieces in a single trade</t>
  </si>
  <si>
    <t>Return of the King!</t>
  </si>
  <si>
    <t>Control Center!</t>
  </si>
  <si>
    <t>Win a game by blocking the opponent from moving</t>
  </si>
  <si>
    <t>Decisive Victory!</t>
  </si>
  <si>
    <t>Have five pieces in the middle of the board at once (between rows 3 to 6 and columns 3 to 6)</t>
  </si>
  <si>
    <t>Have two or more pieces than your opponent during your turn</t>
  </si>
  <si>
    <t>Have four or more pieces than your opponent during your turn</t>
  </si>
  <si>
    <t>Have six or more pieces than your opponent during your turn</t>
  </si>
  <si>
    <t>Go ten turns without moving a piece from the bottom of the board</t>
  </si>
  <si>
    <t>Huge Advantage!</t>
  </si>
  <si>
    <t>Have two kings at once</t>
  </si>
  <si>
    <t>Absolute Victory!</t>
  </si>
  <si>
    <t>Win a game by capturing all of the opponents pieces in 40 turns or less</t>
  </si>
  <si>
    <t>We'll Lead as Two Kings!</t>
  </si>
  <si>
    <t>We Three Kings!</t>
  </si>
  <si>
    <t>Flanked!</t>
  </si>
  <si>
    <t>Have six pieces combined on the leftmost and rightmost side of the board at once</t>
  </si>
  <si>
    <t>Least number of moves to capture all of the green pieces</t>
  </si>
  <si>
    <t>Least number of moves to block the opponent from moving</t>
  </si>
  <si>
    <t>Least number of moves to get the CPU to rage quit (resign the game with moves still availible)</t>
  </si>
  <si>
    <t>Rage Quit!</t>
  </si>
  <si>
    <t>Tactical Winner!</t>
  </si>
  <si>
    <t>Quick Winner!</t>
  </si>
  <si>
    <t>26 best so far</t>
  </si>
  <si>
    <t>Win a game by capturing all of the opponents pieces in 30 turns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</si>
</sst>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9BDD"/>
      <color rgb="FFAD59C7"/>
      <color rgb="FFA66BD3"/>
      <color rgb="FFB776D4"/>
      <color rgb="FFB973C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1"/>
  <sheetViews>
    <sheetView tabSelected="1" topLeftCell="A10" zoomScale="85" zoomScaleNormal="85" workbookViewId="0">
      <selection activeCell="F26" sqref="F26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103.7109375" style="5" bestFit="1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15</v>
      </c>
      <c r="C1" s="6" t="s">
        <v>1</v>
      </c>
      <c r="D1" s="1" t="s">
        <v>33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31</v>
      </c>
      <c r="C2" s="5" t="s">
        <v>49</v>
      </c>
      <c r="D2" s="5" t="s">
        <v>8</v>
      </c>
      <c r="E2" s="7">
        <f>VLOOKUP(D2,Stats!$A$1:$B$10,2,FALSE)</f>
        <v>1</v>
      </c>
      <c r="F2" s="5" t="s">
        <v>46</v>
      </c>
      <c r="G2" s="5"/>
    </row>
    <row r="3" spans="1:7" s="7" customFormat="1" x14ac:dyDescent="0.25">
      <c r="A3" s="7">
        <v>2</v>
      </c>
      <c r="B3" s="8" t="s">
        <v>31</v>
      </c>
      <c r="C3" s="5" t="s">
        <v>48</v>
      </c>
      <c r="D3" s="5" t="s">
        <v>16</v>
      </c>
      <c r="E3" s="7">
        <f>VLOOKUP(D3,Stats!$A$1:$B$10,2,FALSE)</f>
        <v>2</v>
      </c>
      <c r="F3" s="5" t="s">
        <v>40</v>
      </c>
      <c r="G3" s="5"/>
    </row>
    <row r="4" spans="1:7" s="7" customFormat="1" x14ac:dyDescent="0.25">
      <c r="A4" s="7">
        <v>3</v>
      </c>
      <c r="B4" s="8" t="s">
        <v>31</v>
      </c>
      <c r="C4" s="5" t="s">
        <v>57</v>
      </c>
      <c r="D4" s="5" t="s">
        <v>9</v>
      </c>
      <c r="E4" s="7">
        <f>VLOOKUP(D4,Stats!$A$1:$B$10,2,FALSE)</f>
        <v>3</v>
      </c>
      <c r="F4" s="5" t="s">
        <v>38</v>
      </c>
      <c r="G4" s="5"/>
    </row>
    <row r="5" spans="1:7" s="7" customFormat="1" x14ac:dyDescent="0.25">
      <c r="A5" s="7">
        <v>4</v>
      </c>
      <c r="B5" s="8" t="s">
        <v>31</v>
      </c>
      <c r="C5" s="5" t="s">
        <v>47</v>
      </c>
      <c r="D5" s="5" t="s">
        <v>11</v>
      </c>
      <c r="E5" s="7">
        <f>VLOOKUP(D5,Stats!$A$1:$B$10,2,FALSE)</f>
        <v>5</v>
      </c>
      <c r="F5" s="5" t="s">
        <v>59</v>
      </c>
      <c r="G5" s="5"/>
    </row>
    <row r="6" spans="1:7" s="7" customFormat="1" x14ac:dyDescent="0.25">
      <c r="A6" s="7">
        <v>5</v>
      </c>
      <c r="B6" s="8" t="s">
        <v>31</v>
      </c>
      <c r="C6" s="5" t="s">
        <v>41</v>
      </c>
      <c r="D6" s="5" t="s">
        <v>8</v>
      </c>
      <c r="E6" s="7">
        <f>VLOOKUP(D6,Stats!$A$1:$B$10,2,FALSE)</f>
        <v>1</v>
      </c>
      <c r="F6" s="5" t="s">
        <v>39</v>
      </c>
      <c r="G6" s="5"/>
    </row>
    <row r="7" spans="1:7" s="7" customFormat="1" x14ac:dyDescent="0.25">
      <c r="A7" s="7">
        <v>6</v>
      </c>
      <c r="B7" s="8" t="s">
        <v>31</v>
      </c>
      <c r="C7" s="5" t="s">
        <v>73</v>
      </c>
      <c r="D7" s="5" t="s">
        <v>16</v>
      </c>
      <c r="E7" s="7">
        <f>VLOOKUP(D7,Stats!$A$1:$B$10,2,FALSE)</f>
        <v>2</v>
      </c>
      <c r="F7" s="5" t="s">
        <v>70</v>
      </c>
      <c r="G7" s="5"/>
    </row>
    <row r="8" spans="1:7" s="7" customFormat="1" x14ac:dyDescent="0.25">
      <c r="A8" s="7">
        <v>7</v>
      </c>
      <c r="B8" s="8" t="s">
        <v>31</v>
      </c>
      <c r="C8" s="5" t="s">
        <v>74</v>
      </c>
      <c r="D8" s="5" t="s">
        <v>9</v>
      </c>
      <c r="E8" s="7">
        <f>VLOOKUP(D8,Stats!$A$1:$B$10,2,FALSE)</f>
        <v>3</v>
      </c>
      <c r="F8" s="5" t="s">
        <v>42</v>
      </c>
      <c r="G8" s="5"/>
    </row>
    <row r="9" spans="1:7" s="7" customFormat="1" x14ac:dyDescent="0.25">
      <c r="A9" s="7">
        <v>8</v>
      </c>
      <c r="B9" s="8" t="s">
        <v>33</v>
      </c>
      <c r="C9" s="5" t="s">
        <v>60</v>
      </c>
      <c r="D9" s="5" t="s">
        <v>16</v>
      </c>
      <c r="E9" s="7">
        <f>VLOOKUP(D9,Stats!$A$1:$B$10,2,FALSE)</f>
        <v>2</v>
      </c>
      <c r="F9" s="5" t="s">
        <v>45</v>
      </c>
      <c r="G9" s="5"/>
    </row>
    <row r="10" spans="1:7" s="7" customFormat="1" x14ac:dyDescent="0.25">
      <c r="A10" s="7">
        <v>9</v>
      </c>
      <c r="B10" s="8" t="s">
        <v>33</v>
      </c>
      <c r="C10" s="5" t="s">
        <v>50</v>
      </c>
      <c r="D10" s="5" t="s">
        <v>11</v>
      </c>
      <c r="E10" s="7">
        <f>VLOOKUP(D10,Stats!$A$1:$B$10,2,FALSE)</f>
        <v>5</v>
      </c>
      <c r="F10" s="5" t="s">
        <v>44</v>
      </c>
      <c r="G10" s="5"/>
    </row>
    <row r="11" spans="1:7" s="7" customFormat="1" x14ac:dyDescent="0.25">
      <c r="A11" s="7">
        <v>10</v>
      </c>
      <c r="B11" s="8" t="s">
        <v>33</v>
      </c>
      <c r="C11" s="5" t="s">
        <v>61</v>
      </c>
      <c r="D11" s="5" t="s">
        <v>11</v>
      </c>
      <c r="E11" s="7">
        <f>VLOOKUP(D11,Stats!$A$1:$B$10,2,FALSE)</f>
        <v>5</v>
      </c>
      <c r="F11" s="5" t="s">
        <v>64</v>
      </c>
      <c r="G11" s="5"/>
    </row>
    <row r="12" spans="1:7" s="7" customFormat="1" x14ac:dyDescent="0.25">
      <c r="A12" s="7">
        <v>11</v>
      </c>
      <c r="B12" s="8" t="s">
        <v>33</v>
      </c>
      <c r="C12" s="5" t="s">
        <v>75</v>
      </c>
      <c r="D12" s="5" t="s">
        <v>11</v>
      </c>
      <c r="E12" s="7">
        <f>VLOOKUP(D12,Stats!$A$1:$B$10,2,FALSE)</f>
        <v>5</v>
      </c>
      <c r="F12" s="5" t="s">
        <v>76</v>
      </c>
      <c r="G12" s="5"/>
    </row>
    <row r="13" spans="1:7" s="7" customFormat="1" x14ac:dyDescent="0.25">
      <c r="A13" s="7">
        <v>12</v>
      </c>
      <c r="B13" s="8" t="s">
        <v>33</v>
      </c>
      <c r="C13" s="5" t="s">
        <v>56</v>
      </c>
      <c r="D13" s="5" t="s">
        <v>11</v>
      </c>
      <c r="E13" s="7">
        <f>VLOOKUP(D13,Stats!$A$1:$B$10,2,FALSE)</f>
        <v>5</v>
      </c>
      <c r="F13" s="5" t="s">
        <v>68</v>
      </c>
      <c r="G13" s="5"/>
    </row>
    <row r="14" spans="1:7" s="7" customFormat="1" x14ac:dyDescent="0.25">
      <c r="A14" s="7">
        <v>13</v>
      </c>
      <c r="B14" s="8" t="s">
        <v>33</v>
      </c>
      <c r="C14" s="5" t="s">
        <v>55</v>
      </c>
      <c r="D14" s="5" t="s">
        <v>16</v>
      </c>
      <c r="E14" s="7">
        <f>VLOOKUP(D14,Stats!$A$1:$B$10,2,FALSE)</f>
        <v>2</v>
      </c>
      <c r="F14" s="5" t="s">
        <v>65</v>
      </c>
    </row>
    <row r="15" spans="1:7" s="7" customFormat="1" x14ac:dyDescent="0.25">
      <c r="A15" s="7">
        <v>14</v>
      </c>
      <c r="B15" s="8" t="s">
        <v>33</v>
      </c>
      <c r="C15" s="5" t="s">
        <v>54</v>
      </c>
      <c r="D15" s="5" t="s">
        <v>10</v>
      </c>
      <c r="E15" s="7">
        <f>VLOOKUP(D15,Stats!$A$1:$B$10,2,FALSE)</f>
        <v>4</v>
      </c>
      <c r="F15" s="5" t="s">
        <v>66</v>
      </c>
    </row>
    <row r="16" spans="1:7" s="7" customFormat="1" x14ac:dyDescent="0.25">
      <c r="A16" s="7">
        <v>15</v>
      </c>
      <c r="B16" s="8" t="s">
        <v>33</v>
      </c>
      <c r="C16" s="5" t="s">
        <v>69</v>
      </c>
      <c r="D16" s="5" t="s">
        <v>12</v>
      </c>
      <c r="E16" s="7">
        <f>VLOOKUP(D16,Stats!$A$1:$B$10,2,FALSE)</f>
        <v>10</v>
      </c>
      <c r="F16" s="5" t="s">
        <v>67</v>
      </c>
    </row>
    <row r="17" spans="1:7" x14ac:dyDescent="0.25">
      <c r="A17" s="7">
        <v>16</v>
      </c>
      <c r="B17" s="8" t="s">
        <v>33</v>
      </c>
      <c r="C17" s="5" t="s">
        <v>53</v>
      </c>
      <c r="D17" s="5" t="s">
        <v>13</v>
      </c>
      <c r="E17" s="7">
        <f>VLOOKUP(D17,Stats!$A$1:$B$10,2,FALSE)</f>
        <v>25</v>
      </c>
      <c r="F17" s="5" t="s">
        <v>62</v>
      </c>
      <c r="G17" s="7"/>
    </row>
    <row r="18" spans="1:7" x14ac:dyDescent="0.25">
      <c r="A18" s="7">
        <v>17</v>
      </c>
      <c r="B18" s="8" t="s">
        <v>33</v>
      </c>
      <c r="C18" s="5" t="s">
        <v>52</v>
      </c>
      <c r="D18" s="5" t="s">
        <v>11</v>
      </c>
      <c r="E18" s="7">
        <f>VLOOKUP(D18,Stats!$A$1:$B$10,2,FALSE)</f>
        <v>5</v>
      </c>
      <c r="F18" s="5" t="s">
        <v>43</v>
      </c>
      <c r="G18" s="7"/>
    </row>
    <row r="19" spans="1:7" s="7" customFormat="1" x14ac:dyDescent="0.25">
      <c r="A19" s="7">
        <v>18</v>
      </c>
      <c r="B19" s="8" t="s">
        <v>33</v>
      </c>
      <c r="C19" s="5" t="s">
        <v>63</v>
      </c>
      <c r="D19" s="5" t="s">
        <v>11</v>
      </c>
      <c r="E19" s="7">
        <f>VLOOKUP(D19,Stats!$A$1:$B$10,2,FALSE)</f>
        <v>5</v>
      </c>
      <c r="F19" s="5" t="s">
        <v>58</v>
      </c>
    </row>
    <row r="20" spans="1:7" s="7" customFormat="1" x14ac:dyDescent="0.25">
      <c r="A20" s="7">
        <v>19</v>
      </c>
      <c r="B20" s="8" t="s">
        <v>33</v>
      </c>
      <c r="C20" s="5" t="s">
        <v>51</v>
      </c>
      <c r="D20" s="5" t="s">
        <v>12</v>
      </c>
      <c r="E20" s="7">
        <f>VLOOKUP(D20,Stats!$A$1:$B$10,2,FALSE)</f>
        <v>10</v>
      </c>
      <c r="F20" s="5" t="s">
        <v>72</v>
      </c>
      <c r="G20" s="7" t="s">
        <v>83</v>
      </c>
    </row>
    <row r="21" spans="1:7" s="7" customFormat="1" x14ac:dyDescent="0.25">
      <c r="A21" s="7">
        <v>20</v>
      </c>
      <c r="B21" s="8" t="s">
        <v>33</v>
      </c>
      <c r="C21" s="5" t="s">
        <v>71</v>
      </c>
      <c r="D21" s="5" t="s">
        <v>13</v>
      </c>
      <c r="E21" s="7">
        <f>VLOOKUP(D21,Stats!$A$1:$B$10,2,FALSE)</f>
        <v>25</v>
      </c>
      <c r="F21" s="5" t="s">
        <v>84</v>
      </c>
      <c r="G21" s="7" t="s">
        <v>83</v>
      </c>
    </row>
    <row r="22" spans="1:7" s="7" customFormat="1" x14ac:dyDescent="0.25">
      <c r="B22" s="8"/>
      <c r="D22" s="5"/>
      <c r="G22"/>
    </row>
    <row r="23" spans="1:7" s="7" customFormat="1" x14ac:dyDescent="0.25">
      <c r="B23" s="8"/>
      <c r="D23" s="5"/>
      <c r="G23"/>
    </row>
    <row r="24" spans="1:7" s="7" customFormat="1" x14ac:dyDescent="0.25">
      <c r="B24" s="8"/>
      <c r="D24" s="5"/>
      <c r="G24" s="5"/>
    </row>
    <row r="25" spans="1:7" s="7" customFormat="1" x14ac:dyDescent="0.25">
      <c r="B25" s="8"/>
      <c r="C25" s="5"/>
      <c r="D25" s="5"/>
      <c r="G25" s="5"/>
    </row>
    <row r="26" spans="1:7" s="7" customFormat="1" x14ac:dyDescent="0.25">
      <c r="B26" s="8"/>
      <c r="C26" s="5"/>
      <c r="D26" s="5"/>
      <c r="G26" s="5"/>
    </row>
    <row r="27" spans="1:7" s="7" customFormat="1" x14ac:dyDescent="0.25">
      <c r="B27" s="8"/>
      <c r="C27" s="5"/>
      <c r="D27" s="5"/>
      <c r="G27" s="5"/>
    </row>
    <row r="28" spans="1:7" s="7" customFormat="1" x14ac:dyDescent="0.25">
      <c r="B28" s="8"/>
      <c r="C28" s="5"/>
      <c r="D28" s="5"/>
      <c r="G28" s="5"/>
    </row>
    <row r="29" spans="1:7" s="7" customFormat="1" x14ac:dyDescent="0.25">
      <c r="B29" s="8"/>
      <c r="C29" s="5"/>
      <c r="D29" s="5"/>
      <c r="G29" s="5"/>
    </row>
    <row r="30" spans="1:7" s="7" customFormat="1" x14ac:dyDescent="0.25">
      <c r="B30" s="8"/>
      <c r="C30" s="5"/>
      <c r="D30" s="5"/>
      <c r="G30" s="5"/>
    </row>
    <row r="31" spans="1:7" s="7" customFormat="1" x14ac:dyDescent="0.25">
      <c r="B31" s="8"/>
      <c r="C31" s="5"/>
      <c r="D31" s="5"/>
      <c r="G31" s="5"/>
    </row>
    <row r="32" spans="1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10"/>
      <c r="D60" s="5"/>
      <c r="G60" s="5"/>
    </row>
    <row r="61" spans="2:7" s="7" customFormat="1" x14ac:dyDescent="0.25">
      <c r="B61" s="8"/>
      <c r="C61" s="10"/>
      <c r="D61" s="5"/>
      <c r="G61" s="5"/>
    </row>
    <row r="62" spans="2:7" s="7" customFormat="1" x14ac:dyDescent="0.25">
      <c r="B62" s="8"/>
      <c r="C62" s="10"/>
      <c r="D62" s="5"/>
      <c r="G62" s="5"/>
    </row>
    <row r="63" spans="2:7" s="7" customFormat="1" x14ac:dyDescent="0.25">
      <c r="B63" s="8"/>
      <c r="C63" s="10"/>
      <c r="D63" s="5"/>
      <c r="G63" s="5"/>
    </row>
    <row r="64" spans="2:7" s="7" customFormat="1" x14ac:dyDescent="0.25">
      <c r="B64" s="8"/>
      <c r="C64" s="10"/>
      <c r="D64" s="5"/>
      <c r="G64" s="5"/>
    </row>
    <row r="65" spans="2:7" s="7" customFormat="1" x14ac:dyDescent="0.25">
      <c r="B65" s="8"/>
      <c r="C65" s="10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5"/>
      <c r="D76" s="5"/>
      <c r="G76" s="5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10"/>
      <c r="D81" s="5"/>
      <c r="G81" s="5"/>
    </row>
    <row r="82" spans="2:7" s="7" customFormat="1" x14ac:dyDescent="0.25">
      <c r="B82" s="8"/>
      <c r="C82" s="10"/>
      <c r="D82" s="5"/>
      <c r="G82" s="5"/>
    </row>
    <row r="83" spans="2:7" s="7" customFormat="1" x14ac:dyDescent="0.25">
      <c r="B83" s="8"/>
      <c r="C83" s="10"/>
      <c r="D83" s="5"/>
      <c r="G83" s="5"/>
    </row>
    <row r="84" spans="2:7" x14ac:dyDescent="0.25">
      <c r="B84" s="8"/>
      <c r="C84" s="10"/>
      <c r="D84" s="5"/>
      <c r="E84" s="7"/>
      <c r="F84" s="7"/>
      <c r="G84" s="5"/>
    </row>
    <row r="85" spans="2:7" s="7" customFormat="1" x14ac:dyDescent="0.25">
      <c r="B85" s="8"/>
      <c r="C85" s="10"/>
      <c r="D85" s="5"/>
      <c r="G85" s="5"/>
    </row>
    <row r="86" spans="2:7" s="7" customFormat="1" x14ac:dyDescent="0.25">
      <c r="B86" s="8"/>
      <c r="C86" s="10"/>
      <c r="D86" s="5"/>
      <c r="G86" s="5"/>
    </row>
    <row r="87" spans="2:7" s="7" customFormat="1" x14ac:dyDescent="0.25">
      <c r="B87" s="8"/>
      <c r="C87" s="10"/>
      <c r="D87" s="5"/>
      <c r="G87" s="5"/>
    </row>
    <row r="88" spans="2:7" s="7" customFormat="1" x14ac:dyDescent="0.25">
      <c r="B88" s="8"/>
      <c r="C88" s="10"/>
      <c r="D88" s="5"/>
      <c r="G88" s="5"/>
    </row>
    <row r="89" spans="2:7" x14ac:dyDescent="0.25">
      <c r="B89" s="8"/>
      <c r="C89" s="10"/>
      <c r="D89" s="5"/>
      <c r="E89" s="7"/>
      <c r="F89" s="7"/>
    </row>
    <row r="90" spans="2:7" x14ac:dyDescent="0.25">
      <c r="B90" s="8"/>
      <c r="C90" s="10"/>
      <c r="D90" s="5"/>
      <c r="E90" s="7"/>
      <c r="F90" s="7"/>
      <c r="G90" s="5"/>
    </row>
    <row r="91" spans="2:7" x14ac:dyDescent="0.25">
      <c r="B91" s="8"/>
      <c r="C91" s="10"/>
      <c r="D91" s="5"/>
      <c r="E91" s="7"/>
      <c r="F91" s="7"/>
      <c r="G91" s="5"/>
    </row>
    <row r="92" spans="2:7" x14ac:dyDescent="0.25">
      <c r="B92" s="8"/>
      <c r="C92" s="10"/>
      <c r="D92" s="5"/>
      <c r="E92" s="7"/>
      <c r="F92" s="7"/>
      <c r="G92" s="5"/>
    </row>
    <row r="93" spans="2:7" x14ac:dyDescent="0.25">
      <c r="B93" s="8"/>
      <c r="C93" s="10"/>
      <c r="D93" s="5"/>
      <c r="E93" s="7"/>
      <c r="F93" s="7"/>
      <c r="G93" s="7"/>
    </row>
    <row r="94" spans="2:7" x14ac:dyDescent="0.25">
      <c r="B94" s="8"/>
      <c r="C94" s="10"/>
      <c r="D94" s="5"/>
      <c r="E94" s="7"/>
      <c r="F94" s="7"/>
    </row>
    <row r="95" spans="2:7" x14ac:dyDescent="0.25">
      <c r="B95" s="8"/>
      <c r="C95" s="10"/>
      <c r="D95" s="5"/>
      <c r="E95" s="7"/>
      <c r="F95" s="7"/>
    </row>
    <row r="96" spans="2:7" x14ac:dyDescent="0.25">
      <c r="B96" s="8"/>
      <c r="D96" s="5"/>
      <c r="E96" s="7"/>
      <c r="F96" s="7"/>
    </row>
    <row r="97" spans="2:7" x14ac:dyDescent="0.25">
      <c r="B97" s="8"/>
      <c r="C97" s="10"/>
      <c r="D97" s="5"/>
      <c r="E97" s="7"/>
      <c r="F97" s="7"/>
    </row>
    <row r="98" spans="2:7" x14ac:dyDescent="0.25">
      <c r="F98" s="7"/>
    </row>
    <row r="99" spans="2:7" x14ac:dyDescent="0.25">
      <c r="F99" s="7"/>
    </row>
    <row r="100" spans="2:7" s="7" customFormat="1" x14ac:dyDescent="0.25">
      <c r="C100" s="5"/>
      <c r="D100"/>
      <c r="E100"/>
      <c r="G100"/>
    </row>
    <row r="101" spans="2:7" s="7" customFormat="1" x14ac:dyDescent="0.25">
      <c r="C101" s="5"/>
      <c r="D101"/>
      <c r="E101"/>
      <c r="G101"/>
    </row>
    <row r="102" spans="2:7" s="7" customFormat="1" x14ac:dyDescent="0.25">
      <c r="C102" s="5"/>
      <c r="D102"/>
      <c r="E102"/>
      <c r="G102"/>
    </row>
    <row r="103" spans="2:7" s="7" customFormat="1" x14ac:dyDescent="0.25">
      <c r="C103" s="5"/>
      <c r="D103"/>
      <c r="E103"/>
      <c r="G103"/>
    </row>
    <row r="104" spans="2:7" s="7" customFormat="1" x14ac:dyDescent="0.25">
      <c r="C104" s="5"/>
      <c r="D104"/>
      <c r="E104"/>
      <c r="G104"/>
    </row>
    <row r="105" spans="2:7" s="7" customFormat="1" x14ac:dyDescent="0.25">
      <c r="C105" s="5"/>
      <c r="D105"/>
      <c r="E105"/>
      <c r="G105" s="5"/>
    </row>
    <row r="106" spans="2:7" s="7" customFormat="1" x14ac:dyDescent="0.25">
      <c r="B106" s="8"/>
      <c r="C106" s="10"/>
      <c r="D106" s="5"/>
      <c r="G106" s="5"/>
    </row>
    <row r="107" spans="2:7" s="7" customFormat="1" x14ac:dyDescent="0.25">
      <c r="B107" s="8"/>
      <c r="C107" s="10"/>
      <c r="D107" s="5"/>
      <c r="G107" s="5"/>
    </row>
    <row r="108" spans="2:7" s="7" customFormat="1" x14ac:dyDescent="0.25">
      <c r="B108" s="8"/>
      <c r="C108" s="10"/>
      <c r="D108" s="5"/>
      <c r="G108" s="5"/>
    </row>
    <row r="109" spans="2:7" s="7" customFormat="1" x14ac:dyDescent="0.25">
      <c r="B109" s="8"/>
      <c r="C109" s="10"/>
      <c r="D109" s="5"/>
      <c r="G109" s="5"/>
    </row>
    <row r="110" spans="2:7" s="7" customFormat="1" x14ac:dyDescent="0.25">
      <c r="B110" s="8"/>
      <c r="C110" s="5"/>
      <c r="D110" s="5"/>
      <c r="G110" s="5"/>
    </row>
    <row r="111" spans="2:7" s="7" customFormat="1" x14ac:dyDescent="0.25">
      <c r="B111" s="8"/>
      <c r="C111" s="5"/>
      <c r="D111" s="5"/>
      <c r="G111" s="5"/>
    </row>
    <row r="112" spans="2:7" s="7" customFormat="1" x14ac:dyDescent="0.25">
      <c r="B112" s="8"/>
      <c r="C112" s="5"/>
      <c r="D112" s="5"/>
      <c r="G112" s="5"/>
    </row>
    <row r="113" spans="2:7" s="7" customFormat="1" x14ac:dyDescent="0.25">
      <c r="B113" s="8"/>
      <c r="C113" s="5"/>
      <c r="D113" s="5"/>
      <c r="E113" s="5"/>
      <c r="G113" s="5"/>
    </row>
    <row r="114" spans="2:7" s="7" customFormat="1" x14ac:dyDescent="0.25">
      <c r="B114" s="8"/>
      <c r="C114" s="5"/>
      <c r="D114" s="5"/>
      <c r="E114" s="5"/>
      <c r="G114" s="5"/>
    </row>
    <row r="115" spans="2:7" x14ac:dyDescent="0.25">
      <c r="B115" s="8"/>
      <c r="D115" s="5"/>
      <c r="E115" s="5"/>
      <c r="F115" s="7"/>
      <c r="G115" s="5"/>
    </row>
    <row r="116" spans="2:7" x14ac:dyDescent="0.25">
      <c r="B116" s="8"/>
      <c r="D116" s="5"/>
      <c r="E116" s="5"/>
      <c r="F116" s="7"/>
      <c r="G116" s="5"/>
    </row>
    <row r="117" spans="2:7" s="7" customFormat="1" x14ac:dyDescent="0.25">
      <c r="B117" s="8"/>
      <c r="C117" s="5"/>
      <c r="D117" s="5"/>
      <c r="E117" s="5"/>
      <c r="G117" s="5"/>
    </row>
    <row r="118" spans="2:7" s="7" customFormat="1" x14ac:dyDescent="0.25">
      <c r="B118" s="8"/>
      <c r="C118" s="5"/>
      <c r="D118" s="5"/>
      <c r="E118" s="5"/>
      <c r="G118" s="5"/>
    </row>
    <row r="119" spans="2:7" s="7" customFormat="1" x14ac:dyDescent="0.25">
      <c r="B119" s="8"/>
      <c r="C119" s="5"/>
      <c r="D119" s="5"/>
      <c r="E119" s="5"/>
      <c r="G119" s="5"/>
    </row>
    <row r="120" spans="2:7" s="7" customFormat="1" x14ac:dyDescent="0.25">
      <c r="B120" s="8"/>
      <c r="C120" s="5"/>
      <c r="D120" s="5"/>
      <c r="E120" s="5"/>
      <c r="G120" s="5"/>
    </row>
    <row r="121" spans="2:7" s="7" customFormat="1" x14ac:dyDescent="0.25">
      <c r="B121" s="8"/>
      <c r="C121" s="5"/>
      <c r="D121" s="5"/>
      <c r="E121" s="5"/>
      <c r="G121" s="5"/>
    </row>
    <row r="122" spans="2:7" s="7" customFormat="1" x14ac:dyDescent="0.25">
      <c r="B122" s="8"/>
      <c r="C122" s="5"/>
      <c r="D122" s="5"/>
      <c r="E122" s="5"/>
      <c r="G122" s="5"/>
    </row>
    <row r="123" spans="2:7" s="7" customFormat="1" x14ac:dyDescent="0.25">
      <c r="B123" s="8"/>
      <c r="C123" s="5"/>
      <c r="D123" s="5"/>
      <c r="E123" s="5"/>
      <c r="G123" s="9"/>
    </row>
    <row r="124" spans="2:7" x14ac:dyDescent="0.25">
      <c r="B124" s="8"/>
      <c r="D124" s="5"/>
      <c r="E124" s="5"/>
      <c r="F124" s="7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x14ac:dyDescent="0.25">
      <c r="B127" s="8"/>
      <c r="D127" s="5"/>
      <c r="E127" s="5"/>
      <c r="F127" s="7"/>
      <c r="G127" s="5"/>
    </row>
    <row r="128" spans="2:7" s="7" customFormat="1" x14ac:dyDescent="0.25">
      <c r="B128" s="8"/>
      <c r="C128" s="5"/>
      <c r="D128" s="5"/>
      <c r="E128" s="5"/>
      <c r="G128" s="5"/>
    </row>
    <row r="129" spans="2:7" x14ac:dyDescent="0.25">
      <c r="B129" s="8"/>
      <c r="D129" s="5"/>
      <c r="E129" s="5"/>
      <c r="F129" s="7"/>
      <c r="G129" s="5"/>
    </row>
    <row r="130" spans="2:7" x14ac:dyDescent="0.25">
      <c r="B130" s="8"/>
      <c r="D130" s="5"/>
      <c r="E130" s="5"/>
      <c r="F130" s="7"/>
      <c r="G130" s="5"/>
    </row>
    <row r="131" spans="2:7" x14ac:dyDescent="0.25">
      <c r="B131" s="8"/>
      <c r="D131" s="5"/>
      <c r="E131" s="5"/>
      <c r="F131" s="7"/>
      <c r="G131" s="5"/>
    </row>
    <row r="132" spans="2:7" s="7" customFormat="1" x14ac:dyDescent="0.25">
      <c r="B132" s="8"/>
      <c r="C132" s="10"/>
      <c r="D132" s="5"/>
      <c r="E132" s="5"/>
      <c r="G132" s="5"/>
    </row>
    <row r="133" spans="2:7" s="7" customFormat="1" x14ac:dyDescent="0.25">
      <c r="B133" s="8"/>
      <c r="C133" s="10"/>
      <c r="D133" s="5"/>
      <c r="E133" s="5"/>
      <c r="G133" s="5"/>
    </row>
    <row r="134" spans="2:7" x14ac:dyDescent="0.25">
      <c r="B134" s="8"/>
      <c r="C134" s="10"/>
      <c r="D134" s="5"/>
      <c r="E134" s="5"/>
      <c r="F134" s="7"/>
      <c r="G134" s="5"/>
    </row>
    <row r="135" spans="2:7" x14ac:dyDescent="0.25">
      <c r="B135" s="8"/>
      <c r="D135" s="5"/>
      <c r="E135" s="5"/>
      <c r="F135" s="7"/>
      <c r="G135" s="5"/>
    </row>
    <row r="136" spans="2:7" s="7" customFormat="1" x14ac:dyDescent="0.25">
      <c r="B136" s="8"/>
      <c r="C136" s="5"/>
      <c r="D136" s="5"/>
      <c r="E136" s="5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s="7" customFormat="1" x14ac:dyDescent="0.25">
      <c r="B138" s="8"/>
      <c r="C138" s="5"/>
      <c r="D138" s="5"/>
      <c r="E138" s="5"/>
      <c r="G138" s="5"/>
    </row>
    <row r="139" spans="2:7" s="7" customFormat="1" x14ac:dyDescent="0.25">
      <c r="B139" s="8"/>
      <c r="C139" s="5"/>
      <c r="D139" s="5"/>
      <c r="E139" s="5"/>
      <c r="G139" s="5"/>
    </row>
    <row r="140" spans="2:7" s="7" customFormat="1" x14ac:dyDescent="0.25">
      <c r="B140" s="8"/>
      <c r="C140" s="5"/>
      <c r="D140" s="5"/>
      <c r="E140" s="5"/>
      <c r="G140" s="5"/>
    </row>
    <row r="141" spans="2:7" x14ac:dyDescent="0.25">
      <c r="B141" s="8"/>
      <c r="D141" s="5"/>
      <c r="E141" s="5"/>
      <c r="F141" s="7"/>
      <c r="G141" s="5"/>
    </row>
    <row r="142" spans="2:7" x14ac:dyDescent="0.25">
      <c r="B142" s="8"/>
      <c r="D142" s="5"/>
      <c r="E142" s="5"/>
      <c r="F142" s="7"/>
      <c r="G142" s="5"/>
    </row>
    <row r="143" spans="2:7" x14ac:dyDescent="0.25">
      <c r="B143" s="8"/>
      <c r="D143" s="5"/>
      <c r="E143" s="5"/>
      <c r="F143" s="7"/>
      <c r="G143" s="5"/>
    </row>
    <row r="144" spans="2:7" x14ac:dyDescent="0.25">
      <c r="B144" s="8"/>
      <c r="D144" s="5"/>
      <c r="E144" s="5"/>
      <c r="F144" s="7"/>
      <c r="G144" s="5"/>
    </row>
    <row r="145" spans="2:7" x14ac:dyDescent="0.25">
      <c r="B145" s="8"/>
      <c r="D145" s="5"/>
      <c r="E145" s="5"/>
      <c r="F145" s="7"/>
      <c r="G145" s="5"/>
    </row>
    <row r="146" spans="2:7" x14ac:dyDescent="0.25">
      <c r="B146" s="8"/>
      <c r="D146" s="5"/>
      <c r="E146" s="5"/>
      <c r="F146" s="7"/>
    </row>
    <row r="147" spans="2:7" x14ac:dyDescent="0.25">
      <c r="B147" s="8"/>
      <c r="D147" s="5"/>
      <c r="E147" s="5"/>
      <c r="F147" s="7"/>
    </row>
    <row r="148" spans="2:7" x14ac:dyDescent="0.25">
      <c r="B148" s="8"/>
      <c r="D148" s="5"/>
      <c r="E148" s="5"/>
      <c r="F148" s="7"/>
    </row>
    <row r="149" spans="2:7" x14ac:dyDescent="0.25">
      <c r="B149" s="2"/>
      <c r="F149" s="7"/>
    </row>
    <row r="150" spans="2:7" x14ac:dyDescent="0.25">
      <c r="B150" s="2"/>
      <c r="F150" s="7"/>
    </row>
    <row r="151" spans="2:7" x14ac:dyDescent="0.25">
      <c r="B151" s="2"/>
      <c r="F151" s="7"/>
    </row>
    <row r="152" spans="2:7" x14ac:dyDescent="0.25">
      <c r="B152" s="2"/>
      <c r="F152" s="7"/>
    </row>
    <row r="153" spans="2:7" x14ac:dyDescent="0.25">
      <c r="B153" s="2"/>
      <c r="F153" s="7"/>
    </row>
    <row r="154" spans="2:7" x14ac:dyDescent="0.25">
      <c r="B154" s="2"/>
      <c r="F154" s="7"/>
    </row>
    <row r="155" spans="2:7" x14ac:dyDescent="0.25">
      <c r="B155" s="2"/>
      <c r="F155" s="7"/>
    </row>
    <row r="156" spans="2:7" s="7" customFormat="1" x14ac:dyDescent="0.25">
      <c r="B156" s="2"/>
      <c r="C156" s="5"/>
      <c r="D156"/>
      <c r="E156"/>
      <c r="G156"/>
    </row>
    <row r="157" spans="2:7" x14ac:dyDescent="0.25">
      <c r="B157" s="2"/>
      <c r="F157" s="7"/>
    </row>
    <row r="158" spans="2:7" x14ac:dyDescent="0.25">
      <c r="B158" s="2"/>
      <c r="F158" s="7"/>
    </row>
    <row r="159" spans="2:7" s="7" customFormat="1" x14ac:dyDescent="0.25">
      <c r="B159" s="2"/>
      <c r="C159" s="5"/>
      <c r="D159"/>
      <c r="E159"/>
      <c r="G159"/>
    </row>
    <row r="160" spans="2:7" s="7" customFormat="1" x14ac:dyDescent="0.25">
      <c r="B160" s="2"/>
      <c r="C160" s="5"/>
      <c r="D160"/>
      <c r="E160"/>
      <c r="G160"/>
    </row>
    <row r="161" spans="2:7" x14ac:dyDescent="0.25">
      <c r="B161" s="2"/>
      <c r="F161" s="7"/>
      <c r="G161" s="7"/>
    </row>
    <row r="162" spans="2:7" x14ac:dyDescent="0.25">
      <c r="B162" s="2"/>
      <c r="F162" s="7"/>
    </row>
    <row r="163" spans="2:7" x14ac:dyDescent="0.25">
      <c r="B163" s="2"/>
      <c r="F163" s="7"/>
    </row>
    <row r="164" spans="2:7" x14ac:dyDescent="0.25">
      <c r="B164" s="2"/>
      <c r="D164" s="7"/>
      <c r="E164" s="7"/>
      <c r="F164" s="7"/>
      <c r="G164" s="7"/>
    </row>
    <row r="165" spans="2:7" x14ac:dyDescent="0.25">
      <c r="B165" s="2"/>
      <c r="F165" s="7"/>
      <c r="G165" s="7"/>
    </row>
    <row r="166" spans="2:7" x14ac:dyDescent="0.25">
      <c r="B166" s="2"/>
      <c r="F166" s="7"/>
    </row>
    <row r="167" spans="2:7" x14ac:dyDescent="0.25">
      <c r="B167" s="2"/>
      <c r="D167" s="7"/>
      <c r="E167" s="7"/>
      <c r="F167" s="7"/>
    </row>
    <row r="168" spans="2:7" x14ac:dyDescent="0.25">
      <c r="B168" s="2"/>
      <c r="D168" s="7"/>
      <c r="E168" s="7"/>
      <c r="F168" s="7"/>
    </row>
    <row r="169" spans="2:7" x14ac:dyDescent="0.25">
      <c r="B169" s="2"/>
      <c r="D169" s="5"/>
      <c r="E169" s="5"/>
      <c r="F169" s="7"/>
    </row>
    <row r="170" spans="2:7" x14ac:dyDescent="0.25">
      <c r="B170" s="2"/>
      <c r="F170" s="7"/>
    </row>
    <row r="171" spans="2:7" x14ac:dyDescent="0.25">
      <c r="B171" s="2"/>
      <c r="F171" s="7"/>
    </row>
    <row r="172" spans="2:7" x14ac:dyDescent="0.25">
      <c r="B172" s="2"/>
      <c r="F172" s="7"/>
    </row>
    <row r="173" spans="2:7" s="7" customFormat="1" x14ac:dyDescent="0.25">
      <c r="B173" s="2"/>
      <c r="C173" s="5"/>
      <c r="D173"/>
      <c r="E173"/>
      <c r="G173"/>
    </row>
    <row r="174" spans="2:7" x14ac:dyDescent="0.25">
      <c r="B174" s="2"/>
      <c r="F174" s="7"/>
    </row>
    <row r="175" spans="2:7" x14ac:dyDescent="0.25">
      <c r="B175" s="2"/>
      <c r="F175" s="7"/>
    </row>
    <row r="176" spans="2:7" x14ac:dyDescent="0.25">
      <c r="B176" s="2"/>
      <c r="F176" s="7"/>
    </row>
    <row r="177" spans="2:7" x14ac:dyDescent="0.25">
      <c r="B177" s="2"/>
      <c r="F177" s="7"/>
    </row>
    <row r="178" spans="2:7" x14ac:dyDescent="0.25">
      <c r="B178" s="2"/>
      <c r="F178" s="7"/>
      <c r="G178" s="7"/>
    </row>
    <row r="179" spans="2:7" x14ac:dyDescent="0.25">
      <c r="B179" s="2"/>
      <c r="F179" s="7"/>
    </row>
    <row r="180" spans="2:7" x14ac:dyDescent="0.25">
      <c r="B180" s="2"/>
      <c r="F180" s="7"/>
    </row>
    <row r="181" spans="2:7" x14ac:dyDescent="0.25">
      <c r="B181" s="2"/>
      <c r="D181" s="5"/>
      <c r="E181" s="5"/>
      <c r="F181" s="7"/>
    </row>
  </sheetData>
  <autoFilter ref="B1:G178">
    <sortState ref="B2:G173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D106:D181 D2:D97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21</v>
      </c>
      <c r="B1" s="7" t="s">
        <v>0</v>
      </c>
      <c r="C1" s="7" t="s">
        <v>22</v>
      </c>
      <c r="D1" s="7" t="s">
        <v>23</v>
      </c>
      <c r="E1" s="7" t="s">
        <v>24</v>
      </c>
      <c r="F1" s="7" t="s">
        <v>15</v>
      </c>
      <c r="G1" s="7" t="s">
        <v>25</v>
      </c>
    </row>
    <row r="2" spans="1:7" s="7" customFormat="1" x14ac:dyDescent="0.25">
      <c r="A2" s="5" t="s">
        <v>82</v>
      </c>
      <c r="B2" s="7" t="s">
        <v>77</v>
      </c>
    </row>
    <row r="3" spans="1:7" s="7" customFormat="1" x14ac:dyDescent="0.25">
      <c r="A3" s="5" t="s">
        <v>81</v>
      </c>
      <c r="B3" s="7" t="s">
        <v>78</v>
      </c>
    </row>
    <row r="4" spans="1:7" s="7" customFormat="1" x14ac:dyDescent="0.25">
      <c r="A4" s="5" t="s">
        <v>80</v>
      </c>
      <c r="B4" s="7" t="s">
        <v>79</v>
      </c>
    </row>
    <row r="5" spans="1:7" s="7" customFormat="1" x14ac:dyDescent="0.25">
      <c r="A5" s="5"/>
    </row>
    <row r="6" spans="1:7" s="7" customFormat="1" x14ac:dyDescent="0.25">
      <c r="A6" s="5"/>
    </row>
    <row r="7" spans="1:7" s="7" customFormat="1" x14ac:dyDescent="0.25">
      <c r="A7" s="11"/>
    </row>
    <row r="8" spans="1:7" x14ac:dyDescent="0.25">
      <c r="A8" s="7"/>
      <c r="C8" s="7"/>
      <c r="D8" s="7"/>
      <c r="E8" s="7"/>
      <c r="F8" s="7"/>
    </row>
    <row r="9" spans="1:7" x14ac:dyDescent="0.25">
      <c r="A9" s="5"/>
      <c r="C9" s="7"/>
      <c r="D9" s="7"/>
      <c r="E9" s="7"/>
      <c r="F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15" zoomScaleNormal="115" workbookViewId="0">
      <pane ySplit="1" topLeftCell="A2" activePane="bottomLeft" state="frozen"/>
      <selection pane="bottomLeft" activeCell="H36" sqref="H36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34</v>
      </c>
      <c r="B1" t="s">
        <v>1</v>
      </c>
      <c r="C1" t="s">
        <v>2</v>
      </c>
      <c r="D1" s="7" t="s">
        <v>29</v>
      </c>
      <c r="E1" t="s">
        <v>18</v>
      </c>
      <c r="F1" t="s">
        <v>28</v>
      </c>
      <c r="G1" t="s">
        <v>26</v>
      </c>
      <c r="H1" t="s">
        <v>27</v>
      </c>
      <c r="I1" t="s">
        <v>30</v>
      </c>
    </row>
    <row r="2" spans="1:9" s="7" customFormat="1" x14ac:dyDescent="0.25">
      <c r="A2" s="7">
        <f>Achievements!A2</f>
        <v>1</v>
      </c>
      <c r="B2" s="7" t="str">
        <f>Achievements!C2</f>
        <v>First Blood!</v>
      </c>
      <c r="C2" s="7" t="str">
        <f>Achievements!F2</f>
        <v>Capture the first piece</v>
      </c>
      <c r="D2" s="7" t="s">
        <v>19</v>
      </c>
      <c r="E2" s="7" t="s">
        <v>19</v>
      </c>
      <c r="F2" s="7" t="s">
        <v>19</v>
      </c>
      <c r="G2" s="7" t="s">
        <v>19</v>
      </c>
      <c r="H2" s="7" t="s">
        <v>19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Regicide!</v>
      </c>
      <c r="C3" s="7" t="str">
        <f>Achievements!F3</f>
        <v>Capture a king</v>
      </c>
      <c r="D3" s="7" t="s">
        <v>19</v>
      </c>
      <c r="E3" s="7" t="s">
        <v>19</v>
      </c>
      <c r="F3" s="7" t="s">
        <v>19</v>
      </c>
      <c r="G3" s="7" t="s">
        <v>19</v>
      </c>
      <c r="H3" s="7" t="s">
        <v>19</v>
      </c>
      <c r="I3" s="7" t="str">
        <f t="shared" ref="I3:I4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Double Jump!</v>
      </c>
      <c r="C4" s="7" t="str">
        <f>Achievements!F4</f>
        <v>Capture two pieces in one turn</v>
      </c>
      <c r="D4" s="7" t="s">
        <v>19</v>
      </c>
      <c r="E4" s="7" t="s">
        <v>19</v>
      </c>
      <c r="F4" s="7" t="s">
        <v>19</v>
      </c>
      <c r="G4" s="7" t="s">
        <v>19</v>
      </c>
      <c r="H4" s="7" t="s">
        <v>19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It's a Trap!</v>
      </c>
      <c r="C5" s="7" t="str">
        <f>Achievements!F5</f>
        <v>Sacrifice a piece to capture two or more pieces in a single trade</v>
      </c>
      <c r="D5" s="7" t="s">
        <v>19</v>
      </c>
      <c r="E5" s="7" t="s">
        <v>19</v>
      </c>
      <c r="F5" s="7" t="s">
        <v>19</v>
      </c>
      <c r="G5" s="7" t="s">
        <v>19</v>
      </c>
      <c r="H5" s="7" t="s">
        <v>19</v>
      </c>
      <c r="I5" s="7" t="str">
        <f t="shared" ref="I5:I21" si="2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King Me!</v>
      </c>
      <c r="C6" s="7" t="str">
        <f>Achievements!F6</f>
        <v>Crown one of your pieces</v>
      </c>
      <c r="D6" s="7" t="s">
        <v>19</v>
      </c>
      <c r="E6" s="7" t="s">
        <v>19</v>
      </c>
      <c r="F6" s="7" t="s">
        <v>19</v>
      </c>
      <c r="G6" s="7" t="s">
        <v>19</v>
      </c>
      <c r="H6" s="7" t="s">
        <v>19</v>
      </c>
      <c r="I6" s="7" t="str">
        <f t="shared" si="2"/>
        <v>YES</v>
      </c>
    </row>
    <row r="7" spans="1:9" s="7" customFormat="1" x14ac:dyDescent="0.25">
      <c r="A7" s="7">
        <f>Achievements!A7</f>
        <v>6</v>
      </c>
      <c r="B7" s="7" t="str">
        <f>Achievements!C7</f>
        <v>We'll Lead as Two Kings!</v>
      </c>
      <c r="C7" s="7" t="str">
        <f>Achievements!F7</f>
        <v>Have two kings at once</v>
      </c>
      <c r="D7" s="7" t="s">
        <v>19</v>
      </c>
      <c r="E7" s="7" t="s">
        <v>19</v>
      </c>
      <c r="F7" s="7" t="s">
        <v>19</v>
      </c>
      <c r="G7" s="7" t="s">
        <v>19</v>
      </c>
      <c r="H7" s="7" t="s">
        <v>19</v>
      </c>
      <c r="I7" s="7" t="str">
        <f t="shared" si="2"/>
        <v>YES</v>
      </c>
    </row>
    <row r="8" spans="1:9" s="7" customFormat="1" x14ac:dyDescent="0.25">
      <c r="A8" s="7">
        <f>Achievements!A8</f>
        <v>7</v>
      </c>
      <c r="B8" s="7" t="str">
        <f>Achievements!C8</f>
        <v>We Three Kings!</v>
      </c>
      <c r="C8" s="7" t="str">
        <f>Achievements!F8</f>
        <v>Have three kings at once</v>
      </c>
      <c r="D8" s="7" t="s">
        <v>19</v>
      </c>
      <c r="E8" s="7" t="s">
        <v>19</v>
      </c>
      <c r="F8" s="7" t="s">
        <v>19</v>
      </c>
      <c r="G8" s="7" t="s">
        <v>19</v>
      </c>
      <c r="H8" s="7" t="s">
        <v>19</v>
      </c>
      <c r="I8" s="7" t="str">
        <f t="shared" si="2"/>
        <v>YES</v>
      </c>
    </row>
    <row r="9" spans="1:9" s="7" customFormat="1" x14ac:dyDescent="0.25">
      <c r="A9" s="7">
        <f>Achievements!A9</f>
        <v>8</v>
      </c>
      <c r="B9" s="7" t="str">
        <f>Achievements!C9</f>
        <v>Return of the King!</v>
      </c>
      <c r="C9" s="7" t="str">
        <f>Achievements!F9</f>
        <v>Move a king to the bottom of the board</v>
      </c>
      <c r="D9" s="7" t="s">
        <v>19</v>
      </c>
      <c r="E9" s="7" t="s">
        <v>19</v>
      </c>
      <c r="F9" s="7" t="s">
        <v>19</v>
      </c>
      <c r="G9" s="7" t="s">
        <v>19</v>
      </c>
      <c r="H9" s="7" t="s">
        <v>19</v>
      </c>
      <c r="I9" s="7" t="str">
        <f t="shared" si="2"/>
        <v>YES</v>
      </c>
    </row>
    <row r="10" spans="1:9" s="7" customFormat="1" x14ac:dyDescent="0.25">
      <c r="A10" s="7">
        <f>Achievements!A10</f>
        <v>9</v>
      </c>
      <c r="B10" s="7" t="str">
        <f>Achievements!C10</f>
        <v>Full Press!</v>
      </c>
      <c r="C10" s="7" t="str">
        <f>Achievements!F10</f>
        <v>Have four pieces on the top of the board at once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tr">
        <f t="shared" si="2"/>
        <v>YES</v>
      </c>
    </row>
    <row r="11" spans="1:9" s="7" customFormat="1" x14ac:dyDescent="0.25">
      <c r="A11" s="7">
        <f>Achievements!A11</f>
        <v>10</v>
      </c>
      <c r="B11" s="7" t="str">
        <f>Achievements!C11</f>
        <v>Control Center!</v>
      </c>
      <c r="C11" s="7" t="str">
        <f>Achievements!F11</f>
        <v>Have five pieces in the middle of the board at once (between rows 3 to 6 and columns 3 to 6)</v>
      </c>
      <c r="D11" s="7" t="s">
        <v>19</v>
      </c>
      <c r="E11" s="7" t="s">
        <v>19</v>
      </c>
      <c r="F11" s="7" t="s">
        <v>19</v>
      </c>
      <c r="G11" s="7" t="s">
        <v>19</v>
      </c>
      <c r="H11" s="7" t="s">
        <v>19</v>
      </c>
      <c r="I11" s="7" t="str">
        <f t="shared" si="2"/>
        <v>YES</v>
      </c>
    </row>
    <row r="12" spans="1:9" s="7" customFormat="1" x14ac:dyDescent="0.25">
      <c r="A12" s="7">
        <f>Achievements!A12</f>
        <v>11</v>
      </c>
      <c r="B12" s="7" t="str">
        <f>Achievements!C12</f>
        <v>Flanked!</v>
      </c>
      <c r="C12" s="7" t="str">
        <f>Achievements!F12</f>
        <v>Have six pieces combined on the leftmost and rightmost side of the board at once</v>
      </c>
      <c r="D12" s="7" t="s">
        <v>19</v>
      </c>
      <c r="E12" s="7" t="s">
        <v>19</v>
      </c>
      <c r="F12" s="7" t="s">
        <v>19</v>
      </c>
      <c r="G12" s="7" t="s">
        <v>19</v>
      </c>
      <c r="H12" s="7" t="s">
        <v>19</v>
      </c>
      <c r="I12" s="7" t="str">
        <f t="shared" si="2"/>
        <v>YES</v>
      </c>
    </row>
    <row r="13" spans="1:9" s="7" customFormat="1" x14ac:dyDescent="0.25">
      <c r="A13" s="7">
        <f>Achievements!A13</f>
        <v>12</v>
      </c>
      <c r="B13" s="7" t="str">
        <f>Achievements!C13</f>
        <v>The Reserves!</v>
      </c>
      <c r="C13" s="7" t="str">
        <f>Achievements!F13</f>
        <v>Go ten turns without moving a piece from the bottom of the board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tr">
        <f t="shared" si="2"/>
        <v>YES</v>
      </c>
    </row>
    <row r="14" spans="1:9" s="7" customFormat="1" x14ac:dyDescent="0.25">
      <c r="A14" s="7">
        <f>Achievements!A14</f>
        <v>13</v>
      </c>
      <c r="B14" s="7" t="str">
        <f>Achievements!C14</f>
        <v>Slight Advantage!</v>
      </c>
      <c r="C14" s="7" t="str">
        <f>Achievements!F14</f>
        <v>Have two or more pieces than your opponent during your turn</v>
      </c>
      <c r="D14" s="7" t="s">
        <v>19</v>
      </c>
      <c r="E14" s="7" t="s">
        <v>19</v>
      </c>
      <c r="F14" s="7" t="s">
        <v>19</v>
      </c>
      <c r="G14" s="7" t="s">
        <v>19</v>
      </c>
      <c r="H14" s="7" t="s">
        <v>19</v>
      </c>
      <c r="I14" s="7" t="str">
        <f t="shared" ref="I14:I15" si="3">IF(COUNTIF(D14:H14,"X")=5,"YES","NO")</f>
        <v>YES</v>
      </c>
    </row>
    <row r="15" spans="1:9" s="7" customFormat="1" x14ac:dyDescent="0.25">
      <c r="A15" s="7">
        <f>Achievements!A15</f>
        <v>14</v>
      </c>
      <c r="B15" s="7" t="str">
        <f>Achievements!C15</f>
        <v>Clear Advantage!</v>
      </c>
      <c r="C15" s="7" t="str">
        <f>Achievements!F15</f>
        <v>Have four or more pieces than your opponent during your turn</v>
      </c>
      <c r="D15" s="7" t="s">
        <v>19</v>
      </c>
      <c r="E15" s="7" t="s">
        <v>19</v>
      </c>
      <c r="F15" s="7" t="s">
        <v>19</v>
      </c>
      <c r="G15" s="7" t="s">
        <v>19</v>
      </c>
      <c r="H15" s="7" t="s">
        <v>19</v>
      </c>
      <c r="I15" s="7" t="str">
        <f t="shared" si="3"/>
        <v>YES</v>
      </c>
    </row>
    <row r="16" spans="1:9" s="7" customFormat="1" x14ac:dyDescent="0.25">
      <c r="A16" s="7">
        <f>Achievements!A16</f>
        <v>15</v>
      </c>
      <c r="B16" s="7" t="str">
        <f>Achievements!C16</f>
        <v>Huge Advantage!</v>
      </c>
      <c r="C16" s="7" t="str">
        <f>Achievements!F16</f>
        <v>Have six or more pieces than your opponent during your turn</v>
      </c>
      <c r="D16" s="7" t="s">
        <v>19</v>
      </c>
      <c r="E16" s="7" t="s">
        <v>19</v>
      </c>
      <c r="F16" s="7" t="s">
        <v>19</v>
      </c>
      <c r="G16" s="7" t="s">
        <v>19</v>
      </c>
      <c r="H16" s="7" t="s">
        <v>19</v>
      </c>
      <c r="I16" s="7" t="str">
        <f t="shared" si="2"/>
        <v>YES</v>
      </c>
    </row>
    <row r="17" spans="1:9" s="7" customFormat="1" x14ac:dyDescent="0.25">
      <c r="A17" s="7">
        <f>Achievements!A17</f>
        <v>16</v>
      </c>
      <c r="B17" s="7" t="str">
        <f>Achievements!C17</f>
        <v>Tactical Victory!</v>
      </c>
      <c r="C17" s="7" t="str">
        <f>Achievements!F17</f>
        <v>Win a game by blocking the opponent from moving</v>
      </c>
      <c r="D17" s="7" t="s">
        <v>19</v>
      </c>
      <c r="E17" s="7" t="s">
        <v>19</v>
      </c>
      <c r="F17" s="7" t="s">
        <v>19</v>
      </c>
      <c r="G17" s="7" t="s">
        <v>19</v>
      </c>
      <c r="H17" s="7" t="s">
        <v>19</v>
      </c>
      <c r="I17" s="7" t="str">
        <f t="shared" si="2"/>
        <v>YES</v>
      </c>
    </row>
    <row r="18" spans="1:9" s="7" customFormat="1" x14ac:dyDescent="0.25">
      <c r="A18" s="7">
        <f>Achievements!A18</f>
        <v>17</v>
      </c>
      <c r="B18" s="7" t="str">
        <f>Achievements!C18</f>
        <v>Complete Victory!</v>
      </c>
      <c r="C18" s="7" t="str">
        <f>Achievements!F18</f>
        <v>Win a game by capturing all of the opponents pieces</v>
      </c>
      <c r="D18" s="7" t="s">
        <v>19</v>
      </c>
      <c r="E18" s="7" t="s">
        <v>19</v>
      </c>
      <c r="F18" s="7" t="s">
        <v>19</v>
      </c>
      <c r="G18" s="7" t="s">
        <v>19</v>
      </c>
      <c r="H18" s="7" t="s">
        <v>19</v>
      </c>
      <c r="I18" s="7" t="str">
        <f t="shared" si="2"/>
        <v>YES</v>
      </c>
    </row>
    <row r="19" spans="1:9" s="7" customFormat="1" x14ac:dyDescent="0.25">
      <c r="A19" s="7">
        <f>Achievements!A19</f>
        <v>18</v>
      </c>
      <c r="B19" s="7" t="str">
        <f>Achievements!C19</f>
        <v>Decisive Victory!</v>
      </c>
      <c r="C19" s="7" t="str">
        <f>Achievements!F19</f>
        <v>Win a game by capturing all of the opponents pieces in 50 turns or less</v>
      </c>
      <c r="D19" s="7" t="s">
        <v>19</v>
      </c>
      <c r="E19" s="7" t="s">
        <v>19</v>
      </c>
      <c r="F19" s="7" t="s">
        <v>19</v>
      </c>
      <c r="G19" s="7" t="s">
        <v>19</v>
      </c>
      <c r="H19" s="7" t="s">
        <v>19</v>
      </c>
      <c r="I19" s="7" t="str">
        <f t="shared" si="2"/>
        <v>YES</v>
      </c>
    </row>
    <row r="20" spans="1:9" s="7" customFormat="1" x14ac:dyDescent="0.25">
      <c r="A20" s="7">
        <f>Achievements!A20</f>
        <v>19</v>
      </c>
      <c r="B20" s="7" t="str">
        <f>Achievements!C20</f>
        <v>Quick Victory!</v>
      </c>
      <c r="C20" s="7" t="str">
        <f>Achievements!F20</f>
        <v>Win a game by capturing all of the opponents pieces in 40 turns or less</v>
      </c>
      <c r="D20" s="7" t="s">
        <v>19</v>
      </c>
      <c r="E20" s="7" t="s">
        <v>19</v>
      </c>
      <c r="F20" s="7" t="s">
        <v>19</v>
      </c>
      <c r="G20" s="7" t="s">
        <v>19</v>
      </c>
      <c r="H20" s="7" t="s">
        <v>19</v>
      </c>
      <c r="I20" s="7" t="str">
        <f t="shared" si="2"/>
        <v>YES</v>
      </c>
    </row>
    <row r="21" spans="1:9" s="7" customFormat="1" x14ac:dyDescent="0.25">
      <c r="A21" s="7">
        <f>Achievements!A21</f>
        <v>20</v>
      </c>
      <c r="B21" s="7" t="str">
        <f>Achievements!C21</f>
        <v>Absolute Victory!</v>
      </c>
      <c r="C21" s="7" t="str">
        <f>Achievements!F21</f>
        <v>Win a game by capturing all of the opponents pieces in 30 turns or less</v>
      </c>
      <c r="D21" s="7" t="s">
        <v>19</v>
      </c>
      <c r="E21" s="7" t="s">
        <v>19</v>
      </c>
      <c r="F21" s="7" t="s">
        <v>19</v>
      </c>
      <c r="G21" s="7" t="s">
        <v>19</v>
      </c>
      <c r="H21" s="7" t="s">
        <v>19</v>
      </c>
      <c r="I21" s="7" t="str">
        <f t="shared" si="2"/>
        <v>YES</v>
      </c>
    </row>
    <row r="22" spans="1:9" x14ac:dyDescent="0.25">
      <c r="B22" s="7"/>
      <c r="C22" s="7"/>
      <c r="D22" s="7" t="str">
        <f>COUNTIF(D2:D21,"X")&amp;" /"&amp;ROW()-2</f>
        <v>20 /20</v>
      </c>
      <c r="E22" s="7" t="str">
        <f>COUNTIF(E2:E21,"X")&amp;" /"&amp;ROW()-2</f>
        <v>20 /20</v>
      </c>
      <c r="F22" s="7" t="str">
        <f>COUNTIF(F2:F21,"X")&amp;" /"&amp;ROW()-2</f>
        <v>20 /20</v>
      </c>
      <c r="G22" s="7" t="str">
        <f>COUNTIF(G2:G21,"X")&amp;" /"&amp;ROW()-2</f>
        <v>20 /20</v>
      </c>
      <c r="H22" s="7" t="str">
        <f>COUNTIF(H2:H21,"X")&amp;" /"&amp;ROW()-2</f>
        <v>20 /20</v>
      </c>
      <c r="I22" s="7" t="str">
        <f>COUNTIF(I2:I21,"YES")&amp;" /"&amp;ROW()-2</f>
        <v>20 /20</v>
      </c>
    </row>
    <row r="23" spans="1:9" x14ac:dyDescent="0.25">
      <c r="B23" s="7"/>
      <c r="C23" s="7"/>
    </row>
    <row r="24" spans="1:9" x14ac:dyDescent="0.25">
      <c r="B24" s="7"/>
    </row>
    <row r="25" spans="1:9" x14ac:dyDescent="0.25">
      <c r="B25" s="7"/>
    </row>
    <row r="26" spans="1:9" x14ac:dyDescent="0.25">
      <c r="B26" s="7"/>
    </row>
    <row r="27" spans="1:9" x14ac:dyDescent="0.25">
      <c r="B27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7" workbookViewId="0">
      <selection activeCell="A20" sqref="A18:A20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20</v>
      </c>
    </row>
    <row r="2" spans="1:1" x14ac:dyDescent="0.25">
      <c r="A2" t="s">
        <v>17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achievement("First Blood!","Capture the first piece", 1,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achievement("Regicide!","Capture a king", 2, trigger)</v>
      </c>
    </row>
    <row r="5" spans="1:1" s="7" customFormat="1" x14ac:dyDescent="0.25">
      <c r="A5" s="7" t="str">
        <f t="shared" ca="1" si="0"/>
        <v>achievement("Double Jump!","Capture two pieces in one turn", 3, trigger)</v>
      </c>
    </row>
    <row r="6" spans="1:1" s="7" customFormat="1" x14ac:dyDescent="0.25">
      <c r="A6" s="7" t="str">
        <f t="shared" ca="1" si="0"/>
        <v>achievement("It's a Trap!","Sacrifice a piece to capture two or more pieces in a single trade", 5, trigger)</v>
      </c>
    </row>
    <row r="7" spans="1:1" s="7" customFormat="1" x14ac:dyDescent="0.25">
      <c r="A7" s="7" t="str">
        <f t="shared" ca="1" si="0"/>
        <v>achievement("King Me!","Crown one of your pieces", 1, trigger)</v>
      </c>
    </row>
    <row r="8" spans="1:1" s="7" customFormat="1" x14ac:dyDescent="0.25">
      <c r="A8" s="7" t="str">
        <f t="shared" ca="1" si="0"/>
        <v>achievement("We'll Lead as Two Kings!","Have two kings at once", 2, trigger)</v>
      </c>
    </row>
    <row r="9" spans="1:1" s="7" customFormat="1" x14ac:dyDescent="0.25">
      <c r="A9" s="7" t="str">
        <f t="shared" ca="1" si="0"/>
        <v>achievement("We Three Kings!","Have three kings at once", 3, trigger)</v>
      </c>
    </row>
    <row r="10" spans="1:1" s="7" customFormat="1" x14ac:dyDescent="0.25">
      <c r="A10" s="7" t="str">
        <f t="shared" ca="1" si="0"/>
        <v>achievement("Return of the King!","Move a king to the bottom of the board", 2, trigger)</v>
      </c>
    </row>
    <row r="11" spans="1:1" s="7" customFormat="1" x14ac:dyDescent="0.25">
      <c r="A11" s="7" t="str">
        <f t="shared" ca="1" si="0"/>
        <v>achievement("Full Press!","Have four pieces on the top of the board at once", 5, trigger)</v>
      </c>
    </row>
    <row r="12" spans="1:1" s="7" customFormat="1" x14ac:dyDescent="0.25">
      <c r="A12" s="7" t="str">
        <f t="shared" ca="1" si="0"/>
        <v>achievement("Control Center!","Have five pieces in the middle of the board at once (between rows 3 to 6 and columns 3 to 6)", 5, trigger)</v>
      </c>
    </row>
    <row r="13" spans="1:1" s="7" customFormat="1" x14ac:dyDescent="0.25">
      <c r="A13" s="7" t="str">
        <f t="shared" ca="1" si="0"/>
        <v>achievement("Flanked!","Have six pieces combined on the leftmost and rightmost side of the board at once", 5, trigger)</v>
      </c>
    </row>
    <row r="14" spans="1:1" s="7" customFormat="1" x14ac:dyDescent="0.25">
      <c r="A14" s="7" t="str">
        <f t="shared" ca="1" si="0"/>
        <v>achievement("The Reserves!","Go ten turns without moving a piece from the bottom of the board", 5, trigger)</v>
      </c>
    </row>
    <row r="15" spans="1:1" s="7" customFormat="1" x14ac:dyDescent="0.25">
      <c r="A15" s="7" t="str">
        <f t="shared" ca="1" si="0"/>
        <v>achievement("Slight Advantage!","Have two or more pieces than your opponent during your turn", 2, trigger)</v>
      </c>
    </row>
    <row r="16" spans="1:1" s="7" customFormat="1" x14ac:dyDescent="0.25">
      <c r="A16" s="7" t="str">
        <f t="shared" ca="1" si="0"/>
        <v>achievement("Clear Advantage!","Have four or more pieces than your opponent during your turn", 4, trigger)</v>
      </c>
    </row>
    <row r="17" spans="1:1" s="7" customFormat="1" x14ac:dyDescent="0.25">
      <c r="A17" s="7" t="str">
        <f t="shared" ca="1" si="0"/>
        <v>achievement("Huge Advantage!","Have six or more pieces than your opponent during your turn", 10,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achievement("Tactical Victory!","Win a game by blocking the opponent from moving", 25, trigger)</v>
      </c>
    </row>
    <row r="19" spans="1:1" s="7" customFormat="1" x14ac:dyDescent="0.25">
      <c r="A19" s="7" t="str">
        <f t="shared" ca="1" si="0"/>
        <v>achievement("Complete Victory!","Win a game by capturing all of the opponents pieces", 5, trigger)</v>
      </c>
    </row>
    <row r="20" spans="1:1" s="7" customFormat="1" x14ac:dyDescent="0.25">
      <c r="A20" s="7" t="str">
        <f t="shared" ca="1" si="0"/>
        <v>achievement("Decisive Victory!","Win a game by capturing all of the opponents pieces in 50 turns or less", 5, trigger)</v>
      </c>
    </row>
    <row r="21" spans="1:1" s="7" customFormat="1" x14ac:dyDescent="0.25">
      <c r="A21" s="7" t="str">
        <f t="shared" ca="1" si="0"/>
        <v>achievement("Quick Victory!","Win a game by capturing all of the opponents pieces in 40 turns or less", 10, trigger)</v>
      </c>
    </row>
    <row r="22" spans="1:1" s="7" customFormat="1" x14ac:dyDescent="0.25">
      <c r="A22" s="7" t="str">
        <f t="shared" ca="1" si="0"/>
        <v>achievement("Absolute Victory!","Win a game by capturing all of the opponents pieces in 30 turns or less", 25, trigger)</v>
      </c>
    </row>
    <row r="23" spans="1:1" s="7" customFormat="1" x14ac:dyDescent="0.25">
      <c r="A23" s="7" t="str">
        <f t="shared" ca="1" si="0"/>
        <v>achievement("","", , trigger)</v>
      </c>
    </row>
    <row r="24" spans="1:1" s="7" customFormat="1" x14ac:dyDescent="0.25">
      <c r="A24" s="7" t="str">
        <f t="shared" ca="1" si="0"/>
        <v>achievement("","", , trigger)</v>
      </c>
    </row>
    <row r="25" spans="1:1" s="7" customFormat="1" x14ac:dyDescent="0.25">
      <c r="A25" s="7" t="str">
        <f t="shared" ca="1" si="0"/>
        <v>achievement("","", , trigger)</v>
      </c>
    </row>
    <row r="26" spans="1:1" s="7" customFormat="1" x14ac:dyDescent="0.25">
      <c r="A26" s="7" t="str">
        <f t="shared" ca="1" si="0"/>
        <v>achievement("","", , trigger)</v>
      </c>
    </row>
    <row r="27" spans="1:1" s="7" customFormat="1" x14ac:dyDescent="0.25">
      <c r="A27" s="7" t="str">
        <f t="shared" ca="1" si="0"/>
        <v>achievement("","", , trigger)</v>
      </c>
    </row>
    <row r="28" spans="1:1" s="7" customFormat="1" x14ac:dyDescent="0.25">
      <c r="A28" s="7" t="str">
        <f t="shared" ca="1" si="0"/>
        <v>achievement("","", , trigger)</v>
      </c>
    </row>
    <row r="29" spans="1:1" s="7" customFormat="1" x14ac:dyDescent="0.25">
      <c r="A29" s="7" t="str">
        <f t="shared" ca="1" si="0"/>
        <v>achievement("","", , trigger)</v>
      </c>
    </row>
    <row r="30" spans="1:1" s="7" customFormat="1" x14ac:dyDescent="0.25">
      <c r="A30" s="7" t="str">
        <f t="shared" ca="1" si="0"/>
        <v>achievement("","", 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G2" sqref="G2:G7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33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14</v>
      </c>
      <c r="B2" s="1">
        <v>0</v>
      </c>
      <c r="C2">
        <f>COUNTIF(Achievements!D:D,A2)</f>
        <v>0</v>
      </c>
      <c r="E2" s="8" t="s">
        <v>31</v>
      </c>
      <c r="F2" s="4">
        <f>COUNTIF(Achievements!B:B,E2)</f>
        <v>7</v>
      </c>
      <c r="G2" s="7">
        <f>SUMIF(Achievements!B:B,E2,Achievements!E:E)</f>
        <v>17</v>
      </c>
      <c r="J2" s="1"/>
    </row>
    <row r="3" spans="1:10" x14ac:dyDescent="0.25">
      <c r="A3" t="s">
        <v>8</v>
      </c>
      <c r="B3">
        <v>1</v>
      </c>
      <c r="C3">
        <f>COUNTIF(Achievements!D:D,A3)</f>
        <v>2</v>
      </c>
      <c r="E3" s="8" t="s">
        <v>36</v>
      </c>
      <c r="F3" s="4">
        <f>COUNTIF(Achievements!B:B,E3)</f>
        <v>0</v>
      </c>
      <c r="G3" s="7">
        <f>SUMIF(Achievements!B:B,E3,Achievements!E:E)</f>
        <v>0</v>
      </c>
      <c r="J3" s="1"/>
    </row>
    <row r="4" spans="1:10" x14ac:dyDescent="0.25">
      <c r="A4" t="s">
        <v>16</v>
      </c>
      <c r="B4">
        <v>2</v>
      </c>
      <c r="C4">
        <f>COUNTIF(Achievements!D:D,A4)</f>
        <v>4</v>
      </c>
      <c r="E4" s="8" t="s">
        <v>33</v>
      </c>
      <c r="F4" s="4">
        <f>COUNTIF(Achievements!B:B,E4)</f>
        <v>13</v>
      </c>
      <c r="G4" s="7">
        <f>SUMIF(Achievements!B:B,E4,Achievements!E:E)</f>
        <v>108</v>
      </c>
    </row>
    <row r="5" spans="1:10" x14ac:dyDescent="0.25">
      <c r="A5" t="s">
        <v>9</v>
      </c>
      <c r="B5">
        <v>3</v>
      </c>
      <c r="C5">
        <f>COUNTIF(Achievements!D:D,A5)</f>
        <v>2</v>
      </c>
      <c r="E5" s="8" t="s">
        <v>35</v>
      </c>
      <c r="F5" s="4">
        <f>COUNTIF(Achievements!B:B,E5)</f>
        <v>0</v>
      </c>
      <c r="G5" s="7">
        <f>SUMIF(Achievements!B:B,E5,Achievements!E:E)</f>
        <v>0</v>
      </c>
    </row>
    <row r="6" spans="1:10" x14ac:dyDescent="0.25">
      <c r="A6" t="s">
        <v>10</v>
      </c>
      <c r="B6">
        <v>4</v>
      </c>
      <c r="C6">
        <f>COUNTIF(Achievements!D:D,A6)</f>
        <v>1</v>
      </c>
      <c r="E6" s="8" t="s">
        <v>37</v>
      </c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11</v>
      </c>
      <c r="B7">
        <v>5</v>
      </c>
      <c r="C7">
        <f>COUNTIF(Achievements!D:D,A7)</f>
        <v>7</v>
      </c>
      <c r="E7" s="2" t="s">
        <v>5</v>
      </c>
      <c r="F7" s="3">
        <f>SUM(F2:F6)</f>
        <v>20</v>
      </c>
      <c r="G7" s="3">
        <f>SUM(G2:G6)</f>
        <v>125</v>
      </c>
    </row>
    <row r="8" spans="1:10" x14ac:dyDescent="0.25">
      <c r="A8" t="s">
        <v>12</v>
      </c>
      <c r="B8">
        <v>10</v>
      </c>
      <c r="C8">
        <f>COUNTIF(Achievements!D:D,A8)</f>
        <v>2</v>
      </c>
    </row>
    <row r="9" spans="1:10" x14ac:dyDescent="0.25">
      <c r="A9" s="7" t="s">
        <v>13</v>
      </c>
      <c r="B9" s="7">
        <v>25</v>
      </c>
      <c r="C9" s="7">
        <f>COUNTIF(Achievements!D:D,A9)</f>
        <v>2</v>
      </c>
    </row>
    <row r="10" spans="1:10" x14ac:dyDescent="0.25">
      <c r="A10" t="s">
        <v>32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Achievements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egreavette@hotmail.com</cp:lastModifiedBy>
  <dcterms:created xsi:type="dcterms:W3CDTF">2021-05-03T04:03:16Z</dcterms:created>
  <dcterms:modified xsi:type="dcterms:W3CDTF">2022-08-02T22:57:46Z</dcterms:modified>
</cp:coreProperties>
</file>