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~Hack~ Teenage Super Ninja Plumbers (NES)\Docs\"/>
    </mc:Choice>
  </mc:AlternateContent>
  <bookViews>
    <workbookView xWindow="-105" yWindow="-105" windowWidth="23250" windowHeight="12570" tabRatio="635"/>
  </bookViews>
  <sheets>
    <sheet name="Achievements" sheetId="2" r:id="rId1"/>
    <sheet name="Extras" sheetId="15" r:id="rId2"/>
    <sheet name="Leaderboards" sheetId="27" r:id="rId3"/>
    <sheet name="Enemy Spawns" sheetId="50" r:id="rId4"/>
    <sheet name="Level Spawns" sheetId="51" r:id="rId5"/>
    <sheet name="Checklist" sheetId="49" r:id="rId6"/>
    <sheet name="Text" sheetId="11" r:id="rId7"/>
    <sheet name="Stats" sheetId="7" r:id="rId8"/>
    <sheet name="Game Dec" sheetId="16" state="hidden" r:id="rId9"/>
  </sheets>
  <definedNames>
    <definedName name="_xlnm._FilterDatabase" localSheetId="0" hidden="1">Achievements!$B$1:$G$184</definedName>
    <definedName name="_xlnm._FilterDatabase" localSheetId="5" hidden="1">Checklist!$A$1:$H$1</definedName>
    <definedName name="_xlnm._FilterDatabase" localSheetId="1" hidden="1">Extras!$A$1:$F$67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49" l="1"/>
  <c r="H53" i="49"/>
  <c r="C54" i="49"/>
  <c r="D54" i="49"/>
  <c r="E54" i="49"/>
  <c r="F54" i="49"/>
  <c r="G54" i="49"/>
  <c r="A3" i="49"/>
  <c r="B3" i="49"/>
  <c r="A4" i="49"/>
  <c r="B4" i="49"/>
  <c r="A5" i="49"/>
  <c r="B5" i="49"/>
  <c r="A6" i="49"/>
  <c r="B6" i="49"/>
  <c r="A7" i="49"/>
  <c r="B7" i="49"/>
  <c r="A8" i="49"/>
  <c r="B8" i="49"/>
  <c r="A9" i="49"/>
  <c r="B9" i="49"/>
  <c r="A10" i="49"/>
  <c r="B10" i="49"/>
  <c r="A11" i="49"/>
  <c r="B11" i="49"/>
  <c r="A12" i="49"/>
  <c r="B12" i="49"/>
  <c r="A13" i="49"/>
  <c r="B13" i="49"/>
  <c r="A14" i="49"/>
  <c r="B14" i="49"/>
  <c r="A15" i="49"/>
  <c r="B15" i="49"/>
  <c r="A16" i="49"/>
  <c r="B16" i="49"/>
  <c r="A17" i="49"/>
  <c r="B17" i="49"/>
  <c r="A18" i="49"/>
  <c r="B18" i="49"/>
  <c r="A19" i="49"/>
  <c r="B19" i="49"/>
  <c r="A20" i="49"/>
  <c r="B20" i="49"/>
  <c r="A21" i="49"/>
  <c r="B21" i="49"/>
  <c r="A22" i="49"/>
  <c r="B22" i="49"/>
  <c r="A23" i="49"/>
  <c r="B23" i="49"/>
  <c r="A24" i="49"/>
  <c r="B24" i="49"/>
  <c r="A25" i="49"/>
  <c r="B25" i="49"/>
  <c r="A26" i="49"/>
  <c r="B26" i="49"/>
  <c r="A27" i="49"/>
  <c r="B27" i="49"/>
  <c r="A28" i="49"/>
  <c r="B28" i="49"/>
  <c r="A29" i="49"/>
  <c r="B29" i="49"/>
  <c r="A30" i="49"/>
  <c r="B30" i="49"/>
  <c r="A31" i="49"/>
  <c r="B31" i="49"/>
  <c r="A32" i="49"/>
  <c r="B32" i="49"/>
  <c r="A33" i="49"/>
  <c r="B33" i="49"/>
  <c r="A34" i="49"/>
  <c r="B34" i="49"/>
  <c r="A35" i="49"/>
  <c r="B35" i="49"/>
  <c r="A36" i="49"/>
  <c r="B36" i="49"/>
  <c r="A37" i="49"/>
  <c r="B37" i="49"/>
  <c r="A38" i="49"/>
  <c r="B38" i="49"/>
  <c r="A39" i="49"/>
  <c r="B39" i="49"/>
  <c r="A40" i="49"/>
  <c r="B40" i="49"/>
  <c r="A41" i="49"/>
  <c r="B41" i="49"/>
  <c r="A42" i="49"/>
  <c r="B42" i="49"/>
  <c r="A43" i="49"/>
  <c r="B43" i="49"/>
  <c r="A44" i="49"/>
  <c r="B44" i="49"/>
  <c r="A45" i="49"/>
  <c r="B45" i="49"/>
  <c r="A46" i="49"/>
  <c r="B46" i="49"/>
  <c r="A47" i="49"/>
  <c r="B47" i="49"/>
  <c r="A48" i="49"/>
  <c r="B48" i="49"/>
  <c r="A49" i="49"/>
  <c r="B49" i="49"/>
  <c r="A50" i="49"/>
  <c r="B50" i="49"/>
  <c r="A51" i="49"/>
  <c r="B51" i="49"/>
  <c r="A52" i="49"/>
  <c r="B52" i="49"/>
  <c r="A53" i="49"/>
  <c r="B53" i="49"/>
  <c r="A54" i="49"/>
  <c r="B54" i="49"/>
  <c r="E32" i="2"/>
  <c r="E44" i="2"/>
  <c r="H50" i="49" l="1"/>
  <c r="H51" i="49"/>
  <c r="E52" i="2"/>
  <c r="E34" i="2"/>
  <c r="H46" i="49" l="1"/>
  <c r="H47" i="49"/>
  <c r="H48" i="49"/>
  <c r="H49" i="49"/>
  <c r="E29" i="2" l="1"/>
  <c r="E30" i="2"/>
  <c r="E27" i="2"/>
  <c r="E24" i="2"/>
  <c r="H45" i="49" l="1"/>
  <c r="E10" i="2"/>
  <c r="E14" i="15" l="1"/>
  <c r="E13" i="15"/>
  <c r="E12" i="15"/>
  <c r="E11" i="15"/>
  <c r="E10" i="15"/>
  <c r="A2" i="49" l="1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E9" i="15"/>
  <c r="E8" i="15"/>
  <c r="E7" i="15"/>
  <c r="E6" i="15"/>
  <c r="E5" i="15"/>
  <c r="E4" i="15"/>
  <c r="E3" i="15"/>
  <c r="E2" i="15"/>
  <c r="A57" i="11"/>
  <c r="A63" i="11"/>
  <c r="A59" i="11"/>
  <c r="A67" i="11"/>
  <c r="A65" i="11"/>
  <c r="A66" i="11"/>
  <c r="A64" i="11"/>
  <c r="A55" i="11"/>
  <c r="A61" i="11"/>
  <c r="A56" i="11"/>
  <c r="A58" i="11"/>
  <c r="A62" i="11"/>
  <c r="A60" i="11"/>
  <c r="H54" i="49" l="1"/>
  <c r="E6" i="2"/>
  <c r="A7" i="11"/>
  <c r="E47" i="2" l="1"/>
  <c r="E50" i="2"/>
  <c r="E49" i="2"/>
  <c r="E48" i="2"/>
  <c r="E46" i="2"/>
  <c r="E45" i="2"/>
  <c r="E43" i="2"/>
  <c r="E53" i="2"/>
  <c r="E51" i="2"/>
  <c r="E28" i="2"/>
  <c r="A54" i="11"/>
  <c r="A45" i="11"/>
  <c r="A50" i="11"/>
  <c r="A53" i="11"/>
  <c r="A48" i="11"/>
  <c r="A47" i="11"/>
  <c r="A52" i="11"/>
  <c r="A51" i="11"/>
  <c r="A46" i="11"/>
  <c r="A44" i="11"/>
  <c r="A49" i="11"/>
  <c r="E23" i="2" l="1"/>
  <c r="E26" i="2"/>
  <c r="E31" i="2"/>
  <c r="E25" i="2"/>
  <c r="E7" i="2"/>
  <c r="A26" i="11"/>
  <c r="A27" i="11"/>
  <c r="A24" i="11"/>
  <c r="A25" i="11"/>
  <c r="A8" i="11"/>
  <c r="B2" i="49" l="1"/>
  <c r="E9" i="2" l="1"/>
  <c r="E8" i="2"/>
  <c r="E4" i="2"/>
  <c r="E5" i="2"/>
  <c r="E3" i="2"/>
  <c r="E2" i="2"/>
  <c r="E14" i="2"/>
  <c r="E13" i="2"/>
  <c r="E12" i="2"/>
  <c r="E11" i="2"/>
  <c r="E15" i="2"/>
  <c r="E16" i="2"/>
  <c r="E17" i="2"/>
  <c r="E18" i="2"/>
  <c r="E19" i="2"/>
  <c r="E20" i="2"/>
  <c r="E21" i="2"/>
  <c r="E22" i="2"/>
  <c r="E35" i="2"/>
  <c r="E36" i="2"/>
  <c r="E37" i="2"/>
  <c r="E38" i="2"/>
  <c r="E33" i="2"/>
  <c r="E39" i="2"/>
  <c r="E40" i="2"/>
  <c r="E41" i="2"/>
  <c r="E42" i="2"/>
  <c r="A37" i="11"/>
  <c r="A13" i="11"/>
  <c r="A9" i="11"/>
  <c r="A18" i="11"/>
  <c r="A15" i="11"/>
  <c r="A43" i="11"/>
  <c r="A12" i="11"/>
  <c r="A30" i="11"/>
  <c r="A38" i="11"/>
  <c r="A29" i="11"/>
  <c r="A20" i="11"/>
  <c r="A36" i="11"/>
  <c r="A21" i="11"/>
  <c r="A22" i="11"/>
  <c r="A42" i="11"/>
  <c r="A17" i="11"/>
  <c r="A14" i="11"/>
  <c r="A10" i="11"/>
  <c r="A34" i="11"/>
  <c r="A16" i="11"/>
  <c r="A11" i="11"/>
  <c r="A31" i="11"/>
  <c r="A4" i="11"/>
  <c r="A23" i="11"/>
  <c r="A35" i="11"/>
  <c r="A19" i="11"/>
  <c r="A6" i="11"/>
  <c r="A28" i="11"/>
  <c r="A32" i="11"/>
  <c r="A5" i="11"/>
  <c r="A41" i="11"/>
  <c r="A40" i="11"/>
  <c r="A33" i="11"/>
  <c r="A39" i="11"/>
  <c r="F6" i="7" l="1"/>
  <c r="H3" i="49" l="1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G6" i="7" l="1"/>
  <c r="A3" i="11"/>
  <c r="H2" i="49" l="1"/>
  <c r="A75" i="11"/>
  <c r="A76" i="11"/>
  <c r="A74" i="11"/>
  <c r="F5" i="7" l="1"/>
  <c r="G5" i="7" l="1"/>
  <c r="A71" i="11"/>
  <c r="A70" i="11"/>
  <c r="A68" i="11"/>
  <c r="A69" i="11"/>
  <c r="A73" i="11"/>
  <c r="A72" i="11"/>
  <c r="F4" i="7" l="1"/>
  <c r="C9" i="7" l="1"/>
  <c r="G4" i="7" l="1"/>
  <c r="F3" i="7" l="1"/>
  <c r="F2" i="7"/>
  <c r="F7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<sst xmlns="http://schemas.openxmlformats.org/spreadsheetml/2006/main" count="838" uniqueCount="347">
  <si>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</si>
  <si>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</si>
  <si>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</si>
  <si>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</si>
  <si>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</si>
  <si>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</si>
  <si>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</si>
  <si>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</si>
  <si>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</si>
  <si>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</si>
  <si>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</si>
  <si>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</si>
  <si>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</si>
  <si>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</si>
  <si>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</si>
  <si>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</si>
  <si>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</si>
  <si>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</si>
  <si>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</si>
  <si>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</si>
  <si>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</si>
  <si>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</si>
  <si>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</si>
  <si>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</si>
  <si>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</si>
  <si>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</si>
  <si>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</si>
  <si>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</si>
  <si>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</si>
  <si>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</si>
  <si>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</si>
  <si>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</si>
  <si>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</si>
  <si>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</si>
  <si>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</si>
  <si>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</si>
  <si>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Enemies</t>
  </si>
  <si>
    <t>Score</t>
  </si>
  <si>
    <t>Collect</t>
  </si>
  <si>
    <t>The Origin is Told!</t>
  </si>
  <si>
    <t>Totally Hacked!</t>
  </si>
  <si>
    <t>Dining on Turtle Soup!</t>
  </si>
  <si>
    <t>The Enemy of my Enemy is my Bro!</t>
  </si>
  <si>
    <t>Always at Night!</t>
  </si>
  <si>
    <t>Legion of Doom!</t>
  </si>
  <si>
    <t>Obtain the growth pizza</t>
  </si>
  <si>
    <t>Obtain the 1up pizza</t>
  </si>
  <si>
    <t>Collect 100 coins to get a 1up</t>
  </si>
  <si>
    <t>Earn a 5000 Point Bonus by touching the top of the flagpole</t>
  </si>
  <si>
    <t>Obtain the flaming ninja stars</t>
  </si>
  <si>
    <t>Defeat the Ninja Turtle boss on World 1-3 with flaming ninja stars</t>
  </si>
  <si>
    <t>Defeat the Ninja Turtle boss on World 2-3 with flaming ninja stars</t>
  </si>
  <si>
    <t>Defeat the Ninja Turtle boss on World 3-3 with flaming ninja stars</t>
  </si>
  <si>
    <t>Defeat the Ninja Turtle boss on World 4-3 with flaming ninja stars</t>
  </si>
  <si>
    <t>Beat World 1-3 on the 1st Quest</t>
  </si>
  <si>
    <t>Beat World 2-3 on the 1st Quest</t>
  </si>
  <si>
    <t>Beat World 3-3 on the 1st Quest</t>
  </si>
  <si>
    <t>Beat World 4-3 on the 1st Quest</t>
  </si>
  <si>
    <t>Beat World 1-3 on the 2nd Quest</t>
  </si>
  <si>
    <t>Beat World 2-3 on the 2nd Quest</t>
  </si>
  <si>
    <t>Beat World 3-3 on the 2nd Quest</t>
  </si>
  <si>
    <t>Beat World 4-3 on the 2nd Quest</t>
  </si>
  <si>
    <t>Beat World 5-2 on the 2nd Quest</t>
  </si>
  <si>
    <t>Beat World 6-1 on the 2nd Quest</t>
  </si>
  <si>
    <t>Beat World 7-1 on the 2nd Quest</t>
  </si>
  <si>
    <t>Beat World 8-1 on the 2nd Quest</t>
  </si>
  <si>
    <t>Beat World 1 without powering up</t>
  </si>
  <si>
    <t>Beat World 2 without powering up</t>
  </si>
  <si>
    <t>Beat World 3 without powering up</t>
  </si>
  <si>
    <t>Beat World 4 without powering up</t>
  </si>
  <si>
    <t>Gain a life from a kill combo</t>
  </si>
  <si>
    <t>Beat World 1 without killing any enemies except the Ninja Turtle boss at the end of the world</t>
  </si>
  <si>
    <t>Beat World 2 without killing any enemies except the Ninja Turtle boss at the end of the world</t>
  </si>
  <si>
    <t>Beat World 3 without killing any enemies except the Ninja Turtle boss at the end of the world</t>
  </si>
  <si>
    <t>Beat World 4 without killing any enemies except the Ninja Turtle boss at the end of the world</t>
  </si>
  <si>
    <t>Find the warp zone in level 1-2</t>
  </si>
  <si>
    <t>Kill X or more Ys on world 1-3 without dying</t>
  </si>
  <si>
    <t>Kill X or more Ys on world 2-3 without dying</t>
  </si>
  <si>
    <t>Kill X or more Ys on world 3-3 without dying</t>
  </si>
  <si>
    <t>Kill X or more Ys on world 4-3 without dying</t>
  </si>
  <si>
    <t>Kill X or more Ys on world 6-1 without dying</t>
  </si>
  <si>
    <t>Kill X or more Ys on world 7-1 without dying</t>
  </si>
  <si>
    <t>Kill X or more Ys on world 8-1 without dying</t>
  </si>
  <si>
    <t>Kill X or more Ys on world 5-2 without dying</t>
  </si>
  <si>
    <t>0x00</t>
  </si>
  <si>
    <t>0x02</t>
  </si>
  <si>
    <t>0x03</t>
  </si>
  <si>
    <t>0x05</t>
  </si>
  <si>
    <t>0x06</t>
  </si>
  <si>
    <t>0x07</t>
  </si>
  <si>
    <t>0x08</t>
  </si>
  <si>
    <t>0x0a</t>
  </si>
  <si>
    <t>0x0b</t>
  </si>
  <si>
    <t>0x0d</t>
  </si>
  <si>
    <t>0x0e</t>
  </si>
  <si>
    <t>0x0f</t>
  </si>
  <si>
    <t>0x10</t>
  </si>
  <si>
    <t>0x11</t>
  </si>
  <si>
    <t>0x12</t>
  </si>
  <si>
    <t>0x14</t>
  </si>
  <si>
    <t>0x17</t>
  </si>
  <si>
    <t>0x33</t>
  </si>
  <si>
    <t>Bowser</t>
  </si>
  <si>
    <t>0x2d</t>
  </si>
  <si>
    <t>Bullet Bill Cannon Variation</t>
  </si>
  <si>
    <t>Bullet Bill/Cheep Cheep Frenzy</t>
  </si>
  <si>
    <t>Flying Cheep Cheep</t>
  </si>
  <si>
    <t>Spiny</t>
  </si>
  <si>
    <t>Lakitu</t>
  </si>
  <si>
    <t>Red Paratroopa</t>
  </si>
  <si>
    <t>Piranha Plant</t>
  </si>
  <si>
    <t>Red Cheep Cheep</t>
  </si>
  <si>
    <t>Grey Cheep Cheep</t>
  </si>
  <si>
    <t>Blooper</t>
  </si>
  <si>
    <t>Goomba</t>
  </si>
  <si>
    <t>Hammer Bro</t>
  </si>
  <si>
    <t>Red Koopa</t>
  </si>
  <si>
    <t>Buzzy Beetle</t>
  </si>
  <si>
    <t>Green Koopa</t>
  </si>
  <si>
    <t>Bullet Bill Frenzy</t>
  </si>
  <si>
    <t>1-1</t>
  </si>
  <si>
    <t>1-2</t>
  </si>
  <si>
    <t>1-3</t>
  </si>
  <si>
    <t>2-1</t>
  </si>
  <si>
    <t>2-2</t>
  </si>
  <si>
    <t>2-3</t>
  </si>
  <si>
    <t>3-1</t>
  </si>
  <si>
    <t>3-2</t>
  </si>
  <si>
    <t>3-3</t>
  </si>
  <si>
    <t>4-1</t>
  </si>
  <si>
    <t>4-2</t>
  </si>
  <si>
    <t>4-3</t>
  </si>
  <si>
    <t>5-1</t>
  </si>
  <si>
    <t>5-2</t>
  </si>
  <si>
    <t>6-1</t>
  </si>
  <si>
    <t>7-1</t>
  </si>
  <si>
    <t>8-1</t>
  </si>
  <si>
    <t>1st Quest</t>
  </si>
  <si>
    <t>2nd Quest</t>
  </si>
  <si>
    <t>Green Paratroopa Jumping</t>
  </si>
  <si>
    <t>Green Paratroopa Flying</t>
  </si>
  <si>
    <t>Vertical Warp Pipes</t>
  </si>
  <si>
    <t>Horizontal Warp Pipes</t>
  </si>
  <si>
    <t>0x1c</t>
  </si>
  <si>
    <t>Vines</t>
  </si>
  <si>
    <t>0x56, 0x5B</t>
  </si>
  <si>
    <t>Invincibilty</t>
  </si>
  <si>
    <t>0x57, 0x5C</t>
  </si>
  <si>
    <t>0x55, 0x5A, 0xC1</t>
  </si>
  <si>
    <t>Power Ups</t>
  </si>
  <si>
    <t>0x59, 0x5E, 0x60</t>
  </si>
  <si>
    <t>Extra lives</t>
  </si>
  <si>
    <t>Coins</t>
  </si>
  <si>
    <t>Multiblock Coins</t>
  </si>
  <si>
    <t>0x5f, 0xc0, 0xc2, 0xc3</t>
  </si>
  <si>
    <t>0x58, 0x5d</t>
  </si>
  <si>
    <t>Go swimming</t>
  </si>
  <si>
    <t>Complete world 2-1 without losing a powerup or dying</t>
  </si>
  <si>
    <t>In world 4-2 get a second super nunchucks before the invincibility of the first one runs out</t>
  </si>
  <si>
    <t>Fiery Ninja Arsenal!</t>
  </si>
  <si>
    <t>Pizza Power-Up!</t>
  </si>
  <si>
    <t>Lifeline Lunch!</t>
  </si>
  <si>
    <t>Obtain the super nunchucks to become in invincible</t>
  </si>
  <si>
    <t>Invincible Whirlwind!</t>
  </si>
  <si>
    <t>Aquatic Adventurer!</t>
  </si>
  <si>
    <t>Bountiful Block Breaker!</t>
  </si>
  <si>
    <t>Get 12 coins or more from a multicoin block</t>
  </si>
  <si>
    <t>Turtle Treasure Trove!</t>
  </si>
  <si>
    <t>Flagpole Finesse!</t>
  </si>
  <si>
    <t>Ninja-Proof Hero!</t>
  </si>
  <si>
    <t>Heroes in a Half-Shell Conqueror!</t>
  </si>
  <si>
    <t>Master of the Turtle Lair!</t>
  </si>
  <si>
    <t>Shell Showdown Supremacy!</t>
  </si>
  <si>
    <t>Blazing Shell Slayer!</t>
  </si>
  <si>
    <t>Inferno Ninja Nemesis!</t>
  </si>
  <si>
    <t>Pyro Turtle Annihilator!</t>
  </si>
  <si>
    <t>Firestorm Ninja Vanquisher!</t>
  </si>
  <si>
    <t>Finish the game completing every level from World 1 to 4 (no warp pipes)</t>
  </si>
  <si>
    <t>No Pipe, No Problem!</t>
  </si>
  <si>
    <t>Tiny Titan!</t>
  </si>
  <si>
    <t>Unyielding Underdog!</t>
  </si>
  <si>
    <t>Small Size, Big Success!</t>
  </si>
  <si>
    <t>The Little Legend!</t>
  </si>
  <si>
    <t>Kill 3 or more Lakitus on world 4-1 without dying</t>
  </si>
  <si>
    <t>Kill 13 or more Tiny Turtles (Goombas) on world 1-1 without dying</t>
  </si>
  <si>
    <t>Kill 3 or more Turtle Bros (Hammer Bros) on world 3-1 without dying</t>
  </si>
  <si>
    <t>Benevolent Adventurer!</t>
  </si>
  <si>
    <t>Peaceful Passage!</t>
  </si>
  <si>
    <t>Harmony and Balance!</t>
  </si>
  <si>
    <t>Merciful Mario!</t>
  </si>
  <si>
    <t>Reptilian Rampage!</t>
  </si>
  <si>
    <t>Buzzy Beetle Bane!</t>
  </si>
  <si>
    <t>Dam Demolition Diffuser!</t>
  </si>
  <si>
    <t>Shell Slaughterer!</t>
  </si>
  <si>
    <t>Turtle Bro Terminator!</t>
  </si>
  <si>
    <t>Missile Bill Massacre!</t>
  </si>
  <si>
    <t>Vegetation Vendetta!</t>
  </si>
  <si>
    <t>Blooper Buster!</t>
  </si>
  <si>
    <t>Warp Navigator!</t>
  </si>
  <si>
    <t>Double Nunchucks Dynamo!</t>
  </si>
  <si>
    <t>Combo Life Generator!</t>
  </si>
  <si>
    <t>Save the Dam!</t>
  </si>
  <si>
    <t>Dude, Where's My Princess?</t>
  </si>
  <si>
    <t>Saved the Damsel!</t>
  </si>
  <si>
    <t>Speedrun Any %</t>
  </si>
  <si>
    <t>Fastest time to complete the game</t>
  </si>
  <si>
    <t>Speedrun Warpless</t>
  </si>
  <si>
    <t>Fastest time to complete the game with out warps</t>
  </si>
  <si>
    <t>Level 1-1 Start</t>
  </si>
  <si>
    <t>Level 4-3 End</t>
  </si>
  <si>
    <t>Frames</t>
  </si>
  <si>
    <t>Game Over</t>
  </si>
  <si>
    <t>Game Over/Uses Warp</t>
  </si>
  <si>
    <t>Speedrun World 1</t>
  </si>
  <si>
    <t>Speedrun World 2</t>
  </si>
  <si>
    <t>Speedrun World 3</t>
  </si>
  <si>
    <t>Speedrun World 4</t>
  </si>
  <si>
    <t>Speedrun World 5</t>
  </si>
  <si>
    <t>Level 2-1 Start</t>
  </si>
  <si>
    <t>Level 3-1 Start</t>
  </si>
  <si>
    <t>Level 4-1 Start</t>
  </si>
  <si>
    <t>Level 5-1 Start</t>
  </si>
  <si>
    <t>Level 1-3 End</t>
  </si>
  <si>
    <t>Level 2-3 End</t>
  </si>
  <si>
    <t>Level 3-3 End</t>
  </si>
  <si>
    <t>Level 5-2 End</t>
  </si>
  <si>
    <t>Fastest time to complete world 1</t>
  </si>
  <si>
    <t>Fastest time to complete world 2</t>
  </si>
  <si>
    <t>Fastest time to complete world 3</t>
  </si>
  <si>
    <t>Fastest time to complete world 4</t>
  </si>
  <si>
    <t>Fastest time to complete world 5</t>
  </si>
  <si>
    <t>Game Over/Not in World 1</t>
  </si>
  <si>
    <t>Game Over/Not in World 2</t>
  </si>
  <si>
    <t>Game Over/Not in World 3</t>
  </si>
  <si>
    <t>Game Over/Not in World 4</t>
  </si>
  <si>
    <t>Game Over/Not in World 5</t>
  </si>
  <si>
    <t>Speedrun 1-1</t>
  </si>
  <si>
    <t>Speedrun 1-2</t>
  </si>
  <si>
    <t>Speedrun 1-3</t>
  </si>
  <si>
    <t>Speedrun 2-1</t>
  </si>
  <si>
    <t>Speedrun 2-2</t>
  </si>
  <si>
    <t>Speedrun 2-3</t>
  </si>
  <si>
    <t>Speedrun 3-1</t>
  </si>
  <si>
    <t>Speedrun 3-2</t>
  </si>
  <si>
    <t>Speedrun 3-3</t>
  </si>
  <si>
    <t>Speedrun 4-1</t>
  </si>
  <si>
    <t>Speedrun 4-2</t>
  </si>
  <si>
    <t>Speedrun 4-3</t>
  </si>
  <si>
    <t>Speedrun 5-1</t>
  </si>
  <si>
    <t>Speedrun 5-2</t>
  </si>
  <si>
    <t>Speedrun 6-1</t>
  </si>
  <si>
    <t>Speedrun 7-1</t>
  </si>
  <si>
    <t>Speedrun 8-1</t>
  </si>
  <si>
    <t>Fastest time to complete 1-1</t>
  </si>
  <si>
    <t>Fastest time to complete 1-2</t>
  </si>
  <si>
    <t>Fastest time to complete 1-3</t>
  </si>
  <si>
    <t>Fastest time to complete 2-1</t>
  </si>
  <si>
    <t>Fastest time to complete 2-2</t>
  </si>
  <si>
    <t>Fastest time to complete 2-3</t>
  </si>
  <si>
    <t>Fastest time to complete 3-1</t>
  </si>
  <si>
    <t>Fastest time to complete 3-2</t>
  </si>
  <si>
    <t>Fastest time to complete 3-3</t>
  </si>
  <si>
    <t>Fastest time to complete 4-1</t>
  </si>
  <si>
    <t>Fastest time to complete 4-2</t>
  </si>
  <si>
    <t>Fastest time to complete 4-3</t>
  </si>
  <si>
    <t>Fastest time to complete 5-1</t>
  </si>
  <si>
    <t>Fastest time to complete 5-2</t>
  </si>
  <si>
    <t>Fastest time to complete 6-1</t>
  </si>
  <si>
    <t>Fastest time to complete 7-1</t>
  </si>
  <si>
    <t>Fastest time to complete 8-1</t>
  </si>
  <si>
    <t>Level 1-1 End</t>
  </si>
  <si>
    <t>Level 1-2 Start</t>
  </si>
  <si>
    <t>Level 1-3 Start</t>
  </si>
  <si>
    <t>Game Over/Not in 1-1</t>
  </si>
  <si>
    <t>Game Over/Not in 1-2</t>
  </si>
  <si>
    <t>Game Over/Not in 1-3</t>
  </si>
  <si>
    <t>Game Over/Not in 2-1</t>
  </si>
  <si>
    <t>Game Over/Not in 2-2</t>
  </si>
  <si>
    <t>Game Over/Not in 2-3</t>
  </si>
  <si>
    <t>Game Over/Not in 3-1</t>
  </si>
  <si>
    <t>Game Over/Not in 3-2</t>
  </si>
  <si>
    <t>Game Over/Not in 3-3</t>
  </si>
  <si>
    <t>Game Over/Not in 4-1</t>
  </si>
  <si>
    <t>Game Over/Not in 4-2</t>
  </si>
  <si>
    <t>Game Over/Not in 4-3</t>
  </si>
  <si>
    <t>Game Over/Not in 5-1</t>
  </si>
  <si>
    <t>Game Over/Not in 5-2</t>
  </si>
  <si>
    <t>Game Over/Not in 6-1</t>
  </si>
  <si>
    <t>Game Over/Not in 7-1</t>
  </si>
  <si>
    <t>Game Over/Not in 8-1</t>
  </si>
  <si>
    <t>Level 1-2 End</t>
  </si>
  <si>
    <t>Level 2-1 End</t>
  </si>
  <si>
    <t>Level 2-2 Start</t>
  </si>
  <si>
    <t>Level 2-3 Start</t>
  </si>
  <si>
    <t>Level 3-2 Start</t>
  </si>
  <si>
    <t>Level 3-3 Start</t>
  </si>
  <si>
    <t>Level 4-2 Start</t>
  </si>
  <si>
    <t>Level 4-3 Start</t>
  </si>
  <si>
    <t>Level 5-2 Start</t>
  </si>
  <si>
    <t>Level 6-1 Start</t>
  </si>
  <si>
    <t>Level 7-1 Start</t>
  </si>
  <si>
    <t>Level 8-1 Start</t>
  </si>
  <si>
    <t>Level 2-2 End</t>
  </si>
  <si>
    <t>Level 3-1 End</t>
  </si>
  <si>
    <t>Level 3-2 End</t>
  </si>
  <si>
    <t>Level 4-1 End</t>
  </si>
  <si>
    <t>Level 4-2 End</t>
  </si>
  <si>
    <t>Level 5-1 End</t>
  </si>
  <si>
    <t>Level 6-1 End</t>
  </si>
  <si>
    <t>Level 7-1 End</t>
  </si>
  <si>
    <t>Level 8-1 End</t>
  </si>
  <si>
    <t>Shell Slayer</t>
  </si>
  <si>
    <t>Have 15 lives at once</t>
  </si>
  <si>
    <t>Plumber's Life Reserve!</t>
  </si>
  <si>
    <t>Complete world 2-2 without harming any enemies</t>
  </si>
  <si>
    <t>Complete world 3-2 without losing a powerup or dying</t>
  </si>
  <si>
    <t>Most enemies killed (shelled enemies need to be knocked out or kicked of the screen).</t>
  </si>
  <si>
    <t>Kill 10 or more Koopas or Paratroopas on world 2-2 without dying (shelled enemies need to be knocked out or kicked of the screen)</t>
  </si>
  <si>
    <t>Missle Dodger!</t>
  </si>
  <si>
    <t>Spiny Speedrun!</t>
  </si>
  <si>
    <t>Sewer Speedrun!</t>
  </si>
  <si>
    <t>Save the Turtles!</t>
  </si>
  <si>
    <t>43s96ms, 47s50ms</t>
  </si>
  <si>
    <t>33s81ms, 36s03ms</t>
  </si>
  <si>
    <t>Complete world 1-2 in under 50s</t>
  </si>
  <si>
    <t>Complete world 4-1 in under 40s</t>
  </si>
  <si>
    <t>Krang Crusher!</t>
  </si>
  <si>
    <t>Cancels?</t>
  </si>
  <si>
    <t>Righteous Adventurer!</t>
  </si>
  <si>
    <t>Complete world 1-1 without pressing left</t>
  </si>
  <si>
    <t>Kill 15 or more grey or red Missles (Cheep Cheeps) on world 2-1 without dying</t>
  </si>
  <si>
    <t>Kill 15 or more Missle Bills (Bullets Bills) on world 3-2 without dying</t>
  </si>
  <si>
    <t>The Tortoise and the Ninja!</t>
  </si>
  <si>
    <t>Finish the game in under 5 minutes</t>
  </si>
  <si>
    <t>Spiny Smackdown!</t>
  </si>
  <si>
    <t>Kill 15 or more Spiny Turtles on world 4-1 without dying</t>
  </si>
  <si>
    <t>Kill 3 or more Bloopers on world 2-1 without dying (2nd Quest)</t>
  </si>
  <si>
    <t>Kill 7 or more Buzzy Turtles (Buzzy Beetles) on world 1-2 without dying (2nd Quest, shelled enemies need to be knocked out or kicked of the screen)</t>
  </si>
  <si>
    <t>Hazard Pay!</t>
  </si>
  <si>
    <t>The Mutant Menace!</t>
  </si>
  <si>
    <t>Kill 6 or more Koopas or Paratroopas on world 1-2 without dying (shelled enemies need to be knocked out or kicked of the screen)</t>
  </si>
  <si>
    <t>Sunken Treasure!</t>
  </si>
  <si>
    <t>Kill 11 or more Piranha Plants on world 4-2 without dying</t>
  </si>
  <si>
    <t>Collect 37 or more coins on world 3-1 without dying</t>
  </si>
  <si>
    <t>Collect 27 or more coins on world 5-1 without dying</t>
  </si>
  <si>
    <t>3m36s78ms, 3m50s80ms</t>
  </si>
  <si>
    <t>9m55s00ms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</si>
</sst>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7"/>
  <sheetViews>
    <sheetView tabSelected="1" topLeftCell="D1" zoomScaleNormal="100" workbookViewId="0">
      <selection activeCell="F26" sqref="F26"/>
    </sheetView>
  </sheetViews>
  <sheetFormatPr defaultRowHeight="15" x14ac:dyDescent="0.25"/>
  <cols>
    <col min="1" max="1" width="4.28515625" style="7" bestFit="1" customWidth="1"/>
    <col min="2" max="2" width="10.85546875" style="7" bestFit="1" customWidth="1"/>
    <col min="3" max="3" width="35.5703125" style="5" customWidth="1"/>
    <col min="4" max="4" width="11.42578125" customWidth="1"/>
    <col min="5" max="5" width="8.42578125" customWidth="1"/>
    <col min="6" max="6" width="97.5703125" style="5" customWidth="1"/>
    <col min="7" max="7" width="42.140625" bestFit="1" customWidth="1"/>
    <col min="8" max="8" width="9.85546875" customWidth="1"/>
  </cols>
  <sheetData>
    <row r="1" spans="1:7" x14ac:dyDescent="0.25">
      <c r="A1" s="7" t="s">
        <v>34</v>
      </c>
      <c r="B1" s="2" t="s">
        <v>16</v>
      </c>
      <c r="C1" s="6" t="s">
        <v>1</v>
      </c>
      <c r="D1" s="1" t="s">
        <v>33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31</v>
      </c>
      <c r="C2" s="5" t="s">
        <v>160</v>
      </c>
      <c r="D2" s="5" t="s">
        <v>9</v>
      </c>
      <c r="E2" s="7">
        <f>VLOOKUP(D2,Stats!$A$1:$B$10,2,FALSE)</f>
        <v>1</v>
      </c>
      <c r="F2" s="7" t="s">
        <v>45</v>
      </c>
      <c r="G2" s="5"/>
    </row>
    <row r="3" spans="1:7" s="7" customFormat="1" x14ac:dyDescent="0.25">
      <c r="A3" s="7">
        <v>2</v>
      </c>
      <c r="B3" s="8" t="s">
        <v>31</v>
      </c>
      <c r="C3" s="5" t="s">
        <v>159</v>
      </c>
      <c r="D3" s="5" t="s">
        <v>9</v>
      </c>
      <c r="E3" s="7">
        <f>VLOOKUP(D3,Stats!$A$1:$B$10,2,FALSE)</f>
        <v>1</v>
      </c>
      <c r="F3" s="7" t="s">
        <v>49</v>
      </c>
      <c r="G3" s="5"/>
    </row>
    <row r="4" spans="1:7" s="7" customFormat="1" x14ac:dyDescent="0.25">
      <c r="A4" s="7">
        <v>3</v>
      </c>
      <c r="B4" s="8" t="s">
        <v>31</v>
      </c>
      <c r="C4" s="7" t="s">
        <v>161</v>
      </c>
      <c r="D4" s="5" t="s">
        <v>9</v>
      </c>
      <c r="E4" s="7">
        <f>VLOOKUP(D4,Stats!$A$1:$B$10,2,FALSE)</f>
        <v>1</v>
      </c>
      <c r="F4" s="7" t="s">
        <v>46</v>
      </c>
      <c r="G4" s="5"/>
    </row>
    <row r="5" spans="1:7" s="7" customFormat="1" x14ac:dyDescent="0.25">
      <c r="A5" s="7">
        <v>4</v>
      </c>
      <c r="B5" s="8" t="s">
        <v>31</v>
      </c>
      <c r="C5" s="5" t="s">
        <v>163</v>
      </c>
      <c r="D5" s="5" t="s">
        <v>9</v>
      </c>
      <c r="E5" s="7">
        <f>VLOOKUP(D5,Stats!$A$1:$B$10,2,FALSE)</f>
        <v>1</v>
      </c>
      <c r="F5" s="7" t="s">
        <v>162</v>
      </c>
      <c r="G5" s="5"/>
    </row>
    <row r="6" spans="1:7" s="7" customFormat="1" x14ac:dyDescent="0.25">
      <c r="A6" s="7">
        <v>5</v>
      </c>
      <c r="B6" s="8" t="s">
        <v>31</v>
      </c>
      <c r="C6" s="5" t="s">
        <v>164</v>
      </c>
      <c r="D6" s="5" t="s">
        <v>9</v>
      </c>
      <c r="E6" s="7">
        <f>VLOOKUP(D6,Stats!$A$1:$B$10,2,FALSE)</f>
        <v>1</v>
      </c>
      <c r="F6" s="7" t="s">
        <v>156</v>
      </c>
      <c r="G6" s="5"/>
    </row>
    <row r="7" spans="1:7" s="7" customFormat="1" x14ac:dyDescent="0.25">
      <c r="A7" s="7">
        <v>6</v>
      </c>
      <c r="B7" s="8" t="s">
        <v>31</v>
      </c>
      <c r="C7" s="5" t="s">
        <v>165</v>
      </c>
      <c r="D7" s="5" t="s">
        <v>10</v>
      </c>
      <c r="E7" s="7">
        <f>VLOOKUP(D7,Stats!$A$1:$B$10,2,FALSE)</f>
        <v>3</v>
      </c>
      <c r="F7" s="7" t="s">
        <v>166</v>
      </c>
      <c r="G7" s="5"/>
    </row>
    <row r="8" spans="1:7" s="7" customFormat="1" x14ac:dyDescent="0.25">
      <c r="A8" s="7">
        <v>7</v>
      </c>
      <c r="B8" s="8" t="s">
        <v>31</v>
      </c>
      <c r="C8" s="5" t="s">
        <v>167</v>
      </c>
      <c r="D8" s="5" t="s">
        <v>17</v>
      </c>
      <c r="E8" s="7">
        <f>VLOOKUP(D8,Stats!$A$1:$B$10,2,FALSE)</f>
        <v>2</v>
      </c>
      <c r="F8" s="7" t="s">
        <v>47</v>
      </c>
      <c r="G8" s="5"/>
    </row>
    <row r="9" spans="1:7" s="7" customFormat="1" x14ac:dyDescent="0.25">
      <c r="A9" s="7">
        <v>8</v>
      </c>
      <c r="B9" s="8" t="s">
        <v>31</v>
      </c>
      <c r="C9" s="5" t="s">
        <v>168</v>
      </c>
      <c r="D9" s="5" t="s">
        <v>17</v>
      </c>
      <c r="E9" s="7">
        <f>VLOOKUP(D9,Stats!$A$1:$B$10,2,FALSE)</f>
        <v>2</v>
      </c>
      <c r="F9" s="7" t="s">
        <v>48</v>
      </c>
      <c r="G9" s="5"/>
    </row>
    <row r="10" spans="1:7" s="7" customFormat="1" x14ac:dyDescent="0.25">
      <c r="A10" s="7">
        <v>9</v>
      </c>
      <c r="B10" s="8" t="s">
        <v>31</v>
      </c>
      <c r="C10" s="5" t="s">
        <v>313</v>
      </c>
      <c r="D10" s="5" t="s">
        <v>12</v>
      </c>
      <c r="E10" s="7">
        <f>VLOOKUP(D10,Stats!$A$1:$B$10,2,FALSE)</f>
        <v>5</v>
      </c>
      <c r="F10" s="7" t="s">
        <v>312</v>
      </c>
      <c r="G10" s="5"/>
    </row>
    <row r="11" spans="1:7" s="7" customFormat="1" x14ac:dyDescent="0.25">
      <c r="A11" s="7">
        <v>10</v>
      </c>
      <c r="B11" s="8" t="s">
        <v>31</v>
      </c>
      <c r="C11" s="5" t="s">
        <v>39</v>
      </c>
      <c r="D11" s="5" t="s">
        <v>12</v>
      </c>
      <c r="E11" s="7">
        <f>VLOOKUP(D11,Stats!$A$1:$B$10,2,FALSE)</f>
        <v>5</v>
      </c>
      <c r="F11" s="7" t="s">
        <v>54</v>
      </c>
      <c r="G11" s="5"/>
    </row>
    <row r="12" spans="1:7" s="7" customFormat="1" x14ac:dyDescent="0.25">
      <c r="A12" s="7">
        <v>11</v>
      </c>
      <c r="B12" s="8" t="s">
        <v>31</v>
      </c>
      <c r="C12" s="5" t="s">
        <v>202</v>
      </c>
      <c r="D12" s="5" t="s">
        <v>12</v>
      </c>
      <c r="E12" s="7">
        <f>VLOOKUP(D12,Stats!$A$1:$B$10,2,FALSE)</f>
        <v>5</v>
      </c>
      <c r="F12" s="7" t="s">
        <v>55</v>
      </c>
      <c r="G12" s="5"/>
    </row>
    <row r="13" spans="1:7" s="7" customFormat="1" x14ac:dyDescent="0.25">
      <c r="A13" s="7">
        <v>12</v>
      </c>
      <c r="B13" s="8" t="s">
        <v>31</v>
      </c>
      <c r="C13" s="5" t="s">
        <v>41</v>
      </c>
      <c r="D13" s="5" t="s">
        <v>12</v>
      </c>
      <c r="E13" s="7">
        <f>VLOOKUP(D13,Stats!$A$1:$B$10,2,FALSE)</f>
        <v>5</v>
      </c>
      <c r="F13" s="7" t="s">
        <v>56</v>
      </c>
      <c r="G13" s="5"/>
    </row>
    <row r="14" spans="1:7" s="7" customFormat="1" x14ac:dyDescent="0.25">
      <c r="A14" s="7">
        <v>13</v>
      </c>
      <c r="B14" s="8" t="s">
        <v>31</v>
      </c>
      <c r="C14" s="5" t="s">
        <v>203</v>
      </c>
      <c r="D14" s="5" t="s">
        <v>13</v>
      </c>
      <c r="E14" s="7">
        <f>VLOOKUP(D14,Stats!$A$1:$B$10,2,FALSE)</f>
        <v>10</v>
      </c>
      <c r="F14" s="7" t="s">
        <v>57</v>
      </c>
      <c r="G14" s="5"/>
    </row>
    <row r="15" spans="1:7" s="7" customFormat="1" x14ac:dyDescent="0.25">
      <c r="A15" s="7">
        <v>14</v>
      </c>
      <c r="B15" s="8" t="s">
        <v>31</v>
      </c>
      <c r="C15" s="5" t="s">
        <v>43</v>
      </c>
      <c r="D15" s="5" t="s">
        <v>12</v>
      </c>
      <c r="E15" s="7">
        <f>VLOOKUP(D15,Stats!$A$1:$B$10,2,FALSE)</f>
        <v>5</v>
      </c>
      <c r="F15" s="7" t="s">
        <v>58</v>
      </c>
      <c r="G15" s="5"/>
    </row>
    <row r="16" spans="1:7" s="7" customFormat="1" x14ac:dyDescent="0.25">
      <c r="A16" s="7">
        <v>15</v>
      </c>
      <c r="B16" s="8" t="s">
        <v>31</v>
      </c>
      <c r="C16" s="5" t="s">
        <v>170</v>
      </c>
      <c r="D16" s="5" t="s">
        <v>12</v>
      </c>
      <c r="E16" s="7">
        <f>VLOOKUP(D16,Stats!$A$1:$B$10,2,FALSE)</f>
        <v>5</v>
      </c>
      <c r="F16" s="7" t="s">
        <v>59</v>
      </c>
      <c r="G16" s="5"/>
    </row>
    <row r="17" spans="1:7" s="7" customFormat="1" x14ac:dyDescent="0.25">
      <c r="A17" s="7">
        <v>16</v>
      </c>
      <c r="B17" s="8" t="s">
        <v>31</v>
      </c>
      <c r="C17" s="5" t="s">
        <v>44</v>
      </c>
      <c r="D17" s="5" t="s">
        <v>13</v>
      </c>
      <c r="E17" s="7">
        <f>VLOOKUP(D17,Stats!$A$1:$B$10,2,FALSE)</f>
        <v>10</v>
      </c>
      <c r="F17" s="7" t="s">
        <v>60</v>
      </c>
      <c r="G17" s="5"/>
    </row>
    <row r="18" spans="1:7" s="7" customFormat="1" x14ac:dyDescent="0.25">
      <c r="A18" s="7">
        <v>17</v>
      </c>
      <c r="B18" s="8" t="s">
        <v>31</v>
      </c>
      <c r="C18" s="5" t="s">
        <v>42</v>
      </c>
      <c r="D18" s="5" t="s">
        <v>14</v>
      </c>
      <c r="E18" s="7">
        <f>VLOOKUP(D18,Stats!$A$1:$B$10,2,FALSE)</f>
        <v>25</v>
      </c>
      <c r="F18" s="7" t="s">
        <v>61</v>
      </c>
      <c r="G18" s="5"/>
    </row>
    <row r="19" spans="1:7" s="7" customFormat="1" x14ac:dyDescent="0.25">
      <c r="A19" s="7">
        <v>18</v>
      </c>
      <c r="B19" s="8" t="s">
        <v>31</v>
      </c>
      <c r="C19" s="5" t="s">
        <v>171</v>
      </c>
      <c r="D19" s="5" t="s">
        <v>12</v>
      </c>
      <c r="E19" s="7">
        <f>VLOOKUP(D19,Stats!$A$1:$B$10,2,FALSE)</f>
        <v>5</v>
      </c>
      <c r="F19" s="7" t="s">
        <v>62</v>
      </c>
      <c r="G19" s="5"/>
    </row>
    <row r="20" spans="1:7" s="7" customFormat="1" x14ac:dyDescent="0.25">
      <c r="A20" s="7">
        <v>19</v>
      </c>
      <c r="B20" s="8" t="s">
        <v>31</v>
      </c>
      <c r="C20" s="5" t="s">
        <v>172</v>
      </c>
      <c r="D20" s="5" t="s">
        <v>12</v>
      </c>
      <c r="E20" s="7">
        <f>VLOOKUP(D20,Stats!$A$1:$B$10,2,FALSE)</f>
        <v>5</v>
      </c>
      <c r="F20" s="7" t="s">
        <v>63</v>
      </c>
      <c r="G20" s="5"/>
    </row>
    <row r="21" spans="1:7" s="7" customFormat="1" x14ac:dyDescent="0.25">
      <c r="A21" s="7">
        <v>20</v>
      </c>
      <c r="B21" s="8" t="s">
        <v>31</v>
      </c>
      <c r="C21" s="5" t="s">
        <v>169</v>
      </c>
      <c r="D21" s="5" t="s">
        <v>12</v>
      </c>
      <c r="E21" s="7">
        <f>VLOOKUP(D21,Stats!$A$1:$B$10,2,FALSE)</f>
        <v>5</v>
      </c>
      <c r="F21" s="7" t="s">
        <v>64</v>
      </c>
      <c r="G21" s="5"/>
    </row>
    <row r="22" spans="1:7" s="7" customFormat="1" x14ac:dyDescent="0.25">
      <c r="A22" s="7">
        <v>21</v>
      </c>
      <c r="B22" s="8" t="s">
        <v>31</v>
      </c>
      <c r="C22" s="5" t="s">
        <v>40</v>
      </c>
      <c r="D22" s="5" t="s">
        <v>12</v>
      </c>
      <c r="E22" s="7">
        <f>VLOOKUP(D22,Stats!$A$1:$B$10,2,FALSE)</f>
        <v>5</v>
      </c>
      <c r="F22" s="7" t="s">
        <v>65</v>
      </c>
      <c r="G22" s="5"/>
    </row>
    <row r="23" spans="1:7" s="7" customFormat="1" x14ac:dyDescent="0.25">
      <c r="A23" s="7">
        <v>22</v>
      </c>
      <c r="B23" s="8" t="s">
        <v>33</v>
      </c>
      <c r="C23" s="5" t="s">
        <v>328</v>
      </c>
      <c r="D23" s="5" t="s">
        <v>12</v>
      </c>
      <c r="E23" s="7">
        <f>VLOOKUP(D23,Stats!$A$1:$B$10,2,FALSE)</f>
        <v>5</v>
      </c>
      <c r="F23" s="7" t="s">
        <v>329</v>
      </c>
      <c r="G23" s="5"/>
    </row>
    <row r="24" spans="1:7" s="7" customFormat="1" x14ac:dyDescent="0.25">
      <c r="A24" s="7">
        <v>23</v>
      </c>
      <c r="B24" s="8" t="s">
        <v>33</v>
      </c>
      <c r="C24" s="5" t="s">
        <v>320</v>
      </c>
      <c r="D24" s="5" t="s">
        <v>12</v>
      </c>
      <c r="E24" s="7">
        <f>VLOOKUP(D24,Stats!$A$1:$B$10,2,FALSE)</f>
        <v>5</v>
      </c>
      <c r="F24" s="7" t="s">
        <v>324</v>
      </c>
      <c r="G24" s="5" t="s">
        <v>322</v>
      </c>
    </row>
    <row r="25" spans="1:7" s="7" customFormat="1" x14ac:dyDescent="0.25">
      <c r="A25" s="7">
        <v>24</v>
      </c>
      <c r="B25" s="8" t="s">
        <v>33</v>
      </c>
      <c r="C25" s="5" t="s">
        <v>198</v>
      </c>
      <c r="D25" s="5" t="s">
        <v>10</v>
      </c>
      <c r="E25" s="7">
        <f>VLOOKUP(D25,Stats!$A$1:$B$10,2,FALSE)</f>
        <v>3</v>
      </c>
      <c r="F25" s="7" t="s">
        <v>75</v>
      </c>
      <c r="G25" s="5"/>
    </row>
    <row r="26" spans="1:7" s="7" customFormat="1" x14ac:dyDescent="0.25">
      <c r="A26" s="7">
        <v>25</v>
      </c>
      <c r="B26" s="8" t="s">
        <v>33</v>
      </c>
      <c r="C26" s="5" t="s">
        <v>201</v>
      </c>
      <c r="D26" s="5" t="s">
        <v>13</v>
      </c>
      <c r="E26" s="7">
        <f>VLOOKUP(D26,Stats!$A$1:$B$10,2,FALSE)</f>
        <v>10</v>
      </c>
      <c r="F26" s="7" t="s">
        <v>157</v>
      </c>
      <c r="G26" s="5"/>
    </row>
    <row r="27" spans="1:7" s="7" customFormat="1" x14ac:dyDescent="0.25">
      <c r="A27" s="7">
        <v>26</v>
      </c>
      <c r="B27" s="8" t="s">
        <v>33</v>
      </c>
      <c r="C27" s="5" t="s">
        <v>321</v>
      </c>
      <c r="D27" s="5" t="s">
        <v>13</v>
      </c>
      <c r="E27" s="7">
        <f>VLOOKUP(D27,Stats!$A$1:$B$10,2,FALSE)</f>
        <v>10</v>
      </c>
      <c r="F27" s="7" t="s">
        <v>314</v>
      </c>
      <c r="G27" s="5"/>
    </row>
    <row r="28" spans="1:7" s="7" customFormat="1" x14ac:dyDescent="0.25">
      <c r="A28" s="7">
        <v>27</v>
      </c>
      <c r="B28" s="8" t="s">
        <v>33</v>
      </c>
      <c r="C28" s="5" t="s">
        <v>338</v>
      </c>
      <c r="D28" s="5" t="s">
        <v>13</v>
      </c>
      <c r="E28" s="7">
        <f>VLOOKUP(D28,Stats!$A$1:$B$10,2,FALSE)</f>
        <v>10</v>
      </c>
      <c r="F28" s="7" t="s">
        <v>343</v>
      </c>
      <c r="G28" s="5"/>
    </row>
    <row r="29" spans="1:7" s="7" customFormat="1" x14ac:dyDescent="0.25">
      <c r="A29" s="7">
        <v>28</v>
      </c>
      <c r="B29" s="8" t="s">
        <v>33</v>
      </c>
      <c r="C29" s="5" t="s">
        <v>318</v>
      </c>
      <c r="D29" s="5" t="s">
        <v>13</v>
      </c>
      <c r="E29" s="7">
        <f>VLOOKUP(D29,Stats!$A$1:$B$10,2,FALSE)</f>
        <v>10</v>
      </c>
      <c r="F29" s="7" t="s">
        <v>315</v>
      </c>
      <c r="G29" s="5"/>
    </row>
    <row r="30" spans="1:7" s="7" customFormat="1" x14ac:dyDescent="0.25">
      <c r="A30" s="7">
        <v>29</v>
      </c>
      <c r="B30" s="8" t="s">
        <v>33</v>
      </c>
      <c r="C30" s="5" t="s">
        <v>319</v>
      </c>
      <c r="D30" s="5" t="s">
        <v>13</v>
      </c>
      <c r="E30" s="7">
        <f>VLOOKUP(D30,Stats!$A$1:$B$10,2,FALSE)</f>
        <v>10</v>
      </c>
      <c r="F30" s="7" t="s">
        <v>325</v>
      </c>
      <c r="G30" s="5" t="s">
        <v>323</v>
      </c>
    </row>
    <row r="31" spans="1:7" s="7" customFormat="1" x14ac:dyDescent="0.25">
      <c r="A31" s="7">
        <v>30</v>
      </c>
      <c r="B31" s="8" t="s">
        <v>33</v>
      </c>
      <c r="C31" s="5" t="s">
        <v>199</v>
      </c>
      <c r="D31" s="5" t="s">
        <v>13</v>
      </c>
      <c r="E31" s="7">
        <f>VLOOKUP(D31,Stats!$A$1:$B$10,2,FALSE)</f>
        <v>10</v>
      </c>
      <c r="F31" s="7" t="s">
        <v>158</v>
      </c>
      <c r="G31" s="5"/>
    </row>
    <row r="32" spans="1:7" s="7" customFormat="1" x14ac:dyDescent="0.25">
      <c r="A32" s="7">
        <v>31</v>
      </c>
      <c r="B32" s="8" t="s">
        <v>33</v>
      </c>
      <c r="C32" s="5" t="s">
        <v>341</v>
      </c>
      <c r="D32" s="5" t="s">
        <v>13</v>
      </c>
      <c r="E32" s="7">
        <f>VLOOKUP(D32,Stats!$A$1:$B$10,2,FALSE)</f>
        <v>10</v>
      </c>
      <c r="F32" s="7" t="s">
        <v>344</v>
      </c>
      <c r="G32" s="5"/>
    </row>
    <row r="33" spans="1:7" x14ac:dyDescent="0.25">
      <c r="A33" s="7">
        <v>32</v>
      </c>
      <c r="B33" s="8" t="s">
        <v>33</v>
      </c>
      <c r="C33" s="5" t="s">
        <v>178</v>
      </c>
      <c r="D33" s="5" t="s">
        <v>14</v>
      </c>
      <c r="E33" s="7">
        <f>VLOOKUP(D33,Stats!$A$1:$B$10,2,FALSE)</f>
        <v>25</v>
      </c>
      <c r="F33" s="7" t="s">
        <v>177</v>
      </c>
      <c r="G33" t="s">
        <v>346</v>
      </c>
    </row>
    <row r="34" spans="1:7" s="7" customFormat="1" x14ac:dyDescent="0.25">
      <c r="A34" s="7">
        <v>33</v>
      </c>
      <c r="B34" s="8" t="s">
        <v>33</v>
      </c>
      <c r="C34" s="5" t="s">
        <v>332</v>
      </c>
      <c r="D34" s="5" t="s">
        <v>14</v>
      </c>
      <c r="E34" s="7">
        <f>VLOOKUP(D34,Stats!$A$1:$B$10,2,FALSE)</f>
        <v>25</v>
      </c>
      <c r="F34" s="7" t="s">
        <v>333</v>
      </c>
      <c r="G34" s="7" t="s">
        <v>345</v>
      </c>
    </row>
    <row r="35" spans="1:7" s="7" customFormat="1" x14ac:dyDescent="0.25">
      <c r="A35" s="7">
        <v>34</v>
      </c>
      <c r="B35" s="8" t="s">
        <v>33</v>
      </c>
      <c r="C35" s="5" t="s">
        <v>173</v>
      </c>
      <c r="D35" s="5" t="s">
        <v>13</v>
      </c>
      <c r="E35" s="7">
        <f>VLOOKUP(D35,Stats!$A$1:$B$10,2,FALSE)</f>
        <v>10</v>
      </c>
      <c r="F35" s="7" t="s">
        <v>50</v>
      </c>
      <c r="G35" s="5"/>
    </row>
    <row r="36" spans="1:7" s="7" customFormat="1" x14ac:dyDescent="0.25">
      <c r="A36" s="7">
        <v>35</v>
      </c>
      <c r="B36" s="8" t="s">
        <v>33</v>
      </c>
      <c r="C36" s="5" t="s">
        <v>174</v>
      </c>
      <c r="D36" s="5" t="s">
        <v>13</v>
      </c>
      <c r="E36" s="7">
        <f>VLOOKUP(D36,Stats!$A$1:$B$10,2,FALSE)</f>
        <v>10</v>
      </c>
      <c r="F36" s="7" t="s">
        <v>51</v>
      </c>
      <c r="G36" s="5"/>
    </row>
    <row r="37" spans="1:7" x14ac:dyDescent="0.25">
      <c r="A37" s="7">
        <v>36</v>
      </c>
      <c r="B37" s="8" t="s">
        <v>33</v>
      </c>
      <c r="C37" s="5" t="s">
        <v>175</v>
      </c>
      <c r="D37" s="5" t="s">
        <v>13</v>
      </c>
      <c r="E37" s="7">
        <f>VLOOKUP(D37,Stats!$A$1:$B$10,2,FALSE)</f>
        <v>10</v>
      </c>
      <c r="F37" s="7" t="s">
        <v>52</v>
      </c>
    </row>
    <row r="38" spans="1:7" x14ac:dyDescent="0.25">
      <c r="A38" s="7">
        <v>37</v>
      </c>
      <c r="B38" s="8" t="s">
        <v>33</v>
      </c>
      <c r="C38" s="5" t="s">
        <v>176</v>
      </c>
      <c r="D38" s="5" t="s">
        <v>13</v>
      </c>
      <c r="E38" s="7">
        <f>VLOOKUP(D38,Stats!$A$1:$B$10,2,FALSE)</f>
        <v>10</v>
      </c>
      <c r="F38" s="7" t="s">
        <v>53</v>
      </c>
    </row>
    <row r="39" spans="1:7" s="7" customFormat="1" x14ac:dyDescent="0.25">
      <c r="A39" s="7">
        <v>38</v>
      </c>
      <c r="B39" s="8" t="s">
        <v>33</v>
      </c>
      <c r="C39" s="5" t="s">
        <v>179</v>
      </c>
      <c r="D39" s="5" t="s">
        <v>13</v>
      </c>
      <c r="E39" s="7">
        <f>VLOOKUP(D39,Stats!$A$1:$B$10,2,FALSE)</f>
        <v>10</v>
      </c>
      <c r="F39" s="7" t="s">
        <v>66</v>
      </c>
      <c r="G39" s="5"/>
    </row>
    <row r="40" spans="1:7" s="7" customFormat="1" x14ac:dyDescent="0.25">
      <c r="A40" s="7">
        <v>39</v>
      </c>
      <c r="B40" s="8" t="s">
        <v>33</v>
      </c>
      <c r="C40" s="5" t="s">
        <v>180</v>
      </c>
      <c r="D40" s="5" t="s">
        <v>14</v>
      </c>
      <c r="E40" s="7">
        <f>VLOOKUP(D40,Stats!$A$1:$B$10,2,FALSE)</f>
        <v>25</v>
      </c>
      <c r="F40" s="7" t="s">
        <v>67</v>
      </c>
      <c r="G40" s="5"/>
    </row>
    <row r="41" spans="1:7" x14ac:dyDescent="0.25">
      <c r="A41" s="7">
        <v>40</v>
      </c>
      <c r="B41" s="8" t="s">
        <v>33</v>
      </c>
      <c r="C41" s="5" t="s">
        <v>182</v>
      </c>
      <c r="D41" s="5" t="s">
        <v>14</v>
      </c>
      <c r="E41" s="7">
        <f>VLOOKUP(D41,Stats!$A$1:$B$10,2,FALSE)</f>
        <v>25</v>
      </c>
      <c r="F41" s="7" t="s">
        <v>68</v>
      </c>
    </row>
    <row r="42" spans="1:7" x14ac:dyDescent="0.25">
      <c r="A42" s="7">
        <v>41</v>
      </c>
      <c r="B42" s="8" t="s">
        <v>33</v>
      </c>
      <c r="C42" s="5" t="s">
        <v>181</v>
      </c>
      <c r="D42" s="5" t="s">
        <v>14</v>
      </c>
      <c r="E42" s="7">
        <f>VLOOKUP(D42,Stats!$A$1:$B$10,2,FALSE)</f>
        <v>25</v>
      </c>
      <c r="F42" s="7" t="s">
        <v>69</v>
      </c>
    </row>
    <row r="43" spans="1:7" s="7" customFormat="1" x14ac:dyDescent="0.25">
      <c r="A43" s="7">
        <v>42</v>
      </c>
      <c r="B43" s="8" t="s">
        <v>36</v>
      </c>
      <c r="C43" s="5" t="s">
        <v>190</v>
      </c>
      <c r="D43" s="5" t="s">
        <v>12</v>
      </c>
      <c r="E43" s="7">
        <f>VLOOKUP(D43,Stats!$A$1:$B$10,2,FALSE)</f>
        <v>5</v>
      </c>
      <c r="F43" s="7" t="s">
        <v>184</v>
      </c>
      <c r="G43" s="5"/>
    </row>
    <row r="44" spans="1:7" s="7" customFormat="1" x14ac:dyDescent="0.25">
      <c r="A44" s="7">
        <v>43</v>
      </c>
      <c r="B44" s="8" t="s">
        <v>36</v>
      </c>
      <c r="C44" s="5" t="s">
        <v>339</v>
      </c>
      <c r="D44" s="5" t="s">
        <v>12</v>
      </c>
      <c r="E44" s="7">
        <f>VLOOKUP(D44,Stats!$A$1:$B$10,2,FALSE)</f>
        <v>5</v>
      </c>
      <c r="F44" s="7" t="s">
        <v>340</v>
      </c>
      <c r="G44" s="5"/>
    </row>
    <row r="45" spans="1:7" s="7" customFormat="1" x14ac:dyDescent="0.25">
      <c r="A45" s="7">
        <v>44</v>
      </c>
      <c r="B45" s="8" t="s">
        <v>36</v>
      </c>
      <c r="C45" s="5" t="s">
        <v>191</v>
      </c>
      <c r="D45" s="5" t="s">
        <v>13</v>
      </c>
      <c r="E45" s="7">
        <f>VLOOKUP(D45,Stats!$A$1:$B$10,2,FALSE)</f>
        <v>10</v>
      </c>
      <c r="F45" s="7" t="s">
        <v>337</v>
      </c>
      <c r="G45" s="5"/>
    </row>
    <row r="46" spans="1:7" s="7" customFormat="1" x14ac:dyDescent="0.25">
      <c r="A46" s="7">
        <v>45</v>
      </c>
      <c r="B46" s="8" t="s">
        <v>36</v>
      </c>
      <c r="C46" s="5" t="s">
        <v>192</v>
      </c>
      <c r="D46" s="5" t="s">
        <v>12</v>
      </c>
      <c r="E46" s="7">
        <f>VLOOKUP(D46,Stats!$A$1:$B$10,2,FALSE)</f>
        <v>5</v>
      </c>
      <c r="F46" s="7" t="s">
        <v>330</v>
      </c>
      <c r="G46" s="5"/>
    </row>
    <row r="47" spans="1:7" s="7" customFormat="1" x14ac:dyDescent="0.25">
      <c r="A47" s="7">
        <v>46</v>
      </c>
      <c r="B47" s="8" t="s">
        <v>36</v>
      </c>
      <c r="C47" s="5" t="s">
        <v>197</v>
      </c>
      <c r="D47" s="5" t="s">
        <v>13</v>
      </c>
      <c r="E47" s="7">
        <f>VLOOKUP(D47,Stats!$A$1:$B$10,2,FALSE)</f>
        <v>10</v>
      </c>
      <c r="F47" s="7" t="s">
        <v>336</v>
      </c>
      <c r="G47" s="5"/>
    </row>
    <row r="48" spans="1:7" s="7" customFormat="1" x14ac:dyDescent="0.25">
      <c r="A48" s="7">
        <v>47</v>
      </c>
      <c r="B48" s="8" t="s">
        <v>36</v>
      </c>
      <c r="C48" s="5" t="s">
        <v>193</v>
      </c>
      <c r="D48" s="5" t="s">
        <v>12</v>
      </c>
      <c r="E48" s="7">
        <f>VLOOKUP(D48,Stats!$A$1:$B$10,2,FALSE)</f>
        <v>5</v>
      </c>
      <c r="F48" s="7" t="s">
        <v>317</v>
      </c>
      <c r="G48" s="5"/>
    </row>
    <row r="49" spans="1:7" s="7" customFormat="1" x14ac:dyDescent="0.25">
      <c r="A49" s="7">
        <v>48</v>
      </c>
      <c r="B49" s="8" t="s">
        <v>36</v>
      </c>
      <c r="C49" s="5" t="s">
        <v>194</v>
      </c>
      <c r="D49" s="5" t="s">
        <v>13</v>
      </c>
      <c r="E49" s="7">
        <f>VLOOKUP(D49,Stats!$A$1:$B$10,2,FALSE)</f>
        <v>10</v>
      </c>
      <c r="F49" s="7" t="s">
        <v>185</v>
      </c>
      <c r="G49" s="5"/>
    </row>
    <row r="50" spans="1:7" s="7" customFormat="1" x14ac:dyDescent="0.25">
      <c r="A50" s="7">
        <v>49</v>
      </c>
      <c r="B50" s="8" t="s">
        <v>36</v>
      </c>
      <c r="C50" s="5" t="s">
        <v>195</v>
      </c>
      <c r="D50" s="5" t="s">
        <v>12</v>
      </c>
      <c r="E50" s="7">
        <f>VLOOKUP(D50,Stats!$A$1:$B$10,2,FALSE)</f>
        <v>5</v>
      </c>
      <c r="F50" s="7" t="s">
        <v>331</v>
      </c>
      <c r="G50" s="5"/>
    </row>
    <row r="51" spans="1:7" s="7" customFormat="1" x14ac:dyDescent="0.25">
      <c r="A51" s="7">
        <v>50</v>
      </c>
      <c r="B51" s="8" t="s">
        <v>36</v>
      </c>
      <c r="C51" s="5" t="s">
        <v>326</v>
      </c>
      <c r="D51" s="5" t="s">
        <v>12</v>
      </c>
      <c r="E51" s="7">
        <f>VLOOKUP(D51,Stats!$A$1:$B$10,2,FALSE)</f>
        <v>5</v>
      </c>
      <c r="F51" s="7" t="s">
        <v>183</v>
      </c>
      <c r="G51" s="5"/>
    </row>
    <row r="52" spans="1:7" s="7" customFormat="1" x14ac:dyDescent="0.25">
      <c r="A52" s="7">
        <v>51</v>
      </c>
      <c r="B52" s="8" t="s">
        <v>36</v>
      </c>
      <c r="C52" s="5" t="s">
        <v>334</v>
      </c>
      <c r="D52" s="5" t="s">
        <v>12</v>
      </c>
      <c r="E52" s="7">
        <f>VLOOKUP(D52,Stats!$A$1:$B$10,2,FALSE)</f>
        <v>5</v>
      </c>
      <c r="F52" s="7" t="s">
        <v>335</v>
      </c>
      <c r="G52" s="5"/>
    </row>
    <row r="53" spans="1:7" s="7" customFormat="1" x14ac:dyDescent="0.25">
      <c r="A53" s="7">
        <v>52</v>
      </c>
      <c r="B53" s="8" t="s">
        <v>36</v>
      </c>
      <c r="C53" s="5" t="s">
        <v>196</v>
      </c>
      <c r="D53" s="5" t="s">
        <v>13</v>
      </c>
      <c r="E53" s="7">
        <f>VLOOKUP(D53,Stats!$A$1:$B$10,2,FALSE)</f>
        <v>10</v>
      </c>
      <c r="F53" s="7" t="s">
        <v>342</v>
      </c>
      <c r="G53" s="5"/>
    </row>
    <row r="54" spans="1:7" s="7" customFormat="1" x14ac:dyDescent="0.25">
      <c r="B54" s="8"/>
      <c r="C54" s="5"/>
      <c r="D54" s="5"/>
      <c r="G54" s="5"/>
    </row>
    <row r="55" spans="1:7" s="7" customFormat="1" x14ac:dyDescent="0.25">
      <c r="B55" s="8"/>
      <c r="C55" s="5"/>
      <c r="D55" s="5"/>
      <c r="G55" s="5"/>
    </row>
    <row r="56" spans="1:7" s="7" customFormat="1" x14ac:dyDescent="0.25">
      <c r="B56" s="8"/>
      <c r="C56" s="5"/>
      <c r="D56" s="5"/>
      <c r="G56" s="5"/>
    </row>
    <row r="57" spans="1:7" s="7" customFormat="1" x14ac:dyDescent="0.25">
      <c r="B57" s="8"/>
      <c r="C57" s="5"/>
      <c r="D57" s="5"/>
      <c r="G57" s="5"/>
    </row>
    <row r="58" spans="1:7" s="7" customFormat="1" x14ac:dyDescent="0.25">
      <c r="B58" s="8"/>
      <c r="C58" s="5"/>
      <c r="D58" s="5"/>
      <c r="G58" s="5"/>
    </row>
    <row r="59" spans="1:7" s="7" customFormat="1" x14ac:dyDescent="0.25">
      <c r="B59" s="8"/>
      <c r="C59" s="5"/>
      <c r="D59" s="5"/>
      <c r="G59" s="5"/>
    </row>
    <row r="60" spans="1:7" s="7" customFormat="1" x14ac:dyDescent="0.25">
      <c r="B60" s="8"/>
      <c r="C60" s="5"/>
      <c r="D60" s="5"/>
      <c r="G60" s="5"/>
    </row>
    <row r="61" spans="1:7" s="7" customFormat="1" x14ac:dyDescent="0.25">
      <c r="B61" s="8"/>
      <c r="C61" s="5"/>
      <c r="D61" s="5"/>
      <c r="G61" s="5"/>
    </row>
    <row r="62" spans="1:7" s="7" customFormat="1" x14ac:dyDescent="0.25">
      <c r="B62" s="8"/>
      <c r="C62" s="5"/>
      <c r="D62" s="5"/>
      <c r="G62" s="5"/>
    </row>
    <row r="63" spans="1:7" s="7" customFormat="1" x14ac:dyDescent="0.25">
      <c r="B63" s="8"/>
      <c r="C63" s="5"/>
      <c r="D63" s="5"/>
      <c r="G63" s="5"/>
    </row>
    <row r="64" spans="1:7" s="7" customFormat="1" x14ac:dyDescent="0.25">
      <c r="B64" s="8"/>
      <c r="C64" s="5"/>
      <c r="D64" s="5"/>
      <c r="G64" s="5"/>
    </row>
    <row r="65" spans="2:7" s="7" customFormat="1" x14ac:dyDescent="0.25">
      <c r="B65" s="8"/>
      <c r="C65" s="5"/>
      <c r="D65" s="5"/>
      <c r="G65" s="5"/>
    </row>
    <row r="66" spans="2:7" s="7" customFormat="1" x14ac:dyDescent="0.25">
      <c r="B66" s="8"/>
      <c r="C66" s="10"/>
      <c r="D66" s="5"/>
      <c r="G66" s="5"/>
    </row>
    <row r="67" spans="2:7" s="7" customFormat="1" x14ac:dyDescent="0.25">
      <c r="B67" s="8"/>
      <c r="C67" s="10"/>
      <c r="D67" s="5"/>
      <c r="G67" s="5"/>
    </row>
    <row r="68" spans="2:7" s="7" customFormat="1" x14ac:dyDescent="0.25">
      <c r="B68" s="8"/>
      <c r="C68" s="10"/>
      <c r="D68" s="5"/>
      <c r="G68" s="5"/>
    </row>
    <row r="69" spans="2:7" s="7" customFormat="1" x14ac:dyDescent="0.25">
      <c r="B69" s="8"/>
      <c r="C69" s="10"/>
      <c r="D69" s="5"/>
      <c r="G69" s="5"/>
    </row>
    <row r="70" spans="2:7" s="7" customFormat="1" x14ac:dyDescent="0.25">
      <c r="B70" s="8"/>
      <c r="C70" s="10"/>
      <c r="D70" s="5"/>
      <c r="G70" s="5"/>
    </row>
    <row r="71" spans="2:7" s="7" customFormat="1" x14ac:dyDescent="0.25">
      <c r="B71" s="8"/>
      <c r="C71" s="10"/>
      <c r="D71" s="5"/>
      <c r="G71" s="5"/>
    </row>
    <row r="72" spans="2:7" s="7" customFormat="1" x14ac:dyDescent="0.25">
      <c r="B72" s="8"/>
      <c r="C72" s="5"/>
      <c r="D72" s="5"/>
      <c r="G72" s="5"/>
    </row>
    <row r="73" spans="2:7" s="7" customFormat="1" x14ac:dyDescent="0.25">
      <c r="B73" s="8"/>
      <c r="C73" s="5"/>
      <c r="D73" s="5"/>
      <c r="G73" s="5"/>
    </row>
    <row r="74" spans="2:7" s="7" customFormat="1" x14ac:dyDescent="0.25">
      <c r="B74" s="8"/>
      <c r="C74" s="5"/>
      <c r="D74" s="5"/>
      <c r="G74" s="5"/>
    </row>
    <row r="75" spans="2:7" s="7" customFormat="1" x14ac:dyDescent="0.25">
      <c r="B75" s="8"/>
      <c r="C75" s="5"/>
      <c r="D75" s="5"/>
      <c r="G75" s="5"/>
    </row>
    <row r="76" spans="2:7" s="7" customFormat="1" x14ac:dyDescent="0.25">
      <c r="B76" s="8"/>
      <c r="C76" s="5"/>
      <c r="D76" s="5"/>
      <c r="G76" s="5"/>
    </row>
    <row r="77" spans="2:7" s="7" customFormat="1" x14ac:dyDescent="0.25">
      <c r="B77" s="8"/>
      <c r="C77" s="5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5"/>
      <c r="D79" s="5"/>
      <c r="G79" s="5"/>
    </row>
    <row r="80" spans="2:7" s="7" customFormat="1" x14ac:dyDescent="0.25">
      <c r="B80" s="8"/>
      <c r="C80" s="5"/>
      <c r="D80" s="5"/>
      <c r="G80" s="5"/>
    </row>
    <row r="81" spans="2:7" s="7" customFormat="1" x14ac:dyDescent="0.25">
      <c r="B81" s="8"/>
      <c r="C81" s="5"/>
      <c r="D81" s="5"/>
      <c r="G81" s="5"/>
    </row>
    <row r="82" spans="2:7" s="7" customFormat="1" x14ac:dyDescent="0.25">
      <c r="B82" s="8"/>
      <c r="C82" s="5"/>
      <c r="D82" s="5"/>
      <c r="G82" s="5"/>
    </row>
    <row r="83" spans="2:7" s="7" customFormat="1" x14ac:dyDescent="0.25">
      <c r="B83" s="8"/>
      <c r="C83" s="5"/>
      <c r="D83" s="5"/>
      <c r="G83" s="5"/>
    </row>
    <row r="84" spans="2:7" s="7" customFormat="1" x14ac:dyDescent="0.25">
      <c r="B84" s="8"/>
      <c r="C84" s="5"/>
      <c r="D84" s="5"/>
      <c r="G84" s="5"/>
    </row>
    <row r="85" spans="2:7" s="7" customFormat="1" x14ac:dyDescent="0.25">
      <c r="B85" s="8"/>
      <c r="C85" s="5"/>
      <c r="D85" s="5"/>
      <c r="G85" s="5"/>
    </row>
    <row r="86" spans="2:7" s="7" customFormat="1" x14ac:dyDescent="0.25">
      <c r="B86" s="8"/>
      <c r="C86" s="5"/>
      <c r="D86" s="5"/>
      <c r="G86" s="5"/>
    </row>
    <row r="87" spans="2:7" s="7" customFormat="1" x14ac:dyDescent="0.25">
      <c r="B87" s="8"/>
      <c r="C87" s="10"/>
      <c r="D87" s="5"/>
      <c r="G87" s="5"/>
    </row>
    <row r="88" spans="2:7" s="7" customFormat="1" x14ac:dyDescent="0.25">
      <c r="B88" s="8"/>
      <c r="C88" s="10"/>
      <c r="D88" s="5"/>
      <c r="G88" s="5"/>
    </row>
    <row r="89" spans="2:7" s="7" customFormat="1" x14ac:dyDescent="0.25">
      <c r="B89" s="8"/>
      <c r="C89" s="10"/>
      <c r="D89" s="5"/>
      <c r="G89" s="5"/>
    </row>
    <row r="90" spans="2:7" s="7" customFormat="1" x14ac:dyDescent="0.25">
      <c r="B90" s="8"/>
      <c r="C90" s="10"/>
      <c r="D90" s="5"/>
      <c r="G90" s="5"/>
    </row>
    <row r="91" spans="2:7" s="7" customFormat="1" x14ac:dyDescent="0.25">
      <c r="B91" s="8"/>
      <c r="C91" s="10"/>
      <c r="D91" s="5"/>
      <c r="G91" s="5"/>
    </row>
    <row r="92" spans="2:7" s="7" customFormat="1" x14ac:dyDescent="0.25">
      <c r="B92" s="8"/>
      <c r="C92" s="10"/>
      <c r="D92" s="5"/>
      <c r="G92" s="5"/>
    </row>
    <row r="93" spans="2:7" s="7" customFormat="1" x14ac:dyDescent="0.25">
      <c r="B93" s="8"/>
      <c r="C93" s="10"/>
      <c r="D93" s="5"/>
      <c r="G93" s="5"/>
    </row>
    <row r="94" spans="2:7" s="7" customFormat="1" x14ac:dyDescent="0.25">
      <c r="B94" s="8"/>
      <c r="C94" s="10"/>
      <c r="D94" s="5"/>
      <c r="G94" s="5"/>
    </row>
    <row r="95" spans="2:7" x14ac:dyDescent="0.25">
      <c r="B95" s="8"/>
      <c r="C95" s="10"/>
      <c r="D95" s="5"/>
      <c r="E95" s="7"/>
      <c r="F95" s="7"/>
    </row>
    <row r="96" spans="2:7" s="7" customFormat="1" x14ac:dyDescent="0.25">
      <c r="B96" s="8"/>
      <c r="C96" s="10"/>
      <c r="D96" s="5"/>
      <c r="G96" s="5"/>
    </row>
    <row r="97" spans="2:7" s="7" customFormat="1" x14ac:dyDescent="0.25">
      <c r="B97" s="8"/>
      <c r="C97" s="10"/>
      <c r="D97" s="5"/>
      <c r="G97" s="5"/>
    </row>
    <row r="98" spans="2:7" s="7" customFormat="1" x14ac:dyDescent="0.25">
      <c r="B98" s="8"/>
      <c r="C98" s="10"/>
      <c r="D98" s="5"/>
      <c r="G98" s="5"/>
    </row>
    <row r="99" spans="2:7" s="7" customFormat="1" x14ac:dyDescent="0.25">
      <c r="B99" s="8"/>
      <c r="C99" s="10"/>
      <c r="D99" s="5"/>
    </row>
    <row r="100" spans="2:7" x14ac:dyDescent="0.25">
      <c r="B100" s="8"/>
      <c r="C100" s="10"/>
      <c r="D100" s="5"/>
      <c r="E100" s="7"/>
      <c r="F100" s="7"/>
    </row>
    <row r="101" spans="2:7" x14ac:dyDescent="0.25">
      <c r="B101" s="8"/>
      <c r="C101" s="10"/>
      <c r="D101" s="5"/>
      <c r="E101" s="7"/>
      <c r="F101" s="7"/>
    </row>
    <row r="102" spans="2:7" x14ac:dyDescent="0.25">
      <c r="B102" s="8"/>
      <c r="D102" s="5"/>
      <c r="E102" s="7"/>
      <c r="F102" s="7"/>
    </row>
    <row r="103" spans="2:7" x14ac:dyDescent="0.25">
      <c r="B103" s="8"/>
      <c r="C103" s="10"/>
      <c r="D103" s="5"/>
      <c r="E103" s="7"/>
      <c r="F103" s="7"/>
    </row>
    <row r="104" spans="2:7" x14ac:dyDescent="0.25">
      <c r="F104" s="7"/>
    </row>
    <row r="105" spans="2:7" x14ac:dyDescent="0.25">
      <c r="F105" s="7"/>
    </row>
    <row r="106" spans="2:7" x14ac:dyDescent="0.25">
      <c r="F106" s="7"/>
    </row>
    <row r="107" spans="2:7" x14ac:dyDescent="0.25">
      <c r="F107" s="7"/>
    </row>
    <row r="108" spans="2:7" x14ac:dyDescent="0.25">
      <c r="F108" s="7"/>
    </row>
    <row r="109" spans="2:7" x14ac:dyDescent="0.25">
      <c r="F109" s="7"/>
    </row>
    <row r="110" spans="2:7" x14ac:dyDescent="0.25">
      <c r="F110" s="7"/>
    </row>
    <row r="111" spans="2:7" s="7" customFormat="1" x14ac:dyDescent="0.25">
      <c r="C111" s="5"/>
      <c r="D111"/>
      <c r="E111"/>
      <c r="G111" s="5"/>
    </row>
    <row r="112" spans="2:7" s="7" customFormat="1" x14ac:dyDescent="0.25">
      <c r="B112" s="8"/>
      <c r="C112" s="10"/>
      <c r="D112" s="5"/>
      <c r="G112" s="5"/>
    </row>
    <row r="113" spans="2:7" s="7" customFormat="1" x14ac:dyDescent="0.25">
      <c r="B113" s="8"/>
      <c r="C113" s="10"/>
      <c r="D113" s="5"/>
      <c r="G113" s="5"/>
    </row>
    <row r="114" spans="2:7" s="7" customFormat="1" x14ac:dyDescent="0.25">
      <c r="B114" s="8"/>
      <c r="C114" s="10"/>
      <c r="D114" s="5"/>
      <c r="G114" s="5"/>
    </row>
    <row r="115" spans="2:7" s="7" customFormat="1" x14ac:dyDescent="0.25">
      <c r="B115" s="8"/>
      <c r="C115" s="10"/>
      <c r="D115" s="5"/>
      <c r="G115" s="5"/>
    </row>
    <row r="116" spans="2:7" s="7" customFormat="1" x14ac:dyDescent="0.25">
      <c r="B116" s="8"/>
      <c r="C116" s="5"/>
      <c r="D116" s="5"/>
      <c r="G116" s="5"/>
    </row>
    <row r="117" spans="2:7" s="7" customFormat="1" x14ac:dyDescent="0.25">
      <c r="B117" s="8"/>
      <c r="C117" s="5"/>
      <c r="D117" s="5"/>
      <c r="G117" s="5"/>
    </row>
    <row r="118" spans="2:7" s="7" customFormat="1" x14ac:dyDescent="0.25">
      <c r="B118" s="8"/>
      <c r="C118" s="5"/>
      <c r="D118" s="5"/>
      <c r="G118" s="5"/>
    </row>
    <row r="119" spans="2:7" s="7" customFormat="1" x14ac:dyDescent="0.25">
      <c r="B119" s="8"/>
      <c r="C119" s="5"/>
      <c r="D119" s="5"/>
      <c r="E119" s="5"/>
      <c r="G119" s="5"/>
    </row>
    <row r="120" spans="2:7" s="7" customFormat="1" x14ac:dyDescent="0.25">
      <c r="B120" s="8"/>
      <c r="C120" s="5"/>
      <c r="D120" s="5"/>
      <c r="E120" s="5"/>
      <c r="G120" s="5"/>
    </row>
    <row r="121" spans="2:7" s="7" customFormat="1" x14ac:dyDescent="0.25">
      <c r="B121" s="8"/>
      <c r="C121" s="5"/>
      <c r="D121" s="5"/>
      <c r="E121" s="5"/>
      <c r="G121" s="5"/>
    </row>
    <row r="122" spans="2:7" s="7" customFormat="1" x14ac:dyDescent="0.25">
      <c r="B122" s="8"/>
      <c r="C122" s="5"/>
      <c r="D122" s="5"/>
      <c r="E122" s="5"/>
      <c r="G122" s="5"/>
    </row>
    <row r="123" spans="2:7" s="7" customFormat="1" x14ac:dyDescent="0.25">
      <c r="B123" s="8"/>
      <c r="C123" s="5"/>
      <c r="D123" s="5"/>
      <c r="E123" s="5"/>
      <c r="G123" s="5"/>
    </row>
    <row r="124" spans="2:7" s="7" customFormat="1" x14ac:dyDescent="0.25">
      <c r="B124" s="8"/>
      <c r="C124" s="5"/>
      <c r="D124" s="5"/>
      <c r="E124" s="5"/>
      <c r="G124" s="5"/>
    </row>
    <row r="125" spans="2:7" s="7" customFormat="1" x14ac:dyDescent="0.25">
      <c r="B125" s="8"/>
      <c r="C125" s="5"/>
      <c r="D125" s="5"/>
      <c r="E125" s="5"/>
      <c r="G125" s="5"/>
    </row>
    <row r="126" spans="2:7" x14ac:dyDescent="0.25">
      <c r="B126" s="8"/>
      <c r="D126" s="5"/>
      <c r="E126" s="5"/>
      <c r="F126" s="7"/>
      <c r="G126" s="5"/>
    </row>
    <row r="127" spans="2:7" x14ac:dyDescent="0.25">
      <c r="B127" s="8"/>
      <c r="D127" s="5"/>
      <c r="E127" s="5"/>
      <c r="F127" s="7"/>
      <c r="G127" s="5"/>
    </row>
    <row r="128" spans="2:7" s="7" customFormat="1" x14ac:dyDescent="0.25">
      <c r="B128" s="8"/>
      <c r="C128" s="5"/>
      <c r="D128" s="5"/>
      <c r="E128" s="5"/>
      <c r="G128" s="5"/>
    </row>
    <row r="129" spans="2:7" s="7" customFormat="1" x14ac:dyDescent="0.25">
      <c r="B129" s="8"/>
      <c r="C129" s="5"/>
      <c r="D129" s="5"/>
      <c r="E129" s="5"/>
      <c r="G129" s="9"/>
    </row>
    <row r="130" spans="2:7" s="7" customFormat="1" x14ac:dyDescent="0.25">
      <c r="B130" s="8"/>
      <c r="C130" s="5"/>
      <c r="D130" s="5"/>
      <c r="E130" s="5"/>
      <c r="G130" s="5"/>
    </row>
    <row r="131" spans="2:7" s="7" customFormat="1" x14ac:dyDescent="0.25">
      <c r="B131" s="8"/>
      <c r="C131" s="5"/>
      <c r="D131" s="5"/>
      <c r="E131" s="5"/>
      <c r="G131" s="5"/>
    </row>
    <row r="132" spans="2:7" s="7" customFormat="1" x14ac:dyDescent="0.25">
      <c r="B132" s="8"/>
      <c r="C132" s="5"/>
      <c r="D132" s="5"/>
      <c r="E132" s="5"/>
      <c r="G132" s="5"/>
    </row>
    <row r="133" spans="2:7" s="7" customFormat="1" x14ac:dyDescent="0.25">
      <c r="B133" s="8"/>
      <c r="C133" s="5"/>
      <c r="D133" s="5"/>
      <c r="E133" s="5"/>
      <c r="G133" s="5"/>
    </row>
    <row r="134" spans="2:7" s="7" customFormat="1" x14ac:dyDescent="0.25">
      <c r="B134" s="8"/>
      <c r="C134" s="5"/>
      <c r="D134" s="5"/>
      <c r="E134" s="5"/>
      <c r="G134" s="5"/>
    </row>
    <row r="135" spans="2:7" x14ac:dyDescent="0.25">
      <c r="B135" s="8"/>
      <c r="D135" s="5"/>
      <c r="E135" s="5"/>
      <c r="F135" s="7"/>
      <c r="G135" s="5"/>
    </row>
    <row r="136" spans="2:7" s="7" customFormat="1" x14ac:dyDescent="0.25">
      <c r="B136" s="8"/>
      <c r="C136" s="5"/>
      <c r="D136" s="5"/>
      <c r="E136" s="5"/>
      <c r="G136" s="5"/>
    </row>
    <row r="137" spans="2:7" s="7" customFormat="1" x14ac:dyDescent="0.25">
      <c r="B137" s="8"/>
      <c r="C137" s="5"/>
      <c r="D137" s="5"/>
      <c r="E137" s="5"/>
      <c r="G137" s="5"/>
    </row>
    <row r="138" spans="2:7" x14ac:dyDescent="0.25">
      <c r="B138" s="8"/>
      <c r="C138" s="10"/>
      <c r="D138" s="5"/>
      <c r="E138" s="5"/>
      <c r="F138" s="7"/>
      <c r="G138" s="5"/>
    </row>
    <row r="139" spans="2:7" s="7" customFormat="1" x14ac:dyDescent="0.25">
      <c r="B139" s="8"/>
      <c r="C139" s="10"/>
      <c r="D139" s="5"/>
      <c r="E139" s="5"/>
      <c r="G139" s="5"/>
    </row>
    <row r="140" spans="2:7" x14ac:dyDescent="0.25">
      <c r="B140" s="8"/>
      <c r="C140" s="10"/>
      <c r="D140" s="5"/>
      <c r="E140" s="5"/>
      <c r="F140" s="7"/>
      <c r="G140" s="5"/>
    </row>
    <row r="141" spans="2:7" x14ac:dyDescent="0.25">
      <c r="B141" s="8"/>
      <c r="D141" s="5"/>
      <c r="E141" s="5"/>
      <c r="F141" s="7"/>
      <c r="G141" s="5"/>
    </row>
    <row r="142" spans="2:7" x14ac:dyDescent="0.25">
      <c r="B142" s="8"/>
      <c r="D142" s="5"/>
      <c r="E142" s="5"/>
      <c r="F142" s="7"/>
      <c r="G142" s="5"/>
    </row>
    <row r="143" spans="2:7" s="7" customFormat="1" x14ac:dyDescent="0.25">
      <c r="B143" s="8"/>
      <c r="C143" s="5"/>
      <c r="D143" s="5"/>
      <c r="E143" s="5"/>
      <c r="G143" s="5"/>
    </row>
    <row r="144" spans="2:7" s="7" customFormat="1" x14ac:dyDescent="0.25">
      <c r="B144" s="8"/>
      <c r="C144" s="5"/>
      <c r="D144" s="5"/>
      <c r="E144" s="5"/>
      <c r="G144" s="5"/>
    </row>
    <row r="145" spans="2:7" x14ac:dyDescent="0.25">
      <c r="B145" s="8"/>
      <c r="D145" s="5"/>
      <c r="E145" s="5"/>
      <c r="F145" s="7"/>
      <c r="G145" s="5"/>
    </row>
    <row r="146" spans="2:7" x14ac:dyDescent="0.25">
      <c r="B146" s="8"/>
      <c r="D146" s="5"/>
      <c r="E146" s="5"/>
      <c r="F146" s="7"/>
      <c r="G146" s="5"/>
    </row>
    <row r="147" spans="2:7" s="7" customFormat="1" x14ac:dyDescent="0.25">
      <c r="B147" s="8"/>
      <c r="C147" s="5"/>
      <c r="D147" s="5"/>
      <c r="E147" s="5"/>
      <c r="G147" s="5"/>
    </row>
    <row r="148" spans="2:7" s="7" customFormat="1" x14ac:dyDescent="0.25">
      <c r="B148" s="8"/>
      <c r="C148" s="5"/>
      <c r="D148" s="5"/>
      <c r="E148" s="5"/>
      <c r="G148" s="5"/>
    </row>
    <row r="149" spans="2:7" s="7" customFormat="1" x14ac:dyDescent="0.25">
      <c r="B149" s="8"/>
      <c r="C149" s="5"/>
      <c r="D149" s="5"/>
      <c r="E149" s="5"/>
      <c r="G149" s="5"/>
    </row>
    <row r="150" spans="2:7" s="7" customFormat="1" x14ac:dyDescent="0.25">
      <c r="B150" s="8"/>
      <c r="C150" s="5"/>
      <c r="D150" s="5"/>
      <c r="E150" s="5"/>
      <c r="G150" s="5"/>
    </row>
    <row r="151" spans="2:7" s="7" customFormat="1" x14ac:dyDescent="0.25">
      <c r="B151" s="8"/>
      <c r="C151" s="5"/>
      <c r="D151" s="5"/>
      <c r="E151" s="5"/>
      <c r="G151" s="5"/>
    </row>
    <row r="152" spans="2:7" x14ac:dyDescent="0.25">
      <c r="B152" s="8"/>
      <c r="D152" s="5"/>
      <c r="E152" s="5"/>
      <c r="F152" s="7"/>
    </row>
    <row r="153" spans="2:7" x14ac:dyDescent="0.25">
      <c r="B153" s="8"/>
      <c r="D153" s="5"/>
      <c r="E153" s="5"/>
      <c r="F153" s="7"/>
    </row>
    <row r="154" spans="2:7" x14ac:dyDescent="0.25">
      <c r="B154" s="8"/>
      <c r="D154" s="5"/>
      <c r="E154" s="5"/>
      <c r="F154" s="7"/>
    </row>
    <row r="155" spans="2:7" x14ac:dyDescent="0.25">
      <c r="B155" s="2"/>
      <c r="F155" s="7"/>
    </row>
    <row r="156" spans="2:7" x14ac:dyDescent="0.25">
      <c r="B156" s="2"/>
      <c r="F156" s="7"/>
    </row>
    <row r="157" spans="2:7" x14ac:dyDescent="0.25">
      <c r="B157" s="2"/>
      <c r="F157" s="7"/>
    </row>
    <row r="158" spans="2:7" x14ac:dyDescent="0.25">
      <c r="B158" s="2"/>
      <c r="F158" s="7"/>
    </row>
    <row r="159" spans="2:7" x14ac:dyDescent="0.25">
      <c r="B159" s="2"/>
      <c r="F159" s="7"/>
    </row>
    <row r="160" spans="2:7" x14ac:dyDescent="0.25">
      <c r="B160" s="2"/>
      <c r="F160" s="7"/>
    </row>
    <row r="161" spans="2:6" x14ac:dyDescent="0.25">
      <c r="B161" s="2"/>
      <c r="F161" s="7"/>
    </row>
    <row r="162" spans="2:6" x14ac:dyDescent="0.25">
      <c r="B162" s="2"/>
      <c r="F162" s="7"/>
    </row>
    <row r="163" spans="2:6" x14ac:dyDescent="0.25">
      <c r="B163" s="2"/>
      <c r="F163" s="7"/>
    </row>
    <row r="164" spans="2:6" x14ac:dyDescent="0.25">
      <c r="B164" s="2"/>
      <c r="F164" s="7"/>
    </row>
    <row r="165" spans="2:6" x14ac:dyDescent="0.25">
      <c r="B165" s="2"/>
      <c r="F165" s="7"/>
    </row>
    <row r="166" spans="2:6" x14ac:dyDescent="0.25">
      <c r="B166" s="2"/>
      <c r="F166" s="7"/>
    </row>
    <row r="167" spans="2:6" s="7" customFormat="1" x14ac:dyDescent="0.25">
      <c r="B167" s="2"/>
      <c r="C167" s="5"/>
      <c r="D167"/>
      <c r="E167"/>
    </row>
    <row r="168" spans="2:6" x14ac:dyDescent="0.25">
      <c r="B168" s="2"/>
      <c r="F168" s="7"/>
    </row>
    <row r="169" spans="2:6" x14ac:dyDescent="0.25">
      <c r="B169" s="2"/>
      <c r="F169" s="7"/>
    </row>
    <row r="170" spans="2:6" s="7" customFormat="1" x14ac:dyDescent="0.25">
      <c r="B170" s="2"/>
      <c r="C170" s="5"/>
    </row>
    <row r="171" spans="2:6" s="7" customFormat="1" x14ac:dyDescent="0.25">
      <c r="B171" s="2"/>
      <c r="C171" s="5"/>
      <c r="D171"/>
      <c r="E171"/>
    </row>
    <row r="172" spans="2:6" x14ac:dyDescent="0.25">
      <c r="B172" s="2"/>
      <c r="F172" s="7"/>
    </row>
    <row r="173" spans="2:6" x14ac:dyDescent="0.25">
      <c r="B173" s="2"/>
      <c r="D173" s="7"/>
      <c r="E173" s="7"/>
      <c r="F173" s="7"/>
    </row>
    <row r="174" spans="2:6" x14ac:dyDescent="0.25">
      <c r="B174" s="2"/>
      <c r="D174" s="7"/>
      <c r="E174" s="7"/>
      <c r="F174" s="7"/>
    </row>
    <row r="175" spans="2:6" x14ac:dyDescent="0.25">
      <c r="B175" s="2"/>
      <c r="D175" s="5"/>
      <c r="E175" s="5"/>
      <c r="F175" s="7"/>
    </row>
    <row r="176" spans="2:6" x14ac:dyDescent="0.25">
      <c r="B176" s="2"/>
      <c r="F176" s="7"/>
    </row>
    <row r="177" spans="2:6" x14ac:dyDescent="0.25">
      <c r="B177" s="2"/>
      <c r="F177" s="7"/>
    </row>
    <row r="178" spans="2:6" x14ac:dyDescent="0.25">
      <c r="B178" s="2"/>
      <c r="F178" s="7"/>
    </row>
    <row r="179" spans="2:6" x14ac:dyDescent="0.25">
      <c r="B179" s="2"/>
      <c r="F179" s="7"/>
    </row>
    <row r="180" spans="2:6" x14ac:dyDescent="0.25">
      <c r="B180" s="2"/>
      <c r="F180" s="7"/>
    </row>
    <row r="181" spans="2:6" x14ac:dyDescent="0.25">
      <c r="B181" s="2"/>
      <c r="F181" s="7"/>
    </row>
    <row r="182" spans="2:6" x14ac:dyDescent="0.25">
      <c r="B182" s="2"/>
      <c r="F182" s="7"/>
    </row>
    <row r="183" spans="2:6" x14ac:dyDescent="0.25">
      <c r="B183" s="2"/>
      <c r="F183" s="7"/>
    </row>
    <row r="184" spans="2:6" s="7" customFormat="1" x14ac:dyDescent="0.25">
      <c r="B184" s="2"/>
      <c r="C184" s="5"/>
      <c r="D184"/>
      <c r="E184"/>
    </row>
    <row r="185" spans="2:6" x14ac:dyDescent="0.25">
      <c r="B185" s="2"/>
      <c r="F185" s="7"/>
    </row>
    <row r="186" spans="2:6" x14ac:dyDescent="0.25">
      <c r="B186" s="2"/>
      <c r="F186" s="7"/>
    </row>
    <row r="187" spans="2:6" x14ac:dyDescent="0.25">
      <c r="B187" s="2"/>
      <c r="D187" s="5"/>
      <c r="E187" s="5"/>
      <c r="F187" s="7"/>
    </row>
  </sheetData>
  <autoFilter ref="B1:G184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D112:D187 D2:D103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9"/>
  <sheetViews>
    <sheetView workbookViewId="0">
      <selection activeCell="A11" sqref="A11:XFD14"/>
    </sheetView>
  </sheetViews>
  <sheetFormatPr defaultColWidth="9.140625" defaultRowHeight="15" x14ac:dyDescent="0.25"/>
  <cols>
    <col min="1" max="1" width="9" style="7" customWidth="1"/>
    <col min="2" max="2" width="8.5703125" style="7" bestFit="1" customWidth="1"/>
    <col min="3" max="3" width="11.5703125" style="7" bestFit="1" customWidth="1"/>
    <col min="4" max="4" width="10.7109375" style="5" bestFit="1" customWidth="1"/>
    <col min="5" max="5" width="6.5703125" style="7" bestFit="1" customWidth="1"/>
    <col min="6" max="6" width="25.28515625" style="5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9" x14ac:dyDescent="0.25">
      <c r="A1" s="7" t="s">
        <v>34</v>
      </c>
      <c r="B1" s="2" t="s">
        <v>16</v>
      </c>
      <c r="C1" s="6" t="s">
        <v>1</v>
      </c>
      <c r="D1" s="1" t="s">
        <v>33</v>
      </c>
      <c r="E1" s="1" t="s">
        <v>3</v>
      </c>
      <c r="F1" s="1" t="s">
        <v>8</v>
      </c>
      <c r="G1" s="6" t="s">
        <v>2</v>
      </c>
      <c r="H1" s="6" t="s">
        <v>35</v>
      </c>
      <c r="I1" s="1" t="s">
        <v>7</v>
      </c>
    </row>
    <row r="2" spans="1:9" x14ac:dyDescent="0.25">
      <c r="A2" s="7">
        <v>36</v>
      </c>
      <c r="B2" s="8" t="s">
        <v>33</v>
      </c>
      <c r="C2" s="5"/>
      <c r="D2" s="5" t="s">
        <v>12</v>
      </c>
      <c r="E2" s="7">
        <f>VLOOKUP(D2,Stats!$A$1:$B$10,2,FALSE)</f>
        <v>5</v>
      </c>
      <c r="F2" s="7" t="s">
        <v>76</v>
      </c>
      <c r="G2" s="5"/>
    </row>
    <row r="3" spans="1:9" x14ac:dyDescent="0.25">
      <c r="A3" s="7">
        <v>39</v>
      </c>
      <c r="B3" s="8" t="s">
        <v>33</v>
      </c>
      <c r="C3" s="5"/>
      <c r="D3" s="5" t="s">
        <v>12</v>
      </c>
      <c r="E3" s="7">
        <f>VLOOKUP(D3,Stats!$A$1:$B$10,2,FALSE)</f>
        <v>5</v>
      </c>
      <c r="F3" s="7" t="s">
        <v>77</v>
      </c>
      <c r="G3" s="5"/>
    </row>
    <row r="4" spans="1:9" x14ac:dyDescent="0.25">
      <c r="A4" s="7">
        <v>42</v>
      </c>
      <c r="B4" s="8" t="s">
        <v>33</v>
      </c>
      <c r="C4" s="5"/>
      <c r="D4" s="5" t="s">
        <v>12</v>
      </c>
      <c r="E4" s="7">
        <f>VLOOKUP(D4,Stats!$A$1:$B$10,2,FALSE)</f>
        <v>5</v>
      </c>
      <c r="F4" s="7" t="s">
        <v>78</v>
      </c>
      <c r="G4" s="5"/>
    </row>
    <row r="5" spans="1:9" x14ac:dyDescent="0.25">
      <c r="A5" s="7">
        <v>45</v>
      </c>
      <c r="B5" s="8" t="s">
        <v>33</v>
      </c>
      <c r="C5" s="5"/>
      <c r="D5" s="5" t="s">
        <v>12</v>
      </c>
      <c r="E5" s="7">
        <f>VLOOKUP(D5,Stats!$A$1:$B$10,2,FALSE)</f>
        <v>5</v>
      </c>
      <c r="F5" s="7" t="s">
        <v>79</v>
      </c>
      <c r="G5" s="5"/>
    </row>
    <row r="6" spans="1:9" x14ac:dyDescent="0.25">
      <c r="A6" s="7">
        <v>47</v>
      </c>
      <c r="B6" s="8" t="s">
        <v>33</v>
      </c>
      <c r="C6" s="5"/>
      <c r="D6" s="5" t="s">
        <v>12</v>
      </c>
      <c r="E6" s="7">
        <f>VLOOKUP(D6,Stats!$A$1:$B$10,2,FALSE)</f>
        <v>5</v>
      </c>
      <c r="F6" s="7" t="s">
        <v>83</v>
      </c>
      <c r="G6" s="5"/>
    </row>
    <row r="7" spans="1:9" x14ac:dyDescent="0.25">
      <c r="A7" s="7">
        <v>48</v>
      </c>
      <c r="B7" s="8" t="s">
        <v>33</v>
      </c>
      <c r="C7" s="5"/>
      <c r="D7" s="5" t="s">
        <v>12</v>
      </c>
      <c r="E7" s="7">
        <f>VLOOKUP(D7,Stats!$A$1:$B$10,2,FALSE)</f>
        <v>5</v>
      </c>
      <c r="F7" s="7" t="s">
        <v>80</v>
      </c>
      <c r="G7" s="5"/>
    </row>
    <row r="8" spans="1:9" x14ac:dyDescent="0.25">
      <c r="A8" s="7">
        <v>49</v>
      </c>
      <c r="B8" s="8" t="s">
        <v>33</v>
      </c>
      <c r="C8" s="5"/>
      <c r="D8" s="5" t="s">
        <v>12</v>
      </c>
      <c r="E8" s="7">
        <f>VLOOKUP(D8,Stats!$A$1:$B$10,2,FALSE)</f>
        <v>5</v>
      </c>
      <c r="F8" s="7" t="s">
        <v>81</v>
      </c>
      <c r="G8" s="5"/>
    </row>
    <row r="9" spans="1:9" x14ac:dyDescent="0.25">
      <c r="A9" s="7">
        <v>50</v>
      </c>
      <c r="B9" s="8" t="s">
        <v>33</v>
      </c>
      <c r="C9" s="5"/>
      <c r="D9" s="5" t="s">
        <v>12</v>
      </c>
      <c r="E9" s="7">
        <f>VLOOKUP(D9,Stats!$A$1:$B$10,2,FALSE)</f>
        <v>5</v>
      </c>
      <c r="F9" s="7" t="s">
        <v>82</v>
      </c>
      <c r="G9" s="5"/>
    </row>
    <row r="10" spans="1:9" x14ac:dyDescent="0.25">
      <c r="A10" s="7">
        <v>8</v>
      </c>
      <c r="B10" s="8" t="s">
        <v>31</v>
      </c>
      <c r="C10" s="5" t="s">
        <v>200</v>
      </c>
      <c r="D10" s="5" t="s">
        <v>12</v>
      </c>
      <c r="E10" s="7">
        <f>VLOOKUP(D10,Stats!$A$1:$B$10,2,FALSE)</f>
        <v>5</v>
      </c>
      <c r="F10" s="7" t="s">
        <v>70</v>
      </c>
      <c r="G10" s="5"/>
    </row>
    <row r="11" spans="1:9" x14ac:dyDescent="0.25">
      <c r="A11" s="7">
        <v>36</v>
      </c>
      <c r="B11" s="8" t="s">
        <v>33</v>
      </c>
      <c r="C11" s="5" t="s">
        <v>186</v>
      </c>
      <c r="D11" s="5" t="s">
        <v>13</v>
      </c>
      <c r="E11" s="7">
        <f>VLOOKUP(D11,Stats!$A$1:$B$10,2,FALSE)</f>
        <v>10</v>
      </c>
      <c r="F11" s="7" t="s">
        <v>71</v>
      </c>
      <c r="G11" s="5"/>
    </row>
    <row r="12" spans="1:9" x14ac:dyDescent="0.25">
      <c r="A12" s="7">
        <v>37</v>
      </c>
      <c r="B12" s="8" t="s">
        <v>33</v>
      </c>
      <c r="C12" s="5" t="s">
        <v>187</v>
      </c>
      <c r="D12" s="5" t="s">
        <v>13</v>
      </c>
      <c r="E12" s="7">
        <f>VLOOKUP(D12,Stats!$A$1:$B$10,2,FALSE)</f>
        <v>10</v>
      </c>
      <c r="F12" s="7" t="s">
        <v>72</v>
      </c>
      <c r="G12" s="5"/>
    </row>
    <row r="13" spans="1:9" x14ac:dyDescent="0.25">
      <c r="A13" s="7">
        <v>38</v>
      </c>
      <c r="B13" s="8" t="s">
        <v>33</v>
      </c>
      <c r="C13" s="5" t="s">
        <v>188</v>
      </c>
      <c r="D13" s="5" t="s">
        <v>14</v>
      </c>
      <c r="E13" s="7">
        <f>VLOOKUP(D13,Stats!$A$1:$B$10,2,FALSE)</f>
        <v>25</v>
      </c>
      <c r="F13" s="7" t="s">
        <v>73</v>
      </c>
      <c r="G13" s="5"/>
    </row>
    <row r="14" spans="1:9" x14ac:dyDescent="0.25">
      <c r="A14" s="7">
        <v>39</v>
      </c>
      <c r="B14" s="8" t="s">
        <v>33</v>
      </c>
      <c r="C14" s="5" t="s">
        <v>189</v>
      </c>
      <c r="D14" s="5" t="s">
        <v>14</v>
      </c>
      <c r="E14" s="7">
        <f>VLOOKUP(D14,Stats!$A$1:$B$10,2,FALSE)</f>
        <v>25</v>
      </c>
      <c r="F14" s="7" t="s">
        <v>74</v>
      </c>
      <c r="G14" s="5"/>
    </row>
    <row r="15" spans="1:9" x14ac:dyDescent="0.25">
      <c r="B15" s="8"/>
      <c r="F15" s="7"/>
      <c r="G15" s="5"/>
    </row>
    <row r="16" spans="1:9" x14ac:dyDescent="0.25">
      <c r="B16" s="8"/>
      <c r="C16" s="5"/>
      <c r="F16" s="7"/>
      <c r="G16" s="5"/>
    </row>
    <row r="17" spans="2:7" x14ac:dyDescent="0.25">
      <c r="B17" s="8"/>
      <c r="F17" s="7"/>
      <c r="G17" s="5"/>
    </row>
    <row r="18" spans="2:7" x14ac:dyDescent="0.25">
      <c r="B18" s="8"/>
      <c r="F18" s="7"/>
      <c r="G18" s="5"/>
    </row>
    <row r="19" spans="2:7" x14ac:dyDescent="0.25">
      <c r="B19" s="8"/>
      <c r="F19" s="7"/>
      <c r="G19" s="5"/>
    </row>
    <row r="20" spans="2:7" x14ac:dyDescent="0.25">
      <c r="B20" s="8"/>
      <c r="C20" s="5"/>
      <c r="F20" s="7"/>
    </row>
    <row r="21" spans="2:7" x14ac:dyDescent="0.25">
      <c r="B21" s="8"/>
      <c r="C21" s="5"/>
      <c r="F21" s="7"/>
    </row>
    <row r="22" spans="2:7" x14ac:dyDescent="0.25">
      <c r="B22" s="8"/>
      <c r="C22" s="5"/>
      <c r="F22" s="7"/>
    </row>
    <row r="23" spans="2:7" x14ac:dyDescent="0.25">
      <c r="B23" s="8"/>
      <c r="C23" s="5"/>
      <c r="F23" s="7"/>
    </row>
    <row r="24" spans="2:7" x14ac:dyDescent="0.25">
      <c r="B24" s="8"/>
      <c r="C24" s="5"/>
      <c r="F24" s="7"/>
    </row>
    <row r="25" spans="2:7" x14ac:dyDescent="0.25">
      <c r="B25" s="8"/>
      <c r="C25" s="5"/>
      <c r="F25" s="7"/>
    </row>
    <row r="26" spans="2:7" x14ac:dyDescent="0.25">
      <c r="B26" s="8"/>
      <c r="C26" s="5"/>
    </row>
    <row r="27" spans="2:7" x14ac:dyDescent="0.25">
      <c r="B27" s="8"/>
      <c r="C27" s="5"/>
      <c r="F27"/>
    </row>
    <row r="28" spans="2:7" x14ac:dyDescent="0.25">
      <c r="B28" s="8"/>
      <c r="C28" s="5"/>
      <c r="F28" s="7"/>
    </row>
    <row r="29" spans="2:7" x14ac:dyDescent="0.25">
      <c r="B29" s="8"/>
      <c r="C29" s="5"/>
      <c r="F29" s="7"/>
    </row>
    <row r="30" spans="2:7" x14ac:dyDescent="0.25">
      <c r="B30" s="8"/>
      <c r="C30" s="5"/>
      <c r="F30" s="7"/>
    </row>
    <row r="31" spans="2:7" x14ac:dyDescent="0.25">
      <c r="B31" s="8"/>
      <c r="C31" s="5"/>
      <c r="F31" s="7"/>
    </row>
    <row r="32" spans="2:7" x14ac:dyDescent="0.25">
      <c r="B32" s="8"/>
      <c r="C32" s="5"/>
      <c r="F32" s="7"/>
    </row>
    <row r="33" spans="1:6" x14ac:dyDescent="0.25">
      <c r="B33" s="8"/>
      <c r="C33" s="5"/>
      <c r="F33" s="7"/>
    </row>
    <row r="34" spans="1:6" x14ac:dyDescent="0.25">
      <c r="B34" s="8"/>
      <c r="C34" s="5"/>
      <c r="F34" s="7"/>
    </row>
    <row r="35" spans="1:6" x14ac:dyDescent="0.25">
      <c r="B35" s="8"/>
      <c r="C35" s="5"/>
      <c r="F35" s="7"/>
    </row>
    <row r="36" spans="1:6" x14ac:dyDescent="0.25">
      <c r="B36" s="8"/>
      <c r="C36" s="5"/>
      <c r="F36" s="7"/>
    </row>
    <row r="37" spans="1:6" x14ac:dyDescent="0.25">
      <c r="B37" s="8"/>
      <c r="C37" s="5"/>
      <c r="F37" s="7"/>
    </row>
    <row r="38" spans="1:6" x14ac:dyDescent="0.25">
      <c r="B38" s="8"/>
      <c r="C38" s="5"/>
      <c r="F38" s="7"/>
    </row>
    <row r="39" spans="1:6" x14ac:dyDescent="0.25">
      <c r="B39" s="8"/>
      <c r="C39" s="5"/>
      <c r="F39" s="7"/>
    </row>
    <row r="40" spans="1:6" x14ac:dyDescent="0.25">
      <c r="B40" s="8"/>
      <c r="C40" s="5"/>
      <c r="F40" s="7"/>
    </row>
    <row r="41" spans="1:6" x14ac:dyDescent="0.25">
      <c r="B41" s="8"/>
      <c r="C41" s="5"/>
      <c r="F41" s="7"/>
    </row>
    <row r="42" spans="1:6" x14ac:dyDescent="0.25">
      <c r="B42" s="8"/>
      <c r="C42" s="5"/>
      <c r="F42" s="7"/>
    </row>
    <row r="43" spans="1:6" x14ac:dyDescent="0.25">
      <c r="B43" s="8"/>
      <c r="C43" s="5"/>
      <c r="F43" s="7"/>
    </row>
    <row r="44" spans="1:6" x14ac:dyDescent="0.25">
      <c r="B44" s="8"/>
      <c r="C44" s="5"/>
      <c r="F44" s="7"/>
    </row>
    <row r="45" spans="1:6" x14ac:dyDescent="0.25">
      <c r="B45" s="8"/>
      <c r="C45" s="10"/>
    </row>
    <row r="46" spans="1:6" x14ac:dyDescent="0.25">
      <c r="B46" s="8"/>
      <c r="C46" s="5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x14ac:dyDescent="0.25">
      <c r="A51" s="2"/>
      <c r="B51" s="5"/>
      <c r="D51" s="7"/>
      <c r="E51" s="5"/>
      <c r="F51" s="1"/>
    </row>
    <row r="52" spans="1:6" x14ac:dyDescent="0.25">
      <c r="A52" s="2"/>
      <c r="B52" s="5"/>
      <c r="D52" s="7"/>
      <c r="E52" s="5"/>
      <c r="F52" s="1"/>
    </row>
    <row r="53" spans="1:6" x14ac:dyDescent="0.25">
      <c r="A53" s="2"/>
      <c r="B53" s="5"/>
      <c r="D53" s="7"/>
      <c r="E53" s="5"/>
      <c r="F53" s="1"/>
    </row>
    <row r="54" spans="1:6" x14ac:dyDescent="0.25">
      <c r="A54" s="2"/>
      <c r="B54" s="5"/>
      <c r="D54" s="7"/>
      <c r="E54" s="5"/>
      <c r="F54" s="1"/>
    </row>
    <row r="55" spans="1:6" x14ac:dyDescent="0.25">
      <c r="A55" s="2"/>
      <c r="B55" s="5"/>
      <c r="D55" s="7"/>
      <c r="E55" s="5"/>
      <c r="F55" s="1"/>
    </row>
    <row r="56" spans="1:6" x14ac:dyDescent="0.25">
      <c r="A56" s="2"/>
      <c r="B56" s="5"/>
      <c r="D56" s="7"/>
      <c r="E56" s="5"/>
      <c r="F56" s="1"/>
    </row>
    <row r="57" spans="1:6" x14ac:dyDescent="0.25">
      <c r="A57" s="2"/>
      <c r="B57" s="5"/>
      <c r="D57" s="7"/>
      <c r="E57" s="5"/>
      <c r="F57" s="1"/>
    </row>
    <row r="58" spans="1:6" x14ac:dyDescent="0.25">
      <c r="A58" s="2"/>
      <c r="B58" s="5"/>
      <c r="D58" s="7"/>
      <c r="E58" s="5"/>
      <c r="F58" s="1"/>
    </row>
    <row r="59" spans="1:6" x14ac:dyDescent="0.25">
      <c r="A59" s="2"/>
      <c r="B59" s="5"/>
      <c r="D59" s="7"/>
      <c r="E59" s="5"/>
      <c r="F59" s="1"/>
    </row>
    <row r="60" spans="1:6" x14ac:dyDescent="0.25">
      <c r="A60" s="2"/>
      <c r="B60" s="5"/>
      <c r="D60" s="7"/>
      <c r="E60" s="5"/>
      <c r="F60" s="1"/>
    </row>
    <row r="61" spans="1:6" x14ac:dyDescent="0.25">
      <c r="A61" s="2"/>
      <c r="B61" s="5"/>
      <c r="D61" s="7"/>
      <c r="E61" s="5"/>
      <c r="F61" s="1"/>
    </row>
    <row r="62" spans="1:6" x14ac:dyDescent="0.25">
      <c r="A62" s="2"/>
      <c r="B62" s="5"/>
      <c r="D62" s="7"/>
      <c r="E62" s="5"/>
      <c r="F62" s="1"/>
    </row>
    <row r="63" spans="1:6" x14ac:dyDescent="0.25">
      <c r="A63" s="2"/>
      <c r="B63" s="5"/>
      <c r="D63" s="7"/>
      <c r="E63" s="5"/>
      <c r="F63" s="1"/>
    </row>
    <row r="64" spans="1:6" x14ac:dyDescent="0.25">
      <c r="A64" s="2"/>
      <c r="B64" s="5"/>
      <c r="D64" s="7"/>
      <c r="E64" s="5"/>
      <c r="F64" s="1"/>
    </row>
    <row r="65" spans="1:6" x14ac:dyDescent="0.25">
      <c r="A65" s="2"/>
      <c r="B65" s="5"/>
      <c r="D65" s="7"/>
      <c r="E65" s="5"/>
      <c r="F65" s="1"/>
    </row>
    <row r="66" spans="1:6" x14ac:dyDescent="0.25">
      <c r="A66" s="2"/>
      <c r="B66" s="5"/>
      <c r="D66" s="7"/>
      <c r="E66" s="5"/>
      <c r="F66" s="1"/>
    </row>
    <row r="67" spans="1:6" x14ac:dyDescent="0.25">
      <c r="A67" s="2"/>
      <c r="B67" s="5"/>
      <c r="D67" s="7"/>
      <c r="E67" s="5"/>
      <c r="F67" s="1"/>
    </row>
    <row r="68" spans="1:6" x14ac:dyDescent="0.25">
      <c r="A68" s="2"/>
      <c r="B68" s="5"/>
      <c r="D68" s="7"/>
      <c r="E68" s="5"/>
      <c r="F68" s="1"/>
    </row>
    <row r="69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C47:C68 D2:D46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7" workbookViewId="0">
      <selection activeCell="B26" sqref="B26"/>
    </sheetView>
  </sheetViews>
  <sheetFormatPr defaultRowHeight="15" x14ac:dyDescent="0.25"/>
  <cols>
    <col min="1" max="1" width="29.7109375" bestFit="1" customWidth="1"/>
    <col min="2" max="2" width="46.5703125" style="7" bestFit="1" customWidth="1"/>
    <col min="3" max="3" width="15.85546875" bestFit="1" customWidth="1"/>
    <col min="4" max="4" width="24.8554687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22</v>
      </c>
      <c r="B1" s="7" t="s">
        <v>0</v>
      </c>
      <c r="C1" s="7" t="s">
        <v>23</v>
      </c>
      <c r="D1" s="7" t="s">
        <v>24</v>
      </c>
      <c r="E1" s="7" t="s">
        <v>25</v>
      </c>
      <c r="F1" s="7" t="s">
        <v>16</v>
      </c>
      <c r="G1" s="7" t="s">
        <v>26</v>
      </c>
    </row>
    <row r="2" spans="1:7" s="7" customFormat="1" x14ac:dyDescent="0.25">
      <c r="A2" s="5" t="s">
        <v>204</v>
      </c>
      <c r="B2" s="7" t="s">
        <v>205</v>
      </c>
      <c r="C2" s="7" t="s">
        <v>208</v>
      </c>
      <c r="D2" s="7" t="s">
        <v>211</v>
      </c>
      <c r="E2" s="7" t="s">
        <v>209</v>
      </c>
      <c r="F2" s="7" t="s">
        <v>210</v>
      </c>
      <c r="G2" s="7" t="b">
        <v>1</v>
      </c>
    </row>
    <row r="3" spans="1:7" s="7" customFormat="1" x14ac:dyDescent="0.25">
      <c r="A3" s="5" t="s">
        <v>206</v>
      </c>
      <c r="B3" s="7" t="s">
        <v>207</v>
      </c>
      <c r="C3" s="7" t="s">
        <v>208</v>
      </c>
      <c r="D3" s="7" t="s">
        <v>212</v>
      </c>
      <c r="E3" s="7" t="s">
        <v>209</v>
      </c>
      <c r="F3" s="7" t="s">
        <v>210</v>
      </c>
      <c r="G3" s="7" t="b">
        <v>1</v>
      </c>
    </row>
    <row r="4" spans="1:7" x14ac:dyDescent="0.25">
      <c r="A4" s="5" t="s">
        <v>213</v>
      </c>
      <c r="B4" s="7" t="s">
        <v>226</v>
      </c>
      <c r="C4" s="7" t="s">
        <v>208</v>
      </c>
      <c r="D4" s="7" t="s">
        <v>231</v>
      </c>
      <c r="E4" s="7" t="s">
        <v>222</v>
      </c>
      <c r="F4" s="7" t="s">
        <v>210</v>
      </c>
      <c r="G4" s="7" t="b">
        <v>1</v>
      </c>
    </row>
    <row r="5" spans="1:7" s="7" customFormat="1" x14ac:dyDescent="0.25">
      <c r="A5" s="5" t="s">
        <v>214</v>
      </c>
      <c r="B5" s="7" t="s">
        <v>227</v>
      </c>
      <c r="C5" s="7" t="s">
        <v>218</v>
      </c>
      <c r="D5" s="7" t="s">
        <v>232</v>
      </c>
      <c r="E5" s="7" t="s">
        <v>223</v>
      </c>
      <c r="F5" s="7" t="s">
        <v>210</v>
      </c>
      <c r="G5" s="7" t="b">
        <v>1</v>
      </c>
    </row>
    <row r="6" spans="1:7" s="7" customFormat="1" x14ac:dyDescent="0.25">
      <c r="A6" s="5" t="s">
        <v>215</v>
      </c>
      <c r="B6" s="7" t="s">
        <v>228</v>
      </c>
      <c r="C6" s="7" t="s">
        <v>219</v>
      </c>
      <c r="D6" s="7" t="s">
        <v>233</v>
      </c>
      <c r="E6" s="7" t="s">
        <v>224</v>
      </c>
      <c r="F6" s="7" t="s">
        <v>210</v>
      </c>
      <c r="G6" s="7" t="b">
        <v>1</v>
      </c>
    </row>
    <row r="7" spans="1:7" s="7" customFormat="1" x14ac:dyDescent="0.25">
      <c r="A7" s="5" t="s">
        <v>216</v>
      </c>
      <c r="B7" s="7" t="s">
        <v>229</v>
      </c>
      <c r="C7" s="7" t="s">
        <v>220</v>
      </c>
      <c r="D7" s="7" t="s">
        <v>234</v>
      </c>
      <c r="E7" s="7" t="s">
        <v>209</v>
      </c>
      <c r="F7" s="7" t="s">
        <v>210</v>
      </c>
      <c r="G7" s="7" t="b">
        <v>1</v>
      </c>
    </row>
    <row r="8" spans="1:7" s="7" customFormat="1" x14ac:dyDescent="0.25">
      <c r="A8" s="5" t="s">
        <v>217</v>
      </c>
      <c r="B8" s="7" t="s">
        <v>230</v>
      </c>
      <c r="C8" s="7" t="s">
        <v>221</v>
      </c>
      <c r="D8" s="7" t="s">
        <v>235</v>
      </c>
      <c r="E8" s="7" t="s">
        <v>225</v>
      </c>
      <c r="F8" s="7" t="s">
        <v>210</v>
      </c>
      <c r="G8" s="7" t="b">
        <v>1</v>
      </c>
    </row>
    <row r="9" spans="1:7" x14ac:dyDescent="0.25">
      <c r="A9" s="5" t="s">
        <v>236</v>
      </c>
      <c r="B9" s="7" t="s">
        <v>253</v>
      </c>
      <c r="C9" s="7" t="s">
        <v>208</v>
      </c>
      <c r="D9" s="7" t="s">
        <v>273</v>
      </c>
      <c r="E9" s="7" t="s">
        <v>270</v>
      </c>
      <c r="F9" s="7" t="s">
        <v>210</v>
      </c>
      <c r="G9" s="7" t="b">
        <v>1</v>
      </c>
    </row>
    <row r="10" spans="1:7" x14ac:dyDescent="0.25">
      <c r="A10" s="5" t="s">
        <v>237</v>
      </c>
      <c r="B10" s="7" t="s">
        <v>254</v>
      </c>
      <c r="C10" s="7" t="s">
        <v>271</v>
      </c>
      <c r="D10" s="7" t="s">
        <v>274</v>
      </c>
      <c r="E10" s="7" t="s">
        <v>290</v>
      </c>
      <c r="F10" s="7" t="s">
        <v>210</v>
      </c>
      <c r="G10" s="7" t="b">
        <v>1</v>
      </c>
    </row>
    <row r="11" spans="1:7" x14ac:dyDescent="0.25">
      <c r="A11" s="5" t="s">
        <v>238</v>
      </c>
      <c r="B11" s="7" t="s">
        <v>255</v>
      </c>
      <c r="C11" s="7" t="s">
        <v>272</v>
      </c>
      <c r="D11" s="7" t="s">
        <v>275</v>
      </c>
      <c r="E11" s="7" t="s">
        <v>222</v>
      </c>
      <c r="F11" s="7" t="s">
        <v>210</v>
      </c>
      <c r="G11" s="7" t="b">
        <v>1</v>
      </c>
    </row>
    <row r="12" spans="1:7" x14ac:dyDescent="0.25">
      <c r="A12" s="5" t="s">
        <v>239</v>
      </c>
      <c r="B12" s="7" t="s">
        <v>256</v>
      </c>
      <c r="C12" s="7" t="s">
        <v>218</v>
      </c>
      <c r="D12" s="7" t="s">
        <v>276</v>
      </c>
      <c r="E12" s="7" t="s">
        <v>291</v>
      </c>
      <c r="F12" s="7" t="s">
        <v>210</v>
      </c>
      <c r="G12" s="7" t="b">
        <v>1</v>
      </c>
    </row>
    <row r="13" spans="1:7" x14ac:dyDescent="0.25">
      <c r="A13" s="5" t="s">
        <v>240</v>
      </c>
      <c r="B13" s="7" t="s">
        <v>257</v>
      </c>
      <c r="C13" s="7" t="s">
        <v>292</v>
      </c>
      <c r="D13" s="7" t="s">
        <v>277</v>
      </c>
      <c r="E13" s="7" t="s">
        <v>302</v>
      </c>
      <c r="F13" s="7" t="s">
        <v>210</v>
      </c>
      <c r="G13" s="7" t="b">
        <v>1</v>
      </c>
    </row>
    <row r="14" spans="1:7" x14ac:dyDescent="0.25">
      <c r="A14" s="5" t="s">
        <v>241</v>
      </c>
      <c r="B14" s="7" t="s">
        <v>258</v>
      </c>
      <c r="C14" s="7" t="s">
        <v>293</v>
      </c>
      <c r="D14" s="7" t="s">
        <v>278</v>
      </c>
      <c r="E14" s="7" t="s">
        <v>223</v>
      </c>
      <c r="F14" s="7" t="s">
        <v>210</v>
      </c>
      <c r="G14" s="7" t="b">
        <v>1</v>
      </c>
    </row>
    <row r="15" spans="1:7" x14ac:dyDescent="0.25">
      <c r="A15" s="5" t="s">
        <v>242</v>
      </c>
      <c r="B15" s="7" t="s">
        <v>259</v>
      </c>
      <c r="C15" s="7" t="s">
        <v>219</v>
      </c>
      <c r="D15" s="7" t="s">
        <v>279</v>
      </c>
      <c r="E15" s="7" t="s">
        <v>303</v>
      </c>
      <c r="F15" s="7" t="s">
        <v>210</v>
      </c>
      <c r="G15" s="7" t="b">
        <v>1</v>
      </c>
    </row>
    <row r="16" spans="1:7" x14ac:dyDescent="0.25">
      <c r="A16" s="5" t="s">
        <v>243</v>
      </c>
      <c r="B16" s="7" t="s">
        <v>260</v>
      </c>
      <c r="C16" s="7" t="s">
        <v>294</v>
      </c>
      <c r="D16" s="7" t="s">
        <v>280</v>
      </c>
      <c r="E16" s="7" t="s">
        <v>304</v>
      </c>
      <c r="F16" s="7" t="s">
        <v>210</v>
      </c>
      <c r="G16" s="7" t="b">
        <v>1</v>
      </c>
    </row>
    <row r="17" spans="1:7" x14ac:dyDescent="0.25">
      <c r="A17" s="5" t="s">
        <v>244</v>
      </c>
      <c r="B17" s="7" t="s">
        <v>261</v>
      </c>
      <c r="C17" s="7" t="s">
        <v>295</v>
      </c>
      <c r="D17" s="7" t="s">
        <v>281</v>
      </c>
      <c r="E17" s="7" t="s">
        <v>224</v>
      </c>
      <c r="F17" s="7" t="s">
        <v>210</v>
      </c>
      <c r="G17" s="7" t="b">
        <v>1</v>
      </c>
    </row>
    <row r="18" spans="1:7" x14ac:dyDescent="0.25">
      <c r="A18" s="5" t="s">
        <v>245</v>
      </c>
      <c r="B18" s="7" t="s">
        <v>262</v>
      </c>
      <c r="C18" s="7" t="s">
        <v>220</v>
      </c>
      <c r="D18" s="7" t="s">
        <v>282</v>
      </c>
      <c r="E18" s="7" t="s">
        <v>305</v>
      </c>
      <c r="F18" s="7" t="s">
        <v>210</v>
      </c>
      <c r="G18" s="7" t="b">
        <v>1</v>
      </c>
    </row>
    <row r="19" spans="1:7" x14ac:dyDescent="0.25">
      <c r="A19" s="5" t="s">
        <v>246</v>
      </c>
      <c r="B19" s="7" t="s">
        <v>263</v>
      </c>
      <c r="C19" s="7" t="s">
        <v>296</v>
      </c>
      <c r="D19" s="7" t="s">
        <v>283</v>
      </c>
      <c r="E19" s="7" t="s">
        <v>306</v>
      </c>
      <c r="F19" s="7" t="s">
        <v>210</v>
      </c>
      <c r="G19" s="7" t="b">
        <v>1</v>
      </c>
    </row>
    <row r="20" spans="1:7" x14ac:dyDescent="0.25">
      <c r="A20" s="5" t="s">
        <v>247</v>
      </c>
      <c r="B20" s="7" t="s">
        <v>264</v>
      </c>
      <c r="C20" s="7" t="s">
        <v>297</v>
      </c>
      <c r="D20" s="7" t="s">
        <v>284</v>
      </c>
      <c r="E20" s="7" t="s">
        <v>209</v>
      </c>
      <c r="F20" s="7" t="s">
        <v>210</v>
      </c>
      <c r="G20" s="7" t="b">
        <v>1</v>
      </c>
    </row>
    <row r="21" spans="1:7" x14ac:dyDescent="0.25">
      <c r="A21" s="5" t="s">
        <v>248</v>
      </c>
      <c r="B21" s="7" t="s">
        <v>265</v>
      </c>
      <c r="C21" s="7" t="s">
        <v>221</v>
      </c>
      <c r="D21" s="7" t="s">
        <v>285</v>
      </c>
      <c r="E21" s="7" t="s">
        <v>307</v>
      </c>
      <c r="F21" s="7" t="s">
        <v>210</v>
      </c>
      <c r="G21" s="7" t="b">
        <v>1</v>
      </c>
    </row>
    <row r="22" spans="1:7" x14ac:dyDescent="0.25">
      <c r="A22" s="5" t="s">
        <v>249</v>
      </c>
      <c r="B22" s="7" t="s">
        <v>266</v>
      </c>
      <c r="C22" s="7" t="s">
        <v>298</v>
      </c>
      <c r="D22" s="7" t="s">
        <v>286</v>
      </c>
      <c r="E22" s="7" t="s">
        <v>225</v>
      </c>
      <c r="F22" s="7" t="s">
        <v>210</v>
      </c>
      <c r="G22" s="7" t="b">
        <v>1</v>
      </c>
    </row>
    <row r="23" spans="1:7" x14ac:dyDescent="0.25">
      <c r="A23" s="5" t="s">
        <v>250</v>
      </c>
      <c r="B23" s="7" t="s">
        <v>267</v>
      </c>
      <c r="C23" s="7" t="s">
        <v>299</v>
      </c>
      <c r="D23" s="7" t="s">
        <v>287</v>
      </c>
      <c r="E23" s="7" t="s">
        <v>308</v>
      </c>
      <c r="F23" s="7" t="s">
        <v>210</v>
      </c>
      <c r="G23" s="7" t="b">
        <v>1</v>
      </c>
    </row>
    <row r="24" spans="1:7" x14ac:dyDescent="0.25">
      <c r="A24" s="5" t="s">
        <v>251</v>
      </c>
      <c r="B24" s="7" t="s">
        <v>268</v>
      </c>
      <c r="C24" s="7" t="s">
        <v>300</v>
      </c>
      <c r="D24" s="7" t="s">
        <v>288</v>
      </c>
      <c r="E24" s="7" t="s">
        <v>309</v>
      </c>
      <c r="F24" s="7" t="s">
        <v>210</v>
      </c>
      <c r="G24" s="7" t="b">
        <v>1</v>
      </c>
    </row>
    <row r="25" spans="1:7" x14ac:dyDescent="0.25">
      <c r="A25" s="5" t="s">
        <v>252</v>
      </c>
      <c r="B25" s="7" t="s">
        <v>269</v>
      </c>
      <c r="C25" s="7" t="s">
        <v>301</v>
      </c>
      <c r="D25" s="7" t="s">
        <v>289</v>
      </c>
      <c r="E25" s="7" t="s">
        <v>310</v>
      </c>
      <c r="F25" s="7" t="s">
        <v>210</v>
      </c>
      <c r="G25" s="7" t="b">
        <v>1</v>
      </c>
    </row>
    <row r="26" spans="1:7" x14ac:dyDescent="0.25">
      <c r="A26" t="s">
        <v>311</v>
      </c>
      <c r="B26" s="7" t="s">
        <v>316</v>
      </c>
      <c r="C26" s="7" t="s">
        <v>208</v>
      </c>
      <c r="D26" s="7" t="s">
        <v>211</v>
      </c>
      <c r="E26" s="7" t="s">
        <v>209</v>
      </c>
      <c r="F26" t="s">
        <v>6</v>
      </c>
      <c r="G26" s="7" t="b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D3" sqref="D3:D5"/>
    </sheetView>
  </sheetViews>
  <sheetFormatPr defaultRowHeight="15" x14ac:dyDescent="0.25"/>
  <cols>
    <col min="2" max="2" width="29.140625" bestFit="1" customWidth="1"/>
    <col min="3" max="9" width="3.7109375" bestFit="1" customWidth="1"/>
    <col min="10" max="10" width="4" bestFit="1" customWidth="1"/>
    <col min="11" max="21" width="3.7109375" bestFit="1" customWidth="1"/>
    <col min="22" max="22" width="4" bestFit="1" customWidth="1"/>
    <col min="23" max="31" width="3.7109375" bestFit="1" customWidth="1"/>
  </cols>
  <sheetData>
    <row r="1" spans="1:31" s="7" customFormat="1" x14ac:dyDescent="0.25">
      <c r="C1" s="13" t="s">
        <v>137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 t="s">
        <v>138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1" s="7" customFormat="1" x14ac:dyDescent="0.25">
      <c r="C2" s="11" t="s">
        <v>120</v>
      </c>
      <c r="D2" s="11" t="s">
        <v>121</v>
      </c>
      <c r="E2" s="11" t="s">
        <v>122</v>
      </c>
      <c r="F2" s="11" t="s">
        <v>123</v>
      </c>
      <c r="G2" s="11" t="s">
        <v>124</v>
      </c>
      <c r="H2" s="11" t="s">
        <v>125</v>
      </c>
      <c r="I2" s="11" t="s">
        <v>126</v>
      </c>
      <c r="J2" s="11" t="s">
        <v>127</v>
      </c>
      <c r="K2" s="11" t="s">
        <v>128</v>
      </c>
      <c r="L2" s="11" t="s">
        <v>129</v>
      </c>
      <c r="M2" s="11" t="s">
        <v>130</v>
      </c>
      <c r="N2" s="11" t="s">
        <v>131</v>
      </c>
      <c r="O2" s="11" t="s">
        <v>120</v>
      </c>
      <c r="P2" s="11" t="s">
        <v>121</v>
      </c>
      <c r="Q2" s="11" t="s">
        <v>122</v>
      </c>
      <c r="R2" s="11" t="s">
        <v>123</v>
      </c>
      <c r="S2" s="11" t="s">
        <v>124</v>
      </c>
      <c r="T2" s="11" t="s">
        <v>125</v>
      </c>
      <c r="U2" s="11" t="s">
        <v>126</v>
      </c>
      <c r="V2" s="11" t="s">
        <v>127</v>
      </c>
      <c r="W2" s="11" t="s">
        <v>128</v>
      </c>
      <c r="X2" s="11" t="s">
        <v>129</v>
      </c>
      <c r="Y2" s="11" t="s">
        <v>130</v>
      </c>
      <c r="Z2" s="11" t="s">
        <v>131</v>
      </c>
      <c r="AA2" s="11" t="s">
        <v>132</v>
      </c>
      <c r="AB2" s="11" t="s">
        <v>133</v>
      </c>
      <c r="AC2" s="11" t="s">
        <v>134</v>
      </c>
      <c r="AD2" s="11" t="s">
        <v>135</v>
      </c>
      <c r="AE2" s="12" t="s">
        <v>136</v>
      </c>
    </row>
    <row r="3" spans="1:31" x14ac:dyDescent="0.25">
      <c r="A3" t="s">
        <v>84</v>
      </c>
      <c r="B3" s="7" t="s">
        <v>118</v>
      </c>
      <c r="C3">
        <v>3</v>
      </c>
      <c r="D3">
        <v>4</v>
      </c>
      <c r="G3">
        <v>7</v>
      </c>
      <c r="I3">
        <v>4</v>
      </c>
      <c r="O3">
        <v>3</v>
      </c>
      <c r="P3">
        <v>5</v>
      </c>
      <c r="S3">
        <v>10</v>
      </c>
      <c r="U3">
        <v>4</v>
      </c>
      <c r="AA3">
        <v>3</v>
      </c>
      <c r="AC3">
        <v>2</v>
      </c>
    </row>
    <row r="4" spans="1:31" x14ac:dyDescent="0.25">
      <c r="A4" t="s">
        <v>85</v>
      </c>
      <c r="B4" s="7" t="s">
        <v>117</v>
      </c>
      <c r="H4">
        <v>1</v>
      </c>
      <c r="I4">
        <v>1</v>
      </c>
      <c r="J4">
        <v>1</v>
      </c>
      <c r="K4">
        <v>2</v>
      </c>
      <c r="N4">
        <v>2</v>
      </c>
      <c r="O4">
        <v>15</v>
      </c>
      <c r="P4">
        <v>8</v>
      </c>
      <c r="R4">
        <v>1</v>
      </c>
      <c r="S4">
        <v>2</v>
      </c>
      <c r="T4">
        <v>3</v>
      </c>
      <c r="U4">
        <v>4</v>
      </c>
      <c r="V4">
        <v>2</v>
      </c>
      <c r="W4">
        <v>5</v>
      </c>
      <c r="Z4">
        <v>2</v>
      </c>
    </row>
    <row r="5" spans="1:31" x14ac:dyDescent="0.25">
      <c r="A5" t="s">
        <v>86</v>
      </c>
      <c r="B5" s="7" t="s">
        <v>116</v>
      </c>
      <c r="C5">
        <v>2</v>
      </c>
      <c r="D5">
        <v>2</v>
      </c>
      <c r="E5">
        <v>2</v>
      </c>
      <c r="I5">
        <v>1</v>
      </c>
      <c r="J5">
        <v>2</v>
      </c>
      <c r="O5">
        <v>4</v>
      </c>
      <c r="P5">
        <v>2</v>
      </c>
      <c r="Q5">
        <v>3</v>
      </c>
      <c r="R5">
        <v>1</v>
      </c>
      <c r="U5">
        <v>2</v>
      </c>
      <c r="V5">
        <v>2</v>
      </c>
      <c r="AB5">
        <v>1</v>
      </c>
    </row>
    <row r="6" spans="1:31" x14ac:dyDescent="0.25">
      <c r="A6" t="s">
        <v>87</v>
      </c>
      <c r="B6" s="7" t="s">
        <v>115</v>
      </c>
      <c r="H6">
        <v>1</v>
      </c>
      <c r="I6">
        <v>3</v>
      </c>
      <c r="J6">
        <v>3</v>
      </c>
      <c r="N6">
        <v>2</v>
      </c>
      <c r="O6">
        <v>1</v>
      </c>
      <c r="P6">
        <v>1</v>
      </c>
      <c r="S6">
        <v>2</v>
      </c>
      <c r="T6">
        <v>1</v>
      </c>
      <c r="U6">
        <v>3</v>
      </c>
      <c r="V6">
        <v>3</v>
      </c>
      <c r="Z6">
        <v>2</v>
      </c>
      <c r="AB6">
        <v>2</v>
      </c>
      <c r="AC6">
        <v>1</v>
      </c>
      <c r="AD6">
        <v>2</v>
      </c>
      <c r="AE6">
        <v>2</v>
      </c>
    </row>
    <row r="7" spans="1:31" x14ac:dyDescent="0.25">
      <c r="A7" t="s">
        <v>88</v>
      </c>
      <c r="B7" s="7" t="s">
        <v>114</v>
      </c>
      <c r="C7">
        <v>15</v>
      </c>
      <c r="D7">
        <v>8</v>
      </c>
      <c r="F7">
        <v>1</v>
      </c>
      <c r="G7">
        <v>2</v>
      </c>
      <c r="H7">
        <v>1</v>
      </c>
      <c r="I7">
        <v>3</v>
      </c>
      <c r="K7">
        <v>1</v>
      </c>
      <c r="O7">
        <v>0</v>
      </c>
      <c r="Y7" s="7"/>
    </row>
    <row r="8" spans="1:31" x14ac:dyDescent="0.25">
      <c r="A8" t="s">
        <v>89</v>
      </c>
      <c r="B8" s="7" t="s">
        <v>113</v>
      </c>
      <c r="F8">
        <v>1</v>
      </c>
      <c r="J8">
        <v>1</v>
      </c>
      <c r="R8">
        <v>4</v>
      </c>
      <c r="Y8" s="7"/>
      <c r="AA8">
        <v>3</v>
      </c>
    </row>
    <row r="9" spans="1:31" x14ac:dyDescent="0.25">
      <c r="A9" t="s">
        <v>90</v>
      </c>
      <c r="B9" s="7" t="s">
        <v>119</v>
      </c>
      <c r="V9">
        <v>1</v>
      </c>
      <c r="Y9" s="7"/>
    </row>
    <row r="10" spans="1:31" x14ac:dyDescent="0.25">
      <c r="A10" t="s">
        <v>91</v>
      </c>
      <c r="B10" s="7" t="s">
        <v>112</v>
      </c>
      <c r="F10">
        <v>22</v>
      </c>
      <c r="R10">
        <v>18</v>
      </c>
      <c r="Y10" s="7"/>
      <c r="AA10">
        <v>8</v>
      </c>
    </row>
    <row r="11" spans="1:31" x14ac:dyDescent="0.25">
      <c r="A11" t="s">
        <v>92</v>
      </c>
      <c r="B11" s="7" t="s">
        <v>111</v>
      </c>
      <c r="F11">
        <v>13</v>
      </c>
      <c r="R11">
        <v>15</v>
      </c>
      <c r="Y11" s="7"/>
      <c r="AA11">
        <v>10</v>
      </c>
    </row>
    <row r="12" spans="1:31" x14ac:dyDescent="0.25">
      <c r="A12" t="s">
        <v>93</v>
      </c>
      <c r="B12" s="7" t="s">
        <v>110</v>
      </c>
      <c r="D12">
        <v>4</v>
      </c>
      <c r="E12">
        <v>1</v>
      </c>
      <c r="F12">
        <v>1</v>
      </c>
      <c r="G12">
        <v>4</v>
      </c>
      <c r="H12">
        <v>2</v>
      </c>
      <c r="I12">
        <v>10</v>
      </c>
      <c r="J12">
        <v>10</v>
      </c>
      <c r="K12">
        <v>4</v>
      </c>
      <c r="L12">
        <v>6</v>
      </c>
      <c r="M12">
        <v>14</v>
      </c>
      <c r="N12">
        <v>3</v>
      </c>
      <c r="P12">
        <v>4</v>
      </c>
      <c r="Q12">
        <v>1</v>
      </c>
      <c r="R12">
        <v>1</v>
      </c>
      <c r="S12">
        <v>4</v>
      </c>
      <c r="T12">
        <v>2</v>
      </c>
      <c r="U12">
        <v>10</v>
      </c>
      <c r="V12">
        <v>11</v>
      </c>
      <c r="W12">
        <v>4</v>
      </c>
      <c r="X12">
        <v>1</v>
      </c>
      <c r="Y12" s="7">
        <v>13</v>
      </c>
      <c r="Z12">
        <v>3</v>
      </c>
      <c r="AA12">
        <v>2</v>
      </c>
      <c r="AB12">
        <v>2</v>
      </c>
      <c r="AC12">
        <v>2</v>
      </c>
      <c r="AD12">
        <v>2</v>
      </c>
    </row>
    <row r="13" spans="1:31" x14ac:dyDescent="0.25">
      <c r="A13" t="s">
        <v>94</v>
      </c>
      <c r="B13" s="7" t="s">
        <v>139</v>
      </c>
      <c r="C13">
        <v>1</v>
      </c>
      <c r="G13">
        <v>1</v>
      </c>
      <c r="H13">
        <v>1</v>
      </c>
      <c r="O13">
        <v>1</v>
      </c>
      <c r="P13">
        <v>1</v>
      </c>
      <c r="S13">
        <v>1</v>
      </c>
      <c r="T13">
        <v>1</v>
      </c>
      <c r="V13">
        <v>2</v>
      </c>
      <c r="Y13" s="7"/>
    </row>
    <row r="14" spans="1:31" x14ac:dyDescent="0.25">
      <c r="A14" t="s">
        <v>95</v>
      </c>
      <c r="B14" s="7" t="s">
        <v>109</v>
      </c>
      <c r="D14">
        <v>1</v>
      </c>
      <c r="G14">
        <v>1</v>
      </c>
      <c r="P14">
        <v>1</v>
      </c>
      <c r="S14">
        <v>1</v>
      </c>
      <c r="V14">
        <v>1</v>
      </c>
      <c r="X14">
        <v>1</v>
      </c>
      <c r="Y14" s="7"/>
      <c r="AA14">
        <v>1</v>
      </c>
      <c r="AB14">
        <v>2</v>
      </c>
    </row>
    <row r="15" spans="1:31" x14ac:dyDescent="0.25">
      <c r="A15" t="s">
        <v>96</v>
      </c>
      <c r="B15" s="7" t="s">
        <v>140</v>
      </c>
      <c r="G15">
        <v>2</v>
      </c>
      <c r="H15">
        <v>2</v>
      </c>
      <c r="J15">
        <v>1</v>
      </c>
      <c r="L15">
        <v>1</v>
      </c>
      <c r="N15">
        <v>1</v>
      </c>
      <c r="P15">
        <v>1</v>
      </c>
      <c r="S15">
        <v>2</v>
      </c>
      <c r="T15">
        <v>2</v>
      </c>
      <c r="V15">
        <v>1</v>
      </c>
      <c r="X15">
        <v>3</v>
      </c>
      <c r="Y15" s="7"/>
      <c r="Z15">
        <v>1</v>
      </c>
    </row>
    <row r="16" spans="1:31" x14ac:dyDescent="0.25">
      <c r="A16" t="s">
        <v>97</v>
      </c>
      <c r="B16" s="7" t="s">
        <v>108</v>
      </c>
      <c r="L16">
        <v>1</v>
      </c>
      <c r="M16">
        <v>1</v>
      </c>
      <c r="X16">
        <v>2</v>
      </c>
      <c r="Y16" s="7">
        <v>2</v>
      </c>
    </row>
    <row r="17" spans="1:31" x14ac:dyDescent="0.25">
      <c r="A17" t="s">
        <v>98</v>
      </c>
      <c r="B17" s="7" t="s">
        <v>107</v>
      </c>
      <c r="L17">
        <v>13</v>
      </c>
      <c r="M17">
        <v>16</v>
      </c>
      <c r="X17">
        <v>12</v>
      </c>
      <c r="Y17" s="7">
        <v>15</v>
      </c>
    </row>
    <row r="18" spans="1:31" x14ac:dyDescent="0.25">
      <c r="A18" t="s">
        <v>99</v>
      </c>
      <c r="B18" s="7" t="s">
        <v>106</v>
      </c>
    </row>
    <row r="19" spans="1:31" x14ac:dyDescent="0.25">
      <c r="A19" t="s">
        <v>100</v>
      </c>
      <c r="B19" s="7" t="s">
        <v>105</v>
      </c>
    </row>
    <row r="20" spans="1:31" x14ac:dyDescent="0.25">
      <c r="A20" t="s">
        <v>101</v>
      </c>
      <c r="B20" s="7" t="s">
        <v>104</v>
      </c>
      <c r="J20">
        <v>128</v>
      </c>
      <c r="N20">
        <v>18</v>
      </c>
      <c r="V20">
        <v>184</v>
      </c>
      <c r="W20">
        <v>13</v>
      </c>
      <c r="Z20">
        <v>24</v>
      </c>
      <c r="AE20">
        <v>6</v>
      </c>
    </row>
    <row r="21" spans="1:31" x14ac:dyDescent="0.25">
      <c r="A21" t="s">
        <v>103</v>
      </c>
      <c r="B21" t="s">
        <v>102</v>
      </c>
      <c r="E21">
        <v>1</v>
      </c>
      <c r="H21">
        <v>1</v>
      </c>
      <c r="K21">
        <v>1</v>
      </c>
      <c r="N21">
        <v>1</v>
      </c>
      <c r="Q21">
        <v>1</v>
      </c>
      <c r="T21">
        <v>1</v>
      </c>
      <c r="W21">
        <v>1</v>
      </c>
      <c r="Z21">
        <v>1</v>
      </c>
    </row>
  </sheetData>
  <mergeCells count="2">
    <mergeCell ref="C1:N1"/>
    <mergeCell ref="O1:A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workbookViewId="0">
      <selection activeCell="I3" sqref="I3:I9"/>
    </sheetView>
  </sheetViews>
  <sheetFormatPr defaultRowHeight="15" x14ac:dyDescent="0.25"/>
  <cols>
    <col min="1" max="1" width="20.28515625" style="7" bestFit="1" customWidth="1"/>
    <col min="2" max="2" width="20.85546875" style="7" bestFit="1" customWidth="1"/>
    <col min="3" max="31" width="3.7109375" style="7" bestFit="1" customWidth="1"/>
    <col min="32" max="16384" width="9.140625" style="7"/>
  </cols>
  <sheetData>
    <row r="1" spans="1:31" x14ac:dyDescent="0.25">
      <c r="C1" s="13" t="s">
        <v>137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 t="s">
        <v>138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1" x14ac:dyDescent="0.25">
      <c r="C2" s="11" t="s">
        <v>120</v>
      </c>
      <c r="D2" s="11" t="s">
        <v>121</v>
      </c>
      <c r="E2" s="11" t="s">
        <v>122</v>
      </c>
      <c r="F2" s="11" t="s">
        <v>123</v>
      </c>
      <c r="G2" s="11" t="s">
        <v>124</v>
      </c>
      <c r="H2" s="11" t="s">
        <v>125</v>
      </c>
      <c r="I2" s="11" t="s">
        <v>126</v>
      </c>
      <c r="J2" s="11" t="s">
        <v>127</v>
      </c>
      <c r="K2" s="11" t="s">
        <v>128</v>
      </c>
      <c r="L2" s="11" t="s">
        <v>129</v>
      </c>
      <c r="M2" s="11" t="s">
        <v>130</v>
      </c>
      <c r="N2" s="11" t="s">
        <v>131</v>
      </c>
      <c r="O2" s="11" t="s">
        <v>120</v>
      </c>
      <c r="P2" s="11" t="s">
        <v>121</v>
      </c>
      <c r="Q2" s="11" t="s">
        <v>122</v>
      </c>
      <c r="R2" s="11" t="s">
        <v>123</v>
      </c>
      <c r="S2" s="11" t="s">
        <v>124</v>
      </c>
      <c r="T2" s="11" t="s">
        <v>125</v>
      </c>
      <c r="U2" s="11" t="s">
        <v>126</v>
      </c>
      <c r="V2" s="11" t="s">
        <v>127</v>
      </c>
      <c r="W2" s="11" t="s">
        <v>128</v>
      </c>
      <c r="X2" s="11" t="s">
        <v>129</v>
      </c>
      <c r="Y2" s="11" t="s">
        <v>130</v>
      </c>
      <c r="Z2" s="11" t="s">
        <v>131</v>
      </c>
      <c r="AA2" s="11" t="s">
        <v>132</v>
      </c>
      <c r="AB2" s="11" t="s">
        <v>133</v>
      </c>
      <c r="AC2" s="11" t="s">
        <v>134</v>
      </c>
      <c r="AD2" s="11" t="s">
        <v>135</v>
      </c>
      <c r="AE2" s="12" t="s">
        <v>136</v>
      </c>
    </row>
    <row r="3" spans="1:31" x14ac:dyDescent="0.25">
      <c r="A3" s="7" t="s">
        <v>96</v>
      </c>
      <c r="B3" s="7" t="s">
        <v>141</v>
      </c>
      <c r="C3" s="7">
        <v>3</v>
      </c>
      <c r="D3" s="7">
        <v>1</v>
      </c>
      <c r="F3" s="7">
        <v>1</v>
      </c>
      <c r="I3" s="7">
        <v>1</v>
      </c>
      <c r="J3" s="7">
        <v>1</v>
      </c>
      <c r="K3" s="7">
        <v>1</v>
      </c>
      <c r="O3" s="7">
        <v>3</v>
      </c>
      <c r="P3" s="7">
        <v>2</v>
      </c>
      <c r="R3" s="7">
        <v>1</v>
      </c>
      <c r="U3" s="7">
        <v>1</v>
      </c>
      <c r="V3" s="7">
        <v>1</v>
      </c>
      <c r="W3" s="7">
        <v>1</v>
      </c>
      <c r="AA3" s="7">
        <v>1</v>
      </c>
    </row>
    <row r="4" spans="1:31" x14ac:dyDescent="0.25">
      <c r="A4" s="7" t="s">
        <v>143</v>
      </c>
      <c r="B4" s="7" t="s">
        <v>142</v>
      </c>
      <c r="D4" s="7">
        <v>1</v>
      </c>
      <c r="F4" s="7">
        <v>1</v>
      </c>
      <c r="G4" s="7">
        <v>1</v>
      </c>
      <c r="J4" s="7">
        <v>3</v>
      </c>
      <c r="K4" s="7">
        <v>1</v>
      </c>
      <c r="L4" s="7">
        <v>2</v>
      </c>
      <c r="N4" s="7">
        <v>2</v>
      </c>
      <c r="P4" s="7">
        <v>2</v>
      </c>
      <c r="R4" s="7">
        <v>1</v>
      </c>
      <c r="S4" s="7">
        <v>1</v>
      </c>
      <c r="V4" s="7">
        <v>3</v>
      </c>
      <c r="W4" s="7">
        <v>1</v>
      </c>
      <c r="X4" s="7">
        <v>2</v>
      </c>
      <c r="Z4" s="7">
        <v>2</v>
      </c>
      <c r="AA4" s="7">
        <v>1</v>
      </c>
    </row>
    <row r="5" spans="1:31" x14ac:dyDescent="0.25">
      <c r="A5" s="7" t="s">
        <v>145</v>
      </c>
      <c r="B5" s="7" t="s">
        <v>144</v>
      </c>
      <c r="D5" s="7">
        <v>1</v>
      </c>
      <c r="G5" s="7">
        <v>1</v>
      </c>
      <c r="P5" s="7">
        <v>1</v>
      </c>
      <c r="S5" s="7">
        <v>1</v>
      </c>
    </row>
    <row r="6" spans="1:31" x14ac:dyDescent="0.25">
      <c r="A6" s="7" t="s">
        <v>147</v>
      </c>
      <c r="B6" s="7" t="s">
        <v>146</v>
      </c>
      <c r="D6" s="7">
        <v>1</v>
      </c>
      <c r="G6" s="7">
        <v>1</v>
      </c>
      <c r="J6" s="7">
        <v>1</v>
      </c>
      <c r="K6" s="7">
        <v>1</v>
      </c>
      <c r="M6" s="7">
        <v>2</v>
      </c>
      <c r="N6" s="7">
        <v>1</v>
      </c>
      <c r="P6" s="7">
        <v>1</v>
      </c>
      <c r="S6" s="7">
        <v>1</v>
      </c>
      <c r="V6" s="7">
        <v>1</v>
      </c>
      <c r="W6" s="7">
        <v>2</v>
      </c>
      <c r="Y6" s="7">
        <v>2</v>
      </c>
      <c r="Z6" s="7">
        <v>1</v>
      </c>
      <c r="AB6" s="7">
        <v>2</v>
      </c>
    </row>
    <row r="7" spans="1:31" x14ac:dyDescent="0.25">
      <c r="A7" s="7" t="s">
        <v>148</v>
      </c>
      <c r="B7" s="7" t="s">
        <v>149</v>
      </c>
      <c r="C7" s="7">
        <v>3</v>
      </c>
      <c r="D7" s="7">
        <v>2</v>
      </c>
      <c r="F7" s="7">
        <v>3</v>
      </c>
      <c r="G7" s="7">
        <v>2</v>
      </c>
      <c r="H7" s="7">
        <v>1</v>
      </c>
      <c r="I7" s="7">
        <v>3</v>
      </c>
      <c r="J7" s="7">
        <v>4</v>
      </c>
      <c r="K7" s="7">
        <v>3</v>
      </c>
      <c r="L7" s="7">
        <v>3</v>
      </c>
      <c r="M7" s="7">
        <v>4</v>
      </c>
      <c r="N7" s="7">
        <v>2</v>
      </c>
      <c r="O7" s="7">
        <v>3</v>
      </c>
      <c r="P7" s="7">
        <v>2</v>
      </c>
      <c r="R7" s="7">
        <v>3</v>
      </c>
      <c r="S7" s="7">
        <v>2</v>
      </c>
      <c r="T7" s="7">
        <v>1</v>
      </c>
      <c r="U7" s="7">
        <v>3</v>
      </c>
      <c r="V7" s="7">
        <v>4</v>
      </c>
      <c r="W7" s="7">
        <v>1</v>
      </c>
      <c r="X7" s="7">
        <v>3</v>
      </c>
      <c r="Y7" s="7">
        <v>4</v>
      </c>
      <c r="Z7" s="7">
        <v>2</v>
      </c>
      <c r="AA7" s="7">
        <v>4</v>
      </c>
      <c r="AB7" s="7">
        <v>2</v>
      </c>
      <c r="AC7" s="7">
        <v>3</v>
      </c>
      <c r="AD7" s="7">
        <v>2</v>
      </c>
      <c r="AE7" s="7">
        <v>4</v>
      </c>
    </row>
    <row r="8" spans="1:31" x14ac:dyDescent="0.25">
      <c r="A8" s="7" t="s">
        <v>150</v>
      </c>
      <c r="B8" s="7" t="s">
        <v>151</v>
      </c>
      <c r="C8" s="7">
        <v>1</v>
      </c>
      <c r="G8" s="7">
        <v>1</v>
      </c>
      <c r="I8" s="7">
        <v>1</v>
      </c>
      <c r="K8" s="7">
        <v>1</v>
      </c>
      <c r="L8" s="7">
        <v>1</v>
      </c>
      <c r="N8" s="7">
        <v>2</v>
      </c>
      <c r="O8" s="7">
        <v>1</v>
      </c>
      <c r="S8" s="7">
        <v>1</v>
      </c>
      <c r="U8" s="7">
        <v>1</v>
      </c>
      <c r="X8" s="7">
        <v>1</v>
      </c>
      <c r="Z8" s="7">
        <v>2</v>
      </c>
      <c r="AA8" s="7">
        <v>1</v>
      </c>
      <c r="AE8" s="7">
        <v>1</v>
      </c>
    </row>
    <row r="9" spans="1:31" x14ac:dyDescent="0.25">
      <c r="A9" s="7" t="s">
        <v>154</v>
      </c>
      <c r="B9" s="7" t="s">
        <v>152</v>
      </c>
      <c r="C9" s="7">
        <v>31</v>
      </c>
      <c r="D9" s="7">
        <v>14</v>
      </c>
      <c r="E9" s="7">
        <v>8</v>
      </c>
      <c r="F9" s="7">
        <v>48</v>
      </c>
      <c r="G9" s="7">
        <v>51</v>
      </c>
      <c r="H9" s="7">
        <v>6</v>
      </c>
      <c r="I9" s="7">
        <v>24</v>
      </c>
      <c r="J9" s="7">
        <v>23</v>
      </c>
      <c r="K9" s="7">
        <v>20</v>
      </c>
      <c r="L9" s="7">
        <v>4</v>
      </c>
      <c r="M9" s="7">
        <v>16</v>
      </c>
      <c r="N9" s="7">
        <v>16</v>
      </c>
      <c r="O9" s="7">
        <v>31</v>
      </c>
      <c r="P9" s="7">
        <v>14</v>
      </c>
      <c r="Q9" s="7">
        <v>8</v>
      </c>
      <c r="R9" s="7">
        <v>40</v>
      </c>
      <c r="S9" s="7">
        <v>54</v>
      </c>
      <c r="T9" s="7">
        <v>6</v>
      </c>
      <c r="U9" s="7">
        <v>24</v>
      </c>
      <c r="V9" s="7">
        <v>23</v>
      </c>
      <c r="W9" s="7">
        <v>14</v>
      </c>
      <c r="X9" s="7">
        <v>4</v>
      </c>
      <c r="Y9" s="7">
        <v>16</v>
      </c>
      <c r="Z9" s="7">
        <v>16</v>
      </c>
      <c r="AA9" s="7">
        <v>27</v>
      </c>
      <c r="AB9" s="7">
        <v>24</v>
      </c>
      <c r="AC9" s="7">
        <v>3</v>
      </c>
      <c r="AD9" s="7">
        <v>13</v>
      </c>
      <c r="AE9" s="7">
        <v>10</v>
      </c>
    </row>
    <row r="10" spans="1:31" x14ac:dyDescent="0.25">
      <c r="A10" s="7" t="s">
        <v>155</v>
      </c>
      <c r="B10" s="7" t="s">
        <v>153</v>
      </c>
      <c r="C10" s="7">
        <v>4</v>
      </c>
      <c r="D10" s="7">
        <v>3</v>
      </c>
      <c r="G10" s="7">
        <v>5</v>
      </c>
      <c r="H10" s="7">
        <v>1</v>
      </c>
      <c r="K10" s="7">
        <v>1</v>
      </c>
      <c r="L10" s="7">
        <v>2</v>
      </c>
      <c r="M10" s="7">
        <v>2</v>
      </c>
      <c r="O10" s="7">
        <v>4</v>
      </c>
      <c r="P10" s="7">
        <v>4</v>
      </c>
      <c r="S10" s="7">
        <v>4</v>
      </c>
      <c r="T10" s="7">
        <v>1</v>
      </c>
      <c r="W10" s="7">
        <v>0</v>
      </c>
      <c r="X10" s="7">
        <v>2</v>
      </c>
      <c r="Y10" s="7">
        <v>2</v>
      </c>
      <c r="Z10" s="7">
        <v>0</v>
      </c>
      <c r="AA10" s="7">
        <v>0</v>
      </c>
      <c r="AB10" s="7">
        <v>1</v>
      </c>
    </row>
  </sheetData>
  <mergeCells count="2">
    <mergeCell ref="C1:N1"/>
    <mergeCell ref="O1:A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zoomScale="115" zoomScaleNormal="115" workbookViewId="0">
      <pane xSplit="1" topLeftCell="C1" activePane="topRight" state="frozen"/>
      <selection pane="topRight" activeCell="F48" sqref="F48"/>
    </sheetView>
  </sheetViews>
  <sheetFormatPr defaultRowHeight="15" x14ac:dyDescent="0.25"/>
  <cols>
    <col min="1" max="1" width="36.7109375" bestFit="1" customWidth="1"/>
    <col min="2" max="2" width="92" bestFit="1" customWidth="1"/>
    <col min="3" max="3" width="11.7109375" style="7" customWidth="1"/>
    <col min="4" max="8" width="11.7109375" customWidth="1"/>
  </cols>
  <sheetData>
    <row r="1" spans="1:8" x14ac:dyDescent="0.25">
      <c r="A1" t="s">
        <v>1</v>
      </c>
      <c r="B1" t="s">
        <v>2</v>
      </c>
      <c r="C1" s="7" t="s">
        <v>29</v>
      </c>
      <c r="D1" t="s">
        <v>19</v>
      </c>
      <c r="E1" t="s">
        <v>28</v>
      </c>
      <c r="F1" t="s">
        <v>327</v>
      </c>
      <c r="G1" t="s">
        <v>27</v>
      </c>
      <c r="H1" t="s">
        <v>30</v>
      </c>
    </row>
    <row r="2" spans="1:8" s="7" customFormat="1" x14ac:dyDescent="0.25">
      <c r="A2" s="7" t="str">
        <f>Achievements!C2</f>
        <v>Pizza Power-Up!</v>
      </c>
      <c r="B2" s="7" t="str">
        <f>Achievements!F2</f>
        <v>Obtain the growth pizza</v>
      </c>
      <c r="C2" s="7" t="s">
        <v>20</v>
      </c>
      <c r="D2" s="7" t="s">
        <v>20</v>
      </c>
      <c r="E2" s="7" t="s">
        <v>20</v>
      </c>
      <c r="F2" s="7" t="s">
        <v>20</v>
      </c>
      <c r="G2" s="7" t="s">
        <v>20</v>
      </c>
      <c r="H2" s="7" t="str">
        <f>IF(COUNTIF(C2:G2,"X")=5,"YES","NO")</f>
        <v>YES</v>
      </c>
    </row>
    <row r="3" spans="1:8" s="7" customFormat="1" x14ac:dyDescent="0.25">
      <c r="A3" s="7" t="str">
        <f>Achievements!C3</f>
        <v>Fiery Ninja Arsenal!</v>
      </c>
      <c r="B3" s="7" t="str">
        <f>Achievements!F3</f>
        <v>Obtain the flaming ninja stars</v>
      </c>
      <c r="C3" s="7" t="s">
        <v>20</v>
      </c>
      <c r="D3" s="7" t="s">
        <v>20</v>
      </c>
      <c r="E3" s="7" t="s">
        <v>20</v>
      </c>
      <c r="F3" s="7" t="s">
        <v>20</v>
      </c>
      <c r="G3" s="7" t="s">
        <v>20</v>
      </c>
      <c r="H3" s="7" t="str">
        <f t="shared" ref="H3:H53" si="0">IF(COUNTIF(C3:G3,"X")=5,"YES","NO")</f>
        <v>YES</v>
      </c>
    </row>
    <row r="4" spans="1:8" s="7" customFormat="1" x14ac:dyDescent="0.25">
      <c r="A4" s="7" t="str">
        <f>Achievements!C4</f>
        <v>Lifeline Lunch!</v>
      </c>
      <c r="B4" s="7" t="str">
        <f>Achievements!F4</f>
        <v>Obtain the 1up pizza</v>
      </c>
      <c r="C4" s="7" t="s">
        <v>20</v>
      </c>
      <c r="D4" s="7" t="s">
        <v>20</v>
      </c>
      <c r="E4" s="7" t="s">
        <v>20</v>
      </c>
      <c r="F4" s="7" t="s">
        <v>20</v>
      </c>
      <c r="G4" s="7" t="s">
        <v>20</v>
      </c>
      <c r="H4" s="7" t="str">
        <f t="shared" si="0"/>
        <v>YES</v>
      </c>
    </row>
    <row r="5" spans="1:8" s="7" customFormat="1" x14ac:dyDescent="0.25">
      <c r="A5" s="7" t="str">
        <f>Achievements!C5</f>
        <v>Invincible Whirlwind!</v>
      </c>
      <c r="B5" s="7" t="str">
        <f>Achievements!F5</f>
        <v>Obtain the super nunchucks to become in invincible</v>
      </c>
      <c r="C5" s="7" t="s">
        <v>20</v>
      </c>
      <c r="D5" s="7" t="s">
        <v>20</v>
      </c>
      <c r="E5" s="7" t="s">
        <v>20</v>
      </c>
      <c r="F5" s="7" t="s">
        <v>20</v>
      </c>
      <c r="G5" s="7" t="s">
        <v>20</v>
      </c>
      <c r="H5" s="7" t="str">
        <f t="shared" si="0"/>
        <v>YES</v>
      </c>
    </row>
    <row r="6" spans="1:8" s="7" customFormat="1" x14ac:dyDescent="0.25">
      <c r="A6" s="7" t="str">
        <f>Achievements!C6</f>
        <v>Aquatic Adventurer!</v>
      </c>
      <c r="B6" s="7" t="str">
        <f>Achievements!F6</f>
        <v>Go swimming</v>
      </c>
      <c r="C6" s="7" t="s">
        <v>20</v>
      </c>
      <c r="D6" s="7" t="s">
        <v>20</v>
      </c>
      <c r="E6" s="7" t="s">
        <v>20</v>
      </c>
      <c r="F6" s="7" t="s">
        <v>20</v>
      </c>
      <c r="G6" s="7" t="s">
        <v>20</v>
      </c>
      <c r="H6" s="7" t="str">
        <f t="shared" si="0"/>
        <v>YES</v>
      </c>
    </row>
    <row r="7" spans="1:8" s="7" customFormat="1" x14ac:dyDescent="0.25">
      <c r="A7" s="7" t="str">
        <f>Achievements!C7</f>
        <v>Bountiful Block Breaker!</v>
      </c>
      <c r="B7" s="7" t="str">
        <f>Achievements!F7</f>
        <v>Get 12 coins or more from a multicoin block</v>
      </c>
      <c r="C7" s="7" t="s">
        <v>20</v>
      </c>
      <c r="D7" s="7" t="s">
        <v>20</v>
      </c>
      <c r="E7" s="7" t="s">
        <v>20</v>
      </c>
      <c r="F7" s="7" t="s">
        <v>20</v>
      </c>
      <c r="G7" s="7" t="s">
        <v>20</v>
      </c>
      <c r="H7" s="7" t="str">
        <f t="shared" si="0"/>
        <v>YES</v>
      </c>
    </row>
    <row r="8" spans="1:8" s="7" customFormat="1" x14ac:dyDescent="0.25">
      <c r="A8" s="7" t="str">
        <f>Achievements!C8</f>
        <v>Turtle Treasure Trove!</v>
      </c>
      <c r="B8" s="7" t="str">
        <f>Achievements!F8</f>
        <v>Collect 100 coins to get a 1up</v>
      </c>
      <c r="C8" s="7" t="s">
        <v>20</v>
      </c>
      <c r="D8" s="7" t="s">
        <v>20</v>
      </c>
      <c r="E8" s="7" t="s">
        <v>20</v>
      </c>
      <c r="F8" s="7" t="s">
        <v>20</v>
      </c>
      <c r="G8" s="7" t="s">
        <v>20</v>
      </c>
      <c r="H8" s="7" t="str">
        <f t="shared" si="0"/>
        <v>YES</v>
      </c>
    </row>
    <row r="9" spans="1:8" s="7" customFormat="1" x14ac:dyDescent="0.25">
      <c r="A9" s="7" t="str">
        <f>Achievements!C9</f>
        <v>Flagpole Finesse!</v>
      </c>
      <c r="B9" s="7" t="str">
        <f>Achievements!F9</f>
        <v>Earn a 5000 Point Bonus by touching the top of the flagpole</v>
      </c>
      <c r="C9" s="7" t="s">
        <v>20</v>
      </c>
      <c r="D9" s="7" t="s">
        <v>20</v>
      </c>
      <c r="E9" s="7" t="s">
        <v>20</v>
      </c>
      <c r="F9" s="7" t="s">
        <v>20</v>
      </c>
      <c r="G9" s="7" t="s">
        <v>20</v>
      </c>
      <c r="H9" s="7" t="str">
        <f t="shared" si="0"/>
        <v>YES</v>
      </c>
    </row>
    <row r="10" spans="1:8" s="7" customFormat="1" x14ac:dyDescent="0.25">
      <c r="A10" s="7" t="str">
        <f>Achievements!C10</f>
        <v>Plumber's Life Reserve!</v>
      </c>
      <c r="B10" s="7" t="str">
        <f>Achievements!F10</f>
        <v>Have 15 lives at once</v>
      </c>
      <c r="C10" s="7" t="s">
        <v>20</v>
      </c>
      <c r="D10" s="7" t="s">
        <v>20</v>
      </c>
      <c r="E10" s="7" t="s">
        <v>20</v>
      </c>
      <c r="F10" s="7" t="s">
        <v>20</v>
      </c>
      <c r="G10" s="7" t="s">
        <v>20</v>
      </c>
      <c r="H10" s="7" t="str">
        <f t="shared" si="0"/>
        <v>YES</v>
      </c>
    </row>
    <row r="11" spans="1:8" s="7" customFormat="1" x14ac:dyDescent="0.25">
      <c r="A11" s="7" t="str">
        <f>Achievements!C11</f>
        <v>The Origin is Told!</v>
      </c>
      <c r="B11" s="7" t="str">
        <f>Achievements!F11</f>
        <v>Beat World 1-3 on the 1st Quest</v>
      </c>
      <c r="C11" s="7" t="s">
        <v>20</v>
      </c>
      <c r="D11" s="7" t="s">
        <v>20</v>
      </c>
      <c r="E11" s="7" t="s">
        <v>20</v>
      </c>
      <c r="F11" s="7" t="s">
        <v>20</v>
      </c>
      <c r="G11" s="7" t="s">
        <v>20</v>
      </c>
      <c r="H11" s="7" t="str">
        <f t="shared" si="0"/>
        <v>YES</v>
      </c>
    </row>
    <row r="12" spans="1:8" s="7" customFormat="1" x14ac:dyDescent="0.25">
      <c r="A12" s="7" t="str">
        <f>Achievements!C12</f>
        <v>Dude, Where's My Princess?</v>
      </c>
      <c r="B12" s="7" t="str">
        <f>Achievements!F12</f>
        <v>Beat World 2-3 on the 1st Quest</v>
      </c>
      <c r="C12" s="7" t="s">
        <v>20</v>
      </c>
      <c r="D12" s="7" t="s">
        <v>20</v>
      </c>
      <c r="E12" s="7" t="s">
        <v>20</v>
      </c>
      <c r="F12" s="7" t="s">
        <v>20</v>
      </c>
      <c r="G12" s="7" t="s">
        <v>20</v>
      </c>
      <c r="H12" s="7" t="str">
        <f t="shared" si="0"/>
        <v>YES</v>
      </c>
    </row>
    <row r="13" spans="1:8" s="7" customFormat="1" x14ac:dyDescent="0.25">
      <c r="A13" s="7" t="str">
        <f>Achievements!C13</f>
        <v>Dining on Turtle Soup!</v>
      </c>
      <c r="B13" s="7" t="str">
        <f>Achievements!F13</f>
        <v>Beat World 3-3 on the 1st Quest</v>
      </c>
      <c r="C13" s="7" t="s">
        <v>20</v>
      </c>
      <c r="D13" s="7" t="s">
        <v>20</v>
      </c>
      <c r="E13" s="7" t="s">
        <v>20</v>
      </c>
      <c r="F13" s="7" t="s">
        <v>20</v>
      </c>
      <c r="G13" s="7" t="s">
        <v>20</v>
      </c>
      <c r="H13" s="7" t="str">
        <f t="shared" si="0"/>
        <v>YES</v>
      </c>
    </row>
    <row r="14" spans="1:8" s="7" customFormat="1" x14ac:dyDescent="0.25">
      <c r="A14" s="7" t="str">
        <f>Achievements!C14</f>
        <v>Saved the Damsel!</v>
      </c>
      <c r="B14" s="7" t="str">
        <f>Achievements!F14</f>
        <v>Beat World 4-3 on the 1st Quest</v>
      </c>
      <c r="C14" s="7" t="s">
        <v>20</v>
      </c>
      <c r="D14" s="7" t="s">
        <v>20</v>
      </c>
      <c r="E14" s="7" t="s">
        <v>20</v>
      </c>
      <c r="F14" s="7" t="s">
        <v>20</v>
      </c>
      <c r="G14" s="7" t="s">
        <v>20</v>
      </c>
      <c r="H14" s="7" t="str">
        <f t="shared" si="0"/>
        <v>YES</v>
      </c>
    </row>
    <row r="15" spans="1:8" s="7" customFormat="1" x14ac:dyDescent="0.25">
      <c r="A15" s="7" t="str">
        <f>Achievements!C15</f>
        <v>Always at Night!</v>
      </c>
      <c r="B15" s="7" t="str">
        <f>Achievements!F15</f>
        <v>Beat World 1-3 on the 2nd Quest</v>
      </c>
      <c r="C15" s="7" t="s">
        <v>20</v>
      </c>
      <c r="D15" s="7" t="s">
        <v>20</v>
      </c>
      <c r="E15" s="7" t="s">
        <v>20</v>
      </c>
      <c r="F15" s="7" t="s">
        <v>20</v>
      </c>
      <c r="G15" s="7" t="s">
        <v>20</v>
      </c>
      <c r="H15" s="7" t="str">
        <f t="shared" si="0"/>
        <v>YES</v>
      </c>
    </row>
    <row r="16" spans="1:8" s="7" customFormat="1" x14ac:dyDescent="0.25">
      <c r="A16" s="7" t="str">
        <f>Achievements!C16</f>
        <v>Heroes in a Half-Shell Conqueror!</v>
      </c>
      <c r="B16" s="7" t="str">
        <f>Achievements!F16</f>
        <v>Beat World 2-3 on the 2nd Quest</v>
      </c>
      <c r="C16" s="7" t="s">
        <v>20</v>
      </c>
      <c r="D16" s="7" t="s">
        <v>20</v>
      </c>
      <c r="E16" s="7" t="s">
        <v>20</v>
      </c>
      <c r="F16" s="7" t="s">
        <v>20</v>
      </c>
      <c r="G16" s="7" t="s">
        <v>20</v>
      </c>
      <c r="H16" s="7" t="str">
        <f t="shared" si="0"/>
        <v>YES</v>
      </c>
    </row>
    <row r="17" spans="1:8" s="7" customFormat="1" x14ac:dyDescent="0.25">
      <c r="A17" s="7" t="str">
        <f>Achievements!C17</f>
        <v>Legion of Doom!</v>
      </c>
      <c r="B17" s="7" t="str">
        <f>Achievements!F17</f>
        <v>Beat World 3-3 on the 2nd Quest</v>
      </c>
      <c r="C17" s="7" t="s">
        <v>20</v>
      </c>
      <c r="D17" s="7" t="s">
        <v>20</v>
      </c>
      <c r="E17" s="7" t="s">
        <v>20</v>
      </c>
      <c r="F17" s="7" t="s">
        <v>20</v>
      </c>
      <c r="G17" s="7" t="s">
        <v>20</v>
      </c>
      <c r="H17" s="7" t="str">
        <f t="shared" si="0"/>
        <v>YES</v>
      </c>
    </row>
    <row r="18" spans="1:8" s="7" customFormat="1" x14ac:dyDescent="0.25">
      <c r="A18" s="7" t="str">
        <f>Achievements!C18</f>
        <v>The Enemy of my Enemy is my Bro!</v>
      </c>
      <c r="B18" s="7" t="str">
        <f>Achievements!F18</f>
        <v>Beat World 4-3 on the 2nd Quest</v>
      </c>
      <c r="C18" s="7" t="s">
        <v>20</v>
      </c>
      <c r="D18" s="7" t="s">
        <v>20</v>
      </c>
      <c r="E18" s="7" t="s">
        <v>20</v>
      </c>
      <c r="F18" s="7" t="s">
        <v>20</v>
      </c>
      <c r="G18" s="7" t="s">
        <v>20</v>
      </c>
      <c r="H18" s="7" t="str">
        <f t="shared" si="0"/>
        <v>YES</v>
      </c>
    </row>
    <row r="19" spans="1:8" s="7" customFormat="1" x14ac:dyDescent="0.25">
      <c r="A19" s="7" t="str">
        <f>Achievements!C19</f>
        <v>Master of the Turtle Lair!</v>
      </c>
      <c r="B19" s="7" t="str">
        <f>Achievements!F19</f>
        <v>Beat World 5-2 on the 2nd Quest</v>
      </c>
      <c r="C19" s="7" t="s">
        <v>20</v>
      </c>
      <c r="D19" s="7" t="s">
        <v>20</v>
      </c>
      <c r="E19" s="7" t="s">
        <v>20</v>
      </c>
      <c r="F19" s="7" t="s">
        <v>20</v>
      </c>
      <c r="G19" s="7" t="s">
        <v>20</v>
      </c>
      <c r="H19" s="7" t="str">
        <f t="shared" si="0"/>
        <v>YES</v>
      </c>
    </row>
    <row r="20" spans="1:8" s="7" customFormat="1" x14ac:dyDescent="0.25">
      <c r="A20" s="7" t="str">
        <f>Achievements!C20</f>
        <v>Shell Showdown Supremacy!</v>
      </c>
      <c r="B20" s="7" t="str">
        <f>Achievements!F20</f>
        <v>Beat World 6-1 on the 2nd Quest</v>
      </c>
      <c r="C20" s="7" t="s">
        <v>20</v>
      </c>
      <c r="D20" s="7" t="s">
        <v>20</v>
      </c>
      <c r="E20" s="7" t="s">
        <v>20</v>
      </c>
      <c r="F20" s="7" t="s">
        <v>20</v>
      </c>
      <c r="G20" s="7" t="s">
        <v>20</v>
      </c>
      <c r="H20" s="7" t="str">
        <f t="shared" si="0"/>
        <v>YES</v>
      </c>
    </row>
    <row r="21" spans="1:8" s="7" customFormat="1" x14ac:dyDescent="0.25">
      <c r="A21" s="7" t="str">
        <f>Achievements!C21</f>
        <v>Ninja-Proof Hero!</v>
      </c>
      <c r="B21" s="7" t="str">
        <f>Achievements!F21</f>
        <v>Beat World 7-1 on the 2nd Quest</v>
      </c>
      <c r="C21" s="7" t="s">
        <v>20</v>
      </c>
      <c r="D21" s="7" t="s">
        <v>20</v>
      </c>
      <c r="E21" s="7" t="s">
        <v>20</v>
      </c>
      <c r="F21" s="7" t="s">
        <v>20</v>
      </c>
      <c r="G21" s="7" t="s">
        <v>20</v>
      </c>
      <c r="H21" s="7" t="str">
        <f t="shared" si="0"/>
        <v>YES</v>
      </c>
    </row>
    <row r="22" spans="1:8" s="7" customFormat="1" x14ac:dyDescent="0.25">
      <c r="A22" s="7" t="str">
        <f>Achievements!C22</f>
        <v>Totally Hacked!</v>
      </c>
      <c r="B22" s="7" t="str">
        <f>Achievements!F22</f>
        <v>Beat World 8-1 on the 2nd Quest</v>
      </c>
      <c r="C22" s="7" t="s">
        <v>20</v>
      </c>
      <c r="D22" s="7" t="s">
        <v>20</v>
      </c>
      <c r="E22" s="7" t="s">
        <v>20</v>
      </c>
      <c r="F22" s="7" t="s">
        <v>20</v>
      </c>
      <c r="G22" s="7" t="s">
        <v>20</v>
      </c>
      <c r="H22" s="7" t="str">
        <f t="shared" si="0"/>
        <v>YES</v>
      </c>
    </row>
    <row r="23" spans="1:8" s="7" customFormat="1" x14ac:dyDescent="0.25">
      <c r="A23" s="7" t="str">
        <f>Achievements!C23</f>
        <v>Righteous Adventurer!</v>
      </c>
      <c r="B23" s="7" t="str">
        <f>Achievements!F23</f>
        <v>Complete world 1-1 without pressing left</v>
      </c>
      <c r="C23" s="7" t="s">
        <v>20</v>
      </c>
      <c r="D23" s="7" t="s">
        <v>20</v>
      </c>
      <c r="E23" s="7" t="s">
        <v>20</v>
      </c>
      <c r="F23" s="7" t="s">
        <v>20</v>
      </c>
      <c r="G23" s="7" t="s">
        <v>20</v>
      </c>
      <c r="H23" s="7" t="str">
        <f t="shared" si="0"/>
        <v>YES</v>
      </c>
    </row>
    <row r="24" spans="1:8" s="7" customFormat="1" x14ac:dyDescent="0.25">
      <c r="A24" s="7" t="str">
        <f>Achievements!C24</f>
        <v>Sewer Speedrun!</v>
      </c>
      <c r="B24" s="7" t="str">
        <f>Achievements!F24</f>
        <v>Complete world 1-2 in under 50s</v>
      </c>
      <c r="C24" s="7" t="s">
        <v>20</v>
      </c>
      <c r="D24" s="7" t="s">
        <v>20</v>
      </c>
      <c r="E24" s="7" t="s">
        <v>20</v>
      </c>
      <c r="F24" s="7" t="s">
        <v>20</v>
      </c>
      <c r="G24" s="7" t="s">
        <v>20</v>
      </c>
      <c r="H24" s="7" t="str">
        <f t="shared" si="0"/>
        <v>YES</v>
      </c>
    </row>
    <row r="25" spans="1:8" s="7" customFormat="1" x14ac:dyDescent="0.25">
      <c r="A25" s="7" t="str">
        <f>Achievements!C25</f>
        <v>Warp Navigator!</v>
      </c>
      <c r="B25" s="7" t="str">
        <f>Achievements!F25</f>
        <v>Find the warp zone in level 1-2</v>
      </c>
      <c r="C25" s="7" t="s">
        <v>20</v>
      </c>
      <c r="D25" s="7" t="s">
        <v>20</v>
      </c>
      <c r="E25" s="7" t="s">
        <v>20</v>
      </c>
      <c r="F25" s="7" t="s">
        <v>20</v>
      </c>
      <c r="G25" s="7" t="s">
        <v>20</v>
      </c>
      <c r="H25" s="7" t="str">
        <f t="shared" si="0"/>
        <v>YES</v>
      </c>
    </row>
    <row r="26" spans="1:8" s="7" customFormat="1" x14ac:dyDescent="0.25">
      <c r="A26" s="7" t="str">
        <f>Achievements!C26</f>
        <v>Save the Dam!</v>
      </c>
      <c r="B26" s="7" t="str">
        <f>Achievements!F26</f>
        <v>Complete world 2-1 without losing a powerup or dying</v>
      </c>
      <c r="C26" s="7" t="s">
        <v>20</v>
      </c>
      <c r="D26" s="7" t="s">
        <v>20</v>
      </c>
      <c r="E26" s="7" t="s">
        <v>20</v>
      </c>
      <c r="F26" s="7" t="s">
        <v>20</v>
      </c>
      <c r="G26" s="7" t="s">
        <v>20</v>
      </c>
      <c r="H26" s="7" t="str">
        <f t="shared" si="0"/>
        <v>YES</v>
      </c>
    </row>
    <row r="27" spans="1:8" s="7" customFormat="1" x14ac:dyDescent="0.25">
      <c r="A27" s="7" t="str">
        <f>Achievements!C27</f>
        <v>Save the Turtles!</v>
      </c>
      <c r="B27" s="7" t="str">
        <f>Achievements!F27</f>
        <v>Complete world 2-2 without harming any enemies</v>
      </c>
      <c r="C27" s="7" t="s">
        <v>20</v>
      </c>
      <c r="D27" s="7" t="s">
        <v>20</v>
      </c>
      <c r="E27" s="7" t="s">
        <v>20</v>
      </c>
      <c r="F27" s="7" t="s">
        <v>20</v>
      </c>
      <c r="G27" s="7" t="s">
        <v>20</v>
      </c>
      <c r="H27" s="7" t="str">
        <f t="shared" si="0"/>
        <v>YES</v>
      </c>
    </row>
    <row r="28" spans="1:8" s="7" customFormat="1" x14ac:dyDescent="0.25">
      <c r="A28" s="7" t="str">
        <f>Achievements!C28</f>
        <v>Hazard Pay!</v>
      </c>
      <c r="B28" s="7" t="str">
        <f>Achievements!F28</f>
        <v>Collect 37 or more coins on world 3-1 without dying</v>
      </c>
      <c r="C28" s="7" t="s">
        <v>20</v>
      </c>
      <c r="D28" s="7" t="s">
        <v>20</v>
      </c>
      <c r="E28" s="7" t="s">
        <v>20</v>
      </c>
      <c r="F28" s="7" t="s">
        <v>20</v>
      </c>
      <c r="G28" s="7" t="s">
        <v>20</v>
      </c>
      <c r="H28" s="7" t="str">
        <f t="shared" si="0"/>
        <v>YES</v>
      </c>
    </row>
    <row r="29" spans="1:8" s="7" customFormat="1" x14ac:dyDescent="0.25">
      <c r="A29" s="7" t="str">
        <f>Achievements!C29</f>
        <v>Missle Dodger!</v>
      </c>
      <c r="B29" s="7" t="str">
        <f>Achievements!F29</f>
        <v>Complete world 3-2 without losing a powerup or dying</v>
      </c>
      <c r="C29" s="7" t="s">
        <v>20</v>
      </c>
      <c r="D29" s="7" t="s">
        <v>20</v>
      </c>
      <c r="E29" s="7" t="s">
        <v>20</v>
      </c>
      <c r="F29" s="7" t="s">
        <v>20</v>
      </c>
      <c r="G29" s="7" t="s">
        <v>20</v>
      </c>
      <c r="H29" s="7" t="str">
        <f t="shared" si="0"/>
        <v>YES</v>
      </c>
    </row>
    <row r="30" spans="1:8" s="7" customFormat="1" x14ac:dyDescent="0.25">
      <c r="A30" s="7" t="str">
        <f>Achievements!C30</f>
        <v>Spiny Speedrun!</v>
      </c>
      <c r="B30" s="7" t="str">
        <f>Achievements!F30</f>
        <v>Complete world 4-1 in under 40s</v>
      </c>
      <c r="C30" s="7" t="s">
        <v>20</v>
      </c>
      <c r="D30" s="7" t="s">
        <v>20</v>
      </c>
      <c r="E30" s="7" t="s">
        <v>20</v>
      </c>
      <c r="F30" s="7" t="s">
        <v>20</v>
      </c>
      <c r="G30" s="7" t="s">
        <v>20</v>
      </c>
      <c r="H30" s="7" t="str">
        <f t="shared" si="0"/>
        <v>YES</v>
      </c>
    </row>
    <row r="31" spans="1:8" s="7" customFormat="1" x14ac:dyDescent="0.25">
      <c r="A31" s="7" t="str">
        <f>Achievements!C31</f>
        <v>Double Nunchucks Dynamo!</v>
      </c>
      <c r="B31" s="7" t="str">
        <f>Achievements!F31</f>
        <v>In world 4-2 get a second super nunchucks before the invincibility of the first one runs out</v>
      </c>
      <c r="C31" s="7" t="s">
        <v>20</v>
      </c>
      <c r="D31" s="7" t="s">
        <v>20</v>
      </c>
      <c r="E31" s="7" t="s">
        <v>20</v>
      </c>
      <c r="F31" s="7" t="s">
        <v>20</v>
      </c>
      <c r="G31" s="7" t="s">
        <v>20</v>
      </c>
      <c r="H31" s="7" t="str">
        <f t="shared" si="0"/>
        <v>YES</v>
      </c>
    </row>
    <row r="32" spans="1:8" s="7" customFormat="1" x14ac:dyDescent="0.25">
      <c r="A32" s="7" t="str">
        <f>Achievements!C32</f>
        <v>Sunken Treasure!</v>
      </c>
      <c r="B32" s="7" t="str">
        <f>Achievements!F32</f>
        <v>Collect 27 or more coins on world 5-1 without dying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tr">
        <f t="shared" si="0"/>
        <v>YES</v>
      </c>
    </row>
    <row r="33" spans="1:8" s="7" customFormat="1" x14ac:dyDescent="0.25">
      <c r="A33" s="7" t="str">
        <f>Achievements!C33</f>
        <v>No Pipe, No Problem!</v>
      </c>
      <c r="B33" s="7" t="str">
        <f>Achievements!F33</f>
        <v>Finish the game completing every level from World 1 to 4 (no warp pipes)</v>
      </c>
      <c r="C33" s="7" t="s">
        <v>20</v>
      </c>
      <c r="D33" s="7" t="s">
        <v>20</v>
      </c>
      <c r="E33" s="7" t="s">
        <v>20</v>
      </c>
      <c r="F33" s="7" t="s">
        <v>20</v>
      </c>
      <c r="G33" s="7" t="s">
        <v>20</v>
      </c>
      <c r="H33" s="7" t="str">
        <f t="shared" si="0"/>
        <v>YES</v>
      </c>
    </row>
    <row r="34" spans="1:8" s="7" customFormat="1" x14ac:dyDescent="0.25">
      <c r="A34" s="7" t="str">
        <f>Achievements!C34</f>
        <v>The Tortoise and the Ninja!</v>
      </c>
      <c r="B34" s="7" t="str">
        <f>Achievements!F34</f>
        <v>Finish the game in under 5 minutes</v>
      </c>
      <c r="C34" s="7" t="s">
        <v>20</v>
      </c>
      <c r="D34" s="7" t="s">
        <v>20</v>
      </c>
      <c r="E34" s="7" t="s">
        <v>20</v>
      </c>
      <c r="F34" s="7" t="s">
        <v>20</v>
      </c>
      <c r="G34" s="7" t="s">
        <v>20</v>
      </c>
      <c r="H34" s="7" t="str">
        <f t="shared" si="0"/>
        <v>YES</v>
      </c>
    </row>
    <row r="35" spans="1:8" s="7" customFormat="1" x14ac:dyDescent="0.25">
      <c r="A35" s="7" t="str">
        <f>Achievements!C35</f>
        <v>Blazing Shell Slayer!</v>
      </c>
      <c r="B35" s="7" t="str">
        <f>Achievements!F35</f>
        <v>Defeat the Ninja Turtle boss on World 1-3 with flaming ninja stars</v>
      </c>
      <c r="C35" s="7" t="s">
        <v>20</v>
      </c>
      <c r="D35" s="7" t="s">
        <v>20</v>
      </c>
      <c r="E35" s="7" t="s">
        <v>20</v>
      </c>
      <c r="F35" s="7" t="s">
        <v>20</v>
      </c>
      <c r="G35" s="7" t="s">
        <v>20</v>
      </c>
      <c r="H35" s="7" t="str">
        <f t="shared" si="0"/>
        <v>YES</v>
      </c>
    </row>
    <row r="36" spans="1:8" s="7" customFormat="1" x14ac:dyDescent="0.25">
      <c r="A36" s="7" t="str">
        <f>Achievements!C36</f>
        <v>Inferno Ninja Nemesis!</v>
      </c>
      <c r="B36" s="7" t="str">
        <f>Achievements!F36</f>
        <v>Defeat the Ninja Turtle boss on World 2-3 with flaming ninja stars</v>
      </c>
      <c r="C36" s="7" t="s">
        <v>20</v>
      </c>
      <c r="D36" s="7" t="s">
        <v>20</v>
      </c>
      <c r="E36" s="7" t="s">
        <v>20</v>
      </c>
      <c r="F36" s="7" t="s">
        <v>20</v>
      </c>
      <c r="G36" s="7" t="s">
        <v>20</v>
      </c>
      <c r="H36" s="7" t="str">
        <f t="shared" si="0"/>
        <v>YES</v>
      </c>
    </row>
    <row r="37" spans="1:8" s="7" customFormat="1" x14ac:dyDescent="0.25">
      <c r="A37" s="7" t="str">
        <f>Achievements!C37</f>
        <v>Pyro Turtle Annihilator!</v>
      </c>
      <c r="B37" s="7" t="str">
        <f>Achievements!F37</f>
        <v>Defeat the Ninja Turtle boss on World 3-3 with flaming ninja stars</v>
      </c>
      <c r="C37" s="7" t="s">
        <v>20</v>
      </c>
      <c r="D37" s="7" t="s">
        <v>20</v>
      </c>
      <c r="E37" s="7" t="s">
        <v>20</v>
      </c>
      <c r="F37" s="7" t="s">
        <v>20</v>
      </c>
      <c r="G37" s="7" t="s">
        <v>20</v>
      </c>
      <c r="H37" s="7" t="str">
        <f t="shared" si="0"/>
        <v>YES</v>
      </c>
    </row>
    <row r="38" spans="1:8" s="7" customFormat="1" x14ac:dyDescent="0.25">
      <c r="A38" s="7" t="str">
        <f>Achievements!C38</f>
        <v>Firestorm Ninja Vanquisher!</v>
      </c>
      <c r="B38" s="7" t="str">
        <f>Achievements!F38</f>
        <v>Defeat the Ninja Turtle boss on World 4-3 with flaming ninja stars</v>
      </c>
      <c r="C38" s="7" t="s">
        <v>20</v>
      </c>
      <c r="D38" s="7" t="s">
        <v>20</v>
      </c>
      <c r="E38" s="7" t="s">
        <v>20</v>
      </c>
      <c r="F38" s="7" t="s">
        <v>20</v>
      </c>
      <c r="G38" s="7" t="s">
        <v>20</v>
      </c>
      <c r="H38" s="7" t="str">
        <f t="shared" si="0"/>
        <v>YES</v>
      </c>
    </row>
    <row r="39" spans="1:8" s="7" customFormat="1" x14ac:dyDescent="0.25">
      <c r="A39" s="7" t="str">
        <f>Achievements!C39</f>
        <v>Tiny Titan!</v>
      </c>
      <c r="B39" s="7" t="str">
        <f>Achievements!F39</f>
        <v>Beat World 1 without powering up</v>
      </c>
      <c r="C39" s="7" t="s">
        <v>20</v>
      </c>
      <c r="D39" s="7" t="s">
        <v>20</v>
      </c>
      <c r="E39" s="7" t="s">
        <v>20</v>
      </c>
      <c r="F39" s="7" t="s">
        <v>20</v>
      </c>
      <c r="G39" s="7" t="s">
        <v>20</v>
      </c>
      <c r="H39" s="7" t="str">
        <f t="shared" si="0"/>
        <v>YES</v>
      </c>
    </row>
    <row r="40" spans="1:8" s="7" customFormat="1" x14ac:dyDescent="0.25">
      <c r="A40" s="7" t="str">
        <f>Achievements!C40</f>
        <v>Unyielding Underdog!</v>
      </c>
      <c r="B40" s="7" t="str">
        <f>Achievements!F40</f>
        <v>Beat World 2 without powering up</v>
      </c>
      <c r="C40" s="7" t="s">
        <v>20</v>
      </c>
      <c r="D40" s="7" t="s">
        <v>20</v>
      </c>
      <c r="E40" s="7" t="s">
        <v>20</v>
      </c>
      <c r="F40" s="7" t="s">
        <v>20</v>
      </c>
      <c r="G40" s="7" t="s">
        <v>20</v>
      </c>
      <c r="H40" s="7" t="str">
        <f t="shared" si="0"/>
        <v>YES</v>
      </c>
    </row>
    <row r="41" spans="1:8" s="7" customFormat="1" x14ac:dyDescent="0.25">
      <c r="A41" s="7" t="str">
        <f>Achievements!C41</f>
        <v>The Little Legend!</v>
      </c>
      <c r="B41" s="7" t="str">
        <f>Achievements!F41</f>
        <v>Beat World 3 without powering up</v>
      </c>
      <c r="C41" s="7" t="s">
        <v>20</v>
      </c>
      <c r="D41" s="7" t="s">
        <v>20</v>
      </c>
      <c r="E41" s="7" t="s">
        <v>20</v>
      </c>
      <c r="F41" s="7" t="s">
        <v>20</v>
      </c>
      <c r="G41" s="7" t="s">
        <v>20</v>
      </c>
      <c r="H41" s="7" t="str">
        <f t="shared" si="0"/>
        <v>YES</v>
      </c>
    </row>
    <row r="42" spans="1:8" s="7" customFormat="1" x14ac:dyDescent="0.25">
      <c r="A42" s="7" t="str">
        <f>Achievements!C42</f>
        <v>Small Size, Big Success!</v>
      </c>
      <c r="B42" s="7" t="str">
        <f>Achievements!F42</f>
        <v>Beat World 4 without powering up</v>
      </c>
      <c r="C42" s="7" t="s">
        <v>20</v>
      </c>
      <c r="D42" s="7" t="s">
        <v>20</v>
      </c>
      <c r="E42" s="7" t="s">
        <v>20</v>
      </c>
      <c r="F42" s="7" t="s">
        <v>20</v>
      </c>
      <c r="G42" s="7" t="s">
        <v>20</v>
      </c>
      <c r="H42" s="7" t="str">
        <f t="shared" si="0"/>
        <v>YES</v>
      </c>
    </row>
    <row r="43" spans="1:8" s="7" customFormat="1" x14ac:dyDescent="0.25">
      <c r="A43" s="7" t="str">
        <f>Achievements!C43</f>
        <v>Reptilian Rampage!</v>
      </c>
      <c r="B43" s="7" t="str">
        <f>Achievements!F43</f>
        <v>Kill 13 or more Tiny Turtles (Goombas) on world 1-1 without dying</v>
      </c>
      <c r="C43" s="7" t="s">
        <v>20</v>
      </c>
      <c r="D43" s="7" t="s">
        <v>20</v>
      </c>
      <c r="E43" s="7" t="s">
        <v>20</v>
      </c>
      <c r="F43" s="7" t="s">
        <v>20</v>
      </c>
      <c r="G43" s="7" t="s">
        <v>20</v>
      </c>
      <c r="H43" s="7" t="str">
        <f t="shared" si="0"/>
        <v>YES</v>
      </c>
    </row>
    <row r="44" spans="1:8" s="7" customFormat="1" x14ac:dyDescent="0.25">
      <c r="A44" s="7" t="str">
        <f>Achievements!C44</f>
        <v>The Mutant Menace!</v>
      </c>
      <c r="B44" s="7" t="str">
        <f>Achievements!F44</f>
        <v>Kill 6 or more Koopas or Paratroopas on world 1-2 without dying (shelled enemies need to be knocked out or kicked of the screen)</v>
      </c>
      <c r="C44" s="7" t="s">
        <v>20</v>
      </c>
      <c r="D44" s="7" t="s">
        <v>20</v>
      </c>
      <c r="E44" s="7" t="s">
        <v>20</v>
      </c>
      <c r="F44" s="7" t="s">
        <v>20</v>
      </c>
      <c r="G44" s="7" t="s">
        <v>20</v>
      </c>
      <c r="H44" s="7" t="str">
        <f t="shared" si="0"/>
        <v>YES</v>
      </c>
    </row>
    <row r="45" spans="1:8" x14ac:dyDescent="0.25">
      <c r="A45" s="7" t="str">
        <f>Achievements!C45</f>
        <v>Buzzy Beetle Bane!</v>
      </c>
      <c r="B45" s="7" t="str">
        <f>Achievements!F45</f>
        <v>Kill 7 or more Buzzy Turtles (Buzzy Beetles) on world 1-2 without dying (2nd Quest, shelled enemies need to be knocked out or kicked of the screen)</v>
      </c>
      <c r="C45" s="7" t="s">
        <v>20</v>
      </c>
      <c r="D45" s="7" t="s">
        <v>20</v>
      </c>
      <c r="E45" s="7" t="s">
        <v>20</v>
      </c>
      <c r="F45" s="7" t="s">
        <v>20</v>
      </c>
      <c r="G45" s="7" t="s">
        <v>20</v>
      </c>
      <c r="H45" s="7" t="str">
        <f t="shared" si="0"/>
        <v>YES</v>
      </c>
    </row>
    <row r="46" spans="1:8" x14ac:dyDescent="0.25">
      <c r="A46" s="7" t="str">
        <f>Achievements!C46</f>
        <v>Dam Demolition Diffuser!</v>
      </c>
      <c r="B46" s="7" t="str">
        <f>Achievements!F46</f>
        <v>Kill 15 or more grey or red Missles (Cheep Cheeps) on world 2-1 without dying</v>
      </c>
      <c r="C46" s="7" t="s">
        <v>20</v>
      </c>
      <c r="D46" s="7" t="s">
        <v>20</v>
      </c>
      <c r="E46" s="7" t="s">
        <v>20</v>
      </c>
      <c r="F46" s="7" t="s">
        <v>20</v>
      </c>
      <c r="G46" s="7" t="s">
        <v>20</v>
      </c>
      <c r="H46" s="7" t="str">
        <f t="shared" si="0"/>
        <v>YES</v>
      </c>
    </row>
    <row r="47" spans="1:8" x14ac:dyDescent="0.25">
      <c r="A47" s="7" t="str">
        <f>Achievements!C47</f>
        <v>Blooper Buster!</v>
      </c>
      <c r="B47" s="7" t="str">
        <f>Achievements!F47</f>
        <v>Kill 3 or more Bloopers on world 2-1 without dying (2nd Quest)</v>
      </c>
      <c r="C47" s="7" t="s">
        <v>20</v>
      </c>
      <c r="D47" s="7" t="s">
        <v>20</v>
      </c>
      <c r="E47" s="7" t="s">
        <v>20</v>
      </c>
      <c r="F47" s="7" t="s">
        <v>20</v>
      </c>
      <c r="G47" s="7" t="s">
        <v>20</v>
      </c>
      <c r="H47" s="7" t="str">
        <f t="shared" si="0"/>
        <v>YES</v>
      </c>
    </row>
    <row r="48" spans="1:8" x14ac:dyDescent="0.25">
      <c r="A48" s="7" t="str">
        <f>Achievements!C48</f>
        <v>Shell Slaughterer!</v>
      </c>
      <c r="B48" s="7" t="str">
        <f>Achievements!F48</f>
        <v>Kill 10 or more Koopas or Paratroopas on world 2-2 without dying (shelled enemies need to be knocked out or kicked of the screen)</v>
      </c>
      <c r="C48" s="7" t="s">
        <v>20</v>
      </c>
      <c r="D48" s="7" t="s">
        <v>20</v>
      </c>
      <c r="E48" s="7" t="s">
        <v>20</v>
      </c>
      <c r="F48" s="7" t="s">
        <v>20</v>
      </c>
      <c r="G48" s="7" t="s">
        <v>20</v>
      </c>
      <c r="H48" s="7" t="str">
        <f t="shared" si="0"/>
        <v>YES</v>
      </c>
    </row>
    <row r="49" spans="1:8" x14ac:dyDescent="0.25">
      <c r="A49" s="7" t="str">
        <f>Achievements!C49</f>
        <v>Turtle Bro Terminator!</v>
      </c>
      <c r="B49" s="7" t="str">
        <f>Achievements!F49</f>
        <v>Kill 3 or more Turtle Bros (Hammer Bros) on world 3-1 without dying</v>
      </c>
      <c r="C49" s="7" t="s">
        <v>20</v>
      </c>
      <c r="D49" s="7" t="s">
        <v>20</v>
      </c>
      <c r="E49" s="7" t="s">
        <v>20</v>
      </c>
      <c r="F49" s="7" t="s">
        <v>20</v>
      </c>
      <c r="G49" s="7" t="s">
        <v>20</v>
      </c>
      <c r="H49" s="7" t="str">
        <f t="shared" si="0"/>
        <v>YES</v>
      </c>
    </row>
    <row r="50" spans="1:8" x14ac:dyDescent="0.25">
      <c r="A50" s="7" t="str">
        <f>Achievements!C50</f>
        <v>Missile Bill Massacre!</v>
      </c>
      <c r="B50" s="7" t="str">
        <f>Achievements!F50</f>
        <v>Kill 15 or more Missle Bills (Bullets Bills) on world 3-2 without dying</v>
      </c>
      <c r="C50" s="7" t="s">
        <v>20</v>
      </c>
      <c r="D50" s="7" t="s">
        <v>20</v>
      </c>
      <c r="E50" s="7" t="s">
        <v>20</v>
      </c>
      <c r="F50" s="7" t="s">
        <v>20</v>
      </c>
      <c r="G50" s="7" t="s">
        <v>20</v>
      </c>
      <c r="H50" s="7" t="str">
        <f t="shared" si="0"/>
        <v>YES</v>
      </c>
    </row>
    <row r="51" spans="1:8" x14ac:dyDescent="0.25">
      <c r="A51" s="7" t="str">
        <f>Achievements!C51</f>
        <v>Krang Crusher!</v>
      </c>
      <c r="B51" s="7" t="str">
        <f>Achievements!F51</f>
        <v>Kill 3 or more Lakitus on world 4-1 without dying</v>
      </c>
      <c r="C51" s="7" t="s">
        <v>20</v>
      </c>
      <c r="D51" s="7" t="s">
        <v>20</v>
      </c>
      <c r="E51" s="7" t="s">
        <v>20</v>
      </c>
      <c r="F51" s="7" t="s">
        <v>20</v>
      </c>
      <c r="G51" s="7" t="s">
        <v>20</v>
      </c>
      <c r="H51" s="7" t="str">
        <f t="shared" si="0"/>
        <v>YES</v>
      </c>
    </row>
    <row r="52" spans="1:8" x14ac:dyDescent="0.25">
      <c r="A52" s="7" t="str">
        <f>Achievements!C52</f>
        <v>Spiny Smackdown!</v>
      </c>
      <c r="B52" s="7" t="str">
        <f>Achievements!F52</f>
        <v>Kill 15 or more Spiny Turtles on world 4-1 without dying</v>
      </c>
      <c r="C52" s="7" t="s">
        <v>20</v>
      </c>
      <c r="D52" s="7" t="s">
        <v>20</v>
      </c>
      <c r="E52" s="7" t="s">
        <v>20</v>
      </c>
      <c r="F52" s="7" t="s">
        <v>20</v>
      </c>
      <c r="G52" s="7" t="s">
        <v>20</v>
      </c>
      <c r="H52" s="7" t="str">
        <f t="shared" si="0"/>
        <v>YES</v>
      </c>
    </row>
    <row r="53" spans="1:8" x14ac:dyDescent="0.25">
      <c r="A53" s="7" t="str">
        <f>Achievements!C53</f>
        <v>Vegetation Vendetta!</v>
      </c>
      <c r="B53" s="7" t="str">
        <f>Achievements!F53</f>
        <v>Kill 11 or more Piranha Plants on world 4-2 without dying</v>
      </c>
      <c r="C53" s="7" t="s">
        <v>20</v>
      </c>
      <c r="D53" s="7" t="s">
        <v>20</v>
      </c>
      <c r="E53" s="7" t="s">
        <v>20</v>
      </c>
      <c r="F53" s="7" t="s">
        <v>20</v>
      </c>
      <c r="G53" s="7" t="s">
        <v>20</v>
      </c>
      <c r="H53" s="7" t="str">
        <f t="shared" si="0"/>
        <v>YES</v>
      </c>
    </row>
    <row r="54" spans="1:8" x14ac:dyDescent="0.25">
      <c r="A54" s="7">
        <f>Achievements!C54</f>
        <v>0</v>
      </c>
      <c r="B54" s="7">
        <f>Achievements!F54</f>
        <v>0</v>
      </c>
      <c r="C54" s="7" t="str">
        <f>COUNTIF(C$2:C53,"X")&amp;" /"&amp;ROW()-2</f>
        <v>52 /52</v>
      </c>
      <c r="D54" s="7" t="str">
        <f>COUNTIF(D$2:D53,"X")&amp;" /"&amp;ROW()-2</f>
        <v>52 /52</v>
      </c>
      <c r="E54" s="7" t="str">
        <f>COUNTIF(E$2:E53,"X")&amp;" /"&amp;ROW()-2</f>
        <v>52 /52</v>
      </c>
      <c r="F54" s="7" t="str">
        <f>COUNTIF(F$2:F53,"X")&amp;" /"&amp;ROW()-2</f>
        <v>52 /52</v>
      </c>
      <c r="G54" s="7" t="str">
        <f>COUNTIF(G$2:G53,"X")&amp;" /"&amp;ROW()-2</f>
        <v>52 /52</v>
      </c>
      <c r="H54" s="7" t="str">
        <f>COUNTIF(H$2:H53,"YES")&amp;" /"&amp;ROW()-2</f>
        <v>52 /52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topLeftCell="A31" workbookViewId="0">
      <selection activeCell="A33" sqref="A33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achievement("Pizza Power-Up!","Obtain the growth pizza", 1, trigger)</v>
      </c>
    </row>
    <row r="4" spans="1:1" s="7" customFormat="1" x14ac:dyDescent="0.25">
      <c r="A4" s="7" t="str">
        <f t="shared" ref="A4:A67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achievement("Fiery Ninja Arsenal!","Obtain the flaming ninja stars", 1, trigger)</v>
      </c>
    </row>
    <row r="5" spans="1:1" s="7" customFormat="1" x14ac:dyDescent="0.25">
      <c r="A5" s="7" t="str">
        <f t="shared" ca="1" si="0"/>
        <v>achievement("Lifeline Lunch!","Obtain the 1up pizza", 1, trigger)</v>
      </c>
    </row>
    <row r="6" spans="1:1" s="7" customFormat="1" x14ac:dyDescent="0.25">
      <c r="A6" s="7" t="str">
        <f t="shared" ca="1" si="0"/>
        <v>achievement("Invincible Whirlwind!","Obtain the super nunchucks to become in invincible", 1, trigger)</v>
      </c>
    </row>
    <row r="7" spans="1:1" s="7" customFormat="1" x14ac:dyDescent="0.25">
      <c r="A7" s="7" t="str">
        <f t="shared" ca="1" si="0"/>
        <v>achievement("Aquatic Adventurer!","Go swimming", 1, trigger)</v>
      </c>
    </row>
    <row r="8" spans="1:1" s="7" customFormat="1" x14ac:dyDescent="0.25">
      <c r="A8" s="7" t="str">
        <f t="shared" ca="1" si="0"/>
        <v>achievement("Bountiful Block Breaker!","Get 12 coins or more from a multicoin block", 3, trigger)</v>
      </c>
    </row>
    <row r="9" spans="1:1" s="7" customFormat="1" x14ac:dyDescent="0.25">
      <c r="A9" s="7" t="str">
        <f t="shared" ca="1" si="0"/>
        <v>achievement("Turtle Treasure Trove!","Collect 100 coins to get a 1up", 2, trigger)</v>
      </c>
    </row>
    <row r="10" spans="1:1" s="7" customFormat="1" x14ac:dyDescent="0.25">
      <c r="A10" s="7" t="str">
        <f t="shared" ca="1" si="0"/>
        <v>achievement("Flagpole Finesse!","Earn a 5000 Point Bonus by touching the top of the flagpole", 2, trigger)</v>
      </c>
    </row>
    <row r="11" spans="1:1" s="7" customFormat="1" x14ac:dyDescent="0.25">
      <c r="A11" s="7" t="str">
        <f t="shared" ca="1" si="0"/>
        <v>achievement("Plumber's Life Reserve!","Have 15 lives at once", 5, trigger)</v>
      </c>
    </row>
    <row r="12" spans="1:1" s="7" customFormat="1" x14ac:dyDescent="0.25">
      <c r="A12" s="7" t="str">
        <f t="shared" ca="1" si="0"/>
        <v>achievement("The Origin is Told!","Beat World 1-3 on the 1st Quest", 5, trigger)</v>
      </c>
    </row>
    <row r="13" spans="1:1" s="7" customFormat="1" x14ac:dyDescent="0.25">
      <c r="A13" s="7" t="str">
        <f t="shared" ca="1" si="0"/>
        <v>achievement("Dude, Where's My Princess?","Beat World 2-3 on the 1st Quest", 5, trigger)</v>
      </c>
    </row>
    <row r="14" spans="1:1" s="7" customFormat="1" x14ac:dyDescent="0.25">
      <c r="A14" s="7" t="str">
        <f t="shared" ca="1" si="0"/>
        <v>achievement("Dining on Turtle Soup!","Beat World 3-3 on the 1st Quest", 5, trigger)</v>
      </c>
    </row>
    <row r="15" spans="1:1" s="7" customFormat="1" x14ac:dyDescent="0.25">
      <c r="A15" s="7" t="str">
        <f t="shared" ca="1" si="0"/>
        <v>achievement("Saved the Damsel!","Beat World 4-3 on the 1st Quest", 10, trigger)</v>
      </c>
    </row>
    <row r="16" spans="1:1" s="7" customFormat="1" x14ac:dyDescent="0.25">
      <c r="A16" s="7" t="str">
        <f t="shared" ca="1" si="0"/>
        <v>achievement("Always at Night!","Beat World 1-3 on the 2nd Quest", 5, trigger)</v>
      </c>
    </row>
    <row r="17" spans="1:1" s="7" customFormat="1" x14ac:dyDescent="0.25">
      <c r="A17" s="7" t="str">
        <f t="shared" ca="1" si="0"/>
        <v>achievement("Heroes in a Half-Shell Conqueror!","Beat World 2-3 on the 2nd Quest", 5, trigger)</v>
      </c>
    </row>
    <row r="18" spans="1:1" s="7" customFormat="1" x14ac:dyDescent="0.25">
      <c r="A18" s="7" t="str">
        <f t="shared" ca="1" si="0"/>
        <v>achievement("Legion of Doom!","Beat World 3-3 on the 2nd Quest", 10, trigger)</v>
      </c>
    </row>
    <row r="19" spans="1:1" s="7" customFormat="1" x14ac:dyDescent="0.25">
      <c r="A19" s="7" t="str">
        <f t="shared" ca="1" si="0"/>
        <v>achievement("The Enemy of my Enemy is my Bro!","Beat World 4-3 on the 2nd Quest", 25, trigger)</v>
      </c>
    </row>
    <row r="20" spans="1:1" s="7" customFormat="1" x14ac:dyDescent="0.25">
      <c r="A20" s="7" t="str">
        <f t="shared" ca="1" si="0"/>
        <v>achievement("Master of the Turtle Lair!","Beat World 5-2 on the 2nd Quest", 5, trigger)</v>
      </c>
    </row>
    <row r="21" spans="1:1" s="7" customFormat="1" x14ac:dyDescent="0.25">
      <c r="A21" s="7" t="str">
        <f t="shared" ca="1" si="0"/>
        <v>achievement("Shell Showdown Supremacy!","Beat World 6-1 on the 2nd Quest", 5, trigger)</v>
      </c>
    </row>
    <row r="22" spans="1:1" s="7" customFormat="1" x14ac:dyDescent="0.25">
      <c r="A22" s="7" t="str">
        <f t="shared" ca="1" si="0"/>
        <v>achievement("Ninja-Proof Hero!","Beat World 7-1 on the 2nd Quest", 5, trigger)</v>
      </c>
    </row>
    <row r="23" spans="1:1" s="7" customFormat="1" x14ac:dyDescent="0.25">
      <c r="A23" s="7" t="str">
        <f t="shared" ca="1" si="0"/>
        <v>achievement("Totally Hacked!","Beat World 8-1 on the 2nd Quest", 5, trigger)</v>
      </c>
    </row>
    <row r="24" spans="1:1" s="7" customFormat="1" x14ac:dyDescent="0.25">
      <c r="A24" s="7" t="str">
        <f t="shared" ca="1" si="0"/>
        <v>achievement("Righteous Adventurer!","Complete world 1-1 without pressing left", 5, trigger)</v>
      </c>
    </row>
    <row r="25" spans="1:1" s="7" customFormat="1" x14ac:dyDescent="0.25">
      <c r="A25" s="7" t="str">
        <f t="shared" ca="1" si="0"/>
        <v>achievement("Sewer Speedrun!","Complete world 1-2 in under 50s", 5, trigger)</v>
      </c>
    </row>
    <row r="26" spans="1:1" s="7" customFormat="1" x14ac:dyDescent="0.25">
      <c r="A26" s="7" t="str">
        <f t="shared" ca="1" si="0"/>
        <v>achievement("Warp Navigator!","Find the warp zone in level 1-2", 3, trigger)</v>
      </c>
    </row>
    <row r="27" spans="1:1" s="7" customFormat="1" x14ac:dyDescent="0.25">
      <c r="A27" s="7" t="str">
        <f t="shared" ca="1" si="0"/>
        <v>achievement("Save the Dam!","Complete world 2-1 without losing a powerup or dying", 10, trigger)</v>
      </c>
    </row>
    <row r="28" spans="1:1" s="7" customFormat="1" x14ac:dyDescent="0.25">
      <c r="A28" s="7" t="str">
        <f t="shared" ca="1" si="0"/>
        <v>achievement("Save the Turtles!","Complete world 2-2 without harming any enemies", 10, trigger)</v>
      </c>
    </row>
    <row r="29" spans="1:1" s="7" customFormat="1" x14ac:dyDescent="0.25">
      <c r="A29" s="7" t="str">
        <f t="shared" ca="1" si="0"/>
        <v>achievement("Hazard Pay!","Collect 37 or more coins on world 3-1 without dying", 10, trigger)</v>
      </c>
    </row>
    <row r="30" spans="1:1" s="7" customFormat="1" x14ac:dyDescent="0.25">
      <c r="A30" s="7" t="str">
        <f t="shared" ca="1" si="0"/>
        <v>achievement("Missle Dodger!","Complete world 3-2 without losing a powerup or dying", 10, trigger)</v>
      </c>
    </row>
    <row r="31" spans="1:1" s="7" customFormat="1" x14ac:dyDescent="0.25">
      <c r="A31" s="7" t="str">
        <f t="shared" ca="1" si="0"/>
        <v>achievement("Spiny Speedrun!","Complete world 4-1 in under 40s", 10, trigger)</v>
      </c>
    </row>
    <row r="32" spans="1:1" s="7" customFormat="1" x14ac:dyDescent="0.25">
      <c r="A32" s="7" t="str">
        <f t="shared" ca="1" si="0"/>
        <v>achievement("Double Nunchucks Dynamo!","In world 4-2 get a second super nunchucks before the invincibility of the first one runs out", 10, trigger)</v>
      </c>
    </row>
    <row r="33" spans="1:1" s="7" customFormat="1" x14ac:dyDescent="0.25">
      <c r="A33" s="7" t="str">
        <f t="shared" ca="1" si="0"/>
        <v>achievement("Sunken Treasure!","Collect 27 or more coins on world 5-1 without dying", 10, trigger)</v>
      </c>
    </row>
    <row r="34" spans="1:1" s="7" customFormat="1" x14ac:dyDescent="0.25">
      <c r="A34" s="7" t="str">
        <f t="shared" ca="1" si="0"/>
        <v>achievement("No Pipe, No Problem!","Finish the game completing every level from World 1 to 4 (no warp pipes)", 25, trigger)</v>
      </c>
    </row>
    <row r="35" spans="1:1" s="7" customFormat="1" x14ac:dyDescent="0.25">
      <c r="A35" s="7" t="str">
        <f t="shared" ca="1" si="0"/>
        <v>achievement("The Tortoise and the Ninja!","Finish the game in under 5 minutes", 25, trigger)</v>
      </c>
    </row>
    <row r="36" spans="1:1" s="7" customFormat="1" x14ac:dyDescent="0.25">
      <c r="A36" s="7" t="str">
        <f t="shared" ca="1" si="0"/>
        <v>achievement("Blazing Shell Slayer!","Defeat the Ninja Turtle boss on World 1-3 with flaming ninja stars", 10, trigger)</v>
      </c>
    </row>
    <row r="37" spans="1:1" s="7" customFormat="1" x14ac:dyDescent="0.25">
      <c r="A37" s="7" t="str">
        <f t="shared" ca="1" si="0"/>
        <v>achievement("Inferno Ninja Nemesis!","Defeat the Ninja Turtle boss on World 2-3 with flaming ninja stars", 10, trigger)</v>
      </c>
    </row>
    <row r="38" spans="1:1" s="7" customFormat="1" x14ac:dyDescent="0.25">
      <c r="A38" s="7" t="str">
        <f t="shared" ca="1" si="0"/>
        <v>achievement("Pyro Turtle Annihilator!","Defeat the Ninja Turtle boss on World 3-3 with flaming ninja stars", 10, trigger)</v>
      </c>
    </row>
    <row r="39" spans="1:1" s="7" customFormat="1" x14ac:dyDescent="0.25">
      <c r="A39" s="7" t="str">
        <f t="shared" ca="1" si="0"/>
        <v>achievement("Firestorm Ninja Vanquisher!","Defeat the Ninja Turtle boss on World 4-3 with flaming ninja stars", 10, trigger)</v>
      </c>
    </row>
    <row r="40" spans="1:1" x14ac:dyDescent="0.25">
      <c r="A40" s="7" t="str">
        <f t="shared" ca="1" si="0"/>
        <v>achievement("Tiny Titan!","Beat World 1 without powering up", 10, trigger)</v>
      </c>
    </row>
    <row r="41" spans="1:1" x14ac:dyDescent="0.25">
      <c r="A41" s="7" t="str">
        <f t="shared" ca="1" si="0"/>
        <v>achievement("Unyielding Underdog!","Beat World 2 without powering up", 25, trigger)</v>
      </c>
    </row>
    <row r="42" spans="1:1" x14ac:dyDescent="0.25">
      <c r="A42" s="7" t="str">
        <f t="shared" ca="1" si="0"/>
        <v>achievement("The Little Legend!","Beat World 3 without powering up", 25, trigger)</v>
      </c>
    </row>
    <row r="43" spans="1:1" x14ac:dyDescent="0.25">
      <c r="A43" s="7" t="str">
        <f t="shared" ca="1" si="0"/>
        <v>achievement("Small Size, Big Success!","Beat World 4 without powering up", 25, trigger)</v>
      </c>
    </row>
    <row r="44" spans="1:1" x14ac:dyDescent="0.25">
      <c r="A44" s="7" t="str">
        <f t="shared" ca="1" si="0"/>
        <v>achievement("Reptilian Rampage!","Kill 13 or more Tiny Turtles (Goombas) on world 1-1 without dying", 5, trigger)</v>
      </c>
    </row>
    <row r="45" spans="1:1" x14ac:dyDescent="0.25">
      <c r="A45" s="7" t="str">
        <f t="shared" ca="1" si="0"/>
        <v>achievement("The Mutant Menace!","Kill 6 or more Koopas or Paratroopas on world 1-2 without dying (shelled enemies need to be knocked out or kicked of the screen)", 5, trigger)</v>
      </c>
    </row>
    <row r="46" spans="1:1" x14ac:dyDescent="0.25">
      <c r="A46" s="7" t="str">
        <f t="shared" ca="1" si="0"/>
        <v>achievement("Buzzy Beetle Bane!","Kill 7 or more Buzzy Turtles (Buzzy Beetles) on world 1-2 without dying (2nd Quest, shelled enemies need to be knocked out or kicked of the screen)", 10, trigger)</v>
      </c>
    </row>
    <row r="47" spans="1:1" x14ac:dyDescent="0.25">
      <c r="A47" s="7" t="str">
        <f t="shared" ca="1" si="0"/>
        <v>achievement("Dam Demolition Diffuser!","Kill 15 or more grey or red Missles (Cheep Cheeps) on world 2-1 without dying", 5, trigger)</v>
      </c>
    </row>
    <row r="48" spans="1:1" x14ac:dyDescent="0.25">
      <c r="A48" s="7" t="str">
        <f t="shared" ca="1" si="0"/>
        <v>achievement("Blooper Buster!","Kill 3 or more Bloopers on world 2-1 without dying (2nd Quest)", 10, trigger)</v>
      </c>
    </row>
    <row r="49" spans="1:1" x14ac:dyDescent="0.25">
      <c r="A49" s="7" t="str">
        <f t="shared" ca="1" si="0"/>
        <v>achievement("Shell Slaughterer!","Kill 10 or more Koopas or Paratroopas on world 2-2 without dying (shelled enemies need to be knocked out or kicked of the screen)", 5, trigger)</v>
      </c>
    </row>
    <row r="50" spans="1:1" x14ac:dyDescent="0.25">
      <c r="A50" s="7" t="str">
        <f t="shared" ca="1" si="0"/>
        <v>achievement("Turtle Bro Terminator!","Kill 3 or more Turtle Bros (Hammer Bros) on world 3-1 without dying", 10, trigger)</v>
      </c>
    </row>
    <row r="51" spans="1:1" x14ac:dyDescent="0.25">
      <c r="A51" s="7" t="str">
        <f t="shared" ca="1" si="0"/>
        <v>achievement("Missile Bill Massacre!","Kill 15 or more Missle Bills (Bullets Bills) on world 3-2 without dying", 5, trigger)</v>
      </c>
    </row>
    <row r="52" spans="1:1" x14ac:dyDescent="0.25">
      <c r="A52" s="7" t="str">
        <f t="shared" ca="1" si="0"/>
        <v>achievement("Krang Crusher!","Kill 3 or more Lakitus on world 4-1 without dying", 5, trigger)</v>
      </c>
    </row>
    <row r="53" spans="1:1" x14ac:dyDescent="0.25">
      <c r="A53" s="7" t="str">
        <f t="shared" ca="1" si="0"/>
        <v>achievement("Spiny Smackdown!","Kill 15 or more Spiny Turtles on world 4-1 without dying", 5, trigger)</v>
      </c>
    </row>
    <row r="54" spans="1:1" x14ac:dyDescent="0.25">
      <c r="A54" s="7" t="str">
        <f t="shared" ca="1" si="0"/>
        <v>achievement("Vegetation Vendetta!","Kill 11 or more Piranha Plants on world 4-2 without dying", 10, trigger)</v>
      </c>
    </row>
    <row r="55" spans="1:1" x14ac:dyDescent="0.25">
      <c r="A55" s="7" t="str">
        <f t="shared" ca="1" si="0"/>
        <v>achievement("","", , trigger)</v>
      </c>
    </row>
    <row r="56" spans="1:1" x14ac:dyDescent="0.25">
      <c r="A56" s="7" t="str">
        <f t="shared" ca="1" si="0"/>
        <v>achievement("","", , trigger)</v>
      </c>
    </row>
    <row r="57" spans="1:1" s="7" customFormat="1" x14ac:dyDescent="0.25">
      <c r="A57" s="7" t="str">
        <f t="shared" ca="1" si="0"/>
        <v>achievement("","", , trigger)</v>
      </c>
    </row>
    <row r="58" spans="1:1" ht="14.25" customHeight="1" x14ac:dyDescent="0.25">
      <c r="A58" s="7" t="str">
        <f t="shared" ca="1" si="0"/>
        <v>achievement("","", , trigger)</v>
      </c>
    </row>
    <row r="59" spans="1:1" x14ac:dyDescent="0.25">
      <c r="A59" s="7" t="str">
        <f t="shared" ca="1" si="0"/>
        <v>achievement("","", , trigger)</v>
      </c>
    </row>
    <row r="60" spans="1:1" x14ac:dyDescent="0.25">
      <c r="A60" s="7" t="str">
        <f t="shared" ca="1" si="0"/>
        <v>achievement("","", , trigger)</v>
      </c>
    </row>
    <row r="61" spans="1:1" x14ac:dyDescent="0.25">
      <c r="A61" s="7" t="str">
        <f t="shared" ca="1" si="0"/>
        <v>achievement("","", , trigger)</v>
      </c>
    </row>
    <row r="62" spans="1:1" x14ac:dyDescent="0.25">
      <c r="A62" s="7" t="str">
        <f t="shared" ca="1" si="0"/>
        <v>achievement("","", , trigger)</v>
      </c>
    </row>
    <row r="63" spans="1:1" x14ac:dyDescent="0.25">
      <c r="A63" s="7" t="str">
        <f t="shared" ca="1" si="0"/>
        <v>achievement("","", , trigger)</v>
      </c>
    </row>
    <row r="64" spans="1:1" x14ac:dyDescent="0.25">
      <c r="A64" s="7" t="str">
        <f t="shared" ca="1" si="0"/>
        <v>achievement("","", , trigger)</v>
      </c>
    </row>
    <row r="65" spans="1:1" x14ac:dyDescent="0.25">
      <c r="A65" s="7" t="str">
        <f t="shared" ca="1" si="0"/>
        <v>achievement("","", , trigger)</v>
      </c>
    </row>
    <row r="66" spans="1:1" x14ac:dyDescent="0.25">
      <c r="A66" s="7" t="str">
        <f t="shared" ca="1" si="0"/>
        <v>achievement("","", , trigger)</v>
      </c>
    </row>
    <row r="67" spans="1:1" x14ac:dyDescent="0.25">
      <c r="A67" s="7" t="str">
        <f t="shared" ca="1" si="0"/>
        <v>achievement("","", , trigger)</v>
      </c>
    </row>
    <row r="68" spans="1:1" x14ac:dyDescent="0.25">
      <c r="A68" s="7" t="str">
        <f t="shared" ref="A68:A76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1"/>
        <v>achievement("","", , trigger)</v>
      </c>
    </row>
    <row r="70" spans="1:1" x14ac:dyDescent="0.25">
      <c r="A70" s="7" t="str">
        <f t="shared" ca="1" si="1"/>
        <v>achievement("","", , trigger)</v>
      </c>
    </row>
    <row r="71" spans="1:1" x14ac:dyDescent="0.25">
      <c r="A71" s="7" t="str">
        <f t="shared" ca="1" si="1"/>
        <v>achievement("","", , trigger)</v>
      </c>
    </row>
    <row r="72" spans="1:1" x14ac:dyDescent="0.25">
      <c r="A72" s="7" t="str">
        <f t="shared" ca="1" si="1"/>
        <v>achievement("","", , trigger)</v>
      </c>
    </row>
    <row r="73" spans="1:1" x14ac:dyDescent="0.25">
      <c r="A73" s="7" t="str">
        <f t="shared" ca="1" si="1"/>
        <v>achievement("","", , trigger)</v>
      </c>
    </row>
    <row r="74" spans="1:1" x14ac:dyDescent="0.25">
      <c r="A74" s="7" t="str">
        <f t="shared" ca="1" si="1"/>
        <v>achievement("","", , trigger)</v>
      </c>
    </row>
    <row r="75" spans="1:1" x14ac:dyDescent="0.25">
      <c r="A75" s="7" t="str">
        <f t="shared" ca="1" si="1"/>
        <v>achievement("","", , trigger)</v>
      </c>
    </row>
    <row r="76" spans="1:1" x14ac:dyDescent="0.25">
      <c r="A76" s="7" t="str">
        <f t="shared" ca="1" si="1"/>
        <v>achievement("","", , trigger)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M3" sqref="M3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33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15</v>
      </c>
      <c r="B2" s="1">
        <v>0</v>
      </c>
      <c r="C2">
        <f>COUNTIF(Achievements!D:D,A2)</f>
        <v>0</v>
      </c>
      <c r="E2" s="8" t="s">
        <v>31</v>
      </c>
      <c r="F2" s="4">
        <f>COUNTIF(Achievements!B:B,E2)</f>
        <v>21</v>
      </c>
      <c r="G2" s="7">
        <f>SUMIF(Achievements!B:B,E2,Achievements!E:E)</f>
        <v>107</v>
      </c>
      <c r="J2" s="1"/>
    </row>
    <row r="3" spans="1:10" x14ac:dyDescent="0.25">
      <c r="A3" t="s">
        <v>9</v>
      </c>
      <c r="B3">
        <v>1</v>
      </c>
      <c r="C3">
        <f>COUNTIF(Achievements!D:D,A3)</f>
        <v>5</v>
      </c>
      <c r="E3" s="8" t="s">
        <v>37</v>
      </c>
      <c r="F3" s="4">
        <f>COUNTIF(Achievements!B:B,E3)</f>
        <v>0</v>
      </c>
      <c r="G3" s="7">
        <f>SUMIF(Achievements!B:B,E3,Achievements!E:E)</f>
        <v>0</v>
      </c>
      <c r="J3" s="1"/>
    </row>
    <row r="4" spans="1:10" x14ac:dyDescent="0.25">
      <c r="A4" t="s">
        <v>17</v>
      </c>
      <c r="B4">
        <v>2</v>
      </c>
      <c r="C4">
        <f>COUNTIF(Achievements!D:D,A4)</f>
        <v>2</v>
      </c>
      <c r="E4" s="8" t="s">
        <v>33</v>
      </c>
      <c r="F4" s="4">
        <f>COUNTIF(Achievements!B:B,E4)</f>
        <v>20</v>
      </c>
      <c r="G4" s="7">
        <f>SUMIF(Achievements!B:B,E4,Achievements!E:E)</f>
        <v>258</v>
      </c>
    </row>
    <row r="5" spans="1:10" x14ac:dyDescent="0.25">
      <c r="A5" t="s">
        <v>10</v>
      </c>
      <c r="B5">
        <v>3</v>
      </c>
      <c r="C5">
        <f>COUNTIF(Achievements!D:D,A5)</f>
        <v>2</v>
      </c>
      <c r="E5" s="8" t="s">
        <v>36</v>
      </c>
      <c r="F5" s="4">
        <f>COUNTIF(Achievements!B:B,E5)</f>
        <v>11</v>
      </c>
      <c r="G5" s="7">
        <f>SUMIF(Achievements!B:B,E5,Achievements!E:E)</f>
        <v>75</v>
      </c>
    </row>
    <row r="6" spans="1:10" x14ac:dyDescent="0.25">
      <c r="A6" t="s">
        <v>11</v>
      </c>
      <c r="B6">
        <v>4</v>
      </c>
      <c r="C6">
        <f>COUNTIF(Achievements!D:D,A6)</f>
        <v>0</v>
      </c>
      <c r="E6" s="8" t="s">
        <v>38</v>
      </c>
      <c r="F6" s="4">
        <f>COUNTIF(Achievements!B:B,E6)</f>
        <v>0</v>
      </c>
      <c r="G6" s="7">
        <f>SUMIF(Achievements!B:B,E6,Achievements!E:E)</f>
        <v>0</v>
      </c>
    </row>
    <row r="7" spans="1:10" x14ac:dyDescent="0.25">
      <c r="A7" t="s">
        <v>12</v>
      </c>
      <c r="B7">
        <v>5</v>
      </c>
      <c r="C7">
        <f>COUNTIF(Achievements!D:D,A7)</f>
        <v>19</v>
      </c>
      <c r="E7" s="2" t="s">
        <v>5</v>
      </c>
      <c r="F7" s="3">
        <f>SUM(F2:F6)</f>
        <v>52</v>
      </c>
      <c r="G7" s="3">
        <f>SUM(G2:G6)</f>
        <v>440</v>
      </c>
    </row>
    <row r="8" spans="1:10" x14ac:dyDescent="0.25">
      <c r="A8" t="s">
        <v>13</v>
      </c>
      <c r="B8">
        <v>10</v>
      </c>
      <c r="C8">
        <f>COUNTIF(Achievements!D:D,A8)</f>
        <v>18</v>
      </c>
    </row>
    <row r="9" spans="1:10" x14ac:dyDescent="0.25">
      <c r="A9" s="7" t="s">
        <v>14</v>
      </c>
      <c r="B9" s="7">
        <v>25</v>
      </c>
      <c r="C9" s="7">
        <f>COUNTIF(Achievements!D:D,A9)</f>
        <v>6</v>
      </c>
    </row>
    <row r="10" spans="1:10" x14ac:dyDescent="0.25">
      <c r="A10" t="s">
        <v>32</v>
      </c>
      <c r="B10">
        <v>50</v>
      </c>
      <c r="C10">
        <f>COUNTIF(Achievements!D:D,A10)</f>
        <v>0</v>
      </c>
    </row>
    <row r="11" spans="1:10" x14ac:dyDescent="0.25">
      <c r="A11" s="2" t="s">
        <v>5</v>
      </c>
      <c r="B11" s="3"/>
      <c r="C11" s="3">
        <f>SUM(C2:C10)</f>
        <v>52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>B3+1</f>
        <v>38945</v>
      </c>
      <c r="D3" s="7">
        <f t="shared" ref="D3:R3" si="1">C3+1</f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>B4+1</f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>B5+1</f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Achievements</vt:lpstr>
      <vt:lpstr>Extras</vt:lpstr>
      <vt:lpstr>Leaderboards</vt:lpstr>
      <vt:lpstr>Enemy Spawns</vt:lpstr>
      <vt:lpstr>Level Spawns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2023-08-22T19:35:35Z</dcterms:modified>
</cp:coreProperties>
</file>