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Armour Force (Mega Duck)\Doc\"/>
    </mc:Choice>
  </mc:AlternateContent>
  <bookViews>
    <workbookView xWindow="-105" yWindow="-105" windowWidth="23250" windowHeight="12570" tabRatio="635" firstSheet="1" activeTab="2"/>
  </bookViews>
  <sheets>
    <sheet name="Achievements" sheetId="2" r:id="rId1"/>
    <sheet name="Leaderboards" sheetId="27" r:id="rId2"/>
    <sheet name="Checklist" sheetId="49" r:id="rId3"/>
    <sheet name="Text" sheetId="11" r:id="rId4"/>
    <sheet name="Stats" sheetId="7" r:id="rId5"/>
    <sheet name="Game Dec" sheetId="16" state="hidden" r:id="rId6"/>
  </sheets>
  <definedNames>
    <definedName name="_xlnm._FilterDatabase" localSheetId="0" hidden="1">Achievements!$B$1:$G$172</definedName>
    <definedName name="_xlnm._FilterDatabase" localSheetId="2" hidden="1">Checklist!$A$1:$I$1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49" l="1"/>
  <c r="B7" i="49"/>
  <c r="C7" i="49"/>
  <c r="A8" i="49"/>
  <c r="B8" i="49"/>
  <c r="C8" i="49"/>
  <c r="A9" i="49"/>
  <c r="B9" i="49"/>
  <c r="C9" i="49"/>
  <c r="A10" i="49"/>
  <c r="B10" i="49"/>
  <c r="C10" i="49"/>
  <c r="A11" i="49"/>
  <c r="B11" i="49"/>
  <c r="C11" i="49"/>
  <c r="A12" i="49"/>
  <c r="B12" i="49"/>
  <c r="C12" i="49"/>
  <c r="A13" i="49"/>
  <c r="B13" i="49"/>
  <c r="C13" i="49"/>
  <c r="A14" i="49"/>
  <c r="B14" i="49"/>
  <c r="C14" i="49"/>
  <c r="A15" i="49"/>
  <c r="B15" i="49"/>
  <c r="C15" i="49"/>
  <c r="A6" i="49" l="1"/>
  <c r="B6" i="49"/>
  <c r="C6" i="49"/>
  <c r="I6" i="49"/>
  <c r="I7" i="49"/>
  <c r="I8" i="49"/>
  <c r="I9" i="49"/>
  <c r="I10" i="49"/>
  <c r="I11" i="49"/>
  <c r="I12" i="49"/>
  <c r="I13" i="49"/>
  <c r="I14" i="49"/>
  <c r="I15" i="49"/>
  <c r="A3" i="49" l="1"/>
  <c r="A4" i="49"/>
  <c r="A5" i="49"/>
  <c r="B4" i="49"/>
  <c r="C4" i="49"/>
  <c r="B5" i="49"/>
  <c r="C5" i="49"/>
  <c r="E12" i="2"/>
  <c r="E11" i="2"/>
  <c r="I4" i="49" l="1"/>
  <c r="I5" i="49"/>
  <c r="E15" i="2" l="1"/>
  <c r="E14" i="2" l="1"/>
  <c r="E13" i="2"/>
  <c r="E10" i="2"/>
  <c r="F6" i="7" l="1"/>
  <c r="B3" i="49" l="1"/>
  <c r="C3" i="49"/>
  <c r="I3" i="49" l="1"/>
  <c r="C2" i="49" l="1"/>
  <c r="B2" i="49"/>
  <c r="A2" i="49"/>
  <c r="E6" i="2" l="1"/>
  <c r="E4" i="2"/>
  <c r="E2" i="2"/>
  <c r="E5" i="2" l="1"/>
  <c r="E3" i="2"/>
  <c r="E16" i="49" l="1"/>
  <c r="F16" i="49"/>
  <c r="G16" i="49"/>
  <c r="H16" i="49"/>
  <c r="D16" i="49"/>
  <c r="G6" i="7"/>
  <c r="E7" i="2"/>
  <c r="E8" i="2"/>
  <c r="E9" i="2"/>
  <c r="A45" i="11"/>
  <c r="A24" i="11"/>
  <c r="A19" i="11"/>
  <c r="A29" i="11"/>
  <c r="A28" i="11"/>
  <c r="A7" i="11"/>
  <c r="A22" i="11"/>
  <c r="A18" i="11"/>
  <c r="A25" i="11"/>
  <c r="A17" i="11"/>
  <c r="A47" i="11"/>
  <c r="A9" i="11"/>
  <c r="A5" i="11"/>
  <c r="A12" i="11"/>
  <c r="A32" i="11"/>
  <c r="A13" i="11"/>
  <c r="A23" i="11"/>
  <c r="A26" i="11"/>
  <c r="A11" i="11"/>
  <c r="A21" i="11"/>
  <c r="A4" i="11"/>
  <c r="A3" i="11"/>
  <c r="A15" i="11"/>
  <c r="A31" i="11"/>
  <c r="A20" i="11"/>
  <c r="A16" i="11"/>
  <c r="A8" i="11"/>
  <c r="A10" i="11"/>
  <c r="A46" i="11"/>
  <c r="A39" i="11"/>
  <c r="A43" i="11"/>
  <c r="A27" i="11"/>
  <c r="A6" i="11"/>
  <c r="A30" i="11"/>
  <c r="A14" i="11"/>
  <c r="I2" i="49" l="1"/>
  <c r="I16" i="49" s="1"/>
  <c r="A38" i="11"/>
  <c r="A37" i="11"/>
  <c r="A42" i="11"/>
  <c r="A41" i="11"/>
  <c r="A1" i="2" l="1"/>
  <c r="A67" i="11"/>
  <c r="A36" i="11"/>
  <c r="A44" i="11"/>
  <c r="A40" i="11"/>
  <c r="A35" i="11"/>
  <c r="A76" i="11"/>
  <c r="A34" i="11"/>
  <c r="A75" i="11"/>
  <c r="A33" i="11"/>
  <c r="A74" i="11"/>
  <c r="F5" i="7" l="1"/>
  <c r="G5" i="7" l="1"/>
  <c r="A56" i="11"/>
  <c r="A59" i="11"/>
  <c r="A61" i="11"/>
  <c r="A71" i="11"/>
  <c r="A73" i="11"/>
  <c r="A53" i="11"/>
  <c r="A68" i="11"/>
  <c r="A52" i="11"/>
  <c r="A62" i="11"/>
  <c r="A50" i="11"/>
  <c r="A58" i="11"/>
  <c r="A72" i="11"/>
  <c r="A69" i="11"/>
  <c r="A57" i="11"/>
  <c r="A60" i="11"/>
  <c r="A64" i="11"/>
  <c r="A55" i="11"/>
  <c r="A54" i="11"/>
  <c r="A70" i="11"/>
  <c r="A49" i="11"/>
  <c r="A65" i="11"/>
  <c r="A63" i="11"/>
  <c r="A51" i="11"/>
  <c r="A66" i="11"/>
  <c r="A48" i="11"/>
  <c r="F4" i="7" l="1"/>
  <c r="C9" i="7" l="1"/>
  <c r="G4" i="7" l="1"/>
  <c r="F3" i="7" l="1"/>
  <c r="F2" i="7"/>
  <c r="F7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7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<sst xmlns="http://schemas.openxmlformats.org/spreadsheetml/2006/main" count="175" uniqueCount="68">
  <si>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</si>
  <si>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</si>
  <si>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</si>
  <si>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</si>
  <si>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</si>
  <si>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</si>
  <si>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</si>
  <si>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</si>
  <si>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</si>
  <si>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</si>
  <si>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</si>
  <si>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</si>
  <si>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</si>
  <si>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</si>
  <si>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</si>
  <si>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</si>
  <si>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</si>
  <si>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</si>
  <si>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</si>
  <si>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</si>
  <si>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</si>
  <si>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</si>
  <si>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</si>
  <si>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</si>
  <si>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</si>
  <si>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Lower?</t>
  </si>
  <si>
    <t>Reset Safe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</si>
  <si>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</si>
  <si>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</si>
  <si>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</si>
  <si>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</si>
  <si>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</si>
  <si>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</si>
  <si>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</si>
  <si>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</si>
  <si>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Score</t>
  </si>
  <si>
    <t>Collect</t>
  </si>
  <si>
    <t>Beat Stage 1</t>
  </si>
  <si>
    <t>Beat Stage 2</t>
  </si>
  <si>
    <t>Beat Stage 3</t>
  </si>
  <si>
    <t>Beat Stage 4</t>
  </si>
  <si>
    <t>Beat Stage 5</t>
  </si>
  <si>
    <t>Battle of the Moon</t>
  </si>
  <si>
    <t>Colony Recovery</t>
  </si>
  <si>
    <t>Madrid Constellation</t>
  </si>
  <si>
    <t>Battle of Uranus</t>
  </si>
  <si>
    <t>Final Combat</t>
  </si>
  <si>
    <t>Maximize the standard shot power</t>
  </si>
  <si>
    <t>Upgrade to the firearm shot</t>
  </si>
  <si>
    <t>Have 120 or more health at once</t>
  </si>
  <si>
    <t>Score more than 1,000,000 points</t>
  </si>
  <si>
    <t>Score more than 500,000 points</t>
  </si>
  <si>
    <t>Score more than 250,000 points</t>
  </si>
  <si>
    <t>Score more than 100,000 points</t>
  </si>
  <si>
    <t>Upgrade</t>
  </si>
  <si>
    <t>Highest Score</t>
  </si>
  <si>
    <t>Activate the special weapon</t>
  </si>
  <si>
    <t>Beat the game without using a continue</t>
  </si>
  <si>
    <t>Armour Force</t>
  </si>
  <si>
    <t>Triple Shot</t>
  </si>
  <si>
    <t>Fire Arm</t>
  </si>
  <si>
    <t>Armoured Core</t>
  </si>
  <si>
    <t>Super Shot</t>
  </si>
  <si>
    <t>Commander</t>
  </si>
  <si>
    <t>Private</t>
  </si>
  <si>
    <t>Corporal </t>
  </si>
  <si>
    <t>Sergeant </t>
  </si>
  <si>
    <t>Highest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</si>
</sst>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9BDD"/>
      <color rgb="FFAD59C7"/>
      <color rgb="FFA66BD3"/>
      <color rgb="FFB776D4"/>
      <color rgb="FFB973C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5"/>
  <sheetViews>
    <sheetView topLeftCell="C1" zoomScale="85" zoomScaleNormal="85" workbookViewId="0">
      <selection activeCell="F15" sqref="F2:F15"/>
    </sheetView>
  </sheetViews>
  <sheetFormatPr defaultRowHeight="15" x14ac:dyDescent="0.25"/>
  <cols>
    <col min="1" max="1" width="3" style="7" bestFit="1" customWidth="1"/>
    <col min="2" max="2" width="10.85546875" style="7" bestFit="1" customWidth="1"/>
    <col min="3" max="3" width="69.28515625" style="5" bestFit="1" customWidth="1"/>
    <col min="4" max="4" width="11.42578125" customWidth="1"/>
    <col min="5" max="5" width="8.42578125" customWidth="1"/>
    <col min="6" max="6" width="97.5703125" style="5" customWidth="1"/>
    <col min="7" max="7" width="42.140625" bestFit="1" customWidth="1"/>
    <col min="8" max="8" width="9.85546875" customWidth="1"/>
  </cols>
  <sheetData>
    <row r="1" spans="1:7" x14ac:dyDescent="0.25">
      <c r="A1" s="7" t="e">
        <f>CHAR(34)+Achievements!#REF!+CHAR(34)+","+CHAR(34)</f>
        <v>#VALUE!</v>
      </c>
      <c r="B1" s="2" t="s">
        <v>15</v>
      </c>
      <c r="C1" s="6" t="s">
        <v>1</v>
      </c>
      <c r="D1" s="1" t="s">
        <v>33</v>
      </c>
      <c r="E1" s="1" t="s">
        <v>3</v>
      </c>
      <c r="F1" s="6" t="s">
        <v>2</v>
      </c>
      <c r="G1" s="1" t="s">
        <v>7</v>
      </c>
    </row>
    <row r="2" spans="1:7" s="7" customFormat="1" x14ac:dyDescent="0.25">
      <c r="A2" s="7">
        <v>1</v>
      </c>
      <c r="B2" s="8" t="s">
        <v>31</v>
      </c>
      <c r="C2" s="5" t="s">
        <v>42</v>
      </c>
      <c r="D2" s="5" t="s">
        <v>11</v>
      </c>
      <c r="E2" s="7">
        <f>VLOOKUP(D2,Stats!$A$1:$B$10,2,FALSE)</f>
        <v>5</v>
      </c>
      <c r="F2" s="5" t="s">
        <v>37</v>
      </c>
      <c r="G2" s="5"/>
    </row>
    <row r="3" spans="1:7" s="7" customFormat="1" x14ac:dyDescent="0.25">
      <c r="A3" s="7">
        <v>2</v>
      </c>
      <c r="B3" s="8" t="s">
        <v>31</v>
      </c>
      <c r="C3" s="5" t="s">
        <v>43</v>
      </c>
      <c r="D3" s="5" t="s">
        <v>11</v>
      </c>
      <c r="E3" s="7">
        <f>VLOOKUP(D3,Stats!$A$1:$B$10,2,FALSE)</f>
        <v>5</v>
      </c>
      <c r="F3" s="5" t="s">
        <v>38</v>
      </c>
      <c r="G3" s="5"/>
    </row>
    <row r="4" spans="1:7" s="7" customFormat="1" x14ac:dyDescent="0.25">
      <c r="A4" s="7">
        <v>3</v>
      </c>
      <c r="B4" s="8" t="s">
        <v>31</v>
      </c>
      <c r="C4" s="5" t="s">
        <v>44</v>
      </c>
      <c r="D4" s="5" t="s">
        <v>12</v>
      </c>
      <c r="E4" s="7">
        <f>VLOOKUP(D4,Stats!$A$1:$B$10,2,FALSE)</f>
        <v>10</v>
      </c>
      <c r="F4" s="5" t="s">
        <v>39</v>
      </c>
      <c r="G4" s="5"/>
    </row>
    <row r="5" spans="1:7" s="7" customFormat="1" x14ac:dyDescent="0.25">
      <c r="A5" s="7">
        <v>4</v>
      </c>
      <c r="B5" s="8" t="s">
        <v>31</v>
      </c>
      <c r="C5" s="5" t="s">
        <v>45</v>
      </c>
      <c r="D5" s="5" t="s">
        <v>12</v>
      </c>
      <c r="E5" s="7">
        <f>VLOOKUP(D5,Stats!$A$1:$B$10,2,FALSE)</f>
        <v>10</v>
      </c>
      <c r="F5" s="5" t="s">
        <v>40</v>
      </c>
      <c r="G5" s="5"/>
    </row>
    <row r="6" spans="1:7" s="7" customFormat="1" x14ac:dyDescent="0.25">
      <c r="A6" s="7">
        <v>5</v>
      </c>
      <c r="B6" s="8" t="s">
        <v>31</v>
      </c>
      <c r="C6" s="5" t="s">
        <v>46</v>
      </c>
      <c r="D6" s="5" t="s">
        <v>13</v>
      </c>
      <c r="E6" s="7">
        <f>VLOOKUP(D6,Stats!$A$1:$B$10,2,FALSE)</f>
        <v>25</v>
      </c>
      <c r="F6" s="5" t="s">
        <v>41</v>
      </c>
      <c r="G6" s="5"/>
    </row>
    <row r="7" spans="1:7" s="7" customFormat="1" x14ac:dyDescent="0.25">
      <c r="A7" s="7">
        <v>6</v>
      </c>
      <c r="B7" s="8" t="s">
        <v>33</v>
      </c>
      <c r="C7" s="5" t="s">
        <v>58</v>
      </c>
      <c r="D7" s="5" t="s">
        <v>32</v>
      </c>
      <c r="E7" s="7">
        <f>VLOOKUP(D7,Stats!$A$1:$B$10,2,FALSE)</f>
        <v>50</v>
      </c>
      <c r="F7" s="5" t="s">
        <v>57</v>
      </c>
      <c r="G7" s="5"/>
    </row>
    <row r="8" spans="1:7" s="7" customFormat="1" x14ac:dyDescent="0.25">
      <c r="A8" s="7">
        <v>7</v>
      </c>
      <c r="B8" s="8" t="s">
        <v>54</v>
      </c>
      <c r="C8" s="5" t="s">
        <v>62</v>
      </c>
      <c r="D8" s="5" t="s">
        <v>8</v>
      </c>
      <c r="E8" s="7">
        <f>VLOOKUP(D8,Stats!$A$1:$B$10,2,FALSE)</f>
        <v>1</v>
      </c>
      <c r="F8" s="5" t="s">
        <v>56</v>
      </c>
      <c r="G8" s="5"/>
    </row>
    <row r="9" spans="1:7" s="7" customFormat="1" x14ac:dyDescent="0.25">
      <c r="A9" s="7">
        <v>8</v>
      </c>
      <c r="B9" s="8" t="s">
        <v>54</v>
      </c>
      <c r="C9" s="5" t="s">
        <v>59</v>
      </c>
      <c r="D9" s="5" t="s">
        <v>8</v>
      </c>
      <c r="E9" s="7">
        <f>VLOOKUP(D9,Stats!$A$1:$B$10,2,FALSE)</f>
        <v>1</v>
      </c>
      <c r="F9" s="5" t="s">
        <v>47</v>
      </c>
      <c r="G9" s="5"/>
    </row>
    <row r="10" spans="1:7" x14ac:dyDescent="0.25">
      <c r="A10" s="7">
        <v>9</v>
      </c>
      <c r="B10" s="8" t="s">
        <v>54</v>
      </c>
      <c r="C10" s="5" t="s">
        <v>60</v>
      </c>
      <c r="D10" s="5" t="s">
        <v>16</v>
      </c>
      <c r="E10" s="7">
        <f>VLOOKUP(D10,Stats!$A$1:$B$10,2,FALSE)</f>
        <v>2</v>
      </c>
      <c r="F10" s="5" t="s">
        <v>48</v>
      </c>
    </row>
    <row r="11" spans="1:7" x14ac:dyDescent="0.25">
      <c r="A11" s="7">
        <v>10</v>
      </c>
      <c r="B11" s="8" t="s">
        <v>54</v>
      </c>
      <c r="C11" s="5" t="s">
        <v>61</v>
      </c>
      <c r="D11" s="5" t="s">
        <v>9</v>
      </c>
      <c r="E11" s="7">
        <f>VLOOKUP(D11,Stats!$A$1:$B$10,2,FALSE)</f>
        <v>3</v>
      </c>
      <c r="F11" s="5" t="s">
        <v>49</v>
      </c>
    </row>
    <row r="12" spans="1:7" s="7" customFormat="1" x14ac:dyDescent="0.25">
      <c r="A12" s="7">
        <v>11</v>
      </c>
      <c r="B12" s="8" t="s">
        <v>35</v>
      </c>
      <c r="C12" s="5" t="s">
        <v>64</v>
      </c>
      <c r="D12" s="5" t="s">
        <v>11</v>
      </c>
      <c r="E12" s="7">
        <f>VLOOKUP(D12,Stats!$A$1:$B$10,2,FALSE)</f>
        <v>5</v>
      </c>
      <c r="F12" s="5" t="s">
        <v>53</v>
      </c>
    </row>
    <row r="13" spans="1:7" s="7" customFormat="1" x14ac:dyDescent="0.25">
      <c r="A13" s="7">
        <v>12</v>
      </c>
      <c r="B13" s="8" t="s">
        <v>35</v>
      </c>
      <c r="C13" s="7" t="s">
        <v>65</v>
      </c>
      <c r="D13" s="5" t="s">
        <v>11</v>
      </c>
      <c r="E13" s="7">
        <f>VLOOKUP(D13,Stats!$A$1:$B$10,2,FALSE)</f>
        <v>5</v>
      </c>
      <c r="F13" s="5" t="s">
        <v>52</v>
      </c>
      <c r="G13" s="5"/>
    </row>
    <row r="14" spans="1:7" s="7" customFormat="1" x14ac:dyDescent="0.25">
      <c r="A14" s="7">
        <v>13</v>
      </c>
      <c r="B14" s="8" t="s">
        <v>35</v>
      </c>
      <c r="C14" s="7" t="s">
        <v>66</v>
      </c>
      <c r="D14" s="5" t="s">
        <v>12</v>
      </c>
      <c r="E14" s="7">
        <f>VLOOKUP(D14,Stats!$A$1:$B$10,2,FALSE)</f>
        <v>10</v>
      </c>
      <c r="F14" s="5" t="s">
        <v>51</v>
      </c>
      <c r="G14" s="5"/>
    </row>
    <row r="15" spans="1:7" x14ac:dyDescent="0.25">
      <c r="A15" s="7">
        <v>14</v>
      </c>
      <c r="B15" s="8" t="s">
        <v>35</v>
      </c>
      <c r="C15" s="7" t="s">
        <v>63</v>
      </c>
      <c r="D15" s="5" t="s">
        <v>13</v>
      </c>
      <c r="E15" s="7">
        <f>VLOOKUP(D15,Stats!$A$1:$B$10,2,FALSE)</f>
        <v>25</v>
      </c>
      <c r="F15" s="5" t="s">
        <v>50</v>
      </c>
      <c r="G15" s="5"/>
    </row>
    <row r="16" spans="1:7" s="7" customFormat="1" x14ac:dyDescent="0.25">
      <c r="B16" s="8"/>
      <c r="D16" s="5"/>
      <c r="G16"/>
    </row>
    <row r="17" spans="2:7" s="7" customFormat="1" x14ac:dyDescent="0.25">
      <c r="B17" s="8"/>
      <c r="D17" s="5"/>
      <c r="G17"/>
    </row>
    <row r="18" spans="2:7" s="7" customFormat="1" x14ac:dyDescent="0.25">
      <c r="B18" s="8"/>
      <c r="C18" s="5"/>
      <c r="D18" s="5"/>
      <c r="G18" s="5"/>
    </row>
    <row r="19" spans="2:7" s="7" customFormat="1" x14ac:dyDescent="0.25">
      <c r="B19" s="8"/>
      <c r="C19" s="5"/>
      <c r="D19" s="5"/>
      <c r="G19" s="5"/>
    </row>
    <row r="20" spans="2:7" s="7" customFormat="1" x14ac:dyDescent="0.25">
      <c r="B20" s="8"/>
      <c r="C20" s="5"/>
      <c r="D20" s="5"/>
      <c r="G20" s="5"/>
    </row>
    <row r="21" spans="2:7" s="7" customFormat="1" x14ac:dyDescent="0.25">
      <c r="B21" s="8"/>
      <c r="C21" s="5"/>
      <c r="D21" s="5"/>
      <c r="G21" s="5"/>
    </row>
    <row r="22" spans="2:7" s="7" customFormat="1" x14ac:dyDescent="0.25">
      <c r="B22" s="8"/>
      <c r="C22" s="5"/>
      <c r="D22" s="5"/>
      <c r="G22" s="5"/>
    </row>
    <row r="23" spans="2:7" s="7" customFormat="1" x14ac:dyDescent="0.25">
      <c r="B23" s="8"/>
      <c r="C23" s="5"/>
      <c r="D23" s="5"/>
      <c r="G23" s="5"/>
    </row>
    <row r="24" spans="2:7" s="7" customFormat="1" x14ac:dyDescent="0.25">
      <c r="B24" s="8"/>
      <c r="C24" s="5"/>
      <c r="D24" s="5"/>
      <c r="G24" s="5"/>
    </row>
    <row r="25" spans="2:7" s="7" customFormat="1" x14ac:dyDescent="0.25">
      <c r="B25" s="8"/>
      <c r="C25" s="5"/>
      <c r="D25" s="5"/>
      <c r="G25" s="5"/>
    </row>
    <row r="26" spans="2:7" s="7" customFormat="1" x14ac:dyDescent="0.25">
      <c r="B26" s="8"/>
      <c r="C26" s="5"/>
      <c r="D26" s="5"/>
      <c r="G26" s="5"/>
    </row>
    <row r="27" spans="2:7" s="7" customFormat="1" x14ac:dyDescent="0.25">
      <c r="B27" s="8"/>
      <c r="C27" s="5"/>
      <c r="D27" s="5"/>
      <c r="G27" s="5"/>
    </row>
    <row r="28" spans="2:7" s="7" customFormat="1" x14ac:dyDescent="0.25">
      <c r="B28" s="8"/>
      <c r="C28" s="5"/>
      <c r="D28" s="5"/>
      <c r="G28" s="5"/>
    </row>
    <row r="29" spans="2:7" s="7" customFormat="1" x14ac:dyDescent="0.25">
      <c r="B29" s="8"/>
      <c r="C29" s="5"/>
      <c r="D29" s="5"/>
      <c r="G29" s="5"/>
    </row>
    <row r="30" spans="2:7" s="7" customFormat="1" x14ac:dyDescent="0.25">
      <c r="B30" s="8"/>
      <c r="C30" s="5"/>
      <c r="D30" s="5"/>
      <c r="G30" s="5"/>
    </row>
    <row r="31" spans="2:7" s="7" customFormat="1" x14ac:dyDescent="0.25">
      <c r="B31" s="8"/>
      <c r="C31" s="5"/>
      <c r="D31" s="5"/>
      <c r="G31" s="5"/>
    </row>
    <row r="32" spans="2:7" s="7" customFormat="1" x14ac:dyDescent="0.25">
      <c r="B32" s="8"/>
      <c r="C32" s="5"/>
      <c r="D32" s="5"/>
      <c r="G32" s="5"/>
    </row>
    <row r="33" spans="2:7" s="7" customFormat="1" x14ac:dyDescent="0.25">
      <c r="B33" s="8"/>
      <c r="C33" s="5"/>
      <c r="D33" s="5"/>
      <c r="G33" s="5"/>
    </row>
    <row r="34" spans="2:7" s="7" customFormat="1" x14ac:dyDescent="0.25">
      <c r="B34" s="8"/>
      <c r="C34" s="5"/>
      <c r="D34" s="5"/>
      <c r="G34" s="5"/>
    </row>
    <row r="35" spans="2:7" s="7" customFormat="1" x14ac:dyDescent="0.25">
      <c r="B35" s="8"/>
      <c r="C35" s="5"/>
      <c r="D35" s="5"/>
      <c r="G35" s="5"/>
    </row>
    <row r="36" spans="2:7" s="7" customFormat="1" x14ac:dyDescent="0.25">
      <c r="B36" s="8"/>
      <c r="C36" s="5"/>
      <c r="D36" s="5"/>
      <c r="G36" s="5"/>
    </row>
    <row r="37" spans="2:7" s="7" customFormat="1" x14ac:dyDescent="0.25">
      <c r="B37" s="8"/>
      <c r="C37" s="5"/>
      <c r="D37" s="5"/>
      <c r="G37" s="5"/>
    </row>
    <row r="38" spans="2:7" s="7" customFormat="1" x14ac:dyDescent="0.25">
      <c r="B38" s="8"/>
      <c r="C38" s="5"/>
      <c r="D38" s="5"/>
      <c r="G38" s="5"/>
    </row>
    <row r="39" spans="2:7" s="7" customFormat="1" x14ac:dyDescent="0.25">
      <c r="B39" s="8"/>
      <c r="C39" s="5"/>
      <c r="D39" s="5"/>
      <c r="G39" s="5"/>
    </row>
    <row r="40" spans="2:7" s="7" customFormat="1" x14ac:dyDescent="0.25">
      <c r="B40" s="8"/>
      <c r="C40" s="5"/>
      <c r="D40" s="5"/>
      <c r="G40" s="5"/>
    </row>
    <row r="41" spans="2:7" s="7" customFormat="1" x14ac:dyDescent="0.25">
      <c r="B41" s="8"/>
      <c r="C41" s="5"/>
      <c r="D41" s="5"/>
      <c r="G41" s="5"/>
    </row>
    <row r="42" spans="2:7" s="7" customFormat="1" x14ac:dyDescent="0.25">
      <c r="B42" s="8"/>
      <c r="C42" s="5"/>
      <c r="D42" s="5"/>
      <c r="G42" s="5"/>
    </row>
    <row r="43" spans="2:7" s="7" customFormat="1" x14ac:dyDescent="0.25">
      <c r="B43" s="8"/>
      <c r="C43" s="5"/>
      <c r="D43" s="5"/>
      <c r="G43" s="5"/>
    </row>
    <row r="44" spans="2:7" s="7" customFormat="1" x14ac:dyDescent="0.25">
      <c r="B44" s="8"/>
      <c r="C44" s="5"/>
      <c r="D44" s="5"/>
      <c r="G44" s="5"/>
    </row>
    <row r="45" spans="2:7" s="7" customFormat="1" x14ac:dyDescent="0.25">
      <c r="B45" s="8"/>
      <c r="C45" s="5"/>
      <c r="D45" s="5"/>
      <c r="G45" s="5"/>
    </row>
    <row r="46" spans="2:7" s="7" customFormat="1" x14ac:dyDescent="0.25">
      <c r="B46" s="8"/>
      <c r="C46" s="5"/>
      <c r="D46" s="5"/>
      <c r="G46" s="5"/>
    </row>
    <row r="47" spans="2:7" s="7" customFormat="1" x14ac:dyDescent="0.25">
      <c r="B47" s="8"/>
      <c r="C47" s="5"/>
      <c r="D47" s="5"/>
      <c r="G47" s="5"/>
    </row>
    <row r="48" spans="2:7" s="7" customFormat="1" x14ac:dyDescent="0.25">
      <c r="B48" s="8"/>
      <c r="C48" s="5"/>
      <c r="D48" s="5"/>
      <c r="G48" s="5"/>
    </row>
    <row r="49" spans="2:7" s="7" customFormat="1" x14ac:dyDescent="0.25">
      <c r="B49" s="8"/>
      <c r="C49" s="5"/>
      <c r="D49" s="5"/>
      <c r="G49" s="5"/>
    </row>
    <row r="50" spans="2:7" s="7" customFormat="1" x14ac:dyDescent="0.25">
      <c r="B50" s="8"/>
      <c r="C50" s="5"/>
      <c r="D50" s="5"/>
      <c r="G50" s="5"/>
    </row>
    <row r="51" spans="2:7" s="7" customFormat="1" x14ac:dyDescent="0.25">
      <c r="B51" s="8"/>
      <c r="C51" s="5"/>
      <c r="D51" s="5"/>
      <c r="G51" s="5"/>
    </row>
    <row r="52" spans="2:7" s="7" customFormat="1" x14ac:dyDescent="0.25">
      <c r="B52" s="8"/>
      <c r="C52" s="5"/>
      <c r="D52" s="5"/>
      <c r="G52" s="5"/>
    </row>
    <row r="53" spans="2:7" s="7" customFormat="1" x14ac:dyDescent="0.25">
      <c r="B53" s="8"/>
      <c r="C53" s="5"/>
      <c r="D53" s="5"/>
      <c r="G53" s="5"/>
    </row>
    <row r="54" spans="2:7" s="7" customFormat="1" x14ac:dyDescent="0.25">
      <c r="B54" s="8"/>
      <c r="C54" s="10"/>
      <c r="D54" s="5"/>
      <c r="G54" s="5"/>
    </row>
    <row r="55" spans="2:7" s="7" customFormat="1" x14ac:dyDescent="0.25">
      <c r="B55" s="8"/>
      <c r="C55" s="10"/>
      <c r="D55" s="5"/>
      <c r="G55" s="5"/>
    </row>
    <row r="56" spans="2:7" s="7" customFormat="1" x14ac:dyDescent="0.25">
      <c r="B56" s="8"/>
      <c r="C56" s="10"/>
      <c r="D56" s="5"/>
      <c r="G56" s="5"/>
    </row>
    <row r="57" spans="2:7" s="7" customFormat="1" x14ac:dyDescent="0.25">
      <c r="B57" s="8"/>
      <c r="C57" s="10"/>
      <c r="D57" s="5"/>
      <c r="G57" s="5"/>
    </row>
    <row r="58" spans="2:7" s="7" customFormat="1" x14ac:dyDescent="0.25">
      <c r="B58" s="8"/>
      <c r="C58" s="10"/>
      <c r="D58" s="5"/>
      <c r="G58" s="5"/>
    </row>
    <row r="59" spans="2:7" s="7" customFormat="1" x14ac:dyDescent="0.25">
      <c r="B59" s="8"/>
      <c r="C59" s="10"/>
      <c r="D59" s="5"/>
      <c r="G59" s="5"/>
    </row>
    <row r="60" spans="2:7" s="7" customFormat="1" x14ac:dyDescent="0.25">
      <c r="B60" s="8"/>
      <c r="C60" s="5"/>
      <c r="D60" s="5"/>
      <c r="G60" s="5"/>
    </row>
    <row r="61" spans="2:7" s="7" customFormat="1" x14ac:dyDescent="0.25">
      <c r="B61" s="8"/>
      <c r="C61" s="5"/>
      <c r="D61" s="5"/>
      <c r="G61" s="5"/>
    </row>
    <row r="62" spans="2:7" s="7" customFormat="1" x14ac:dyDescent="0.25">
      <c r="B62" s="8"/>
      <c r="C62" s="5"/>
      <c r="D62" s="5"/>
      <c r="G62" s="5"/>
    </row>
    <row r="63" spans="2:7" s="7" customFormat="1" x14ac:dyDescent="0.25">
      <c r="B63" s="8"/>
      <c r="C63" s="5"/>
      <c r="D63" s="5"/>
      <c r="G63" s="5"/>
    </row>
    <row r="64" spans="2:7" s="7" customFormat="1" x14ac:dyDescent="0.25">
      <c r="B64" s="8"/>
      <c r="C64" s="5"/>
      <c r="D64" s="5"/>
      <c r="G64" s="5"/>
    </row>
    <row r="65" spans="2:7" s="7" customFormat="1" x14ac:dyDescent="0.25">
      <c r="B65" s="8"/>
      <c r="C65" s="5"/>
      <c r="D65" s="5"/>
      <c r="G65" s="5"/>
    </row>
    <row r="66" spans="2:7" s="7" customFormat="1" x14ac:dyDescent="0.25">
      <c r="B66" s="8"/>
      <c r="C66" s="5"/>
      <c r="D66" s="5"/>
      <c r="G66" s="5"/>
    </row>
    <row r="67" spans="2:7" s="7" customFormat="1" x14ac:dyDescent="0.25">
      <c r="B67" s="8"/>
      <c r="C67" s="5"/>
      <c r="D67" s="5"/>
      <c r="G67" s="5"/>
    </row>
    <row r="68" spans="2:7" s="7" customFormat="1" x14ac:dyDescent="0.25">
      <c r="B68" s="8"/>
      <c r="C68" s="5"/>
      <c r="D68" s="5"/>
      <c r="G68" s="5"/>
    </row>
    <row r="69" spans="2:7" s="7" customFormat="1" x14ac:dyDescent="0.25">
      <c r="B69" s="8"/>
      <c r="C69" s="5"/>
      <c r="D69" s="5"/>
      <c r="G69" s="5"/>
    </row>
    <row r="70" spans="2:7" s="7" customFormat="1" x14ac:dyDescent="0.25">
      <c r="B70" s="8"/>
      <c r="C70" s="5"/>
      <c r="D70" s="5"/>
      <c r="G70" s="5"/>
    </row>
    <row r="71" spans="2:7" s="7" customFormat="1" x14ac:dyDescent="0.25">
      <c r="B71" s="8"/>
      <c r="C71" s="5"/>
      <c r="D71" s="5"/>
      <c r="G71" s="5"/>
    </row>
    <row r="72" spans="2:7" s="7" customFormat="1" x14ac:dyDescent="0.25">
      <c r="B72" s="8"/>
      <c r="C72" s="5"/>
      <c r="D72" s="5"/>
      <c r="G72" s="5"/>
    </row>
    <row r="73" spans="2:7" s="7" customFormat="1" x14ac:dyDescent="0.25">
      <c r="B73" s="8"/>
      <c r="C73" s="5"/>
      <c r="D73" s="5"/>
      <c r="G73" s="5"/>
    </row>
    <row r="74" spans="2:7" s="7" customFormat="1" x14ac:dyDescent="0.25">
      <c r="B74" s="8"/>
      <c r="C74" s="5"/>
      <c r="D74" s="5"/>
      <c r="G74" s="5"/>
    </row>
    <row r="75" spans="2:7" s="7" customFormat="1" x14ac:dyDescent="0.25">
      <c r="B75" s="8"/>
      <c r="C75" s="10"/>
      <c r="D75" s="5"/>
      <c r="G75" s="5"/>
    </row>
    <row r="76" spans="2:7" s="7" customFormat="1" x14ac:dyDescent="0.25">
      <c r="B76" s="8"/>
      <c r="C76" s="10"/>
      <c r="D76" s="5"/>
      <c r="G76" s="5"/>
    </row>
    <row r="77" spans="2:7" s="7" customFormat="1" x14ac:dyDescent="0.25">
      <c r="B77" s="8"/>
      <c r="C77" s="10"/>
      <c r="D77" s="5"/>
      <c r="G77" s="5"/>
    </row>
    <row r="78" spans="2:7" x14ac:dyDescent="0.25">
      <c r="B78" s="8"/>
      <c r="C78" s="10"/>
      <c r="D78" s="5"/>
      <c r="E78" s="7"/>
      <c r="F78" s="7"/>
      <c r="G78" s="5"/>
    </row>
    <row r="79" spans="2:7" s="7" customFormat="1" x14ac:dyDescent="0.25">
      <c r="B79" s="8"/>
      <c r="C79" s="10"/>
      <c r="D79" s="5"/>
      <c r="G79" s="5"/>
    </row>
    <row r="80" spans="2:7" s="7" customFormat="1" x14ac:dyDescent="0.25">
      <c r="B80" s="8"/>
      <c r="C80" s="10"/>
      <c r="D80" s="5"/>
      <c r="G80" s="5"/>
    </row>
    <row r="81" spans="2:7" s="7" customFormat="1" x14ac:dyDescent="0.25">
      <c r="B81" s="8"/>
      <c r="C81" s="10"/>
      <c r="D81" s="5"/>
      <c r="G81" s="5"/>
    </row>
    <row r="82" spans="2:7" s="7" customFormat="1" x14ac:dyDescent="0.25">
      <c r="B82" s="8"/>
      <c r="C82" s="10"/>
      <c r="D82" s="5"/>
      <c r="G82" s="5"/>
    </row>
    <row r="83" spans="2:7" x14ac:dyDescent="0.25">
      <c r="B83" s="8"/>
      <c r="C83" s="10"/>
      <c r="D83" s="5"/>
      <c r="E83" s="7"/>
      <c r="F83" s="7"/>
    </row>
    <row r="84" spans="2:7" x14ac:dyDescent="0.25">
      <c r="B84" s="8"/>
      <c r="C84" s="10"/>
      <c r="D84" s="5"/>
      <c r="E84" s="7"/>
      <c r="F84" s="7"/>
      <c r="G84" s="5"/>
    </row>
    <row r="85" spans="2:7" x14ac:dyDescent="0.25">
      <c r="B85" s="8"/>
      <c r="C85" s="10"/>
      <c r="D85" s="5"/>
      <c r="E85" s="7"/>
      <c r="F85" s="7"/>
      <c r="G85" s="5"/>
    </row>
    <row r="86" spans="2:7" x14ac:dyDescent="0.25">
      <c r="B86" s="8"/>
      <c r="C86" s="10"/>
      <c r="D86" s="5"/>
      <c r="E86" s="7"/>
      <c r="F86" s="7"/>
      <c r="G86" s="5"/>
    </row>
    <row r="87" spans="2:7" x14ac:dyDescent="0.25">
      <c r="B87" s="8"/>
      <c r="C87" s="10"/>
      <c r="D87" s="5"/>
      <c r="E87" s="7"/>
      <c r="F87" s="7"/>
      <c r="G87" s="7"/>
    </row>
    <row r="88" spans="2:7" x14ac:dyDescent="0.25">
      <c r="B88" s="8"/>
      <c r="C88" s="10"/>
      <c r="D88" s="5"/>
      <c r="E88" s="7"/>
      <c r="F88" s="7"/>
    </row>
    <row r="89" spans="2:7" x14ac:dyDescent="0.25">
      <c r="B89" s="8"/>
      <c r="C89" s="10"/>
      <c r="D89" s="5"/>
      <c r="E89" s="7"/>
      <c r="F89" s="7"/>
    </row>
    <row r="90" spans="2:7" x14ac:dyDescent="0.25">
      <c r="B90" s="8"/>
      <c r="D90" s="5"/>
      <c r="E90" s="7"/>
      <c r="F90" s="7"/>
    </row>
    <row r="91" spans="2:7" x14ac:dyDescent="0.25">
      <c r="B91" s="8"/>
      <c r="C91" s="10"/>
      <c r="D91" s="5"/>
      <c r="E91" s="7"/>
      <c r="F91" s="7"/>
    </row>
    <row r="92" spans="2:7" x14ac:dyDescent="0.25">
      <c r="F92" s="7"/>
    </row>
    <row r="93" spans="2:7" x14ac:dyDescent="0.25">
      <c r="F93" s="7"/>
    </row>
    <row r="94" spans="2:7" s="7" customFormat="1" x14ac:dyDescent="0.25">
      <c r="C94" s="5"/>
      <c r="D94"/>
      <c r="E94"/>
      <c r="G94"/>
    </row>
    <row r="95" spans="2:7" s="7" customFormat="1" x14ac:dyDescent="0.25">
      <c r="C95" s="5"/>
      <c r="D95"/>
      <c r="E95"/>
      <c r="G95"/>
    </row>
    <row r="96" spans="2:7" s="7" customFormat="1" x14ac:dyDescent="0.25">
      <c r="C96" s="5"/>
      <c r="D96"/>
      <c r="E96"/>
      <c r="G96"/>
    </row>
    <row r="97" spans="2:7" s="7" customFormat="1" x14ac:dyDescent="0.25">
      <c r="C97" s="5"/>
      <c r="D97"/>
      <c r="E97"/>
      <c r="G97"/>
    </row>
    <row r="98" spans="2:7" s="7" customFormat="1" x14ac:dyDescent="0.25">
      <c r="C98" s="5"/>
      <c r="D98"/>
      <c r="E98"/>
      <c r="G98"/>
    </row>
    <row r="99" spans="2:7" s="7" customFormat="1" x14ac:dyDescent="0.25">
      <c r="C99" s="5"/>
      <c r="D99"/>
      <c r="E99"/>
      <c r="G99" s="5"/>
    </row>
    <row r="100" spans="2:7" s="7" customFormat="1" x14ac:dyDescent="0.25">
      <c r="B100" s="8"/>
      <c r="C100" s="10"/>
      <c r="D100" s="5"/>
      <c r="G100" s="5"/>
    </row>
    <row r="101" spans="2:7" s="7" customFormat="1" x14ac:dyDescent="0.25">
      <c r="B101" s="8"/>
      <c r="C101" s="10"/>
      <c r="D101" s="5"/>
      <c r="G101" s="5"/>
    </row>
    <row r="102" spans="2:7" s="7" customFormat="1" x14ac:dyDescent="0.25">
      <c r="B102" s="8"/>
      <c r="C102" s="10"/>
      <c r="D102" s="5"/>
      <c r="G102" s="5"/>
    </row>
    <row r="103" spans="2:7" s="7" customFormat="1" x14ac:dyDescent="0.25">
      <c r="B103" s="8"/>
      <c r="C103" s="10"/>
      <c r="D103" s="5"/>
      <c r="G103" s="5"/>
    </row>
    <row r="104" spans="2:7" s="7" customFormat="1" x14ac:dyDescent="0.25">
      <c r="B104" s="8"/>
      <c r="C104" s="5"/>
      <c r="D104" s="5"/>
      <c r="G104" s="5"/>
    </row>
    <row r="105" spans="2:7" s="7" customFormat="1" x14ac:dyDescent="0.25">
      <c r="B105" s="8"/>
      <c r="C105" s="5"/>
      <c r="D105" s="5"/>
      <c r="G105" s="5"/>
    </row>
    <row r="106" spans="2:7" s="7" customFormat="1" x14ac:dyDescent="0.25">
      <c r="B106" s="8"/>
      <c r="C106" s="5"/>
      <c r="D106" s="5"/>
      <c r="G106" s="5"/>
    </row>
    <row r="107" spans="2:7" s="7" customFormat="1" x14ac:dyDescent="0.25">
      <c r="B107" s="8"/>
      <c r="C107" s="5"/>
      <c r="D107" s="5"/>
      <c r="E107" s="5"/>
      <c r="G107" s="5"/>
    </row>
    <row r="108" spans="2:7" s="7" customFormat="1" x14ac:dyDescent="0.25">
      <c r="B108" s="8"/>
      <c r="C108" s="5"/>
      <c r="D108" s="5"/>
      <c r="E108" s="5"/>
      <c r="G108" s="5"/>
    </row>
    <row r="109" spans="2:7" x14ac:dyDescent="0.25">
      <c r="B109" s="8"/>
      <c r="D109" s="5"/>
      <c r="E109" s="5"/>
      <c r="F109" s="7"/>
      <c r="G109" s="5"/>
    </row>
    <row r="110" spans="2:7" x14ac:dyDescent="0.25">
      <c r="B110" s="8"/>
      <c r="D110" s="5"/>
      <c r="E110" s="5"/>
      <c r="F110" s="7"/>
      <c r="G110" s="5"/>
    </row>
    <row r="111" spans="2:7" s="7" customFormat="1" x14ac:dyDescent="0.25">
      <c r="B111" s="8"/>
      <c r="C111" s="5"/>
      <c r="D111" s="5"/>
      <c r="E111" s="5"/>
      <c r="G111" s="5"/>
    </row>
    <row r="112" spans="2:7" s="7" customFormat="1" x14ac:dyDescent="0.25">
      <c r="B112" s="8"/>
      <c r="C112" s="5"/>
      <c r="D112" s="5"/>
      <c r="E112" s="5"/>
      <c r="G112" s="5"/>
    </row>
    <row r="113" spans="2:7" s="7" customFormat="1" x14ac:dyDescent="0.25">
      <c r="B113" s="8"/>
      <c r="C113" s="5"/>
      <c r="D113" s="5"/>
      <c r="E113" s="5"/>
      <c r="G113" s="5"/>
    </row>
    <row r="114" spans="2:7" s="7" customFormat="1" x14ac:dyDescent="0.25">
      <c r="B114" s="8"/>
      <c r="C114" s="5"/>
      <c r="D114" s="5"/>
      <c r="E114" s="5"/>
      <c r="G114" s="5"/>
    </row>
    <row r="115" spans="2:7" s="7" customFormat="1" x14ac:dyDescent="0.25">
      <c r="B115" s="8"/>
      <c r="C115" s="5"/>
      <c r="D115" s="5"/>
      <c r="E115" s="5"/>
      <c r="G115" s="5"/>
    </row>
    <row r="116" spans="2:7" s="7" customFormat="1" x14ac:dyDescent="0.25">
      <c r="B116" s="8"/>
      <c r="C116" s="5"/>
      <c r="D116" s="5"/>
      <c r="E116" s="5"/>
      <c r="G116" s="5"/>
    </row>
    <row r="117" spans="2:7" s="7" customFormat="1" x14ac:dyDescent="0.25">
      <c r="B117" s="8"/>
      <c r="C117" s="5"/>
      <c r="D117" s="5"/>
      <c r="E117" s="5"/>
      <c r="G117" s="9"/>
    </row>
    <row r="118" spans="2:7" x14ac:dyDescent="0.25">
      <c r="B118" s="8"/>
      <c r="D118" s="5"/>
      <c r="E118" s="5"/>
      <c r="F118" s="7"/>
      <c r="G118" s="5"/>
    </row>
    <row r="119" spans="2:7" s="7" customFormat="1" x14ac:dyDescent="0.25">
      <c r="B119" s="8"/>
      <c r="C119" s="5"/>
      <c r="D119" s="5"/>
      <c r="E119" s="5"/>
      <c r="G119" s="5"/>
    </row>
    <row r="120" spans="2:7" s="7" customFormat="1" x14ac:dyDescent="0.25">
      <c r="B120" s="8"/>
      <c r="C120" s="5"/>
      <c r="D120" s="5"/>
      <c r="E120" s="5"/>
      <c r="G120" s="5"/>
    </row>
    <row r="121" spans="2:7" x14ac:dyDescent="0.25">
      <c r="B121" s="8"/>
      <c r="D121" s="5"/>
      <c r="E121" s="5"/>
      <c r="F121" s="7"/>
      <c r="G121" s="5"/>
    </row>
    <row r="122" spans="2:7" s="7" customFormat="1" x14ac:dyDescent="0.25">
      <c r="B122" s="8"/>
      <c r="C122" s="5"/>
      <c r="D122" s="5"/>
      <c r="E122" s="5"/>
      <c r="G122" s="5"/>
    </row>
    <row r="123" spans="2:7" x14ac:dyDescent="0.25">
      <c r="B123" s="8"/>
      <c r="D123" s="5"/>
      <c r="E123" s="5"/>
      <c r="F123" s="7"/>
      <c r="G123" s="5"/>
    </row>
    <row r="124" spans="2:7" x14ac:dyDescent="0.25">
      <c r="B124" s="8"/>
      <c r="D124" s="5"/>
      <c r="E124" s="5"/>
      <c r="F124" s="7"/>
      <c r="G124" s="5"/>
    </row>
    <row r="125" spans="2:7" x14ac:dyDescent="0.25">
      <c r="B125" s="8"/>
      <c r="D125" s="5"/>
      <c r="E125" s="5"/>
      <c r="F125" s="7"/>
      <c r="G125" s="5"/>
    </row>
    <row r="126" spans="2:7" s="7" customFormat="1" x14ac:dyDescent="0.25">
      <c r="B126" s="8"/>
      <c r="C126" s="10"/>
      <c r="D126" s="5"/>
      <c r="E126" s="5"/>
      <c r="G126" s="5"/>
    </row>
    <row r="127" spans="2:7" s="7" customFormat="1" x14ac:dyDescent="0.25">
      <c r="B127" s="8"/>
      <c r="C127" s="10"/>
      <c r="D127" s="5"/>
      <c r="E127" s="5"/>
      <c r="G127" s="5"/>
    </row>
    <row r="128" spans="2:7" x14ac:dyDescent="0.25">
      <c r="B128" s="8"/>
      <c r="C128" s="10"/>
      <c r="D128" s="5"/>
      <c r="E128" s="5"/>
      <c r="F128" s="7"/>
      <c r="G128" s="5"/>
    </row>
    <row r="129" spans="2:7" x14ac:dyDescent="0.25">
      <c r="B129" s="8"/>
      <c r="D129" s="5"/>
      <c r="E129" s="5"/>
      <c r="F129" s="7"/>
      <c r="G129" s="5"/>
    </row>
    <row r="130" spans="2:7" s="7" customFormat="1" x14ac:dyDescent="0.25">
      <c r="B130" s="8"/>
      <c r="C130" s="5"/>
      <c r="D130" s="5"/>
      <c r="E130" s="5"/>
      <c r="G130" s="5"/>
    </row>
    <row r="131" spans="2:7" s="7" customFormat="1" x14ac:dyDescent="0.25">
      <c r="B131" s="8"/>
      <c r="C131" s="5"/>
      <c r="D131" s="5"/>
      <c r="E131" s="5"/>
      <c r="G131" s="5"/>
    </row>
    <row r="132" spans="2:7" s="7" customFormat="1" x14ac:dyDescent="0.25">
      <c r="B132" s="8"/>
      <c r="C132" s="5"/>
      <c r="D132" s="5"/>
      <c r="E132" s="5"/>
      <c r="G132" s="5"/>
    </row>
    <row r="133" spans="2:7" s="7" customFormat="1" x14ac:dyDescent="0.25">
      <c r="B133" s="8"/>
      <c r="C133" s="5"/>
      <c r="D133" s="5"/>
      <c r="E133" s="5"/>
      <c r="G133" s="5"/>
    </row>
    <row r="134" spans="2:7" s="7" customFormat="1" x14ac:dyDescent="0.25">
      <c r="B134" s="8"/>
      <c r="C134" s="5"/>
      <c r="D134" s="5"/>
      <c r="E134" s="5"/>
      <c r="G134" s="5"/>
    </row>
    <row r="135" spans="2:7" x14ac:dyDescent="0.25">
      <c r="B135" s="8"/>
      <c r="D135" s="5"/>
      <c r="E135" s="5"/>
      <c r="F135" s="7"/>
      <c r="G135" s="5"/>
    </row>
    <row r="136" spans="2:7" x14ac:dyDescent="0.25">
      <c r="B136" s="8"/>
      <c r="D136" s="5"/>
      <c r="E136" s="5"/>
      <c r="F136" s="7"/>
      <c r="G136" s="5"/>
    </row>
    <row r="137" spans="2:7" x14ac:dyDescent="0.25">
      <c r="B137" s="8"/>
      <c r="D137" s="5"/>
      <c r="E137" s="5"/>
      <c r="F137" s="7"/>
      <c r="G137" s="5"/>
    </row>
    <row r="138" spans="2:7" x14ac:dyDescent="0.25">
      <c r="B138" s="8"/>
      <c r="D138" s="5"/>
      <c r="E138" s="5"/>
      <c r="F138" s="7"/>
      <c r="G138" s="5"/>
    </row>
    <row r="139" spans="2:7" x14ac:dyDescent="0.25">
      <c r="B139" s="8"/>
      <c r="D139" s="5"/>
      <c r="E139" s="5"/>
      <c r="F139" s="7"/>
      <c r="G139" s="5"/>
    </row>
    <row r="140" spans="2:7" x14ac:dyDescent="0.25">
      <c r="B140" s="8"/>
      <c r="D140" s="5"/>
      <c r="E140" s="5"/>
      <c r="F140" s="7"/>
    </row>
    <row r="141" spans="2:7" x14ac:dyDescent="0.25">
      <c r="B141" s="8"/>
      <c r="D141" s="5"/>
      <c r="E141" s="5"/>
      <c r="F141" s="7"/>
    </row>
    <row r="142" spans="2:7" x14ac:dyDescent="0.25">
      <c r="B142" s="8"/>
      <c r="D142" s="5"/>
      <c r="E142" s="5"/>
      <c r="F142" s="7"/>
    </row>
    <row r="143" spans="2:7" x14ac:dyDescent="0.25">
      <c r="B143" s="2"/>
      <c r="F143" s="7"/>
    </row>
    <row r="144" spans="2:7" x14ac:dyDescent="0.25">
      <c r="B144" s="2"/>
      <c r="F144" s="7"/>
    </row>
    <row r="145" spans="2:7" x14ac:dyDescent="0.25">
      <c r="B145" s="2"/>
      <c r="F145" s="7"/>
    </row>
    <row r="146" spans="2:7" x14ac:dyDescent="0.25">
      <c r="B146" s="2"/>
      <c r="F146" s="7"/>
    </row>
    <row r="147" spans="2:7" x14ac:dyDescent="0.25">
      <c r="B147" s="2"/>
      <c r="F147" s="7"/>
    </row>
    <row r="148" spans="2:7" x14ac:dyDescent="0.25">
      <c r="B148" s="2"/>
      <c r="F148" s="7"/>
    </row>
    <row r="149" spans="2:7" x14ac:dyDescent="0.25">
      <c r="B149" s="2"/>
      <c r="F149" s="7"/>
    </row>
    <row r="150" spans="2:7" s="7" customFormat="1" x14ac:dyDescent="0.25">
      <c r="B150" s="2"/>
      <c r="C150" s="5"/>
      <c r="D150"/>
      <c r="E150"/>
      <c r="G150"/>
    </row>
    <row r="151" spans="2:7" x14ac:dyDescent="0.25">
      <c r="B151" s="2"/>
      <c r="F151" s="7"/>
    </row>
    <row r="152" spans="2:7" x14ac:dyDescent="0.25">
      <c r="B152" s="2"/>
      <c r="F152" s="7"/>
    </row>
    <row r="153" spans="2:7" s="7" customFormat="1" x14ac:dyDescent="0.25">
      <c r="B153" s="2"/>
      <c r="C153" s="5"/>
      <c r="D153"/>
      <c r="E153"/>
      <c r="G153"/>
    </row>
    <row r="154" spans="2:7" s="7" customFormat="1" x14ac:dyDescent="0.25">
      <c r="B154" s="2"/>
      <c r="C154" s="5"/>
      <c r="D154"/>
      <c r="E154"/>
      <c r="G154"/>
    </row>
    <row r="155" spans="2:7" x14ac:dyDescent="0.25">
      <c r="B155" s="2"/>
      <c r="F155" s="7"/>
      <c r="G155" s="7"/>
    </row>
    <row r="156" spans="2:7" x14ac:dyDescent="0.25">
      <c r="B156" s="2"/>
      <c r="F156" s="7"/>
    </row>
    <row r="157" spans="2:7" x14ac:dyDescent="0.25">
      <c r="B157" s="2"/>
      <c r="F157" s="7"/>
    </row>
    <row r="158" spans="2:7" x14ac:dyDescent="0.25">
      <c r="B158" s="2"/>
      <c r="D158" s="7"/>
      <c r="E158" s="7"/>
      <c r="F158" s="7"/>
      <c r="G158" s="7"/>
    </row>
    <row r="159" spans="2:7" x14ac:dyDescent="0.25">
      <c r="B159" s="2"/>
      <c r="F159" s="7"/>
      <c r="G159" s="7"/>
    </row>
    <row r="160" spans="2:7" x14ac:dyDescent="0.25">
      <c r="B160" s="2"/>
      <c r="F160" s="7"/>
    </row>
    <row r="161" spans="2:7" x14ac:dyDescent="0.25">
      <c r="B161" s="2"/>
      <c r="D161" s="7"/>
      <c r="E161" s="7"/>
      <c r="F161" s="7"/>
    </row>
    <row r="162" spans="2:7" x14ac:dyDescent="0.25">
      <c r="B162" s="2"/>
      <c r="D162" s="7"/>
      <c r="E162" s="7"/>
      <c r="F162" s="7"/>
    </row>
    <row r="163" spans="2:7" x14ac:dyDescent="0.25">
      <c r="B163" s="2"/>
      <c r="D163" s="5"/>
      <c r="E163" s="5"/>
      <c r="F163" s="7"/>
    </row>
    <row r="164" spans="2:7" x14ac:dyDescent="0.25">
      <c r="B164" s="2"/>
      <c r="F164" s="7"/>
    </row>
    <row r="165" spans="2:7" x14ac:dyDescent="0.25">
      <c r="B165" s="2"/>
      <c r="F165" s="7"/>
    </row>
    <row r="166" spans="2:7" x14ac:dyDescent="0.25">
      <c r="B166" s="2"/>
      <c r="F166" s="7"/>
    </row>
    <row r="167" spans="2:7" s="7" customFormat="1" x14ac:dyDescent="0.25">
      <c r="B167" s="2"/>
      <c r="C167" s="5"/>
      <c r="D167"/>
      <c r="E167"/>
      <c r="G167"/>
    </row>
    <row r="168" spans="2:7" x14ac:dyDescent="0.25">
      <c r="B168" s="2"/>
      <c r="F168" s="7"/>
    </row>
    <row r="169" spans="2:7" x14ac:dyDescent="0.25">
      <c r="B169" s="2"/>
      <c r="F169" s="7"/>
    </row>
    <row r="170" spans="2:7" x14ac:dyDescent="0.25">
      <c r="B170" s="2"/>
      <c r="F170" s="7"/>
    </row>
    <row r="171" spans="2:7" x14ac:dyDescent="0.25">
      <c r="B171" s="2"/>
      <c r="F171" s="7"/>
    </row>
    <row r="172" spans="2:7" x14ac:dyDescent="0.25">
      <c r="B172" s="2"/>
      <c r="F172" s="7"/>
      <c r="G172" s="7"/>
    </row>
    <row r="173" spans="2:7" x14ac:dyDescent="0.25">
      <c r="B173" s="2"/>
      <c r="F173" s="7"/>
    </row>
    <row r="174" spans="2:7" x14ac:dyDescent="0.25">
      <c r="B174" s="2"/>
      <c r="F174" s="7"/>
    </row>
    <row r="175" spans="2:7" x14ac:dyDescent="0.25">
      <c r="B175" s="2"/>
      <c r="D175" s="5"/>
      <c r="E175" s="5"/>
      <c r="F175" s="7"/>
    </row>
  </sheetData>
  <autoFilter ref="B1:G172">
    <sortState ref="B2:L87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D100:D175 D2:D91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4" sqref="B14"/>
    </sheetView>
  </sheetViews>
  <sheetFormatPr defaultRowHeight="15" x14ac:dyDescent="0.25"/>
  <cols>
    <col min="1" max="1" width="29.7109375" bestFit="1" customWidth="1"/>
    <col min="2" max="2" width="83.85546875" style="7" bestFit="1" customWidth="1"/>
    <col min="3" max="3" width="15.85546875" bestFit="1" customWidth="1"/>
    <col min="4" max="4" width="10.140625" bestFit="1" customWidth="1"/>
    <col min="5" max="5" width="22.85546875" bestFit="1" customWidth="1"/>
    <col min="6" max="6" width="7.42578125" bestFit="1" customWidth="1"/>
    <col min="7" max="7" width="7.42578125" style="7" bestFit="1" customWidth="1"/>
  </cols>
  <sheetData>
    <row r="1" spans="1:7" s="7" customFormat="1" x14ac:dyDescent="0.25">
      <c r="A1" s="7" t="s">
        <v>21</v>
      </c>
      <c r="B1" s="7" t="s">
        <v>0</v>
      </c>
      <c r="C1" s="7" t="s">
        <v>22</v>
      </c>
      <c r="D1" s="7" t="s">
        <v>23</v>
      </c>
      <c r="E1" s="7" t="s">
        <v>24</v>
      </c>
      <c r="F1" s="7" t="s">
        <v>15</v>
      </c>
      <c r="G1" s="7" t="s">
        <v>25</v>
      </c>
    </row>
    <row r="2" spans="1:7" s="7" customFormat="1" x14ac:dyDescent="0.25">
      <c r="A2" s="5" t="s">
        <v>55</v>
      </c>
      <c r="B2" s="5" t="s">
        <v>67</v>
      </c>
    </row>
    <row r="3" spans="1:7" s="7" customFormat="1" x14ac:dyDescent="0.25">
      <c r="A3" s="5"/>
    </row>
    <row r="4" spans="1:7" x14ac:dyDescent="0.25">
      <c r="A4" s="5"/>
      <c r="C4" s="7"/>
      <c r="D4" s="7"/>
      <c r="E4" s="7"/>
      <c r="F4" s="7"/>
    </row>
    <row r="5" spans="1:7" s="7" customFormat="1" x14ac:dyDescent="0.25">
      <c r="A5" s="5"/>
    </row>
    <row r="6" spans="1:7" s="7" customFormat="1" x14ac:dyDescent="0.25">
      <c r="A6" s="5"/>
    </row>
    <row r="7" spans="1:7" s="7" customFormat="1" x14ac:dyDescent="0.25">
      <c r="A7" s="5"/>
    </row>
    <row r="8" spans="1:7" s="7" customFormat="1" x14ac:dyDescent="0.25">
      <c r="A8" s="11"/>
    </row>
    <row r="9" spans="1:7" x14ac:dyDescent="0.25">
      <c r="A9" s="7"/>
      <c r="C9" s="7"/>
      <c r="D9" s="7"/>
      <c r="E9" s="7"/>
      <c r="F9" s="7"/>
    </row>
    <row r="10" spans="1:7" x14ac:dyDescent="0.25">
      <c r="A10" s="5"/>
      <c r="C10" s="7"/>
      <c r="D10" s="7"/>
      <c r="E10" s="7"/>
      <c r="F1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C1" zoomScale="70" zoomScaleNormal="70" workbookViewId="0">
      <pane ySplit="1" topLeftCell="A2" activePane="bottomLeft" state="frozen"/>
      <selection pane="bottomLeft" activeCell="G15" sqref="G2:H15"/>
    </sheetView>
  </sheetViews>
  <sheetFormatPr defaultRowHeight="15" x14ac:dyDescent="0.25"/>
  <cols>
    <col min="1" max="1" width="3.85546875" style="7" bestFit="1" customWidth="1"/>
    <col min="2" max="2" width="36.7109375" bestFit="1" customWidth="1"/>
    <col min="3" max="3" width="92" bestFit="1" customWidth="1"/>
    <col min="4" max="4" width="11.7109375" style="7" customWidth="1"/>
    <col min="5" max="9" width="11.7109375" customWidth="1"/>
  </cols>
  <sheetData>
    <row r="1" spans="1:9" x14ac:dyDescent="0.25">
      <c r="A1" s="7" t="s">
        <v>34</v>
      </c>
      <c r="B1" t="s">
        <v>1</v>
      </c>
      <c r="C1" t="s">
        <v>2</v>
      </c>
      <c r="D1" s="7" t="s">
        <v>29</v>
      </c>
      <c r="E1" t="s">
        <v>18</v>
      </c>
      <c r="F1" t="s">
        <v>28</v>
      </c>
      <c r="G1" t="s">
        <v>26</v>
      </c>
      <c r="H1" t="s">
        <v>27</v>
      </c>
      <c r="I1" t="s">
        <v>30</v>
      </c>
    </row>
    <row r="2" spans="1:9" s="7" customFormat="1" x14ac:dyDescent="0.25">
      <c r="A2" s="7">
        <f>Achievements!A2</f>
        <v>1</v>
      </c>
      <c r="B2" s="7" t="str">
        <f>Achievements!C2</f>
        <v>Battle of the Moon</v>
      </c>
      <c r="C2" s="7" t="str">
        <f>Achievements!F2</f>
        <v>Beat Stage 1</v>
      </c>
      <c r="D2" s="7" t="s">
        <v>19</v>
      </c>
      <c r="E2" s="7" t="s">
        <v>19</v>
      </c>
      <c r="F2" s="7" t="s">
        <v>19</v>
      </c>
      <c r="G2" s="7" t="s">
        <v>19</v>
      </c>
      <c r="H2" s="7" t="s">
        <v>19</v>
      </c>
      <c r="I2" s="7" t="str">
        <f t="shared" ref="I2" si="0">IF(COUNTIF(D2:H2,"X")=5,"YES","NO")</f>
        <v>YES</v>
      </c>
    </row>
    <row r="3" spans="1:9" s="7" customFormat="1" x14ac:dyDescent="0.25">
      <c r="A3" s="7">
        <f>Achievements!A3</f>
        <v>2</v>
      </c>
      <c r="B3" s="7" t="str">
        <f>Achievements!C3</f>
        <v>Colony Recovery</v>
      </c>
      <c r="C3" s="7" t="str">
        <f>Achievements!F3</f>
        <v>Beat Stage 2</v>
      </c>
      <c r="D3" s="7" t="s">
        <v>19</v>
      </c>
      <c r="E3" s="7" t="s">
        <v>19</v>
      </c>
      <c r="F3" s="7" t="s">
        <v>19</v>
      </c>
      <c r="G3" s="7" t="s">
        <v>19</v>
      </c>
      <c r="H3" s="7" t="s">
        <v>19</v>
      </c>
      <c r="I3" s="7" t="str">
        <f t="shared" ref="I3:I4" si="1">IF(COUNTIF(D3:H3,"X")=5,"YES","NO")</f>
        <v>YES</v>
      </c>
    </row>
    <row r="4" spans="1:9" s="7" customFormat="1" x14ac:dyDescent="0.25">
      <c r="A4" s="7">
        <f>Achievements!A4</f>
        <v>3</v>
      </c>
      <c r="B4" s="7" t="str">
        <f>Achievements!C4</f>
        <v>Madrid Constellation</v>
      </c>
      <c r="C4" s="7" t="str">
        <f>Achievements!F4</f>
        <v>Beat Stage 3</v>
      </c>
      <c r="D4" s="7" t="s">
        <v>19</v>
      </c>
      <c r="E4" s="7" t="s">
        <v>19</v>
      </c>
      <c r="F4" s="7" t="s">
        <v>19</v>
      </c>
      <c r="G4" s="7" t="s">
        <v>19</v>
      </c>
      <c r="H4" s="7" t="s">
        <v>19</v>
      </c>
      <c r="I4" s="7" t="str">
        <f t="shared" si="1"/>
        <v>YES</v>
      </c>
    </row>
    <row r="5" spans="1:9" s="7" customFormat="1" x14ac:dyDescent="0.25">
      <c r="A5" s="7">
        <f>Achievements!A5</f>
        <v>4</v>
      </c>
      <c r="B5" s="7" t="str">
        <f>Achievements!C5</f>
        <v>Battle of Uranus</v>
      </c>
      <c r="C5" s="7" t="str">
        <f>Achievements!F5</f>
        <v>Beat Stage 4</v>
      </c>
      <c r="D5" s="7" t="s">
        <v>19</v>
      </c>
      <c r="E5" s="7" t="s">
        <v>19</v>
      </c>
      <c r="F5" s="7" t="s">
        <v>19</v>
      </c>
      <c r="G5" s="7" t="s">
        <v>19</v>
      </c>
      <c r="H5" s="7" t="s">
        <v>19</v>
      </c>
      <c r="I5" s="7" t="str">
        <f t="shared" ref="I5:I8" si="2">IF(COUNTIF(D5:H5,"X")=5,"YES","NO")</f>
        <v>YES</v>
      </c>
    </row>
    <row r="6" spans="1:9" s="7" customFormat="1" x14ac:dyDescent="0.25">
      <c r="A6" s="7">
        <f>Achievements!A6</f>
        <v>5</v>
      </c>
      <c r="B6" s="7" t="str">
        <f>Achievements!C6</f>
        <v>Final Combat</v>
      </c>
      <c r="C6" s="7" t="str">
        <f>Achievements!F6</f>
        <v>Beat Stage 5</v>
      </c>
      <c r="D6" s="7" t="s">
        <v>19</v>
      </c>
      <c r="E6" s="7" t="s">
        <v>19</v>
      </c>
      <c r="F6" s="7" t="s">
        <v>19</v>
      </c>
      <c r="G6" s="7" t="s">
        <v>19</v>
      </c>
      <c r="H6" s="7" t="s">
        <v>19</v>
      </c>
      <c r="I6" s="7" t="str">
        <f t="shared" si="2"/>
        <v>YES</v>
      </c>
    </row>
    <row r="7" spans="1:9" s="7" customFormat="1" x14ac:dyDescent="0.25">
      <c r="A7" s="7">
        <f>Achievements!A7</f>
        <v>6</v>
      </c>
      <c r="B7" s="7" t="str">
        <f>Achievements!C7</f>
        <v>Armour Force</v>
      </c>
      <c r="C7" s="7" t="str">
        <f>Achievements!F7</f>
        <v>Beat the game without using a continue</v>
      </c>
      <c r="D7" s="7" t="s">
        <v>19</v>
      </c>
      <c r="E7" s="7" t="s">
        <v>19</v>
      </c>
      <c r="F7" s="7" t="s">
        <v>19</v>
      </c>
      <c r="G7" s="7" t="s">
        <v>19</v>
      </c>
      <c r="H7" s="7" t="s">
        <v>19</v>
      </c>
      <c r="I7" s="7" t="str">
        <f t="shared" si="2"/>
        <v>YES</v>
      </c>
    </row>
    <row r="8" spans="1:9" s="7" customFormat="1" x14ac:dyDescent="0.25">
      <c r="A8" s="7">
        <f>Achievements!A8</f>
        <v>7</v>
      </c>
      <c r="B8" s="7" t="str">
        <f>Achievements!C8</f>
        <v>Super Shot</v>
      </c>
      <c r="C8" s="7" t="str">
        <f>Achievements!F8</f>
        <v>Activate the special weapon</v>
      </c>
      <c r="D8" s="7" t="s">
        <v>19</v>
      </c>
      <c r="E8" s="7" t="s">
        <v>19</v>
      </c>
      <c r="F8" s="7" t="s">
        <v>19</v>
      </c>
      <c r="G8" s="7" t="s">
        <v>19</v>
      </c>
      <c r="H8" s="7" t="s">
        <v>19</v>
      </c>
      <c r="I8" s="7" t="str">
        <f t="shared" si="2"/>
        <v>YES</v>
      </c>
    </row>
    <row r="9" spans="1:9" s="7" customFormat="1" x14ac:dyDescent="0.25">
      <c r="A9" s="7">
        <f>Achievements!A9</f>
        <v>8</v>
      </c>
      <c r="B9" s="7" t="str">
        <f>Achievements!C9</f>
        <v>Triple Shot</v>
      </c>
      <c r="C9" s="7" t="str">
        <f>Achievements!F9</f>
        <v>Maximize the standard shot power</v>
      </c>
      <c r="D9" s="7" t="s">
        <v>19</v>
      </c>
      <c r="E9" s="7" t="s">
        <v>19</v>
      </c>
      <c r="F9" s="7" t="s">
        <v>19</v>
      </c>
      <c r="G9" s="7" t="s">
        <v>19</v>
      </c>
      <c r="H9" s="7" t="s">
        <v>19</v>
      </c>
      <c r="I9" s="7" t="str">
        <f t="shared" ref="I9:I15" si="3">IF(COUNTIF(D9:H9,"X")=5,"YES","NO")</f>
        <v>YES</v>
      </c>
    </row>
    <row r="10" spans="1:9" s="7" customFormat="1" x14ac:dyDescent="0.25">
      <c r="A10" s="7">
        <f>Achievements!A10</f>
        <v>9</v>
      </c>
      <c r="B10" s="7" t="str">
        <f>Achievements!C10</f>
        <v>Fire Arm</v>
      </c>
      <c r="C10" s="7" t="str">
        <f>Achievements!F10</f>
        <v>Upgrade to the firearm shot</v>
      </c>
      <c r="D10" s="7" t="s">
        <v>19</v>
      </c>
      <c r="E10" s="7" t="s">
        <v>19</v>
      </c>
      <c r="F10" s="7" t="s">
        <v>19</v>
      </c>
      <c r="G10" s="7" t="s">
        <v>19</v>
      </c>
      <c r="H10" s="7" t="s">
        <v>19</v>
      </c>
      <c r="I10" s="7" t="str">
        <f t="shared" si="3"/>
        <v>YES</v>
      </c>
    </row>
    <row r="11" spans="1:9" s="7" customFormat="1" x14ac:dyDescent="0.25">
      <c r="A11" s="7">
        <f>Achievements!A11</f>
        <v>10</v>
      </c>
      <c r="B11" s="7" t="str">
        <f>Achievements!C11</f>
        <v>Armoured Core</v>
      </c>
      <c r="C11" s="7" t="str">
        <f>Achievements!F11</f>
        <v>Have 120 or more health at once</v>
      </c>
      <c r="D11" s="7" t="s">
        <v>19</v>
      </c>
      <c r="E11" s="7" t="s">
        <v>19</v>
      </c>
      <c r="F11" s="7" t="s">
        <v>19</v>
      </c>
      <c r="G11" s="7" t="s">
        <v>19</v>
      </c>
      <c r="H11" s="7" t="s">
        <v>19</v>
      </c>
      <c r="I11" s="7" t="str">
        <f t="shared" si="3"/>
        <v>YES</v>
      </c>
    </row>
    <row r="12" spans="1:9" s="7" customFormat="1" x14ac:dyDescent="0.25">
      <c r="A12" s="7">
        <f>Achievements!A12</f>
        <v>11</v>
      </c>
      <c r="B12" s="7" t="str">
        <f>Achievements!C12</f>
        <v>Private</v>
      </c>
      <c r="C12" s="7" t="str">
        <f>Achievements!F12</f>
        <v>Score more than 100,000 points</v>
      </c>
      <c r="D12" s="7" t="s">
        <v>19</v>
      </c>
      <c r="E12" s="7" t="s">
        <v>19</v>
      </c>
      <c r="F12" s="7" t="s">
        <v>19</v>
      </c>
      <c r="G12" s="7" t="s">
        <v>19</v>
      </c>
      <c r="H12" s="7" t="s">
        <v>19</v>
      </c>
      <c r="I12" s="7" t="str">
        <f t="shared" si="3"/>
        <v>YES</v>
      </c>
    </row>
    <row r="13" spans="1:9" s="7" customFormat="1" x14ac:dyDescent="0.25">
      <c r="A13" s="7">
        <f>Achievements!A13</f>
        <v>12</v>
      </c>
      <c r="B13" s="7" t="str">
        <f>Achievements!C13</f>
        <v>Corporal </v>
      </c>
      <c r="C13" s="7" t="str">
        <f>Achievements!F13</f>
        <v>Score more than 250,000 points</v>
      </c>
      <c r="D13" s="7" t="s">
        <v>19</v>
      </c>
      <c r="E13" s="7" t="s">
        <v>19</v>
      </c>
      <c r="F13" s="7" t="s">
        <v>19</v>
      </c>
      <c r="G13" s="7" t="s">
        <v>19</v>
      </c>
      <c r="H13" s="7" t="s">
        <v>19</v>
      </c>
      <c r="I13" s="7" t="str">
        <f t="shared" si="3"/>
        <v>YES</v>
      </c>
    </row>
    <row r="14" spans="1:9" s="7" customFormat="1" x14ac:dyDescent="0.25">
      <c r="A14" s="7">
        <f>Achievements!A14</f>
        <v>13</v>
      </c>
      <c r="B14" s="7" t="str">
        <f>Achievements!C14</f>
        <v>Sergeant </v>
      </c>
      <c r="C14" s="7" t="str">
        <f>Achievements!F14</f>
        <v>Score more than 500,000 points</v>
      </c>
      <c r="D14" s="7" t="s">
        <v>19</v>
      </c>
      <c r="E14" s="7" t="s">
        <v>19</v>
      </c>
      <c r="F14" s="7" t="s">
        <v>19</v>
      </c>
      <c r="G14" s="7" t="s">
        <v>19</v>
      </c>
      <c r="H14" s="7" t="s">
        <v>19</v>
      </c>
      <c r="I14" s="7" t="str">
        <f t="shared" si="3"/>
        <v>YES</v>
      </c>
    </row>
    <row r="15" spans="1:9" s="7" customFormat="1" x14ac:dyDescent="0.25">
      <c r="A15" s="7">
        <f>Achievements!A15</f>
        <v>14</v>
      </c>
      <c r="B15" s="7" t="str">
        <f>Achievements!C15</f>
        <v>Commander</v>
      </c>
      <c r="C15" s="7" t="str">
        <f>Achievements!F15</f>
        <v>Score more than 1,000,000 points</v>
      </c>
      <c r="D15" s="7" t="s">
        <v>19</v>
      </c>
      <c r="E15" s="7" t="s">
        <v>19</v>
      </c>
      <c r="F15" s="7" t="s">
        <v>19</v>
      </c>
      <c r="G15" s="7" t="s">
        <v>19</v>
      </c>
      <c r="H15" s="7" t="s">
        <v>19</v>
      </c>
      <c r="I15" s="7" t="str">
        <f t="shared" si="3"/>
        <v>YES</v>
      </c>
    </row>
    <row r="16" spans="1:9" x14ac:dyDescent="0.25">
      <c r="B16" s="7"/>
      <c r="C16" s="7"/>
      <c r="D16" s="7" t="str">
        <f>COUNTIF(D2:D15,"X")&amp;" /"&amp;ROW()-2</f>
        <v>14 /14</v>
      </c>
      <c r="E16" s="7" t="str">
        <f>COUNTIF(E2:E15,"X")&amp;" /"&amp;ROW()-2</f>
        <v>14 /14</v>
      </c>
      <c r="F16" s="7" t="str">
        <f>COUNTIF(F2:F15,"X")&amp;" /"&amp;ROW()-2</f>
        <v>14 /14</v>
      </c>
      <c r="G16" s="7" t="str">
        <f>COUNTIF(G2:G15,"X")&amp;" /"&amp;ROW()-2</f>
        <v>14 /14</v>
      </c>
      <c r="H16" s="7" t="str">
        <f>COUNTIF(H2:H15,"X")&amp;" /"&amp;ROW()-2</f>
        <v>14 /14</v>
      </c>
      <c r="I16" s="7" t="str">
        <f>COUNTIF(I2:I15,"YES")&amp;" /"&amp;ROW()-2</f>
        <v>14 /14</v>
      </c>
    </row>
    <row r="17" spans="2:3" x14ac:dyDescent="0.25">
      <c r="B17" s="7"/>
      <c r="C17" s="7"/>
    </row>
    <row r="18" spans="2:3" x14ac:dyDescent="0.25">
      <c r="B18" s="7"/>
    </row>
    <row r="19" spans="2:3" x14ac:dyDescent="0.25">
      <c r="B19" s="7"/>
    </row>
    <row r="20" spans="2:3" x14ac:dyDescent="0.25">
      <c r="B20" s="7"/>
    </row>
    <row r="21" spans="2:3" x14ac:dyDescent="0.25">
      <c r="B21" s="7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workbookViewId="0">
      <selection activeCell="A18" sqref="A18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20</v>
      </c>
    </row>
    <row r="2" spans="1:1" x14ac:dyDescent="0.25">
      <c r="A2" t="s">
        <v>17</v>
      </c>
    </row>
    <row r="3" spans="1:1" s="7" customFormat="1" x14ac:dyDescent="0.2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achievement("Battle of the Moon","Beat Stage 1", 5, trigger)</v>
      </c>
    </row>
    <row r="4" spans="1:1" s="7" customFormat="1" x14ac:dyDescent="0.25">
      <c r="A4" s="7" t="str">
        <f t="shared" ref="A4:A32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achievement("Colony Recovery","Beat Stage 2", 5, trigger)</v>
      </c>
    </row>
    <row r="5" spans="1:1" s="7" customFormat="1" x14ac:dyDescent="0.25">
      <c r="A5" s="7" t="str">
        <f t="shared" ca="1" si="0"/>
        <v>achievement("Madrid Constellation","Beat Stage 3", 10, trigger)</v>
      </c>
    </row>
    <row r="6" spans="1:1" s="7" customFormat="1" x14ac:dyDescent="0.25">
      <c r="A6" s="7" t="str">
        <f t="shared" ca="1" si="0"/>
        <v>achievement("Battle of Uranus","Beat Stage 4", 10, trigger)</v>
      </c>
    </row>
    <row r="7" spans="1:1" s="7" customFormat="1" x14ac:dyDescent="0.25">
      <c r="A7" s="7" t="str">
        <f t="shared" ca="1" si="0"/>
        <v>achievement("Final Combat","Beat Stage 5", 25, trigger)</v>
      </c>
    </row>
    <row r="8" spans="1:1" s="7" customFormat="1" x14ac:dyDescent="0.25">
      <c r="A8" s="7" t="str">
        <f t="shared" ca="1" si="0"/>
        <v>achievement("Armour Force","Beat the game without using a continue", 50, trigger)</v>
      </c>
    </row>
    <row r="9" spans="1:1" s="7" customFormat="1" x14ac:dyDescent="0.25">
      <c r="A9" s="7" t="str">
        <f t="shared" ca="1" si="0"/>
        <v>achievement("Super Shot","Activate the special weapon", 1, trigger)</v>
      </c>
    </row>
    <row r="10" spans="1:1" s="7" customFormat="1" x14ac:dyDescent="0.25">
      <c r="A10" s="7" t="str">
        <f t="shared" ca="1" si="0"/>
        <v>achievement("Triple Shot","Maximize the standard shot power", 1, trigger)</v>
      </c>
    </row>
    <row r="11" spans="1:1" s="7" customFormat="1" x14ac:dyDescent="0.25">
      <c r="A11" s="7" t="str">
        <f t="shared" ca="1" si="0"/>
        <v>achievement("Fire Arm","Upgrade to the firearm shot", 2, trigger)</v>
      </c>
    </row>
    <row r="12" spans="1:1" s="7" customFormat="1" x14ac:dyDescent="0.25">
      <c r="A12" s="7" t="str">
        <f t="shared" ca="1" si="0"/>
        <v>achievement("Armoured Core","Have 120 or more health at once", 3, trigger)</v>
      </c>
    </row>
    <row r="13" spans="1:1" s="7" customFormat="1" x14ac:dyDescent="0.25">
      <c r="A13" s="7" t="str">
        <f t="shared" ca="1" si="0"/>
        <v>achievement("Private","Score more than 100,000 points", 5, trigger)</v>
      </c>
    </row>
    <row r="14" spans="1:1" s="7" customFormat="1" x14ac:dyDescent="0.25">
      <c r="A14" s="7" t="str">
        <f t="shared" ca="1" si="0"/>
        <v>achievement("Corporal ","Score more than 250,000 points", 5, trigger)</v>
      </c>
    </row>
    <row r="15" spans="1:1" s="7" customFormat="1" x14ac:dyDescent="0.25">
      <c r="A15" s="7" t="str">
        <f t="shared" ca="1" si="0"/>
        <v>achievement("Sergeant ","Score more than 500,000 points", 10, trigger)</v>
      </c>
    </row>
    <row r="16" spans="1:1" s="7" customFormat="1" x14ac:dyDescent="0.25">
      <c r="A16" s="7" t="str">
        <f t="shared" ca="1" si="0"/>
        <v>achievement("Commander","Score more than 1,000,000 points", 25, trigger)</v>
      </c>
    </row>
    <row r="17" spans="1:1" s="7" customFormat="1" x14ac:dyDescent="0.25">
      <c r="A17" s="7" t="str">
        <f t="shared" ca="1" si="0"/>
        <v>achievement("","", , trigger)</v>
      </c>
    </row>
    <row r="18" spans="1:1" s="7" customFormat="1" x14ac:dyDescent="0.25">
      <c r="A18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achievement("","", , trigger)</v>
      </c>
    </row>
    <row r="19" spans="1:1" s="7" customFormat="1" x14ac:dyDescent="0.25">
      <c r="A19" s="7" t="str">
        <f t="shared" ca="1" si="0"/>
        <v>achievement("","", , trigger)</v>
      </c>
    </row>
    <row r="20" spans="1:1" s="7" customFormat="1" x14ac:dyDescent="0.25">
      <c r="A20" s="7" t="str">
        <f t="shared" ca="1" si="0"/>
        <v>achievement("","", , trigger)</v>
      </c>
    </row>
    <row r="21" spans="1:1" s="7" customFormat="1" x14ac:dyDescent="0.25">
      <c r="A21" s="7" t="str">
        <f t="shared" ca="1" si="0"/>
        <v>achievement("","", , trigger)</v>
      </c>
    </row>
    <row r="22" spans="1:1" s="7" customFormat="1" x14ac:dyDescent="0.25">
      <c r="A22" s="7" t="str">
        <f t="shared" ca="1" si="0"/>
        <v>achievement("","", , trigger)</v>
      </c>
    </row>
    <row r="23" spans="1:1" s="7" customFormat="1" x14ac:dyDescent="0.25">
      <c r="A23" s="7" t="str">
        <f t="shared" ca="1" si="0"/>
        <v>achievement("","", , trigger)</v>
      </c>
    </row>
    <row r="24" spans="1:1" s="7" customFormat="1" x14ac:dyDescent="0.25">
      <c r="A24" s="7" t="str">
        <f t="shared" ca="1" si="0"/>
        <v>achievement("","", , trigger)</v>
      </c>
    </row>
    <row r="25" spans="1:1" s="7" customFormat="1" x14ac:dyDescent="0.25">
      <c r="A25" s="7" t="str">
        <f t="shared" ca="1" si="0"/>
        <v>achievement("","", , trigger)</v>
      </c>
    </row>
    <row r="26" spans="1:1" s="7" customFormat="1" x14ac:dyDescent="0.25">
      <c r="A26" s="7" t="str">
        <f t="shared" ca="1" si="0"/>
        <v>achievement("","", , trigger)</v>
      </c>
    </row>
    <row r="27" spans="1:1" s="7" customFormat="1" x14ac:dyDescent="0.25">
      <c r="A27" s="7" t="str">
        <f t="shared" ca="1" si="0"/>
        <v>achievement("","", , trigger)</v>
      </c>
    </row>
    <row r="28" spans="1:1" s="7" customFormat="1" x14ac:dyDescent="0.25">
      <c r="A28" s="7" t="str">
        <f t="shared" ca="1" si="0"/>
        <v>achievement("","", , trigger)</v>
      </c>
    </row>
    <row r="29" spans="1:1" s="7" customFormat="1" x14ac:dyDescent="0.25">
      <c r="A29" s="7" t="str">
        <f t="shared" ca="1" si="0"/>
        <v>achievement("","", , trigger)</v>
      </c>
    </row>
    <row r="30" spans="1:1" s="7" customFormat="1" x14ac:dyDescent="0.25">
      <c r="A30" s="7" t="str">
        <f t="shared" ca="1" si="0"/>
        <v>achievement("","", , trigger)</v>
      </c>
    </row>
    <row r="31" spans="1:1" s="7" customFormat="1" x14ac:dyDescent="0.25">
      <c r="A31" s="7" t="str">
        <f t="shared" ca="1" si="0"/>
        <v>achievement("","", , trigger)</v>
      </c>
    </row>
    <row r="32" spans="1:1" s="7" customFormat="1" x14ac:dyDescent="0.25">
      <c r="A32" s="7" t="str">
        <f t="shared" ca="1" si="0"/>
        <v>achievement("","", , trigger)</v>
      </c>
    </row>
    <row r="33" spans="1:1" s="7" customFormat="1" x14ac:dyDescent="0.25">
      <c r="A33" s="7" t="str">
        <f t="shared" ref="A33:A67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34" spans="1:1" s="7" customFormat="1" x14ac:dyDescent="0.25">
      <c r="A34" s="7" t="str">
        <f t="shared" ca="1" si="1"/>
        <v>achievement("","", , trigger)</v>
      </c>
    </row>
    <row r="35" spans="1:1" s="7" customFormat="1" x14ac:dyDescent="0.25">
      <c r="A35" s="7" t="str">
        <f t="shared" ca="1" si="1"/>
        <v>achievement("","", , trigger)</v>
      </c>
    </row>
    <row r="36" spans="1:1" s="7" customFormat="1" x14ac:dyDescent="0.25">
      <c r="A36" s="7" t="str">
        <f t="shared" ca="1" si="1"/>
        <v>achievement("","", , trigger)</v>
      </c>
    </row>
    <row r="37" spans="1:1" s="7" customFormat="1" x14ac:dyDescent="0.25">
      <c r="A37" s="7" t="str">
        <f t="shared" ca="1" si="1"/>
        <v>achievement("","", , trigger)</v>
      </c>
    </row>
    <row r="38" spans="1:1" s="7" customFormat="1" x14ac:dyDescent="0.25">
      <c r="A38" s="7" t="str">
        <f t="shared" ca="1" si="1"/>
        <v>achievement("","", , trigger)</v>
      </c>
    </row>
    <row r="39" spans="1:1" s="7" customFormat="1" x14ac:dyDescent="0.25">
      <c r="A39" s="7" t="str">
        <f t="shared" ca="1" si="1"/>
        <v>achievement("","", , trigger)</v>
      </c>
    </row>
    <row r="40" spans="1:1" x14ac:dyDescent="0.25">
      <c r="A40" s="7" t="str">
        <f t="shared" ca="1" si="1"/>
        <v>achievement("","", , trigger)</v>
      </c>
    </row>
    <row r="41" spans="1:1" x14ac:dyDescent="0.25">
      <c r="A41" s="7" t="str">
        <f t="shared" ca="1" si="1"/>
        <v>achievement("","", , trigger)</v>
      </c>
    </row>
    <row r="42" spans="1:1" x14ac:dyDescent="0.25">
      <c r="A42" s="7" t="str">
        <f t="shared" ca="1" si="1"/>
        <v>achievement("","", , trigger)</v>
      </c>
    </row>
    <row r="43" spans="1:1" x14ac:dyDescent="0.25">
      <c r="A43" s="7" t="str">
        <f t="shared" ca="1" si="1"/>
        <v>achievement("","", , trigger)</v>
      </c>
    </row>
    <row r="44" spans="1:1" x14ac:dyDescent="0.25">
      <c r="A44" s="7" t="str">
        <f t="shared" ca="1" si="1"/>
        <v>achievement("","", , trigger)</v>
      </c>
    </row>
    <row r="45" spans="1:1" x14ac:dyDescent="0.25">
      <c r="A45" s="7" t="str">
        <f t="shared" ca="1" si="1"/>
        <v>achievement("","", , trigger)</v>
      </c>
    </row>
    <row r="46" spans="1:1" x14ac:dyDescent="0.25">
      <c r="A46" s="7" t="str">
        <f t="shared" ca="1" si="1"/>
        <v>achievement("","", , trigger)</v>
      </c>
    </row>
    <row r="47" spans="1:1" x14ac:dyDescent="0.25">
      <c r="A47" s="7" t="str">
        <f t="shared" ca="1" si="1"/>
        <v>achievement("","", , trigger)</v>
      </c>
    </row>
    <row r="48" spans="1:1" x14ac:dyDescent="0.25">
      <c r="A48" s="7" t="str">
        <f t="shared" ca="1" si="1"/>
        <v>achievement("","", , trigger)</v>
      </c>
    </row>
    <row r="49" spans="1:1" x14ac:dyDescent="0.25">
      <c r="A49" s="7" t="str">
        <f t="shared" ca="1" si="1"/>
        <v>achievement("","", , trigger)</v>
      </c>
    </row>
    <row r="50" spans="1:1" x14ac:dyDescent="0.25">
      <c r="A50" s="7" t="str">
        <f t="shared" ca="1" si="1"/>
        <v>achievement("","", , trigger)</v>
      </c>
    </row>
    <row r="51" spans="1:1" x14ac:dyDescent="0.25">
      <c r="A51" s="7" t="str">
        <f t="shared" ca="1" si="1"/>
        <v>achievement("","", , trigger)</v>
      </c>
    </row>
    <row r="52" spans="1:1" x14ac:dyDescent="0.25">
      <c r="A52" s="7" t="str">
        <f t="shared" ca="1" si="1"/>
        <v>achievement("","", , trigger)</v>
      </c>
    </row>
    <row r="53" spans="1:1" x14ac:dyDescent="0.25">
      <c r="A53" s="7" t="str">
        <f t="shared" ca="1" si="1"/>
        <v>achievement("","", , trigger)</v>
      </c>
    </row>
    <row r="54" spans="1:1" x14ac:dyDescent="0.25">
      <c r="A54" s="7" t="str">
        <f t="shared" ca="1" si="1"/>
        <v>achievement("","", , trigger)</v>
      </c>
    </row>
    <row r="55" spans="1:1" x14ac:dyDescent="0.25">
      <c r="A55" s="7" t="str">
        <f t="shared" ca="1" si="1"/>
        <v>achievement("","", , trigger)</v>
      </c>
    </row>
    <row r="56" spans="1:1" x14ac:dyDescent="0.25">
      <c r="A56" s="7" t="str">
        <f t="shared" ca="1" si="1"/>
        <v>achievement("","", , trigger)</v>
      </c>
    </row>
    <row r="57" spans="1:1" s="7" customFormat="1" x14ac:dyDescent="0.25">
      <c r="A57" s="7" t="str">
        <f t="shared" ca="1" si="1"/>
        <v>achievement("","", , trigger)</v>
      </c>
    </row>
    <row r="58" spans="1:1" ht="14.25" customHeight="1" x14ac:dyDescent="0.25">
      <c r="A58" s="7" t="str">
        <f t="shared" ca="1" si="1"/>
        <v>achievement("","", , trigger)</v>
      </c>
    </row>
    <row r="59" spans="1:1" x14ac:dyDescent="0.25">
      <c r="A59" s="7" t="str">
        <f t="shared" ca="1" si="1"/>
        <v>achievement("","", , trigger)</v>
      </c>
    </row>
    <row r="60" spans="1:1" x14ac:dyDescent="0.25">
      <c r="A60" s="7" t="str">
        <f t="shared" ca="1" si="1"/>
        <v>achievement("","", , trigger)</v>
      </c>
    </row>
    <row r="61" spans="1:1" x14ac:dyDescent="0.25">
      <c r="A61" s="7" t="str">
        <f t="shared" ca="1" si="1"/>
        <v>achievement("","", , trigger)</v>
      </c>
    </row>
    <row r="62" spans="1:1" x14ac:dyDescent="0.25">
      <c r="A62" s="7" t="str">
        <f t="shared" ca="1" si="1"/>
        <v>achievement("","", , trigger)</v>
      </c>
    </row>
    <row r="63" spans="1:1" x14ac:dyDescent="0.25">
      <c r="A63" s="7" t="str">
        <f t="shared" ca="1" si="1"/>
        <v>achievement("","", , trigger)</v>
      </c>
    </row>
    <row r="64" spans="1:1" x14ac:dyDescent="0.25">
      <c r="A64" s="7" t="str">
        <f t="shared" ca="1" si="1"/>
        <v>achievement("","", , trigger)</v>
      </c>
    </row>
    <row r="65" spans="1:1" x14ac:dyDescent="0.25">
      <c r="A65" s="7" t="str">
        <f t="shared" ca="1" si="1"/>
        <v>achievement("","", , trigger)</v>
      </c>
    </row>
    <row r="66" spans="1:1" x14ac:dyDescent="0.25">
      <c r="A66" s="7" t="str">
        <f t="shared" ca="1" si="1"/>
        <v>achievement("","", , trigger)</v>
      </c>
    </row>
    <row r="67" spans="1:1" x14ac:dyDescent="0.25">
      <c r="A67" s="7" t="str">
        <f t="shared" ca="1" si="1"/>
        <v>achievement("","", , trigger)</v>
      </c>
    </row>
    <row r="68" spans="1:1" x14ac:dyDescent="0.25">
      <c r="A68" s="7" t="str">
        <f t="shared" ref="A68:A76" ca="1" si="2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25">
      <c r="A69" s="7" t="str">
        <f t="shared" ca="1" si="2"/>
        <v>achievement("","", , trigger)</v>
      </c>
    </row>
    <row r="70" spans="1:1" x14ac:dyDescent="0.25">
      <c r="A70" s="7" t="str">
        <f t="shared" ca="1" si="2"/>
        <v>achievement("","", , trigger)</v>
      </c>
    </row>
    <row r="71" spans="1:1" x14ac:dyDescent="0.25">
      <c r="A71" s="7" t="str">
        <f t="shared" ca="1" si="2"/>
        <v>achievement("","", , trigger)</v>
      </c>
    </row>
    <row r="72" spans="1:1" x14ac:dyDescent="0.25">
      <c r="A72" s="7" t="str">
        <f t="shared" ca="1" si="2"/>
        <v>achievement("","", , trigger)</v>
      </c>
    </row>
    <row r="73" spans="1:1" x14ac:dyDescent="0.25">
      <c r="A73" s="7" t="str">
        <f t="shared" ca="1" si="2"/>
        <v>achievement("","", , trigger)</v>
      </c>
    </row>
    <row r="74" spans="1:1" x14ac:dyDescent="0.25">
      <c r="A74" s="7" t="str">
        <f t="shared" ca="1" si="2"/>
        <v>achievement("","", , trigger)</v>
      </c>
    </row>
    <row r="75" spans="1:1" x14ac:dyDescent="0.25">
      <c r="A75" s="7" t="str">
        <f t="shared" ca="1" si="2"/>
        <v>achievement("","", , trigger)</v>
      </c>
    </row>
    <row r="76" spans="1:1" x14ac:dyDescent="0.25">
      <c r="A76" s="7" t="str">
        <f t="shared" ca="1" si="2"/>
        <v>achievement("","", , trigger)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I12" sqref="I12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0" x14ac:dyDescent="0.25">
      <c r="A1" s="8" t="s">
        <v>33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25">
      <c r="A2" s="1" t="s">
        <v>14</v>
      </c>
      <c r="B2" s="1">
        <v>0</v>
      </c>
      <c r="C2">
        <f>COUNTIF(Achievements!D:D,A2)</f>
        <v>0</v>
      </c>
      <c r="E2" s="8" t="s">
        <v>31</v>
      </c>
      <c r="F2" s="4">
        <f>COUNTIF(Achievements!B:B,E2)</f>
        <v>5</v>
      </c>
      <c r="G2" s="7">
        <f>SUMIF(Achievements!B:B,E2,Achievements!E:E)</f>
        <v>55</v>
      </c>
      <c r="J2" s="1"/>
    </row>
    <row r="3" spans="1:10" x14ac:dyDescent="0.25">
      <c r="A3" t="s">
        <v>8</v>
      </c>
      <c r="B3">
        <v>1</v>
      </c>
      <c r="C3">
        <f>COUNTIF(Achievements!D:D,A3)</f>
        <v>2</v>
      </c>
      <c r="E3" s="8" t="s">
        <v>35</v>
      </c>
      <c r="F3" s="4">
        <f>COUNTIF(Achievements!B:B,E3)</f>
        <v>4</v>
      </c>
      <c r="G3" s="7">
        <f>SUMIF(Achievements!B:B,E3,Achievements!E:E)</f>
        <v>45</v>
      </c>
      <c r="J3" s="1"/>
    </row>
    <row r="4" spans="1:10" x14ac:dyDescent="0.25">
      <c r="A4" t="s">
        <v>16</v>
      </c>
      <c r="B4">
        <v>2</v>
      </c>
      <c r="C4">
        <f>COUNTIF(Achievements!D:D,A4)</f>
        <v>1</v>
      </c>
      <c r="E4" s="8" t="s">
        <v>33</v>
      </c>
      <c r="F4" s="4">
        <f>COUNTIF(Achievements!B:B,E4)</f>
        <v>1</v>
      </c>
      <c r="G4" s="7">
        <f>SUMIF(Achievements!B:B,E4,Achievements!E:E)</f>
        <v>50</v>
      </c>
    </row>
    <row r="5" spans="1:10" x14ac:dyDescent="0.25">
      <c r="A5" t="s">
        <v>9</v>
      </c>
      <c r="B5">
        <v>3</v>
      </c>
      <c r="C5">
        <f>COUNTIF(Achievements!D:D,A5)</f>
        <v>1</v>
      </c>
      <c r="E5" s="8" t="s">
        <v>54</v>
      </c>
      <c r="F5" s="4">
        <f>COUNTIF(Achievements!B:B,E5)</f>
        <v>4</v>
      </c>
      <c r="G5" s="7">
        <f>SUMIF(Achievements!B:B,E5,Achievements!E:E)</f>
        <v>7</v>
      </c>
    </row>
    <row r="6" spans="1:10" x14ac:dyDescent="0.25">
      <c r="A6" t="s">
        <v>10</v>
      </c>
      <c r="B6">
        <v>4</v>
      </c>
      <c r="C6">
        <f>COUNTIF(Achievements!D:D,A6)</f>
        <v>0</v>
      </c>
      <c r="E6" s="8" t="s">
        <v>36</v>
      </c>
      <c r="F6" s="4">
        <f>COUNTIF(Achievements!B:B,E6)</f>
        <v>0</v>
      </c>
      <c r="G6" s="7">
        <f>SUMIF(Achievements!B:B,E6,Achievements!E:E)</f>
        <v>0</v>
      </c>
    </row>
    <row r="7" spans="1:10" x14ac:dyDescent="0.25">
      <c r="A7" t="s">
        <v>11</v>
      </c>
      <c r="B7">
        <v>5</v>
      </c>
      <c r="C7">
        <f>COUNTIF(Achievements!D:D,A7)</f>
        <v>4</v>
      </c>
      <c r="E7" s="2" t="s">
        <v>5</v>
      </c>
      <c r="F7" s="3">
        <f>SUM(F2:F6)</f>
        <v>14</v>
      </c>
      <c r="G7" s="3">
        <f>SUM(G2:G6)</f>
        <v>157</v>
      </c>
    </row>
    <row r="8" spans="1:10" x14ac:dyDescent="0.25">
      <c r="A8" t="s">
        <v>12</v>
      </c>
      <c r="B8">
        <v>10</v>
      </c>
      <c r="C8">
        <f>COUNTIF(Achievements!D:D,A8)</f>
        <v>3</v>
      </c>
    </row>
    <row r="9" spans="1:10" x14ac:dyDescent="0.25">
      <c r="A9" s="7" t="s">
        <v>13</v>
      </c>
      <c r="B9" s="7">
        <v>25</v>
      </c>
      <c r="C9" s="7">
        <f>COUNTIF(Achievements!D:D,A9)</f>
        <v>2</v>
      </c>
    </row>
    <row r="10" spans="1:10" x14ac:dyDescent="0.25">
      <c r="A10" t="s">
        <v>32</v>
      </c>
      <c r="B10">
        <v>50</v>
      </c>
      <c r="C10">
        <f>COUNTIF(Achievements!D:D,A10)</f>
        <v>1</v>
      </c>
    </row>
    <row r="11" spans="1:10" x14ac:dyDescent="0.25">
      <c r="A11" s="2" t="s">
        <v>5</v>
      </c>
      <c r="B11" s="3"/>
      <c r="C11" s="3">
        <f>SUM(C2:C10)</f>
        <v>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19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2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25">
      <c r="A3">
        <v>1</v>
      </c>
      <c r="B3" s="7">
        <f>B2+32</f>
        <v>38944</v>
      </c>
      <c r="C3" s="7">
        <f t="shared" ref="C3:R5" si="1">B3+1</f>
        <v>38945</v>
      </c>
      <c r="D3" s="7">
        <f t="shared" si="1"/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25">
      <c r="A4">
        <v>2</v>
      </c>
      <c r="B4" s="7">
        <f>B3+32</f>
        <v>38976</v>
      </c>
      <c r="C4" s="7">
        <f t="shared" si="1"/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25">
      <c r="A5">
        <v>3</v>
      </c>
      <c r="B5" s="7">
        <f t="shared" ref="B5:B21" si="2">B4+32</f>
        <v>39008</v>
      </c>
      <c r="C5" s="7">
        <f t="shared" si="1"/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2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2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2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2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2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2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2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2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2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2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2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2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2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2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2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2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25">
      <c r="A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Achievements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2022-07-25T21:46:03Z</dcterms:modified>
</cp:coreProperties>
</file>