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Starship Patrol (DSi)\Docs\"/>
    </mc:Choice>
  </mc:AlternateContent>
  <bookViews>
    <workbookView xWindow="-105" yWindow="-105" windowWidth="23250" windowHeight="12570" tabRatio="635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Achievements!$B$1:$G$194</definedName>
    <definedName name="_xlnm._FilterDatabase" localSheetId="3" hidden="1">Checklist!$A$1:$I$1</definedName>
    <definedName name="_xlnm._FilterDatabase" localSheetId="1" hidden="1">Extras!$A$1:$F$56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D52" i="49" l="1"/>
  <c r="F52" i="49"/>
  <c r="G52" i="49"/>
  <c r="H52" i="49"/>
  <c r="E52" i="49"/>
  <c r="A49" i="49"/>
  <c r="B49" i="49"/>
  <c r="C49" i="49"/>
  <c r="I49" i="49"/>
  <c r="A50" i="49"/>
  <c r="B50" i="49"/>
  <c r="C50" i="49"/>
  <c r="I50" i="49"/>
  <c r="A51" i="49"/>
  <c r="B51" i="49"/>
  <c r="C51" i="49"/>
  <c r="I51" i="49"/>
  <c r="E49" i="2"/>
  <c r="E50" i="2"/>
  <c r="E51" i="2"/>
  <c r="A3" i="49" l="1"/>
  <c r="B3" i="49"/>
  <c r="C3" i="49"/>
  <c r="A4" i="49"/>
  <c r="B4" i="49"/>
  <c r="C4" i="49"/>
  <c r="A5" i="49"/>
  <c r="B5" i="49"/>
  <c r="C5" i="49"/>
  <c r="A6" i="49"/>
  <c r="B6" i="49"/>
  <c r="C6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A14" i="49"/>
  <c r="B14" i="49"/>
  <c r="C14" i="49"/>
  <c r="A15" i="49"/>
  <c r="B15" i="49"/>
  <c r="C15" i="49"/>
  <c r="A16" i="49"/>
  <c r="B16" i="49"/>
  <c r="C16" i="49"/>
  <c r="A17" i="49"/>
  <c r="B17" i="49"/>
  <c r="C17" i="49"/>
  <c r="A18" i="49"/>
  <c r="B18" i="49"/>
  <c r="C18" i="49"/>
  <c r="A19" i="49"/>
  <c r="B19" i="49"/>
  <c r="C19" i="49"/>
  <c r="A20" i="49"/>
  <c r="B20" i="49"/>
  <c r="C20" i="49"/>
  <c r="A21" i="49"/>
  <c r="B21" i="49"/>
  <c r="C21" i="49"/>
  <c r="A22" i="49"/>
  <c r="B22" i="49"/>
  <c r="C22" i="49"/>
  <c r="A23" i="49"/>
  <c r="B23" i="49"/>
  <c r="C23" i="49"/>
  <c r="A24" i="49"/>
  <c r="B24" i="49"/>
  <c r="C24" i="49"/>
  <c r="A25" i="49"/>
  <c r="B25" i="49"/>
  <c r="C25" i="49"/>
  <c r="A26" i="49"/>
  <c r="B26" i="49"/>
  <c r="C26" i="49"/>
  <c r="A27" i="49"/>
  <c r="B27" i="49"/>
  <c r="C27" i="49"/>
  <c r="A28" i="49"/>
  <c r="B28" i="49"/>
  <c r="C28" i="49"/>
  <c r="A29" i="49"/>
  <c r="B29" i="49"/>
  <c r="C29" i="49"/>
  <c r="A30" i="49"/>
  <c r="B30" i="49"/>
  <c r="C30" i="49"/>
  <c r="A31" i="49"/>
  <c r="B31" i="49"/>
  <c r="C31" i="49"/>
  <c r="A32" i="49"/>
  <c r="B32" i="49"/>
  <c r="C32" i="49"/>
  <c r="A33" i="49"/>
  <c r="B33" i="49"/>
  <c r="C33" i="49"/>
  <c r="A34" i="49"/>
  <c r="B34" i="49"/>
  <c r="C34" i="49"/>
  <c r="A35" i="49"/>
  <c r="B35" i="49"/>
  <c r="C35" i="49"/>
  <c r="A36" i="49"/>
  <c r="B36" i="49"/>
  <c r="C36" i="49"/>
  <c r="A37" i="49"/>
  <c r="B37" i="49"/>
  <c r="C37" i="49"/>
  <c r="A38" i="49"/>
  <c r="B38" i="49"/>
  <c r="C38" i="49"/>
  <c r="A39" i="49"/>
  <c r="B39" i="49"/>
  <c r="C39" i="49"/>
  <c r="A40" i="49"/>
  <c r="B40" i="49"/>
  <c r="C40" i="49"/>
  <c r="A41" i="49"/>
  <c r="B41" i="49"/>
  <c r="C41" i="49"/>
  <c r="A42" i="49"/>
  <c r="B42" i="49"/>
  <c r="C42" i="49"/>
  <c r="A43" i="49"/>
  <c r="B43" i="49"/>
  <c r="C43" i="49"/>
  <c r="A44" i="49"/>
  <c r="B44" i="49"/>
  <c r="C44" i="49"/>
  <c r="A45" i="49"/>
  <c r="B45" i="49"/>
  <c r="C45" i="49"/>
  <c r="A46" i="49"/>
  <c r="B46" i="49"/>
  <c r="C46" i="49"/>
  <c r="A47" i="49"/>
  <c r="B47" i="49"/>
  <c r="C47" i="49"/>
  <c r="A48" i="49"/>
  <c r="B48" i="49"/>
  <c r="C48" i="49"/>
  <c r="E35" i="2"/>
  <c r="F35" i="2"/>
  <c r="E46" i="2" l="1"/>
  <c r="E48" i="2"/>
  <c r="E47" i="2"/>
  <c r="A52" i="11"/>
  <c r="A65" i="11"/>
  <c r="A50" i="11"/>
  <c r="A68" i="11"/>
  <c r="A60" i="11"/>
  <c r="A48" i="11"/>
  <c r="A54" i="11"/>
  <c r="A49" i="11"/>
  <c r="A59" i="11"/>
  <c r="A47" i="11"/>
  <c r="A57" i="11"/>
  <c r="A55" i="11"/>
  <c r="A61" i="11"/>
  <c r="A63" i="11"/>
  <c r="A62" i="11"/>
  <c r="A64" i="11"/>
  <c r="A67" i="11"/>
  <c r="A66" i="11"/>
  <c r="A58" i="11"/>
  <c r="A56" i="11"/>
  <c r="A51" i="11"/>
  <c r="A53" i="11"/>
  <c r="I26" i="49" l="1"/>
  <c r="I27" i="49"/>
  <c r="I28" i="49"/>
  <c r="I29" i="49"/>
  <c r="I30" i="49"/>
  <c r="I31" i="49"/>
  <c r="I32" i="49"/>
  <c r="I33" i="49"/>
  <c r="I34" i="49"/>
  <c r="I35" i="49"/>
  <c r="I36" i="49"/>
  <c r="I37" i="49"/>
  <c r="I38" i="49"/>
  <c r="I39" i="49"/>
  <c r="I40" i="49"/>
  <c r="I41" i="49"/>
  <c r="I42" i="49"/>
  <c r="I43" i="49"/>
  <c r="I44" i="49"/>
  <c r="I45" i="49"/>
  <c r="I46" i="49"/>
  <c r="I47" i="49"/>
  <c r="I48" i="49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E45" i="2"/>
  <c r="E44" i="2"/>
  <c r="E43" i="2"/>
  <c r="F36" i="2"/>
  <c r="F37" i="2"/>
  <c r="F38" i="2"/>
  <c r="F39" i="2"/>
  <c r="F40" i="2"/>
  <c r="F41" i="2"/>
  <c r="F42" i="2"/>
  <c r="E36" i="2"/>
  <c r="E37" i="2"/>
  <c r="E38" i="2"/>
  <c r="E39" i="2"/>
  <c r="E40" i="2"/>
  <c r="E41" i="2"/>
  <c r="E42" i="2"/>
  <c r="E21" i="2"/>
  <c r="F21" i="2"/>
  <c r="F31" i="2"/>
  <c r="F23" i="2"/>
  <c r="F24" i="2"/>
  <c r="F25" i="2"/>
  <c r="F26" i="2"/>
  <c r="F27" i="2"/>
  <c r="F28" i="2"/>
  <c r="F29" i="2"/>
  <c r="F30" i="2"/>
  <c r="F22" i="2"/>
  <c r="F13" i="2"/>
  <c r="F14" i="2"/>
  <c r="F15" i="2"/>
  <c r="F16" i="2"/>
  <c r="F17" i="2"/>
  <c r="F18" i="2"/>
  <c r="F19" i="2"/>
  <c r="F20" i="2"/>
  <c r="F12" i="2"/>
  <c r="F3" i="2"/>
  <c r="F4" i="2"/>
  <c r="F5" i="2"/>
  <c r="F6" i="2"/>
  <c r="F7" i="2"/>
  <c r="F8" i="2"/>
  <c r="F9" i="2"/>
  <c r="F10" i="2"/>
  <c r="F11" i="2"/>
  <c r="F2" i="2"/>
  <c r="E34" i="2"/>
  <c r="E33" i="2"/>
  <c r="E32" i="2"/>
  <c r="E27" i="2"/>
  <c r="E28" i="2"/>
  <c r="E29" i="2"/>
  <c r="E30" i="2"/>
  <c r="E31" i="2"/>
  <c r="A33" i="11"/>
  <c r="A44" i="11"/>
  <c r="A43" i="11"/>
  <c r="A36" i="11"/>
  <c r="A35" i="11"/>
  <c r="A40" i="11"/>
  <c r="A45" i="11"/>
  <c r="A37" i="11"/>
  <c r="A46" i="11"/>
  <c r="A42" i="11"/>
  <c r="A41" i="11"/>
  <c r="A39" i="11"/>
  <c r="A38" i="11"/>
  <c r="A34" i="11"/>
  <c r="E26" i="2" l="1"/>
  <c r="E25" i="2"/>
  <c r="E24" i="2"/>
  <c r="E23" i="2"/>
  <c r="E22" i="2"/>
  <c r="E20" i="2"/>
  <c r="E19" i="2"/>
  <c r="E18" i="2"/>
  <c r="E16" i="2"/>
  <c r="E15" i="2"/>
  <c r="E14" i="2"/>
  <c r="E13" i="2"/>
  <c r="E12" i="2"/>
  <c r="F6" i="7" l="1"/>
  <c r="I3" i="49" l="1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C2" i="49" l="1"/>
  <c r="B2" i="49"/>
  <c r="A2" i="49"/>
  <c r="E6" i="2" l="1"/>
  <c r="E4" i="2"/>
  <c r="E2" i="2"/>
  <c r="E5" i="2" l="1"/>
  <c r="E3" i="2"/>
  <c r="G6" i="7" l="1"/>
  <c r="E8" i="2"/>
  <c r="E9" i="2"/>
  <c r="E10" i="2"/>
  <c r="E11" i="2"/>
  <c r="A28" i="11"/>
  <c r="A29" i="11"/>
  <c r="A26" i="11"/>
  <c r="A27" i="11"/>
  <c r="A32" i="11"/>
  <c r="A31" i="11"/>
  <c r="A25" i="11"/>
  <c r="A30" i="11"/>
  <c r="E7" i="2" l="1"/>
  <c r="A24" i="11"/>
  <c r="A12" i="11"/>
  <c r="A19" i="11"/>
  <c r="A4" i="11"/>
  <c r="A21" i="11"/>
  <c r="A7" i="11"/>
  <c r="A9" i="11"/>
  <c r="A20" i="11"/>
  <c r="A13" i="11"/>
  <c r="A22" i="11"/>
  <c r="A14" i="11"/>
  <c r="A10" i="11"/>
  <c r="A18" i="11"/>
  <c r="A5" i="11"/>
  <c r="A16" i="11"/>
  <c r="A17" i="11"/>
  <c r="A15" i="11"/>
  <c r="A11" i="11"/>
  <c r="A6" i="11"/>
  <c r="A3" i="11"/>
  <c r="A8" i="11"/>
  <c r="A23" i="11"/>
  <c r="I2" i="49" l="1"/>
  <c r="I52" i="49" s="1"/>
  <c r="A1" i="2" l="1"/>
  <c r="A76" i="11"/>
  <c r="A74" i="11"/>
  <c r="A75" i="11"/>
  <c r="F5" i="7" l="1"/>
  <c r="G5" i="7" l="1"/>
  <c r="A71" i="11"/>
  <c r="A70" i="11"/>
  <c r="A72" i="11"/>
  <c r="A69" i="11"/>
  <c r="A73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<sst xmlns="http://schemas.openxmlformats.org/spreadsheetml/2006/main" count="492" uniqueCount="103">
  <si>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</si>
  <si>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</si>
  <si>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</si>
  <si>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</si>
  <si>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</si>
  <si>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</si>
  <si>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</si>
  <si>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</si>
  <si>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</si>
  <si>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</si>
  <si>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</si>
  <si>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</si>
  <si>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</si>
  <si>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</si>
  <si>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</si>
  <si>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</si>
  <si>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</si>
  <si>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</si>
  <si>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</si>
  <si>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</si>
  <si>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</si>
  <si>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</si>
  <si>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</si>
  <si>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</si>
  <si>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</si>
  <si>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</si>
  <si>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</si>
  <si>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</si>
  <si>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</si>
  <si>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</si>
  <si>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</si>
  <si>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</si>
  <si>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</si>
  <si>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</si>
  <si>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</si>
  <si>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</si>
  <si>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</si>
  <si>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Simulation Centre</t>
  </si>
  <si>
    <t>Maiden Voyage</t>
  </si>
  <si>
    <t>Unlock the first gate</t>
  </si>
  <si>
    <t>Unlock the second gate</t>
  </si>
  <si>
    <t>First Gate</t>
  </si>
  <si>
    <t>Second Gate</t>
  </si>
  <si>
    <t>Third Gate</t>
  </si>
  <si>
    <t>Unlock the third gate</t>
  </si>
  <si>
    <t>Star Fortress Siege</t>
  </si>
  <si>
    <t>Zigzag</t>
  </si>
  <si>
    <t>Symmetry</t>
  </si>
  <si>
    <t>Four Corners</t>
  </si>
  <si>
    <t>Broadsided</t>
  </si>
  <si>
    <t>Survivor</t>
  </si>
  <si>
    <t>Fuel Station 9</t>
  </si>
  <si>
    <t>Showdown</t>
  </si>
  <si>
    <t>Tight Defence</t>
  </si>
  <si>
    <t>Containment</t>
  </si>
  <si>
    <t>Spectre Invasion</t>
  </si>
  <si>
    <t>Easy Corner</t>
  </si>
  <si>
    <t>Battle Formation 15</t>
  </si>
  <si>
    <t>Hurricane</t>
  </si>
  <si>
    <t>Right Base Battle</t>
  </si>
  <si>
    <t>Technical Difficulties</t>
  </si>
  <si>
    <t>Left Base Battle</t>
  </si>
  <si>
    <t>Close to the Sun</t>
  </si>
  <si>
    <t>Dalde-Dalde</t>
  </si>
  <si>
    <t>Flood</t>
  </si>
  <si>
    <t>Satellites</t>
  </si>
  <si>
    <t>EMP Rush</t>
  </si>
  <si>
    <t>Asteroid Field</t>
  </si>
  <si>
    <t>Orbitals</t>
  </si>
  <si>
    <t>Control Centre</t>
  </si>
  <si>
    <t>Deep Space</t>
  </si>
  <si>
    <t>Right or Left?</t>
  </si>
  <si>
    <t>Final Battle</t>
  </si>
  <si>
    <t>Ranks</t>
  </si>
  <si>
    <t>Ensign</t>
  </si>
  <si>
    <t>Co-pilot</t>
  </si>
  <si>
    <t>Pilot</t>
  </si>
  <si>
    <t>Midshipman</t>
  </si>
  <si>
    <t>Lieutenant</t>
  </si>
  <si>
    <t>Commander</t>
  </si>
  <si>
    <t>Admiral</t>
  </si>
  <si>
    <t>Fleet Admiral</t>
  </si>
  <si>
    <t>Medals</t>
  </si>
  <si>
    <t>Bronze Medal</t>
  </si>
  <si>
    <t>Silver Medal</t>
  </si>
  <si>
    <t>Gold Medal</t>
  </si>
  <si>
    <t>Earn a medal on any  mission between 2 to 10</t>
  </si>
  <si>
    <t>Earn a medal on any  mission between 11 to 20</t>
  </si>
  <si>
    <t>Earn a medal on any  mission between 21 to 30</t>
  </si>
  <si>
    <t>SOS</t>
  </si>
  <si>
    <t>Hire the bounty hunter Ash</t>
  </si>
  <si>
    <t>Hire the bounty hunter Amanda</t>
  </si>
  <si>
    <t>Hire the bounty hunter James</t>
  </si>
  <si>
    <t>Bounty Hunter Ash</t>
  </si>
  <si>
    <t>Bounty Hunter Amanda</t>
  </si>
  <si>
    <t>Bounty Hunter James</t>
  </si>
  <si>
    <t>Energy</t>
  </si>
  <si>
    <t>War for Fun and Profit</t>
  </si>
  <si>
    <t>An Economy Is You</t>
  </si>
  <si>
    <t>Energy Stores</t>
  </si>
  <si>
    <t>Collect 1000 unspent energy during a mission</t>
  </si>
  <si>
    <t>Collect 2500 unspent energy during a mission</t>
  </si>
  <si>
    <t>Collect 5000 unspent energy during a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</si>
</sst>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7"/>
  <sheetViews>
    <sheetView tabSelected="1" topLeftCell="C40" zoomScale="85" zoomScaleNormal="85" workbookViewId="0">
      <selection activeCell="F58" sqref="F58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97.5703125" style="5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34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32</v>
      </c>
      <c r="C2" s="5" t="s">
        <v>37</v>
      </c>
      <c r="D2" s="5" t="s">
        <v>12</v>
      </c>
      <c r="E2" s="7">
        <f>VLOOKUP(D2,Stats!$A$1:$B$10,2,FALSE)</f>
        <v>5</v>
      </c>
      <c r="F2" s="7" t="str">
        <f>"Complete the " &amp; C2 &amp; " mission"</f>
        <v>Complete the Simulation Centre mission</v>
      </c>
      <c r="G2" s="5"/>
    </row>
    <row r="3" spans="1:7" s="7" customFormat="1" x14ac:dyDescent="0.25">
      <c r="A3" s="7">
        <v>2</v>
      </c>
      <c r="B3" s="8" t="s">
        <v>32</v>
      </c>
      <c r="C3" s="5" t="s">
        <v>38</v>
      </c>
      <c r="D3" s="5" t="s">
        <v>12</v>
      </c>
      <c r="E3" s="7">
        <f>VLOOKUP(D3,Stats!$A$1:$B$10,2,FALSE)</f>
        <v>5</v>
      </c>
      <c r="F3" s="7" t="str">
        <f t="shared" ref="F3:F31" si="0">"Complete the " &amp; C3 &amp; " mission"</f>
        <v>Complete the Maiden Voyage mission</v>
      </c>
      <c r="G3" s="5"/>
    </row>
    <row r="4" spans="1:7" s="7" customFormat="1" x14ac:dyDescent="0.25">
      <c r="A4" s="7">
        <v>3</v>
      </c>
      <c r="B4" s="8" t="s">
        <v>32</v>
      </c>
      <c r="C4" s="5" t="s">
        <v>45</v>
      </c>
      <c r="D4" s="5" t="s">
        <v>12</v>
      </c>
      <c r="E4" s="7">
        <f>VLOOKUP(D4,Stats!$A$1:$B$10,2,FALSE)</f>
        <v>5</v>
      </c>
      <c r="F4" s="7" t="str">
        <f t="shared" si="0"/>
        <v>Complete the Star Fortress Siege mission</v>
      </c>
      <c r="G4" s="5"/>
    </row>
    <row r="5" spans="1:7" s="7" customFormat="1" x14ac:dyDescent="0.25">
      <c r="A5" s="7">
        <v>4</v>
      </c>
      <c r="B5" s="8" t="s">
        <v>32</v>
      </c>
      <c r="C5" s="5" t="s">
        <v>46</v>
      </c>
      <c r="D5" s="5" t="s">
        <v>12</v>
      </c>
      <c r="E5" s="7">
        <f>VLOOKUP(D5,Stats!$A$1:$B$10,2,FALSE)</f>
        <v>5</v>
      </c>
      <c r="F5" s="7" t="str">
        <f t="shared" si="0"/>
        <v>Complete the Zigzag mission</v>
      </c>
      <c r="G5" s="5"/>
    </row>
    <row r="6" spans="1:7" s="7" customFormat="1" x14ac:dyDescent="0.25">
      <c r="A6" s="7">
        <v>5</v>
      </c>
      <c r="B6" s="8" t="s">
        <v>32</v>
      </c>
      <c r="C6" s="5" t="s">
        <v>47</v>
      </c>
      <c r="D6" s="5" t="s">
        <v>12</v>
      </c>
      <c r="E6" s="7">
        <f>VLOOKUP(D6,Stats!$A$1:$B$10,2,FALSE)</f>
        <v>5</v>
      </c>
      <c r="F6" s="7" t="str">
        <f t="shared" si="0"/>
        <v>Complete the Symmetry mission</v>
      </c>
      <c r="G6" s="5"/>
    </row>
    <row r="7" spans="1:7" s="7" customFormat="1" x14ac:dyDescent="0.25">
      <c r="A7" s="7">
        <v>6</v>
      </c>
      <c r="B7" s="8" t="s">
        <v>32</v>
      </c>
      <c r="C7" s="5" t="s">
        <v>48</v>
      </c>
      <c r="D7" s="5" t="s">
        <v>12</v>
      </c>
      <c r="E7" s="7">
        <f>VLOOKUP(D7,Stats!$A$1:$B$10,2,FALSE)</f>
        <v>5</v>
      </c>
      <c r="F7" s="7" t="str">
        <f t="shared" si="0"/>
        <v>Complete the Four Corners mission</v>
      </c>
      <c r="G7" s="5"/>
    </row>
    <row r="8" spans="1:7" s="7" customFormat="1" x14ac:dyDescent="0.25">
      <c r="A8" s="7">
        <v>7</v>
      </c>
      <c r="B8" s="8" t="s">
        <v>32</v>
      </c>
      <c r="C8" s="5" t="s">
        <v>49</v>
      </c>
      <c r="D8" s="5" t="s">
        <v>12</v>
      </c>
      <c r="E8" s="7">
        <f>VLOOKUP(D8,Stats!$A$1:$B$10,2,FALSE)</f>
        <v>5</v>
      </c>
      <c r="F8" s="7" t="str">
        <f>"Complete the " &amp; C8 &amp; " mission"</f>
        <v>Complete the Broadsided mission</v>
      </c>
      <c r="G8" s="5"/>
    </row>
    <row r="9" spans="1:7" s="7" customFormat="1" x14ac:dyDescent="0.25">
      <c r="A9" s="7">
        <v>8</v>
      </c>
      <c r="B9" s="8" t="s">
        <v>32</v>
      </c>
      <c r="C9" s="5" t="s">
        <v>50</v>
      </c>
      <c r="D9" s="5" t="s">
        <v>12</v>
      </c>
      <c r="E9" s="7">
        <f>VLOOKUP(D9,Stats!$A$1:$B$10,2,FALSE)</f>
        <v>5</v>
      </c>
      <c r="F9" s="7" t="str">
        <f>"Complete the " &amp; C9 &amp; " mission"</f>
        <v>Complete the Survivor mission</v>
      </c>
      <c r="G9" s="5"/>
    </row>
    <row r="10" spans="1:7" s="7" customFormat="1" x14ac:dyDescent="0.25">
      <c r="A10" s="7">
        <v>9</v>
      </c>
      <c r="B10" s="8" t="s">
        <v>32</v>
      </c>
      <c r="C10" s="5" t="s">
        <v>51</v>
      </c>
      <c r="D10" s="5" t="s">
        <v>12</v>
      </c>
      <c r="E10" s="7">
        <f>VLOOKUP(D10,Stats!$A$1:$B$10,2,FALSE)</f>
        <v>5</v>
      </c>
      <c r="F10" s="7" t="str">
        <f t="shared" si="0"/>
        <v>Complete the Fuel Station 9 mission</v>
      </c>
      <c r="G10" s="5"/>
    </row>
    <row r="11" spans="1:7" s="7" customFormat="1" x14ac:dyDescent="0.25">
      <c r="A11" s="7">
        <v>10</v>
      </c>
      <c r="B11" s="8" t="s">
        <v>32</v>
      </c>
      <c r="C11" s="5" t="s">
        <v>52</v>
      </c>
      <c r="D11" s="5" t="s">
        <v>12</v>
      </c>
      <c r="E11" s="7">
        <f>VLOOKUP(D11,Stats!$A$1:$B$10,2,FALSE)</f>
        <v>5</v>
      </c>
      <c r="F11" s="7" t="str">
        <f t="shared" si="0"/>
        <v>Complete the Showdown mission</v>
      </c>
      <c r="G11" s="5"/>
    </row>
    <row r="12" spans="1:7" x14ac:dyDescent="0.25">
      <c r="A12" s="7">
        <v>11</v>
      </c>
      <c r="B12" s="8" t="s">
        <v>32</v>
      </c>
      <c r="C12" s="5" t="s">
        <v>53</v>
      </c>
      <c r="D12" s="5" t="s">
        <v>12</v>
      </c>
      <c r="E12" s="7">
        <f>VLOOKUP(D12,Stats!$A$1:$B$10,2,FALSE)</f>
        <v>5</v>
      </c>
      <c r="F12" s="7" t="str">
        <f t="shared" si="0"/>
        <v>Complete the Tight Defence mission</v>
      </c>
    </row>
    <row r="13" spans="1:7" x14ac:dyDescent="0.25">
      <c r="A13" s="7">
        <v>12</v>
      </c>
      <c r="B13" s="8" t="s">
        <v>32</v>
      </c>
      <c r="C13" s="5" t="s">
        <v>54</v>
      </c>
      <c r="D13" s="5" t="s">
        <v>12</v>
      </c>
      <c r="E13" s="7">
        <f>VLOOKUP(D13,Stats!$A$1:$B$10,2,FALSE)</f>
        <v>5</v>
      </c>
      <c r="F13" s="7" t="str">
        <f t="shared" si="0"/>
        <v>Complete the Containment mission</v>
      </c>
    </row>
    <row r="14" spans="1:7" x14ac:dyDescent="0.25">
      <c r="A14" s="7">
        <v>13</v>
      </c>
      <c r="B14" s="8" t="s">
        <v>32</v>
      </c>
      <c r="C14" s="5" t="s">
        <v>55</v>
      </c>
      <c r="D14" s="5" t="s">
        <v>12</v>
      </c>
      <c r="E14" s="7">
        <f>VLOOKUP(D14,Stats!$A$1:$B$10,2,FALSE)</f>
        <v>5</v>
      </c>
      <c r="F14" s="7" t="str">
        <f t="shared" si="0"/>
        <v>Complete the Spectre Invasion mission</v>
      </c>
    </row>
    <row r="15" spans="1:7" s="7" customFormat="1" x14ac:dyDescent="0.25">
      <c r="A15" s="7">
        <v>14</v>
      </c>
      <c r="B15" s="8" t="s">
        <v>32</v>
      </c>
      <c r="C15" s="5" t="s">
        <v>56</v>
      </c>
      <c r="D15" s="5" t="s">
        <v>12</v>
      </c>
      <c r="E15" s="7">
        <f>VLOOKUP(D15,Stats!$A$1:$B$10,2,FALSE)</f>
        <v>5</v>
      </c>
      <c r="F15" s="7" t="str">
        <f t="shared" si="0"/>
        <v>Complete the Easy Corner mission</v>
      </c>
      <c r="G15" s="5"/>
    </row>
    <row r="16" spans="1:7" s="7" customFormat="1" x14ac:dyDescent="0.25">
      <c r="A16" s="7">
        <v>15</v>
      </c>
      <c r="B16" s="8" t="s">
        <v>32</v>
      </c>
      <c r="C16" s="5" t="s">
        <v>57</v>
      </c>
      <c r="D16" s="5" t="s">
        <v>12</v>
      </c>
      <c r="E16" s="7">
        <f>VLOOKUP(D16,Stats!$A$1:$B$10,2,FALSE)</f>
        <v>5</v>
      </c>
      <c r="F16" s="7" t="str">
        <f t="shared" si="0"/>
        <v>Complete the Battle Formation 15 mission</v>
      </c>
      <c r="G16" s="5"/>
    </row>
    <row r="17" spans="1:7" x14ac:dyDescent="0.25">
      <c r="A17" s="7">
        <v>16</v>
      </c>
      <c r="B17" s="8" t="s">
        <v>32</v>
      </c>
      <c r="C17" s="5" t="s">
        <v>58</v>
      </c>
      <c r="D17" s="5" t="s">
        <v>13</v>
      </c>
      <c r="E17" s="7">
        <f>VLOOKUP(D17,Stats!$A$1:$B$10,2,FALSE)</f>
        <v>10</v>
      </c>
      <c r="F17" s="7" t="str">
        <f t="shared" si="0"/>
        <v>Complete the Hurricane mission</v>
      </c>
    </row>
    <row r="18" spans="1:7" x14ac:dyDescent="0.25">
      <c r="A18" s="7">
        <v>17</v>
      </c>
      <c r="B18" s="8" t="s">
        <v>32</v>
      </c>
      <c r="C18" s="5" t="s">
        <v>59</v>
      </c>
      <c r="D18" s="5" t="s">
        <v>13</v>
      </c>
      <c r="E18" s="7">
        <f>VLOOKUP(D18,Stats!$A$1:$B$10,2,FALSE)</f>
        <v>10</v>
      </c>
      <c r="F18" s="7" t="str">
        <f t="shared" si="0"/>
        <v>Complete the Right Base Battle mission</v>
      </c>
    </row>
    <row r="19" spans="1:7" x14ac:dyDescent="0.25">
      <c r="A19" s="7">
        <v>18</v>
      </c>
      <c r="B19" s="8" t="s">
        <v>32</v>
      </c>
      <c r="C19" s="5" t="s">
        <v>60</v>
      </c>
      <c r="D19" s="5" t="s">
        <v>13</v>
      </c>
      <c r="E19" s="7">
        <f>VLOOKUP(D19,Stats!$A$1:$B$10,2,FALSE)</f>
        <v>10</v>
      </c>
      <c r="F19" s="7" t="str">
        <f t="shared" si="0"/>
        <v>Complete the Technical Difficulties mission</v>
      </c>
    </row>
    <row r="20" spans="1:7" x14ac:dyDescent="0.25">
      <c r="A20" s="7">
        <v>19</v>
      </c>
      <c r="B20" s="8" t="s">
        <v>32</v>
      </c>
      <c r="C20" s="5" t="s">
        <v>61</v>
      </c>
      <c r="D20" s="5" t="s">
        <v>13</v>
      </c>
      <c r="E20" s="7">
        <f>VLOOKUP(D20,Stats!$A$1:$B$10,2,FALSE)</f>
        <v>10</v>
      </c>
      <c r="F20" s="7" t="str">
        <f t="shared" si="0"/>
        <v>Complete the Left Base Battle mission</v>
      </c>
    </row>
    <row r="21" spans="1:7" s="7" customFormat="1" x14ac:dyDescent="0.25">
      <c r="A21" s="7">
        <v>20</v>
      </c>
      <c r="B21" s="8" t="s">
        <v>32</v>
      </c>
      <c r="C21" s="5" t="s">
        <v>62</v>
      </c>
      <c r="D21" s="5" t="s">
        <v>13</v>
      </c>
      <c r="E21" s="7">
        <f>VLOOKUP(D21,Stats!$A$1:$B$10,2,FALSE)</f>
        <v>10</v>
      </c>
      <c r="F21" s="7" t="str">
        <f t="shared" ref="F21" si="1">"Complete the " &amp; C21 &amp; " mission"</f>
        <v>Complete the Close to the Sun mission</v>
      </c>
    </row>
    <row r="22" spans="1:7" x14ac:dyDescent="0.25">
      <c r="A22" s="7">
        <v>21</v>
      </c>
      <c r="B22" s="8" t="s">
        <v>32</v>
      </c>
      <c r="C22" s="5" t="s">
        <v>63</v>
      </c>
      <c r="D22" s="5" t="s">
        <v>13</v>
      </c>
      <c r="E22" s="7">
        <f>VLOOKUP(D22,Stats!$A$1:$B$10,2,FALSE)</f>
        <v>10</v>
      </c>
      <c r="F22" s="7" t="str">
        <f t="shared" si="0"/>
        <v>Complete the Dalde-Dalde mission</v>
      </c>
    </row>
    <row r="23" spans="1:7" s="7" customFormat="1" x14ac:dyDescent="0.25">
      <c r="A23" s="7">
        <v>22</v>
      </c>
      <c r="B23" s="8" t="s">
        <v>32</v>
      </c>
      <c r="C23" s="5" t="s">
        <v>64</v>
      </c>
      <c r="D23" s="5" t="s">
        <v>13</v>
      </c>
      <c r="E23" s="7">
        <f>VLOOKUP(D23,Stats!$A$1:$B$10,2,FALSE)</f>
        <v>10</v>
      </c>
      <c r="F23" s="7" t="str">
        <f t="shared" si="0"/>
        <v>Complete the Flood mission</v>
      </c>
      <c r="G23" s="5"/>
    </row>
    <row r="24" spans="1:7" s="7" customFormat="1" x14ac:dyDescent="0.25">
      <c r="A24" s="7">
        <v>23</v>
      </c>
      <c r="B24" s="8" t="s">
        <v>32</v>
      </c>
      <c r="C24" s="5" t="s">
        <v>65</v>
      </c>
      <c r="D24" s="5" t="s">
        <v>13</v>
      </c>
      <c r="E24" s="7">
        <f>VLOOKUP(D24,Stats!$A$1:$B$10,2,FALSE)</f>
        <v>10</v>
      </c>
      <c r="F24" s="7" t="str">
        <f t="shared" si="0"/>
        <v>Complete the Satellites mission</v>
      </c>
      <c r="G24" s="5"/>
    </row>
    <row r="25" spans="1:7" s="7" customFormat="1" x14ac:dyDescent="0.25">
      <c r="A25" s="7">
        <v>24</v>
      </c>
      <c r="B25" s="8" t="s">
        <v>32</v>
      </c>
      <c r="C25" s="5" t="s">
        <v>66</v>
      </c>
      <c r="D25" s="5" t="s">
        <v>13</v>
      </c>
      <c r="E25" s="7">
        <f>VLOOKUP(D25,Stats!$A$1:$B$10,2,FALSE)</f>
        <v>10</v>
      </c>
      <c r="F25" s="7" t="str">
        <f t="shared" si="0"/>
        <v>Complete the EMP Rush mission</v>
      </c>
      <c r="G25" s="5"/>
    </row>
    <row r="26" spans="1:7" s="7" customFormat="1" x14ac:dyDescent="0.25">
      <c r="A26" s="7">
        <v>25</v>
      </c>
      <c r="B26" s="8" t="s">
        <v>32</v>
      </c>
      <c r="C26" s="5" t="s">
        <v>67</v>
      </c>
      <c r="D26" s="5" t="s">
        <v>13</v>
      </c>
      <c r="E26" s="7">
        <f>VLOOKUP(D26,Stats!$A$1:$B$10,2,FALSE)</f>
        <v>10</v>
      </c>
      <c r="F26" s="7" t="str">
        <f t="shared" si="0"/>
        <v>Complete the Asteroid Field mission</v>
      </c>
      <c r="G26" s="5"/>
    </row>
    <row r="27" spans="1:7" x14ac:dyDescent="0.25">
      <c r="A27" s="7">
        <v>26</v>
      </c>
      <c r="B27" s="8" t="s">
        <v>32</v>
      </c>
      <c r="C27" s="5" t="s">
        <v>68</v>
      </c>
      <c r="D27" s="5" t="s">
        <v>13</v>
      </c>
      <c r="E27" s="7">
        <f>VLOOKUP(D27,Stats!$A$1:$B$10,2,FALSE)</f>
        <v>10</v>
      </c>
      <c r="F27" s="7" t="str">
        <f t="shared" si="0"/>
        <v>Complete the Orbitals mission</v>
      </c>
    </row>
    <row r="28" spans="1:7" x14ac:dyDescent="0.25">
      <c r="A28" s="7">
        <v>27</v>
      </c>
      <c r="B28" s="8" t="s">
        <v>32</v>
      </c>
      <c r="C28" s="5" t="s">
        <v>69</v>
      </c>
      <c r="D28" s="5" t="s">
        <v>13</v>
      </c>
      <c r="E28" s="7">
        <f>VLOOKUP(D28,Stats!$A$1:$B$10,2,FALSE)</f>
        <v>10</v>
      </c>
      <c r="F28" s="7" t="str">
        <f t="shared" si="0"/>
        <v>Complete the Control Centre mission</v>
      </c>
    </row>
    <row r="29" spans="1:7" x14ac:dyDescent="0.25">
      <c r="A29" s="7">
        <v>28</v>
      </c>
      <c r="B29" s="8" t="s">
        <v>32</v>
      </c>
      <c r="C29" s="5" t="s">
        <v>70</v>
      </c>
      <c r="D29" s="5" t="s">
        <v>13</v>
      </c>
      <c r="E29" s="7">
        <f>VLOOKUP(D29,Stats!$A$1:$B$10,2,FALSE)</f>
        <v>10</v>
      </c>
      <c r="F29" s="7" t="str">
        <f t="shared" si="0"/>
        <v>Complete the Deep Space mission</v>
      </c>
    </row>
    <row r="30" spans="1:7" s="7" customFormat="1" x14ac:dyDescent="0.25">
      <c r="A30" s="7">
        <v>29</v>
      </c>
      <c r="B30" s="8" t="s">
        <v>32</v>
      </c>
      <c r="C30" s="5" t="s">
        <v>71</v>
      </c>
      <c r="D30" s="5" t="s">
        <v>13</v>
      </c>
      <c r="E30" s="7">
        <f>VLOOKUP(D30,Stats!$A$1:$B$10,2,FALSE)</f>
        <v>10</v>
      </c>
      <c r="F30" s="7" t="str">
        <f t="shared" si="0"/>
        <v>Complete the Right or Left? mission</v>
      </c>
      <c r="G30" s="5"/>
    </row>
    <row r="31" spans="1:7" s="7" customFormat="1" x14ac:dyDescent="0.25">
      <c r="A31" s="7">
        <v>30</v>
      </c>
      <c r="B31" s="8" t="s">
        <v>32</v>
      </c>
      <c r="C31" s="5" t="s">
        <v>72</v>
      </c>
      <c r="D31" s="5" t="s">
        <v>14</v>
      </c>
      <c r="E31" s="7">
        <f>VLOOKUP(D31,Stats!$A$1:$B$10,2,FALSE)</f>
        <v>25</v>
      </c>
      <c r="F31" s="7" t="str">
        <f t="shared" si="0"/>
        <v>Complete the Final Battle mission</v>
      </c>
      <c r="G31" s="5"/>
    </row>
    <row r="32" spans="1:7" s="7" customFormat="1" x14ac:dyDescent="0.25">
      <c r="A32" s="7">
        <v>31</v>
      </c>
      <c r="B32" s="8" t="s">
        <v>32</v>
      </c>
      <c r="C32" s="5" t="s">
        <v>41</v>
      </c>
      <c r="D32" s="5" t="s">
        <v>12</v>
      </c>
      <c r="E32" s="7">
        <f>VLOOKUP(D32,Stats!$A$1:$B$10,2,FALSE)</f>
        <v>5</v>
      </c>
      <c r="F32" s="7" t="s">
        <v>39</v>
      </c>
      <c r="G32" s="5"/>
    </row>
    <row r="33" spans="1:7" s="7" customFormat="1" x14ac:dyDescent="0.25">
      <c r="A33" s="7">
        <v>32</v>
      </c>
      <c r="B33" s="8" t="s">
        <v>32</v>
      </c>
      <c r="C33" s="5" t="s">
        <v>42</v>
      </c>
      <c r="D33" s="5" t="s">
        <v>13</v>
      </c>
      <c r="E33" s="7">
        <f>VLOOKUP(D33,Stats!$A$1:$B$10,2,FALSE)</f>
        <v>10</v>
      </c>
      <c r="F33" s="7" t="s">
        <v>40</v>
      </c>
      <c r="G33" s="5"/>
    </row>
    <row r="34" spans="1:7" s="7" customFormat="1" x14ac:dyDescent="0.25">
      <c r="A34" s="7">
        <v>33</v>
      </c>
      <c r="B34" s="8" t="s">
        <v>32</v>
      </c>
      <c r="C34" s="5" t="s">
        <v>43</v>
      </c>
      <c r="D34" s="5" t="s">
        <v>14</v>
      </c>
      <c r="E34" s="7">
        <f>VLOOKUP(D34,Stats!$A$1:$B$10,2,FALSE)</f>
        <v>25</v>
      </c>
      <c r="F34" s="7" t="s">
        <v>44</v>
      </c>
      <c r="G34" s="5"/>
    </row>
    <row r="35" spans="1:7" s="7" customFormat="1" x14ac:dyDescent="0.25">
      <c r="A35" s="7">
        <v>34</v>
      </c>
      <c r="B35" s="8" t="s">
        <v>73</v>
      </c>
      <c r="C35" s="5" t="s">
        <v>74</v>
      </c>
      <c r="D35" s="5" t="s">
        <v>12</v>
      </c>
      <c r="E35" s="7">
        <f>VLOOKUP(D35,Stats!$A$1:$B$10,2,FALSE)</f>
        <v>5</v>
      </c>
      <c r="F35" s="7" t="str">
        <f>"Obtain the " &amp; C35 &amp; " rank"</f>
        <v>Obtain the Ensign rank</v>
      </c>
      <c r="G35" s="5"/>
    </row>
    <row r="36" spans="1:7" s="7" customFormat="1" x14ac:dyDescent="0.25">
      <c r="A36" s="7">
        <v>35</v>
      </c>
      <c r="B36" s="8" t="s">
        <v>73</v>
      </c>
      <c r="C36" s="5" t="s">
        <v>75</v>
      </c>
      <c r="D36" s="5" t="s">
        <v>12</v>
      </c>
      <c r="E36" s="7">
        <f>VLOOKUP(D36,Stats!$A$1:$B$10,2,FALSE)</f>
        <v>5</v>
      </c>
      <c r="F36" s="7" t="str">
        <f t="shared" ref="F36:F42" si="2">"Obtain the " &amp; C36 &amp; " rank"</f>
        <v>Obtain the Co-pilot rank</v>
      </c>
      <c r="G36" s="5"/>
    </row>
    <row r="37" spans="1:7" s="7" customFormat="1" x14ac:dyDescent="0.25">
      <c r="A37" s="7">
        <v>36</v>
      </c>
      <c r="B37" s="8" t="s">
        <v>73</v>
      </c>
      <c r="C37" s="5" t="s">
        <v>76</v>
      </c>
      <c r="D37" s="5" t="s">
        <v>12</v>
      </c>
      <c r="E37" s="7">
        <f>VLOOKUP(D37,Stats!$A$1:$B$10,2,FALSE)</f>
        <v>5</v>
      </c>
      <c r="F37" s="7" t="str">
        <f t="shared" si="2"/>
        <v>Obtain the Pilot rank</v>
      </c>
      <c r="G37" s="5"/>
    </row>
    <row r="38" spans="1:7" s="7" customFormat="1" x14ac:dyDescent="0.25">
      <c r="A38" s="7">
        <v>37</v>
      </c>
      <c r="B38" s="8" t="s">
        <v>73</v>
      </c>
      <c r="C38" s="5" t="s">
        <v>77</v>
      </c>
      <c r="D38" s="5" t="s">
        <v>13</v>
      </c>
      <c r="E38" s="7">
        <f>VLOOKUP(D38,Stats!$A$1:$B$10,2,FALSE)</f>
        <v>10</v>
      </c>
      <c r="F38" s="7" t="str">
        <f t="shared" si="2"/>
        <v>Obtain the Midshipman rank</v>
      </c>
      <c r="G38" s="5"/>
    </row>
    <row r="39" spans="1:7" s="7" customFormat="1" x14ac:dyDescent="0.25">
      <c r="A39" s="7">
        <v>38</v>
      </c>
      <c r="B39" s="8" t="s">
        <v>73</v>
      </c>
      <c r="C39" s="5" t="s">
        <v>78</v>
      </c>
      <c r="D39" s="5" t="s">
        <v>13</v>
      </c>
      <c r="E39" s="7">
        <f>VLOOKUP(D39,Stats!$A$1:$B$10,2,FALSE)</f>
        <v>10</v>
      </c>
      <c r="F39" s="7" t="str">
        <f t="shared" si="2"/>
        <v>Obtain the Lieutenant rank</v>
      </c>
      <c r="G39" s="5"/>
    </row>
    <row r="40" spans="1:7" s="7" customFormat="1" x14ac:dyDescent="0.25">
      <c r="A40" s="7">
        <v>39</v>
      </c>
      <c r="B40" s="8" t="s">
        <v>73</v>
      </c>
      <c r="C40" s="5" t="s">
        <v>79</v>
      </c>
      <c r="D40" s="5" t="s">
        <v>13</v>
      </c>
      <c r="E40" s="7">
        <f>VLOOKUP(D40,Stats!$A$1:$B$10,2,FALSE)</f>
        <v>10</v>
      </c>
      <c r="F40" s="7" t="str">
        <f t="shared" si="2"/>
        <v>Obtain the Commander rank</v>
      </c>
      <c r="G40" s="5"/>
    </row>
    <row r="41" spans="1:7" s="7" customFormat="1" x14ac:dyDescent="0.25">
      <c r="A41" s="7">
        <v>40</v>
      </c>
      <c r="B41" s="8" t="s">
        <v>73</v>
      </c>
      <c r="C41" s="5" t="s">
        <v>80</v>
      </c>
      <c r="D41" s="5" t="s">
        <v>14</v>
      </c>
      <c r="E41" s="7">
        <f>VLOOKUP(D41,Stats!$A$1:$B$10,2,FALSE)</f>
        <v>25</v>
      </c>
      <c r="F41" s="7" t="str">
        <f t="shared" si="2"/>
        <v>Obtain the Admiral rank</v>
      </c>
      <c r="G41" s="5"/>
    </row>
    <row r="42" spans="1:7" s="7" customFormat="1" x14ac:dyDescent="0.25">
      <c r="A42" s="7">
        <v>41</v>
      </c>
      <c r="B42" s="8" t="s">
        <v>73</v>
      </c>
      <c r="C42" s="5" t="s">
        <v>81</v>
      </c>
      <c r="D42" s="5" t="s">
        <v>33</v>
      </c>
      <c r="E42" s="7">
        <f>VLOOKUP(D42,Stats!$A$1:$B$10,2,FALSE)</f>
        <v>50</v>
      </c>
      <c r="F42" s="7" t="str">
        <f t="shared" si="2"/>
        <v>Obtain the Fleet Admiral rank</v>
      </c>
      <c r="G42" s="5"/>
    </row>
    <row r="43" spans="1:7" s="7" customFormat="1" x14ac:dyDescent="0.25">
      <c r="A43" s="7">
        <v>42</v>
      </c>
      <c r="B43" s="8" t="s">
        <v>82</v>
      </c>
      <c r="C43" s="5" t="s">
        <v>83</v>
      </c>
      <c r="D43" s="5" t="s">
        <v>12</v>
      </c>
      <c r="E43" s="7">
        <f>VLOOKUP(D43,Stats!$A$1:$B$10,2,FALSE)</f>
        <v>5</v>
      </c>
      <c r="F43" s="7" t="s">
        <v>86</v>
      </c>
      <c r="G43" s="5"/>
    </row>
    <row r="44" spans="1:7" s="7" customFormat="1" x14ac:dyDescent="0.25">
      <c r="A44" s="7">
        <v>43</v>
      </c>
      <c r="B44" s="8" t="s">
        <v>82</v>
      </c>
      <c r="C44" s="5" t="s">
        <v>84</v>
      </c>
      <c r="D44" s="5" t="s">
        <v>13</v>
      </c>
      <c r="E44" s="7">
        <f>VLOOKUP(D44,Stats!$A$1:$B$10,2,FALSE)</f>
        <v>10</v>
      </c>
      <c r="F44" s="7" t="s">
        <v>87</v>
      </c>
      <c r="G44" s="5"/>
    </row>
    <row r="45" spans="1:7" s="7" customFormat="1" x14ac:dyDescent="0.25">
      <c r="A45" s="7">
        <v>44</v>
      </c>
      <c r="B45" s="8" t="s">
        <v>82</v>
      </c>
      <c r="C45" s="5" t="s">
        <v>85</v>
      </c>
      <c r="D45" s="5" t="s">
        <v>14</v>
      </c>
      <c r="E45" s="7">
        <f>VLOOKUP(D45,Stats!$A$1:$B$10,2,FALSE)</f>
        <v>25</v>
      </c>
      <c r="F45" s="7" t="s">
        <v>88</v>
      </c>
      <c r="G45" s="5"/>
    </row>
    <row r="46" spans="1:7" s="7" customFormat="1" x14ac:dyDescent="0.25">
      <c r="A46" s="7">
        <v>45</v>
      </c>
      <c r="B46" s="8" t="s">
        <v>89</v>
      </c>
      <c r="C46" s="5" t="s">
        <v>93</v>
      </c>
      <c r="D46" s="5" t="s">
        <v>12</v>
      </c>
      <c r="E46" s="7">
        <f>VLOOKUP(D46,Stats!$A$1:$B$10,2,FALSE)</f>
        <v>5</v>
      </c>
      <c r="F46" s="7" t="s">
        <v>90</v>
      </c>
      <c r="G46" s="5"/>
    </row>
    <row r="47" spans="1:7" s="7" customFormat="1" x14ac:dyDescent="0.25">
      <c r="A47" s="7">
        <v>46</v>
      </c>
      <c r="B47" s="8" t="s">
        <v>89</v>
      </c>
      <c r="C47" s="5" t="s">
        <v>94</v>
      </c>
      <c r="D47" s="5" t="s">
        <v>12</v>
      </c>
      <c r="E47" s="7">
        <f>VLOOKUP(D47,Stats!$A$1:$B$10,2,FALSE)</f>
        <v>5</v>
      </c>
      <c r="F47" s="7" t="s">
        <v>91</v>
      </c>
      <c r="G47" s="5"/>
    </row>
    <row r="48" spans="1:7" s="7" customFormat="1" x14ac:dyDescent="0.25">
      <c r="A48" s="7">
        <v>47</v>
      </c>
      <c r="B48" s="8" t="s">
        <v>89</v>
      </c>
      <c r="C48" s="5" t="s">
        <v>95</v>
      </c>
      <c r="D48" s="5" t="s">
        <v>13</v>
      </c>
      <c r="E48" s="7">
        <f>VLOOKUP(D48,Stats!$A$1:$B$10,2,FALSE)</f>
        <v>10</v>
      </c>
      <c r="F48" s="7" t="s">
        <v>92</v>
      </c>
      <c r="G48" s="5"/>
    </row>
    <row r="49" spans="1:7" s="7" customFormat="1" x14ac:dyDescent="0.25">
      <c r="A49" s="7">
        <v>48</v>
      </c>
      <c r="B49" s="8" t="s">
        <v>96</v>
      </c>
      <c r="C49" s="5" t="s">
        <v>99</v>
      </c>
      <c r="D49" s="5" t="s">
        <v>12</v>
      </c>
      <c r="E49" s="7">
        <f>VLOOKUP(D49,Stats!$A$1:$B$10,2,FALSE)</f>
        <v>5</v>
      </c>
      <c r="F49" s="7" t="s">
        <v>100</v>
      </c>
      <c r="G49" s="5"/>
    </row>
    <row r="50" spans="1:7" s="7" customFormat="1" x14ac:dyDescent="0.25">
      <c r="A50" s="7">
        <v>49</v>
      </c>
      <c r="B50" s="8" t="s">
        <v>96</v>
      </c>
      <c r="C50" s="5" t="s">
        <v>98</v>
      </c>
      <c r="D50" s="5" t="s">
        <v>13</v>
      </c>
      <c r="E50" s="7">
        <f>VLOOKUP(D50,Stats!$A$1:$B$10,2,FALSE)</f>
        <v>10</v>
      </c>
      <c r="F50" s="7" t="s">
        <v>101</v>
      </c>
      <c r="G50" s="5"/>
    </row>
    <row r="51" spans="1:7" s="7" customFormat="1" x14ac:dyDescent="0.25">
      <c r="A51" s="7">
        <v>50</v>
      </c>
      <c r="B51" s="8" t="s">
        <v>96</v>
      </c>
      <c r="C51" s="5" t="s">
        <v>97</v>
      </c>
      <c r="D51" s="5" t="s">
        <v>14</v>
      </c>
      <c r="E51" s="7">
        <f>VLOOKUP(D51,Stats!$A$1:$B$10,2,FALSE)</f>
        <v>25</v>
      </c>
      <c r="F51" s="7" t="s">
        <v>102</v>
      </c>
      <c r="G51" s="5"/>
    </row>
    <row r="52" spans="1:7" s="7" customFormat="1" x14ac:dyDescent="0.25">
      <c r="A52" s="7">
        <v>51</v>
      </c>
      <c r="B52" s="8"/>
      <c r="C52" s="5"/>
      <c r="D52" s="5"/>
      <c r="G52" s="5"/>
    </row>
    <row r="53" spans="1:7" s="7" customFormat="1" x14ac:dyDescent="0.25">
      <c r="A53" s="7">
        <v>52</v>
      </c>
      <c r="B53" s="8"/>
      <c r="C53" s="5"/>
      <c r="D53" s="5"/>
      <c r="G53" s="5"/>
    </row>
    <row r="54" spans="1:7" s="7" customFormat="1" x14ac:dyDescent="0.25">
      <c r="A54" s="7">
        <v>53</v>
      </c>
      <c r="B54" s="8"/>
      <c r="C54" s="5"/>
      <c r="D54" s="5"/>
      <c r="G54" s="5"/>
    </row>
    <row r="55" spans="1:7" s="7" customFormat="1" x14ac:dyDescent="0.25">
      <c r="A55" s="7">
        <v>54</v>
      </c>
      <c r="B55" s="8"/>
      <c r="C55" s="5"/>
      <c r="D55" s="5"/>
      <c r="G55" s="5"/>
    </row>
    <row r="56" spans="1:7" s="7" customFormat="1" x14ac:dyDescent="0.25">
      <c r="A56" s="7">
        <v>55</v>
      </c>
      <c r="B56" s="8"/>
      <c r="C56" s="5"/>
      <c r="D56" s="5"/>
      <c r="G56" s="5"/>
    </row>
    <row r="57" spans="1:7" s="7" customFormat="1" x14ac:dyDescent="0.25">
      <c r="B57" s="8"/>
      <c r="C57" s="5"/>
      <c r="D57" s="5"/>
      <c r="G57" s="5"/>
    </row>
    <row r="58" spans="1:7" s="7" customFormat="1" x14ac:dyDescent="0.25">
      <c r="B58" s="8"/>
      <c r="C58" s="5"/>
      <c r="D58" s="5"/>
      <c r="G58" s="5"/>
    </row>
    <row r="59" spans="1:7" s="7" customFormat="1" x14ac:dyDescent="0.25">
      <c r="B59" s="8"/>
      <c r="C59" s="5"/>
      <c r="D59" s="5"/>
      <c r="G59" s="5"/>
    </row>
    <row r="60" spans="1:7" s="7" customFormat="1" x14ac:dyDescent="0.25">
      <c r="B60" s="8"/>
      <c r="C60" s="5"/>
      <c r="D60" s="5"/>
      <c r="G60" s="5"/>
    </row>
    <row r="61" spans="1:7" s="7" customFormat="1" x14ac:dyDescent="0.25">
      <c r="B61" s="8"/>
      <c r="C61" s="5"/>
      <c r="D61" s="5"/>
      <c r="G61" s="5"/>
    </row>
    <row r="62" spans="1:7" s="7" customFormat="1" x14ac:dyDescent="0.25">
      <c r="B62" s="8"/>
      <c r="C62" s="5"/>
      <c r="D62" s="5"/>
      <c r="G62" s="5"/>
    </row>
    <row r="63" spans="1:7" s="7" customFormat="1" x14ac:dyDescent="0.25">
      <c r="B63" s="8"/>
      <c r="C63" s="5"/>
      <c r="D63" s="5"/>
      <c r="G63" s="5"/>
    </row>
    <row r="64" spans="1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5"/>
      <c r="D75" s="5"/>
      <c r="G75" s="5"/>
    </row>
    <row r="76" spans="2:7" s="7" customFormat="1" x14ac:dyDescent="0.25">
      <c r="B76" s="8"/>
      <c r="C76" s="10"/>
      <c r="D76" s="5"/>
      <c r="G76" s="5"/>
    </row>
    <row r="77" spans="2:7" s="7" customFormat="1" x14ac:dyDescent="0.25">
      <c r="B77" s="8"/>
      <c r="C77" s="10"/>
      <c r="D77" s="5"/>
      <c r="G77" s="5"/>
    </row>
    <row r="78" spans="2:7" s="7" customFormat="1" x14ac:dyDescent="0.25">
      <c r="B78" s="8"/>
      <c r="C78" s="10"/>
      <c r="D78" s="5"/>
      <c r="G78" s="5"/>
    </row>
    <row r="79" spans="2:7" s="7" customFormat="1" x14ac:dyDescent="0.25">
      <c r="B79" s="8"/>
      <c r="C79" s="10"/>
      <c r="D79" s="5"/>
      <c r="G79" s="5"/>
    </row>
    <row r="80" spans="2:7" s="7" customFormat="1" x14ac:dyDescent="0.25">
      <c r="B80" s="8"/>
      <c r="C80" s="10"/>
      <c r="D80" s="5"/>
      <c r="G80" s="5"/>
    </row>
    <row r="81" spans="2:7" s="7" customFormat="1" x14ac:dyDescent="0.25">
      <c r="B81" s="8"/>
      <c r="C81" s="10"/>
      <c r="D81" s="5"/>
      <c r="G81" s="5"/>
    </row>
    <row r="82" spans="2:7" s="7" customFormat="1" x14ac:dyDescent="0.25">
      <c r="B82" s="8"/>
      <c r="C82" s="5"/>
      <c r="D82" s="5"/>
      <c r="G82" s="5"/>
    </row>
    <row r="83" spans="2:7" s="7" customFormat="1" x14ac:dyDescent="0.25">
      <c r="B83" s="8"/>
      <c r="C83" s="5"/>
      <c r="D83" s="5"/>
      <c r="G83" s="5"/>
    </row>
    <row r="84" spans="2:7" s="7" customFormat="1" x14ac:dyDescent="0.25">
      <c r="B84" s="8"/>
      <c r="C84" s="5"/>
      <c r="D84" s="5"/>
      <c r="G84" s="5"/>
    </row>
    <row r="85" spans="2:7" s="7" customFormat="1" x14ac:dyDescent="0.25">
      <c r="B85" s="8"/>
      <c r="C85" s="5"/>
      <c r="D85" s="5"/>
      <c r="G85" s="5"/>
    </row>
    <row r="86" spans="2:7" s="7" customFormat="1" x14ac:dyDescent="0.25">
      <c r="B86" s="8"/>
      <c r="C86" s="5"/>
      <c r="D86" s="5"/>
      <c r="G86" s="5"/>
    </row>
    <row r="87" spans="2:7" s="7" customFormat="1" x14ac:dyDescent="0.25">
      <c r="B87" s="8"/>
      <c r="C87" s="5"/>
      <c r="D87" s="5"/>
      <c r="G87" s="5"/>
    </row>
    <row r="88" spans="2:7" s="7" customFormat="1" x14ac:dyDescent="0.25">
      <c r="B88" s="8"/>
      <c r="C88" s="5"/>
      <c r="D88" s="5"/>
      <c r="G88" s="5"/>
    </row>
    <row r="89" spans="2:7" s="7" customFormat="1" x14ac:dyDescent="0.25">
      <c r="B89" s="8"/>
      <c r="C89" s="5"/>
      <c r="D89" s="5"/>
      <c r="G89" s="5"/>
    </row>
    <row r="90" spans="2:7" s="7" customFormat="1" x14ac:dyDescent="0.25">
      <c r="B90" s="8"/>
      <c r="C90" s="5"/>
      <c r="D90" s="5"/>
      <c r="G90" s="5"/>
    </row>
    <row r="91" spans="2:7" s="7" customFormat="1" x14ac:dyDescent="0.25">
      <c r="B91" s="8"/>
      <c r="C91" s="5"/>
      <c r="D91" s="5"/>
      <c r="G91" s="5"/>
    </row>
    <row r="92" spans="2:7" s="7" customFormat="1" x14ac:dyDescent="0.25">
      <c r="B92" s="8"/>
      <c r="C92" s="5"/>
      <c r="D92" s="5"/>
      <c r="G92" s="5"/>
    </row>
    <row r="93" spans="2:7" s="7" customFormat="1" x14ac:dyDescent="0.25">
      <c r="B93" s="8"/>
      <c r="C93" s="5"/>
      <c r="D93" s="5"/>
      <c r="G93" s="5"/>
    </row>
    <row r="94" spans="2:7" s="7" customFormat="1" x14ac:dyDescent="0.25">
      <c r="B94" s="8"/>
      <c r="C94" s="5"/>
      <c r="D94" s="5"/>
      <c r="G94" s="5"/>
    </row>
    <row r="95" spans="2:7" s="7" customFormat="1" x14ac:dyDescent="0.25">
      <c r="B95" s="8"/>
      <c r="C95" s="5"/>
      <c r="D95" s="5"/>
      <c r="G95" s="5"/>
    </row>
    <row r="96" spans="2:7" s="7" customFormat="1" x14ac:dyDescent="0.25">
      <c r="B96" s="8"/>
      <c r="C96" s="5"/>
      <c r="D96" s="5"/>
      <c r="G96" s="5"/>
    </row>
    <row r="97" spans="2:7" s="7" customFormat="1" x14ac:dyDescent="0.25">
      <c r="B97" s="8"/>
      <c r="C97" s="10"/>
      <c r="D97" s="5"/>
      <c r="G97" s="5"/>
    </row>
    <row r="98" spans="2:7" s="7" customFormat="1" x14ac:dyDescent="0.25">
      <c r="B98" s="8"/>
      <c r="C98" s="10"/>
      <c r="D98" s="5"/>
      <c r="G98" s="5"/>
    </row>
    <row r="99" spans="2:7" s="7" customFormat="1" x14ac:dyDescent="0.25">
      <c r="B99" s="8"/>
      <c r="C99" s="10"/>
      <c r="D99" s="5"/>
      <c r="G99" s="5"/>
    </row>
    <row r="100" spans="2:7" s="7" customFormat="1" x14ac:dyDescent="0.25">
      <c r="B100" s="8"/>
      <c r="C100" s="10"/>
      <c r="D100" s="5"/>
      <c r="G100" s="5"/>
    </row>
    <row r="101" spans="2:7" s="7" customFormat="1" x14ac:dyDescent="0.25">
      <c r="B101" s="8"/>
      <c r="C101" s="10"/>
      <c r="D101" s="5"/>
      <c r="G101" s="5"/>
    </row>
    <row r="102" spans="2:7" s="7" customFormat="1" x14ac:dyDescent="0.25">
      <c r="B102" s="8"/>
      <c r="C102" s="10"/>
      <c r="D102" s="5"/>
      <c r="G102" s="5"/>
    </row>
    <row r="103" spans="2:7" s="7" customFormat="1" x14ac:dyDescent="0.25">
      <c r="B103" s="8"/>
      <c r="C103" s="10"/>
      <c r="D103" s="5"/>
      <c r="G103" s="5"/>
    </row>
    <row r="104" spans="2:7" s="7" customFormat="1" x14ac:dyDescent="0.25">
      <c r="B104" s="8"/>
      <c r="C104" s="10"/>
      <c r="D104" s="5"/>
      <c r="G104" s="5"/>
    </row>
    <row r="105" spans="2:7" x14ac:dyDescent="0.25">
      <c r="B105" s="8"/>
      <c r="C105" s="10"/>
      <c r="D105" s="5"/>
      <c r="E105" s="7"/>
      <c r="F105" s="7"/>
    </row>
    <row r="106" spans="2:7" s="7" customFormat="1" x14ac:dyDescent="0.25">
      <c r="B106" s="8"/>
      <c r="C106" s="10"/>
      <c r="D106" s="5"/>
      <c r="G106" s="5"/>
    </row>
    <row r="107" spans="2:7" s="7" customFormat="1" x14ac:dyDescent="0.25">
      <c r="B107" s="8"/>
      <c r="C107" s="10"/>
      <c r="D107" s="5"/>
      <c r="G107" s="5"/>
    </row>
    <row r="108" spans="2:7" s="7" customFormat="1" x14ac:dyDescent="0.25">
      <c r="B108" s="8"/>
      <c r="C108" s="10"/>
      <c r="D108" s="5"/>
      <c r="G108" s="5"/>
    </row>
    <row r="109" spans="2:7" s="7" customFormat="1" x14ac:dyDescent="0.25">
      <c r="B109" s="8"/>
      <c r="C109" s="10"/>
      <c r="D109" s="5"/>
    </row>
    <row r="110" spans="2:7" x14ac:dyDescent="0.25">
      <c r="B110" s="8"/>
      <c r="C110" s="10"/>
      <c r="D110" s="5"/>
      <c r="E110" s="7"/>
      <c r="F110" s="7"/>
    </row>
    <row r="111" spans="2:7" x14ac:dyDescent="0.25">
      <c r="B111" s="8"/>
      <c r="C111" s="10"/>
      <c r="D111" s="5"/>
      <c r="E111" s="7"/>
      <c r="F111" s="7"/>
    </row>
    <row r="112" spans="2:7" x14ac:dyDescent="0.25">
      <c r="B112" s="8"/>
      <c r="D112" s="5"/>
      <c r="E112" s="7"/>
      <c r="F112" s="7"/>
    </row>
    <row r="113" spans="2:7" x14ac:dyDescent="0.25">
      <c r="B113" s="8"/>
      <c r="C113" s="10"/>
      <c r="D113" s="5"/>
      <c r="E113" s="7"/>
      <c r="F113" s="7"/>
    </row>
    <row r="114" spans="2:7" x14ac:dyDescent="0.25">
      <c r="F114" s="7"/>
    </row>
    <row r="115" spans="2:7" x14ac:dyDescent="0.25">
      <c r="F115" s="7"/>
    </row>
    <row r="116" spans="2:7" x14ac:dyDescent="0.25">
      <c r="F116" s="7"/>
    </row>
    <row r="117" spans="2:7" x14ac:dyDescent="0.25">
      <c r="F117" s="7"/>
    </row>
    <row r="118" spans="2:7" x14ac:dyDescent="0.25">
      <c r="F118" s="7"/>
    </row>
    <row r="119" spans="2:7" x14ac:dyDescent="0.25">
      <c r="F119" s="7"/>
    </row>
    <row r="120" spans="2:7" x14ac:dyDescent="0.25">
      <c r="F120" s="7"/>
    </row>
    <row r="121" spans="2:7" s="7" customFormat="1" x14ac:dyDescent="0.25">
      <c r="C121" s="5"/>
      <c r="D121"/>
      <c r="E121"/>
      <c r="G121" s="5"/>
    </row>
    <row r="122" spans="2:7" s="7" customFormat="1" x14ac:dyDescent="0.25">
      <c r="B122" s="8"/>
      <c r="C122" s="10"/>
      <c r="D122" s="5"/>
      <c r="G122" s="5"/>
    </row>
    <row r="123" spans="2:7" s="7" customFormat="1" x14ac:dyDescent="0.25">
      <c r="B123" s="8"/>
      <c r="C123" s="10"/>
      <c r="D123" s="5"/>
      <c r="G123" s="5"/>
    </row>
    <row r="124" spans="2:7" s="7" customFormat="1" x14ac:dyDescent="0.25">
      <c r="B124" s="8"/>
      <c r="C124" s="10"/>
      <c r="D124" s="5"/>
      <c r="G124" s="5"/>
    </row>
    <row r="125" spans="2:7" s="7" customFormat="1" x14ac:dyDescent="0.25">
      <c r="B125" s="8"/>
      <c r="C125" s="10"/>
      <c r="D125" s="5"/>
      <c r="G125" s="5"/>
    </row>
    <row r="126" spans="2:7" s="7" customFormat="1" x14ac:dyDescent="0.25">
      <c r="B126" s="8"/>
      <c r="C126" s="5"/>
      <c r="D126" s="5"/>
      <c r="G126" s="5"/>
    </row>
    <row r="127" spans="2:7" s="7" customFormat="1" x14ac:dyDescent="0.25">
      <c r="B127" s="8"/>
      <c r="C127" s="5"/>
      <c r="D127" s="5"/>
      <c r="G127" s="5"/>
    </row>
    <row r="128" spans="2:7" s="7" customFormat="1" x14ac:dyDescent="0.25">
      <c r="B128" s="8"/>
      <c r="C128" s="5"/>
      <c r="D128" s="5"/>
      <c r="G128" s="5"/>
    </row>
    <row r="129" spans="2:7" s="7" customFormat="1" x14ac:dyDescent="0.25">
      <c r="B129" s="8"/>
      <c r="C129" s="5"/>
      <c r="D129" s="5"/>
      <c r="E129" s="5"/>
      <c r="G129" s="5"/>
    </row>
    <row r="130" spans="2:7" s="7" customFormat="1" x14ac:dyDescent="0.25">
      <c r="B130" s="8"/>
      <c r="C130" s="5"/>
      <c r="D130" s="5"/>
      <c r="E130" s="5"/>
      <c r="G130" s="5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s="7" customFormat="1" x14ac:dyDescent="0.25">
      <c r="B135" s="8"/>
      <c r="C135" s="5"/>
      <c r="D135" s="5"/>
      <c r="E135" s="5"/>
      <c r="G135" s="5"/>
    </row>
    <row r="136" spans="2:7" x14ac:dyDescent="0.25">
      <c r="B136" s="8"/>
      <c r="D136" s="5"/>
      <c r="E136" s="5"/>
      <c r="F136" s="7"/>
      <c r="G136" s="5"/>
    </row>
    <row r="137" spans="2:7" x14ac:dyDescent="0.25">
      <c r="B137" s="8"/>
      <c r="D137" s="5"/>
      <c r="E137" s="5"/>
      <c r="F137" s="7"/>
      <c r="G137" s="5"/>
    </row>
    <row r="138" spans="2:7" s="7" customFormat="1" x14ac:dyDescent="0.25">
      <c r="B138" s="8"/>
      <c r="C138" s="5"/>
      <c r="D138" s="5"/>
      <c r="E138" s="5"/>
      <c r="G138" s="5"/>
    </row>
    <row r="139" spans="2:7" s="7" customFormat="1" x14ac:dyDescent="0.25">
      <c r="B139" s="8"/>
      <c r="C139" s="5"/>
      <c r="D139" s="5"/>
      <c r="E139" s="5"/>
      <c r="G139" s="9"/>
    </row>
    <row r="140" spans="2:7" s="7" customFormat="1" x14ac:dyDescent="0.25">
      <c r="B140" s="8"/>
      <c r="C140" s="5"/>
      <c r="D140" s="5"/>
      <c r="E140" s="5"/>
      <c r="G140" s="5"/>
    </row>
    <row r="141" spans="2:7" s="7" customFormat="1" x14ac:dyDescent="0.25">
      <c r="B141" s="8"/>
      <c r="C141" s="5"/>
      <c r="D141" s="5"/>
      <c r="E141" s="5"/>
      <c r="G141" s="5"/>
    </row>
    <row r="142" spans="2:7" s="7" customFormat="1" x14ac:dyDescent="0.25">
      <c r="B142" s="8"/>
      <c r="C142" s="5"/>
      <c r="D142" s="5"/>
      <c r="E142" s="5"/>
      <c r="G142" s="5"/>
    </row>
    <row r="143" spans="2:7" s="7" customFormat="1" x14ac:dyDescent="0.25">
      <c r="B143" s="8"/>
      <c r="C143" s="5"/>
      <c r="D143" s="5"/>
      <c r="E143" s="5"/>
      <c r="G143" s="5"/>
    </row>
    <row r="144" spans="2:7" s="7" customFormat="1" x14ac:dyDescent="0.25">
      <c r="B144" s="8"/>
      <c r="C144" s="5"/>
      <c r="D144" s="5"/>
      <c r="E144" s="5"/>
      <c r="G144" s="5"/>
    </row>
    <row r="145" spans="2:7" x14ac:dyDescent="0.25">
      <c r="B145" s="8"/>
      <c r="D145" s="5"/>
      <c r="E145" s="5"/>
      <c r="F145" s="7"/>
      <c r="G145" s="5"/>
    </row>
    <row r="146" spans="2:7" s="7" customFormat="1" x14ac:dyDescent="0.25">
      <c r="B146" s="8"/>
      <c r="C146" s="5"/>
      <c r="D146" s="5"/>
      <c r="E146" s="5"/>
      <c r="G146" s="5"/>
    </row>
    <row r="147" spans="2:7" s="7" customFormat="1" x14ac:dyDescent="0.25">
      <c r="B147" s="8"/>
      <c r="C147" s="5"/>
      <c r="D147" s="5"/>
      <c r="E147" s="5"/>
      <c r="G147" s="5"/>
    </row>
    <row r="148" spans="2:7" x14ac:dyDescent="0.25">
      <c r="B148" s="8"/>
      <c r="C148" s="10"/>
      <c r="D148" s="5"/>
      <c r="E148" s="5"/>
      <c r="F148" s="7"/>
      <c r="G148" s="5"/>
    </row>
    <row r="149" spans="2:7" s="7" customFormat="1" x14ac:dyDescent="0.25">
      <c r="B149" s="8"/>
      <c r="C149" s="10"/>
      <c r="D149" s="5"/>
      <c r="E149" s="5"/>
      <c r="G149" s="5"/>
    </row>
    <row r="150" spans="2:7" x14ac:dyDescent="0.25">
      <c r="B150" s="8"/>
      <c r="C150" s="10"/>
      <c r="D150" s="5"/>
      <c r="E150" s="5"/>
      <c r="F150" s="7"/>
      <c r="G150" s="5"/>
    </row>
    <row r="151" spans="2:7" x14ac:dyDescent="0.25">
      <c r="B151" s="8"/>
      <c r="D151" s="5"/>
      <c r="E151" s="5"/>
      <c r="F151" s="7"/>
      <c r="G151" s="5"/>
    </row>
    <row r="152" spans="2:7" x14ac:dyDescent="0.25">
      <c r="B152" s="8"/>
      <c r="D152" s="5"/>
      <c r="E152" s="5"/>
      <c r="F152" s="7"/>
      <c r="G152" s="5"/>
    </row>
    <row r="153" spans="2:7" s="7" customFormat="1" x14ac:dyDescent="0.25">
      <c r="B153" s="8"/>
      <c r="C153" s="5"/>
      <c r="D153" s="5"/>
      <c r="E153" s="5"/>
      <c r="G153" s="5"/>
    </row>
    <row r="154" spans="2:7" s="7" customFormat="1" x14ac:dyDescent="0.25">
      <c r="B154" s="8"/>
      <c r="C154" s="5"/>
      <c r="D154" s="5"/>
      <c r="E154" s="5"/>
      <c r="G154" s="5"/>
    </row>
    <row r="155" spans="2:7" x14ac:dyDescent="0.25">
      <c r="B155" s="8"/>
      <c r="D155" s="5"/>
      <c r="E155" s="5"/>
      <c r="F155" s="7"/>
      <c r="G155" s="5"/>
    </row>
    <row r="156" spans="2:7" x14ac:dyDescent="0.25">
      <c r="B156" s="8"/>
      <c r="D156" s="5"/>
      <c r="E156" s="5"/>
      <c r="F156" s="7"/>
      <c r="G156" s="5"/>
    </row>
    <row r="157" spans="2:7" s="7" customFormat="1" x14ac:dyDescent="0.25">
      <c r="B157" s="8"/>
      <c r="C157" s="5"/>
      <c r="D157" s="5"/>
      <c r="E157" s="5"/>
      <c r="G157" s="5"/>
    </row>
    <row r="158" spans="2:7" s="7" customFormat="1" x14ac:dyDescent="0.25">
      <c r="B158" s="8"/>
      <c r="C158" s="5"/>
      <c r="D158" s="5"/>
      <c r="E158" s="5"/>
      <c r="G158" s="5"/>
    </row>
    <row r="159" spans="2:7" s="7" customFormat="1" x14ac:dyDescent="0.25">
      <c r="B159" s="8"/>
      <c r="C159" s="5"/>
      <c r="D159" s="5"/>
      <c r="E159" s="5"/>
      <c r="G159" s="5"/>
    </row>
    <row r="160" spans="2:7" s="7" customFormat="1" x14ac:dyDescent="0.25">
      <c r="B160" s="8"/>
      <c r="C160" s="5"/>
      <c r="D160" s="5"/>
      <c r="E160" s="5"/>
      <c r="G160" s="5"/>
    </row>
    <row r="161" spans="2:7" s="7" customFormat="1" x14ac:dyDescent="0.25">
      <c r="B161" s="8"/>
      <c r="C161" s="5"/>
      <c r="D161" s="5"/>
      <c r="E161" s="5"/>
      <c r="G161" s="5"/>
    </row>
    <row r="162" spans="2:7" x14ac:dyDescent="0.25">
      <c r="B162" s="8"/>
      <c r="D162" s="5"/>
      <c r="E162" s="5"/>
      <c r="F162" s="7"/>
    </row>
    <row r="163" spans="2:7" x14ac:dyDescent="0.25">
      <c r="B163" s="8"/>
      <c r="D163" s="5"/>
      <c r="E163" s="5"/>
      <c r="F163" s="7"/>
    </row>
    <row r="164" spans="2:7" x14ac:dyDescent="0.25">
      <c r="B164" s="8"/>
      <c r="D164" s="5"/>
      <c r="E164" s="5"/>
      <c r="F164" s="7"/>
    </row>
    <row r="165" spans="2:7" x14ac:dyDescent="0.25">
      <c r="B165" s="2"/>
      <c r="F165" s="7"/>
    </row>
    <row r="166" spans="2:7" x14ac:dyDescent="0.25">
      <c r="B166" s="2"/>
      <c r="F166" s="7"/>
    </row>
    <row r="167" spans="2:7" x14ac:dyDescent="0.25">
      <c r="B167" s="2"/>
      <c r="F167" s="7"/>
    </row>
    <row r="168" spans="2:7" x14ac:dyDescent="0.25">
      <c r="B168" s="2"/>
      <c r="F168" s="7"/>
    </row>
    <row r="169" spans="2:7" x14ac:dyDescent="0.25">
      <c r="B169" s="2"/>
      <c r="F169" s="7"/>
    </row>
    <row r="170" spans="2:7" x14ac:dyDescent="0.25">
      <c r="B170" s="2"/>
      <c r="F170" s="7"/>
    </row>
    <row r="171" spans="2:7" x14ac:dyDescent="0.25">
      <c r="B171" s="2"/>
      <c r="F171" s="7"/>
    </row>
    <row r="172" spans="2:7" x14ac:dyDescent="0.25">
      <c r="B172" s="2"/>
      <c r="F172" s="7"/>
    </row>
    <row r="173" spans="2:7" x14ac:dyDescent="0.25">
      <c r="B173" s="2"/>
      <c r="F173" s="7"/>
    </row>
    <row r="174" spans="2:7" x14ac:dyDescent="0.25">
      <c r="B174" s="2"/>
      <c r="F174" s="7"/>
    </row>
    <row r="175" spans="2:7" x14ac:dyDescent="0.25">
      <c r="B175" s="2"/>
      <c r="F175" s="7"/>
    </row>
    <row r="176" spans="2:7" x14ac:dyDescent="0.25">
      <c r="B176" s="2"/>
      <c r="F176" s="7"/>
    </row>
    <row r="177" spans="2:6" s="7" customFormat="1" x14ac:dyDescent="0.25">
      <c r="B177" s="2"/>
      <c r="C177" s="5"/>
      <c r="D177"/>
      <c r="E177"/>
    </row>
    <row r="178" spans="2:6" x14ac:dyDescent="0.25">
      <c r="B178" s="2"/>
      <c r="F178" s="7"/>
    </row>
    <row r="179" spans="2:6" x14ac:dyDescent="0.25">
      <c r="B179" s="2"/>
      <c r="F179" s="7"/>
    </row>
    <row r="180" spans="2:6" s="7" customFormat="1" x14ac:dyDescent="0.25">
      <c r="B180" s="2"/>
      <c r="C180" s="5"/>
    </row>
    <row r="181" spans="2:6" s="7" customFormat="1" x14ac:dyDescent="0.25">
      <c r="B181" s="2"/>
      <c r="C181" s="5"/>
      <c r="D181"/>
      <c r="E181"/>
    </row>
    <row r="182" spans="2:6" x14ac:dyDescent="0.25">
      <c r="B182" s="2"/>
      <c r="F182" s="7"/>
    </row>
    <row r="183" spans="2:6" x14ac:dyDescent="0.25">
      <c r="B183" s="2"/>
      <c r="D183" s="7"/>
      <c r="E183" s="7"/>
      <c r="F183" s="7"/>
    </row>
    <row r="184" spans="2:6" x14ac:dyDescent="0.25">
      <c r="B184" s="2"/>
      <c r="D184" s="7"/>
      <c r="E184" s="7"/>
      <c r="F184" s="7"/>
    </row>
    <row r="185" spans="2:6" x14ac:dyDescent="0.25">
      <c r="B185" s="2"/>
      <c r="D185" s="5"/>
      <c r="E185" s="5"/>
      <c r="F185" s="7"/>
    </row>
    <row r="186" spans="2:6" x14ac:dyDescent="0.25">
      <c r="B186" s="2"/>
      <c r="F186" s="7"/>
    </row>
    <row r="187" spans="2:6" x14ac:dyDescent="0.25">
      <c r="B187" s="2"/>
      <c r="F187" s="7"/>
    </row>
    <row r="188" spans="2:6" x14ac:dyDescent="0.25">
      <c r="B188" s="2"/>
      <c r="F188" s="7"/>
    </row>
    <row r="189" spans="2:6" x14ac:dyDescent="0.25">
      <c r="B189" s="2"/>
      <c r="F189" s="7"/>
    </row>
    <row r="190" spans="2:6" x14ac:dyDescent="0.25">
      <c r="B190" s="2"/>
      <c r="F190" s="7"/>
    </row>
    <row r="191" spans="2:6" x14ac:dyDescent="0.25">
      <c r="B191" s="2"/>
      <c r="F191" s="7"/>
    </row>
    <row r="192" spans="2:6" x14ac:dyDescent="0.25">
      <c r="B192" s="2"/>
      <c r="F192" s="7"/>
    </row>
    <row r="193" spans="2:6" x14ac:dyDescent="0.25">
      <c r="B193" s="2"/>
      <c r="F193" s="7"/>
    </row>
    <row r="194" spans="2:6" s="7" customFormat="1" x14ac:dyDescent="0.25">
      <c r="B194" s="2"/>
      <c r="C194" s="5"/>
      <c r="D194"/>
      <c r="E194"/>
    </row>
    <row r="195" spans="2:6" x14ac:dyDescent="0.25">
      <c r="B195" s="2"/>
      <c r="F195" s="7"/>
    </row>
    <row r="196" spans="2:6" x14ac:dyDescent="0.25">
      <c r="B196" s="2"/>
      <c r="F196" s="7"/>
    </row>
    <row r="197" spans="2:6" x14ac:dyDescent="0.25">
      <c r="B197" s="2"/>
      <c r="D197" s="5"/>
      <c r="E197" s="5"/>
      <c r="F197" s="7"/>
    </row>
  </sheetData>
  <autoFilter ref="B1:G194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D122:D197 D2:D113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workbookViewId="0">
      <selection activeCell="A2" sqref="A2:XFD6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35</v>
      </c>
      <c r="B1" s="2" t="s">
        <v>16</v>
      </c>
      <c r="C1" s="6" t="s">
        <v>1</v>
      </c>
      <c r="D1" s="1" t="s">
        <v>34</v>
      </c>
      <c r="E1" s="1" t="s">
        <v>3</v>
      </c>
      <c r="F1" s="1" t="s">
        <v>8</v>
      </c>
      <c r="G1" s="6" t="s">
        <v>2</v>
      </c>
      <c r="H1" s="6" t="s">
        <v>36</v>
      </c>
      <c r="I1" s="1" t="s">
        <v>7</v>
      </c>
    </row>
    <row r="2" spans="1:9" x14ac:dyDescent="0.25">
      <c r="B2" s="8"/>
      <c r="F2" s="7"/>
      <c r="G2" s="5"/>
    </row>
    <row r="3" spans="1:9" x14ac:dyDescent="0.25">
      <c r="B3" s="8"/>
      <c r="F3" s="7"/>
      <c r="G3" s="5"/>
    </row>
    <row r="4" spans="1:9" x14ac:dyDescent="0.25">
      <c r="B4" s="8"/>
      <c r="F4" s="7"/>
      <c r="G4" s="5"/>
    </row>
    <row r="5" spans="1:9" x14ac:dyDescent="0.25">
      <c r="B5" s="8"/>
      <c r="C5" s="5"/>
      <c r="F5" s="7"/>
      <c r="G5" s="5"/>
    </row>
    <row r="6" spans="1:9" x14ac:dyDescent="0.25">
      <c r="B6" s="8"/>
      <c r="F6" s="7"/>
      <c r="G6" s="5"/>
    </row>
    <row r="7" spans="1:9" x14ac:dyDescent="0.25">
      <c r="B7" s="8"/>
      <c r="F7" s="7"/>
      <c r="G7" s="5"/>
    </row>
    <row r="8" spans="1:9" x14ac:dyDescent="0.25">
      <c r="B8" s="8"/>
      <c r="F8" s="7"/>
      <c r="G8" s="5"/>
    </row>
    <row r="9" spans="1:9" x14ac:dyDescent="0.25">
      <c r="B9" s="8"/>
      <c r="C9" s="5"/>
      <c r="F9" s="7"/>
    </row>
    <row r="10" spans="1:9" x14ac:dyDescent="0.25">
      <c r="B10" s="8"/>
      <c r="C10" s="5"/>
      <c r="F10" s="7"/>
    </row>
    <row r="11" spans="1:9" x14ac:dyDescent="0.25">
      <c r="B11" s="8"/>
      <c r="C11" s="5"/>
      <c r="F11" s="7"/>
    </row>
    <row r="12" spans="1:9" x14ac:dyDescent="0.25">
      <c r="B12" s="8"/>
      <c r="C12" s="5"/>
      <c r="F12" s="7"/>
    </row>
    <row r="13" spans="1:9" x14ac:dyDescent="0.25">
      <c r="B13" s="8"/>
      <c r="C13" s="5"/>
      <c r="F13" s="7"/>
    </row>
    <row r="14" spans="1:9" x14ac:dyDescent="0.25">
      <c r="B14" s="8"/>
      <c r="C14" s="5"/>
      <c r="F14" s="7"/>
    </row>
    <row r="15" spans="1:9" x14ac:dyDescent="0.25">
      <c r="B15" s="8"/>
      <c r="C15" s="5"/>
    </row>
    <row r="16" spans="1:9" x14ac:dyDescent="0.25">
      <c r="B16" s="8"/>
      <c r="C16" s="5"/>
      <c r="F16"/>
    </row>
    <row r="17" spans="2:6" x14ac:dyDescent="0.25">
      <c r="B17" s="8"/>
      <c r="C17" s="5"/>
      <c r="F17" s="7"/>
    </row>
    <row r="18" spans="2:6" x14ac:dyDescent="0.25">
      <c r="B18" s="8"/>
      <c r="C18" s="5"/>
      <c r="F18" s="7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5"/>
      <c r="F31" s="7"/>
    </row>
    <row r="32" spans="2:6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10"/>
    </row>
    <row r="35" spans="1:6" x14ac:dyDescent="0.25">
      <c r="B35" s="8"/>
      <c r="C35" s="5"/>
    </row>
    <row r="36" spans="1:6" x14ac:dyDescent="0.25">
      <c r="A36" s="2"/>
      <c r="B36" s="5"/>
      <c r="D36" s="7"/>
      <c r="E36" s="5"/>
      <c r="F36" s="1"/>
    </row>
    <row r="37" spans="1:6" x14ac:dyDescent="0.25">
      <c r="A37" s="2"/>
      <c r="B37" s="5"/>
      <c r="D37" s="7"/>
      <c r="E37" s="5"/>
      <c r="F37" s="1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C36:C57 D2:D35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9" sqref="D9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37</v>
      </c>
      <c r="B2" s="7" t="str">
        <f>"Highest score on " &amp;A2&amp;" (submits when new high score is recorded)"</f>
        <v>Highest score on Simulation Centre (submits when new high score is recorded)</v>
      </c>
    </row>
    <row r="3" spans="1:7" s="7" customFormat="1" x14ac:dyDescent="0.25">
      <c r="A3" s="5" t="s">
        <v>38</v>
      </c>
      <c r="B3" s="7" t="str">
        <f t="shared" ref="B3:B31" si="0">"Highest score on " &amp;A3&amp;" (submits when new high score is recorded)"</f>
        <v>Highest score on Maiden Voyage (submits when new high score is recorded)</v>
      </c>
    </row>
    <row r="4" spans="1:7" x14ac:dyDescent="0.25">
      <c r="A4" s="5" t="s">
        <v>45</v>
      </c>
      <c r="B4" s="7" t="str">
        <f t="shared" si="0"/>
        <v>Highest score on Star Fortress Siege (submits when new high score is recorded)</v>
      </c>
      <c r="C4" s="7"/>
      <c r="D4" s="7"/>
      <c r="E4" s="7"/>
      <c r="F4" s="7"/>
    </row>
    <row r="5" spans="1:7" s="7" customFormat="1" x14ac:dyDescent="0.25">
      <c r="A5" s="5" t="s">
        <v>46</v>
      </c>
      <c r="B5" s="7" t="str">
        <f t="shared" si="0"/>
        <v>Highest score on Zigzag (submits when new high score is recorded)</v>
      </c>
    </row>
    <row r="6" spans="1:7" s="7" customFormat="1" x14ac:dyDescent="0.25">
      <c r="A6" s="5" t="s">
        <v>47</v>
      </c>
      <c r="B6" s="7" t="str">
        <f t="shared" si="0"/>
        <v>Highest score on Symmetry (submits when new high score is recorded)</v>
      </c>
    </row>
    <row r="7" spans="1:7" s="7" customFormat="1" x14ac:dyDescent="0.25">
      <c r="A7" s="5" t="s">
        <v>48</v>
      </c>
      <c r="B7" s="7" t="str">
        <f t="shared" si="0"/>
        <v>Highest score on Four Corners (submits when new high score is recorded)</v>
      </c>
    </row>
    <row r="8" spans="1:7" s="7" customFormat="1" x14ac:dyDescent="0.25">
      <c r="A8" s="5" t="s">
        <v>49</v>
      </c>
      <c r="B8" s="7" t="str">
        <f t="shared" si="0"/>
        <v>Highest score on Broadsided (submits when new high score is recorded)</v>
      </c>
    </row>
    <row r="9" spans="1:7" x14ac:dyDescent="0.25">
      <c r="A9" s="5" t="s">
        <v>50</v>
      </c>
      <c r="B9" s="7" t="str">
        <f t="shared" si="0"/>
        <v>Highest score on Survivor (submits when new high score is recorded)</v>
      </c>
      <c r="C9" s="7"/>
      <c r="D9" s="7"/>
      <c r="E9" s="7"/>
      <c r="F9" s="7"/>
    </row>
    <row r="10" spans="1:7" x14ac:dyDescent="0.25">
      <c r="A10" s="5" t="s">
        <v>51</v>
      </c>
      <c r="B10" s="7" t="str">
        <f t="shared" si="0"/>
        <v>Highest score on Fuel Station 9 (submits when new high score is recorded)</v>
      </c>
      <c r="C10" s="7"/>
      <c r="D10" s="7"/>
      <c r="E10" s="7"/>
      <c r="F10" s="7"/>
    </row>
    <row r="11" spans="1:7" x14ac:dyDescent="0.25">
      <c r="A11" s="5" t="s">
        <v>52</v>
      </c>
      <c r="B11" s="7" t="str">
        <f t="shared" si="0"/>
        <v>Highest score on Showdown (submits when new high score is recorded)</v>
      </c>
    </row>
    <row r="12" spans="1:7" x14ac:dyDescent="0.25">
      <c r="A12" s="5" t="s">
        <v>53</v>
      </c>
      <c r="B12" s="7" t="str">
        <f t="shared" si="0"/>
        <v>Highest score on Tight Defence (submits when new high score is recorded)</v>
      </c>
    </row>
    <row r="13" spans="1:7" x14ac:dyDescent="0.25">
      <c r="A13" s="5" t="s">
        <v>54</v>
      </c>
      <c r="B13" s="7" t="str">
        <f t="shared" si="0"/>
        <v>Highest score on Containment (submits when new high score is recorded)</v>
      </c>
    </row>
    <row r="14" spans="1:7" x14ac:dyDescent="0.25">
      <c r="A14" s="5" t="s">
        <v>55</v>
      </c>
      <c r="B14" s="7" t="str">
        <f t="shared" si="0"/>
        <v>Highest score on Spectre Invasion (submits when new high score is recorded)</v>
      </c>
    </row>
    <row r="15" spans="1:7" x14ac:dyDescent="0.25">
      <c r="A15" s="5" t="s">
        <v>56</v>
      </c>
      <c r="B15" s="7" t="str">
        <f t="shared" si="0"/>
        <v>Highest score on Easy Corner (submits when new high score is recorded)</v>
      </c>
    </row>
    <row r="16" spans="1:7" x14ac:dyDescent="0.25">
      <c r="A16" s="5" t="s">
        <v>57</v>
      </c>
      <c r="B16" s="7" t="str">
        <f t="shared" si="0"/>
        <v>Highest score on Battle Formation 15 (submits when new high score is recorded)</v>
      </c>
    </row>
    <row r="17" spans="1:2" x14ac:dyDescent="0.25">
      <c r="A17" s="5" t="s">
        <v>58</v>
      </c>
      <c r="B17" s="7" t="str">
        <f t="shared" si="0"/>
        <v>Highest score on Hurricane (submits when new high score is recorded)</v>
      </c>
    </row>
    <row r="18" spans="1:2" x14ac:dyDescent="0.25">
      <c r="A18" s="5" t="s">
        <v>59</v>
      </c>
      <c r="B18" s="7" t="str">
        <f t="shared" si="0"/>
        <v>Highest score on Right Base Battle (submits when new high score is recorded)</v>
      </c>
    </row>
    <row r="19" spans="1:2" x14ac:dyDescent="0.25">
      <c r="A19" s="5" t="s">
        <v>60</v>
      </c>
      <c r="B19" s="7" t="str">
        <f t="shared" si="0"/>
        <v>Highest score on Technical Difficulties (submits when new high score is recorded)</v>
      </c>
    </row>
    <row r="20" spans="1:2" x14ac:dyDescent="0.25">
      <c r="A20" s="5" t="s">
        <v>61</v>
      </c>
      <c r="B20" s="7" t="str">
        <f t="shared" si="0"/>
        <v>Highest score on Left Base Battle (submits when new high score is recorded)</v>
      </c>
    </row>
    <row r="21" spans="1:2" x14ac:dyDescent="0.25">
      <c r="A21" s="5" t="s">
        <v>62</v>
      </c>
      <c r="B21" s="7" t="str">
        <f t="shared" si="0"/>
        <v>Highest score on Close to the Sun (submits when new high score is recorded)</v>
      </c>
    </row>
    <row r="22" spans="1:2" x14ac:dyDescent="0.25">
      <c r="A22" s="5" t="s">
        <v>63</v>
      </c>
      <c r="B22" s="7" t="str">
        <f t="shared" si="0"/>
        <v>Highest score on Dalde-Dalde (submits when new high score is recorded)</v>
      </c>
    </row>
    <row r="23" spans="1:2" x14ac:dyDescent="0.25">
      <c r="A23" s="5" t="s">
        <v>64</v>
      </c>
      <c r="B23" s="7" t="str">
        <f t="shared" si="0"/>
        <v>Highest score on Flood (submits when new high score is recorded)</v>
      </c>
    </row>
    <row r="24" spans="1:2" x14ac:dyDescent="0.25">
      <c r="A24" s="5" t="s">
        <v>65</v>
      </c>
      <c r="B24" s="7" t="str">
        <f t="shared" si="0"/>
        <v>Highest score on Satellites (submits when new high score is recorded)</v>
      </c>
    </row>
    <row r="25" spans="1:2" x14ac:dyDescent="0.25">
      <c r="A25" s="5" t="s">
        <v>66</v>
      </c>
      <c r="B25" s="7" t="str">
        <f t="shared" si="0"/>
        <v>Highest score on EMP Rush (submits when new high score is recorded)</v>
      </c>
    </row>
    <row r="26" spans="1:2" x14ac:dyDescent="0.25">
      <c r="A26" s="5" t="s">
        <v>67</v>
      </c>
      <c r="B26" s="7" t="str">
        <f t="shared" si="0"/>
        <v>Highest score on Asteroid Field (submits when new high score is recorded)</v>
      </c>
    </row>
    <row r="27" spans="1:2" x14ac:dyDescent="0.25">
      <c r="A27" s="5" t="s">
        <v>68</v>
      </c>
      <c r="B27" s="7" t="str">
        <f t="shared" si="0"/>
        <v>Highest score on Orbitals (submits when new high score is recorded)</v>
      </c>
    </row>
    <row r="28" spans="1:2" x14ac:dyDescent="0.25">
      <c r="A28" s="5" t="s">
        <v>69</v>
      </c>
      <c r="B28" s="7" t="str">
        <f t="shared" si="0"/>
        <v>Highest score on Control Centre (submits when new high score is recorded)</v>
      </c>
    </row>
    <row r="29" spans="1:2" x14ac:dyDescent="0.25">
      <c r="A29" s="5" t="s">
        <v>70</v>
      </c>
      <c r="B29" s="7" t="str">
        <f t="shared" si="0"/>
        <v>Highest score on Deep Space (submits when new high score is recorded)</v>
      </c>
    </row>
    <row r="30" spans="1:2" x14ac:dyDescent="0.25">
      <c r="A30" s="5" t="s">
        <v>71</v>
      </c>
      <c r="B30" s="7" t="str">
        <f t="shared" si="0"/>
        <v>Highest score on Right or Left? (submits when new high score is recorded)</v>
      </c>
    </row>
    <row r="31" spans="1:2" x14ac:dyDescent="0.25">
      <c r="A31" s="5" t="s">
        <v>72</v>
      </c>
      <c r="B31" s="7" t="str">
        <f t="shared" si="0"/>
        <v>Highest score on Final Battle (submits when new high score is recorded)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5" zoomScaleNormal="85" workbookViewId="0">
      <pane ySplit="1" topLeftCell="A35" activePane="bottomLeft" state="frozen"/>
      <selection pane="bottomLeft" activeCell="H49" sqref="H49:H51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45.5703125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35</v>
      </c>
      <c r="B1" t="s">
        <v>1</v>
      </c>
      <c r="C1" t="s">
        <v>2</v>
      </c>
      <c r="D1" s="7" t="s">
        <v>30</v>
      </c>
      <c r="E1" t="s">
        <v>19</v>
      </c>
      <c r="F1" t="s">
        <v>29</v>
      </c>
      <c r="G1" t="s">
        <v>27</v>
      </c>
      <c r="H1" t="s">
        <v>28</v>
      </c>
      <c r="I1" t="s">
        <v>31</v>
      </c>
    </row>
    <row r="2" spans="1:9" s="7" customFormat="1" x14ac:dyDescent="0.25">
      <c r="A2" s="7">
        <f>Achievements!A2</f>
        <v>1</v>
      </c>
      <c r="B2" s="7" t="str">
        <f>Achievements!C2</f>
        <v>Simulation Centre</v>
      </c>
      <c r="C2" s="7" t="str">
        <f>Achievements!F2</f>
        <v>Complete the Simulation Centre mission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Maiden Voyage</v>
      </c>
      <c r="C3" s="7" t="str">
        <f>Achievements!F3</f>
        <v>Complete the Maiden Voyage mission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ref="I3:I48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Star Fortress Siege</v>
      </c>
      <c r="C4" s="7" t="str">
        <f>Achievements!F4</f>
        <v>Complete the Star Fortress Siege mission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1"/>
        <v>YES</v>
      </c>
    </row>
    <row r="5" spans="1:9" s="7" customFormat="1" x14ac:dyDescent="0.25">
      <c r="A5" s="7">
        <f>Achievements!A5</f>
        <v>4</v>
      </c>
      <c r="B5" s="7" t="str">
        <f>Achievements!C5</f>
        <v>Zigzag</v>
      </c>
      <c r="C5" s="7" t="str">
        <f>Achievements!F5</f>
        <v>Complete the Zigzag mission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si="1"/>
        <v>YES</v>
      </c>
    </row>
    <row r="6" spans="1:9" s="7" customFormat="1" x14ac:dyDescent="0.25">
      <c r="A6" s="7">
        <f>Achievements!A6</f>
        <v>5</v>
      </c>
      <c r="B6" s="7" t="str">
        <f>Achievements!C6</f>
        <v>Symmetry</v>
      </c>
      <c r="C6" s="7" t="str">
        <f>Achievements!F6</f>
        <v>Complete the Symmetry mission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1"/>
        <v>YES</v>
      </c>
    </row>
    <row r="7" spans="1:9" s="7" customFormat="1" x14ac:dyDescent="0.25">
      <c r="A7" s="7">
        <f>Achievements!A7</f>
        <v>6</v>
      </c>
      <c r="B7" s="7" t="str">
        <f>Achievements!C7</f>
        <v>Four Corners</v>
      </c>
      <c r="C7" s="7" t="str">
        <f>Achievements!F7</f>
        <v>Complete the Four Corners mission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1"/>
        <v>YES</v>
      </c>
    </row>
    <row r="8" spans="1:9" s="7" customFormat="1" x14ac:dyDescent="0.25">
      <c r="A8" s="7">
        <f>Achievements!A8</f>
        <v>7</v>
      </c>
      <c r="B8" s="7" t="str">
        <f>Achievements!C8</f>
        <v>Broadsided</v>
      </c>
      <c r="C8" s="7" t="str">
        <f>Achievements!F8</f>
        <v>Complete the Broadsided mission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1"/>
        <v>YES</v>
      </c>
    </row>
    <row r="9" spans="1:9" s="7" customFormat="1" x14ac:dyDescent="0.25">
      <c r="A9" s="7">
        <f>Achievements!A9</f>
        <v>8</v>
      </c>
      <c r="B9" s="7" t="str">
        <f>Achievements!C9</f>
        <v>Survivor</v>
      </c>
      <c r="C9" s="7" t="str">
        <f>Achievements!F9</f>
        <v>Complete the Survivor mission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1"/>
        <v>YES</v>
      </c>
    </row>
    <row r="10" spans="1:9" s="7" customFormat="1" x14ac:dyDescent="0.25">
      <c r="A10" s="7">
        <f>Achievements!A10</f>
        <v>9</v>
      </c>
      <c r="B10" s="7" t="str">
        <f>Achievements!C10</f>
        <v>Fuel Station 9</v>
      </c>
      <c r="C10" s="7" t="str">
        <f>Achievements!F10</f>
        <v>Complete the Fuel Station 9 mission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1"/>
        <v>YES</v>
      </c>
    </row>
    <row r="11" spans="1:9" s="7" customFormat="1" x14ac:dyDescent="0.25">
      <c r="A11" s="7">
        <f>Achievements!A11</f>
        <v>10</v>
      </c>
      <c r="B11" s="7" t="str">
        <f>Achievements!C11</f>
        <v>Showdown</v>
      </c>
      <c r="C11" s="7" t="str">
        <f>Achievements!F11</f>
        <v>Complete the Showdown mission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1"/>
        <v>YES</v>
      </c>
    </row>
    <row r="12" spans="1:9" s="7" customFormat="1" x14ac:dyDescent="0.25">
      <c r="A12" s="7">
        <f>Achievements!A12</f>
        <v>11</v>
      </c>
      <c r="B12" s="7" t="str">
        <f>Achievements!C12</f>
        <v>Tight Defence</v>
      </c>
      <c r="C12" s="7" t="str">
        <f>Achievements!F12</f>
        <v>Complete the Tight Defence mission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1"/>
        <v>YES</v>
      </c>
    </row>
    <row r="13" spans="1:9" s="7" customFormat="1" x14ac:dyDescent="0.25">
      <c r="A13" s="7">
        <f>Achievements!A13</f>
        <v>12</v>
      </c>
      <c r="B13" s="7" t="str">
        <f>Achievements!C13</f>
        <v>Containment</v>
      </c>
      <c r="C13" s="7" t="str">
        <f>Achievements!F13</f>
        <v>Complete the Containment mission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1"/>
        <v>YES</v>
      </c>
    </row>
    <row r="14" spans="1:9" s="7" customFormat="1" x14ac:dyDescent="0.25">
      <c r="A14" s="7">
        <f>Achievements!A14</f>
        <v>13</v>
      </c>
      <c r="B14" s="7" t="str">
        <f>Achievements!C14</f>
        <v>Spectre Invasion</v>
      </c>
      <c r="C14" s="7" t="str">
        <f>Achievements!F14</f>
        <v>Complete the Spectre Invasion mission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tr">
        <f t="shared" si="1"/>
        <v>YES</v>
      </c>
    </row>
    <row r="15" spans="1:9" s="7" customFormat="1" x14ac:dyDescent="0.25">
      <c r="A15" s="7">
        <f>Achievements!A15</f>
        <v>14</v>
      </c>
      <c r="B15" s="7" t="str">
        <f>Achievements!C15</f>
        <v>Easy Corner</v>
      </c>
      <c r="C15" s="7" t="str">
        <f>Achievements!F15</f>
        <v>Complete the Easy Corner mission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tr">
        <f t="shared" si="1"/>
        <v>YES</v>
      </c>
    </row>
    <row r="16" spans="1:9" s="7" customFormat="1" x14ac:dyDescent="0.25">
      <c r="A16" s="7">
        <f>Achievements!A16</f>
        <v>15</v>
      </c>
      <c r="B16" s="7" t="str">
        <f>Achievements!C16</f>
        <v>Battle Formation 15</v>
      </c>
      <c r="C16" s="7" t="str">
        <f>Achievements!F16</f>
        <v>Complete the Battle Formation 15 mission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tr">
        <f t="shared" si="1"/>
        <v>YES</v>
      </c>
    </row>
    <row r="17" spans="1:9" s="7" customFormat="1" x14ac:dyDescent="0.25">
      <c r="A17" s="7">
        <f>Achievements!A17</f>
        <v>16</v>
      </c>
      <c r="B17" s="7" t="str">
        <f>Achievements!C17</f>
        <v>Hurricane</v>
      </c>
      <c r="C17" s="7" t="str">
        <f>Achievements!F17</f>
        <v>Complete the Hurricane mission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tr">
        <f t="shared" si="1"/>
        <v>YES</v>
      </c>
    </row>
    <row r="18" spans="1:9" s="7" customFormat="1" x14ac:dyDescent="0.25">
      <c r="A18" s="7">
        <f>Achievements!A18</f>
        <v>17</v>
      </c>
      <c r="B18" s="7" t="str">
        <f>Achievements!C18</f>
        <v>Right Base Battle</v>
      </c>
      <c r="C18" s="7" t="str">
        <f>Achievements!F18</f>
        <v>Complete the Right Base Battle mission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tr">
        <f t="shared" si="1"/>
        <v>YES</v>
      </c>
    </row>
    <row r="19" spans="1:9" s="7" customFormat="1" x14ac:dyDescent="0.25">
      <c r="A19" s="7">
        <f>Achievements!A19</f>
        <v>18</v>
      </c>
      <c r="B19" s="7" t="str">
        <f>Achievements!C19</f>
        <v>Technical Difficulties</v>
      </c>
      <c r="C19" s="7" t="str">
        <f>Achievements!F19</f>
        <v>Complete the Technical Difficulties mission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tr">
        <f t="shared" si="1"/>
        <v>YES</v>
      </c>
    </row>
    <row r="20" spans="1:9" s="7" customFormat="1" x14ac:dyDescent="0.25">
      <c r="A20" s="7">
        <f>Achievements!A20</f>
        <v>19</v>
      </c>
      <c r="B20" s="7" t="str">
        <f>Achievements!C20</f>
        <v>Left Base Battle</v>
      </c>
      <c r="C20" s="7" t="str">
        <f>Achievements!F20</f>
        <v>Complete the Left Base Battle mission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tr">
        <f t="shared" si="1"/>
        <v>YES</v>
      </c>
    </row>
    <row r="21" spans="1:9" s="7" customFormat="1" x14ac:dyDescent="0.25">
      <c r="A21" s="7">
        <f>Achievements!A21</f>
        <v>20</v>
      </c>
      <c r="B21" s="7" t="str">
        <f>Achievements!C21</f>
        <v>Close to the Sun</v>
      </c>
      <c r="C21" s="7" t="str">
        <f>Achievements!F21</f>
        <v>Complete the Close to the Sun mission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tr">
        <f t="shared" si="1"/>
        <v>YES</v>
      </c>
    </row>
    <row r="22" spans="1:9" s="7" customFormat="1" x14ac:dyDescent="0.25">
      <c r="A22" s="7">
        <f>Achievements!A22</f>
        <v>21</v>
      </c>
      <c r="B22" s="7" t="str">
        <f>Achievements!C22</f>
        <v>Dalde-Dalde</v>
      </c>
      <c r="C22" s="7" t="str">
        <f>Achievements!F22</f>
        <v>Complete the Dalde-Dalde mission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tr">
        <f t="shared" si="1"/>
        <v>YES</v>
      </c>
    </row>
    <row r="23" spans="1:9" s="7" customFormat="1" x14ac:dyDescent="0.25">
      <c r="A23" s="7">
        <f>Achievements!A23</f>
        <v>22</v>
      </c>
      <c r="B23" s="7" t="str">
        <f>Achievements!C23</f>
        <v>Flood</v>
      </c>
      <c r="C23" s="7" t="str">
        <f>Achievements!F23</f>
        <v>Complete the Flood mission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 t="str">
        <f t="shared" si="1"/>
        <v>YES</v>
      </c>
    </row>
    <row r="24" spans="1:9" s="7" customFormat="1" x14ac:dyDescent="0.25">
      <c r="A24" s="7">
        <f>Achievements!A24</f>
        <v>23</v>
      </c>
      <c r="B24" s="7" t="str">
        <f>Achievements!C24</f>
        <v>Satellites</v>
      </c>
      <c r="C24" s="7" t="str">
        <f>Achievements!F24</f>
        <v>Complete the Satellites mission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tr">
        <f t="shared" si="1"/>
        <v>YES</v>
      </c>
    </row>
    <row r="25" spans="1:9" s="7" customFormat="1" x14ac:dyDescent="0.25">
      <c r="A25" s="7">
        <f>Achievements!A25</f>
        <v>24</v>
      </c>
      <c r="B25" s="7" t="str">
        <f>Achievements!C25</f>
        <v>EMP Rush</v>
      </c>
      <c r="C25" s="7" t="str">
        <f>Achievements!F25</f>
        <v>Complete the EMP Rush mission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tr">
        <f t="shared" si="1"/>
        <v>YES</v>
      </c>
    </row>
    <row r="26" spans="1:9" s="7" customFormat="1" x14ac:dyDescent="0.25">
      <c r="A26" s="7">
        <f>Achievements!A26</f>
        <v>25</v>
      </c>
      <c r="B26" s="7" t="str">
        <f>Achievements!C26</f>
        <v>Asteroid Field</v>
      </c>
      <c r="C26" s="7" t="str">
        <f>Achievements!F26</f>
        <v>Complete the Asteroid Field mission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tr">
        <f t="shared" si="1"/>
        <v>YES</v>
      </c>
    </row>
    <row r="27" spans="1:9" s="7" customFormat="1" x14ac:dyDescent="0.25">
      <c r="A27" s="7">
        <f>Achievements!A27</f>
        <v>26</v>
      </c>
      <c r="B27" s="7" t="str">
        <f>Achievements!C27</f>
        <v>Orbitals</v>
      </c>
      <c r="C27" s="7" t="str">
        <f>Achievements!F27</f>
        <v>Complete the Orbitals mission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tr">
        <f t="shared" si="1"/>
        <v>YES</v>
      </c>
    </row>
    <row r="28" spans="1:9" s="7" customFormat="1" x14ac:dyDescent="0.25">
      <c r="A28" s="7">
        <f>Achievements!A28</f>
        <v>27</v>
      </c>
      <c r="B28" s="7" t="str">
        <f>Achievements!C28</f>
        <v>Control Centre</v>
      </c>
      <c r="C28" s="7" t="str">
        <f>Achievements!F28</f>
        <v>Complete the Control Centre mission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tr">
        <f t="shared" si="1"/>
        <v>YES</v>
      </c>
    </row>
    <row r="29" spans="1:9" s="7" customFormat="1" x14ac:dyDescent="0.25">
      <c r="A29" s="7">
        <f>Achievements!A29</f>
        <v>28</v>
      </c>
      <c r="B29" s="7" t="str">
        <f>Achievements!C29</f>
        <v>Deep Space</v>
      </c>
      <c r="C29" s="7" t="str">
        <f>Achievements!F29</f>
        <v>Complete the Deep Space mission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tr">
        <f t="shared" si="1"/>
        <v>YES</v>
      </c>
    </row>
    <row r="30" spans="1:9" s="7" customFormat="1" x14ac:dyDescent="0.25">
      <c r="A30" s="7">
        <f>Achievements!A30</f>
        <v>29</v>
      </c>
      <c r="B30" s="7" t="str">
        <f>Achievements!C30</f>
        <v>Right or Left?</v>
      </c>
      <c r="C30" s="7" t="str">
        <f>Achievements!F30</f>
        <v>Complete the Right or Left? mission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tr">
        <f t="shared" si="1"/>
        <v>YES</v>
      </c>
    </row>
    <row r="31" spans="1:9" s="7" customFormat="1" x14ac:dyDescent="0.25">
      <c r="A31" s="7">
        <f>Achievements!A31</f>
        <v>30</v>
      </c>
      <c r="B31" s="7" t="str">
        <f>Achievements!C31</f>
        <v>Final Battle</v>
      </c>
      <c r="C31" s="7" t="str">
        <f>Achievements!F31</f>
        <v>Complete the Final Battle mission</v>
      </c>
      <c r="D31" s="7" t="s">
        <v>20</v>
      </c>
      <c r="E31" s="7" t="s">
        <v>20</v>
      </c>
      <c r="F31" s="7" t="s">
        <v>20</v>
      </c>
      <c r="G31" s="7" t="s">
        <v>20</v>
      </c>
      <c r="H31" s="7" t="s">
        <v>20</v>
      </c>
      <c r="I31" s="7" t="str">
        <f t="shared" si="1"/>
        <v>YES</v>
      </c>
    </row>
    <row r="32" spans="1:9" s="7" customFormat="1" x14ac:dyDescent="0.25">
      <c r="A32" s="7">
        <f>Achievements!A32</f>
        <v>31</v>
      </c>
      <c r="B32" s="7" t="str">
        <f>Achievements!C32</f>
        <v>First Gate</v>
      </c>
      <c r="C32" s="7" t="str">
        <f>Achievements!F32</f>
        <v>Unlock the first gate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tr">
        <f t="shared" si="1"/>
        <v>YES</v>
      </c>
    </row>
    <row r="33" spans="1:9" s="7" customFormat="1" x14ac:dyDescent="0.25">
      <c r="A33" s="7">
        <f>Achievements!A33</f>
        <v>32</v>
      </c>
      <c r="B33" s="7" t="str">
        <f>Achievements!C33</f>
        <v>Second Gate</v>
      </c>
      <c r="C33" s="7" t="str">
        <f>Achievements!F33</f>
        <v>Unlock the second gate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 t="str">
        <f t="shared" si="1"/>
        <v>YES</v>
      </c>
    </row>
    <row r="34" spans="1:9" s="7" customFormat="1" x14ac:dyDescent="0.25">
      <c r="A34" s="7">
        <f>Achievements!A34</f>
        <v>33</v>
      </c>
      <c r="B34" s="7" t="str">
        <f>Achievements!C34</f>
        <v>Third Gate</v>
      </c>
      <c r="C34" s="7" t="str">
        <f>Achievements!F34</f>
        <v>Unlock the third gate</v>
      </c>
      <c r="D34" s="7" t="s">
        <v>20</v>
      </c>
      <c r="E34" s="7" t="s">
        <v>20</v>
      </c>
      <c r="F34" s="7" t="s">
        <v>20</v>
      </c>
      <c r="G34" s="7" t="s">
        <v>20</v>
      </c>
      <c r="H34" s="7" t="s">
        <v>20</v>
      </c>
      <c r="I34" s="7" t="str">
        <f t="shared" si="1"/>
        <v>YES</v>
      </c>
    </row>
    <row r="35" spans="1:9" s="7" customFormat="1" x14ac:dyDescent="0.25">
      <c r="A35" s="7">
        <f>Achievements!A35</f>
        <v>34</v>
      </c>
      <c r="B35" s="7" t="str">
        <f>Achievements!C35</f>
        <v>Ensign</v>
      </c>
      <c r="C35" s="7" t="str">
        <f>Achievements!F35</f>
        <v>Obtain the Ensign rank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 t="str">
        <f t="shared" si="1"/>
        <v>YES</v>
      </c>
    </row>
    <row r="36" spans="1:9" s="7" customFormat="1" x14ac:dyDescent="0.25">
      <c r="A36" s="7">
        <f>Achievements!A36</f>
        <v>35</v>
      </c>
      <c r="B36" s="7" t="str">
        <f>Achievements!C36</f>
        <v>Co-pilot</v>
      </c>
      <c r="C36" s="7" t="str">
        <f>Achievements!F36</f>
        <v>Obtain the Co-pilot rank</v>
      </c>
      <c r="D36" s="7" t="s">
        <v>20</v>
      </c>
      <c r="E36" s="7" t="s">
        <v>20</v>
      </c>
      <c r="F36" s="7" t="s">
        <v>20</v>
      </c>
      <c r="G36" s="7" t="s">
        <v>20</v>
      </c>
      <c r="H36" s="7" t="s">
        <v>20</v>
      </c>
      <c r="I36" s="7" t="str">
        <f t="shared" si="1"/>
        <v>YES</v>
      </c>
    </row>
    <row r="37" spans="1:9" s="7" customFormat="1" x14ac:dyDescent="0.25">
      <c r="A37" s="7">
        <f>Achievements!A37</f>
        <v>36</v>
      </c>
      <c r="B37" s="7" t="str">
        <f>Achievements!C37</f>
        <v>Pilot</v>
      </c>
      <c r="C37" s="7" t="str">
        <f>Achievements!F37</f>
        <v>Obtain the Pilot rank</v>
      </c>
      <c r="D37" s="7" t="s">
        <v>20</v>
      </c>
      <c r="E37" s="7" t="s">
        <v>20</v>
      </c>
      <c r="F37" s="7" t="s">
        <v>20</v>
      </c>
      <c r="G37" s="7" t="s">
        <v>20</v>
      </c>
      <c r="H37" s="7" t="s">
        <v>20</v>
      </c>
      <c r="I37" s="7" t="str">
        <f t="shared" si="1"/>
        <v>YES</v>
      </c>
    </row>
    <row r="38" spans="1:9" s="7" customFormat="1" x14ac:dyDescent="0.25">
      <c r="A38" s="7">
        <f>Achievements!A38</f>
        <v>37</v>
      </c>
      <c r="B38" s="7" t="str">
        <f>Achievements!C38</f>
        <v>Midshipman</v>
      </c>
      <c r="C38" s="7" t="str">
        <f>Achievements!F38</f>
        <v>Obtain the Midshipman rank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tr">
        <f t="shared" si="1"/>
        <v>YES</v>
      </c>
    </row>
    <row r="39" spans="1:9" s="7" customFormat="1" x14ac:dyDescent="0.25">
      <c r="A39" s="7">
        <f>Achievements!A39</f>
        <v>38</v>
      </c>
      <c r="B39" s="7" t="str">
        <f>Achievements!C39</f>
        <v>Lieutenant</v>
      </c>
      <c r="C39" s="7" t="str">
        <f>Achievements!F39</f>
        <v>Obtain the Lieutenant rank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tr">
        <f t="shared" si="1"/>
        <v>YES</v>
      </c>
    </row>
    <row r="40" spans="1:9" s="7" customFormat="1" x14ac:dyDescent="0.25">
      <c r="A40" s="7">
        <f>Achievements!A40</f>
        <v>39</v>
      </c>
      <c r="B40" s="7" t="str">
        <f>Achievements!C40</f>
        <v>Commander</v>
      </c>
      <c r="C40" s="7" t="str">
        <f>Achievements!F40</f>
        <v>Obtain the Commander rank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tr">
        <f t="shared" si="1"/>
        <v>YES</v>
      </c>
    </row>
    <row r="41" spans="1:9" s="7" customFormat="1" x14ac:dyDescent="0.25">
      <c r="A41" s="7">
        <f>Achievements!A41</f>
        <v>40</v>
      </c>
      <c r="B41" s="7" t="str">
        <f>Achievements!C41</f>
        <v>Admiral</v>
      </c>
      <c r="C41" s="7" t="str">
        <f>Achievements!F41</f>
        <v>Obtain the Admiral rank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tr">
        <f t="shared" si="1"/>
        <v>YES</v>
      </c>
    </row>
    <row r="42" spans="1:9" s="7" customFormat="1" x14ac:dyDescent="0.25">
      <c r="A42" s="7">
        <f>Achievements!A42</f>
        <v>41</v>
      </c>
      <c r="B42" s="7" t="str">
        <f>Achievements!C42</f>
        <v>Fleet Admiral</v>
      </c>
      <c r="C42" s="7" t="str">
        <f>Achievements!F42</f>
        <v>Obtain the Fleet Admiral rank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tr">
        <f t="shared" si="1"/>
        <v>YES</v>
      </c>
    </row>
    <row r="43" spans="1:9" s="7" customFormat="1" x14ac:dyDescent="0.25">
      <c r="A43" s="7">
        <f>Achievements!A43</f>
        <v>42</v>
      </c>
      <c r="B43" s="7" t="str">
        <f>Achievements!C43</f>
        <v>Bronze Medal</v>
      </c>
      <c r="C43" s="7" t="str">
        <f>Achievements!F43</f>
        <v>Earn a medal on any  mission between 2 to 10</v>
      </c>
      <c r="D43" s="7" t="s">
        <v>20</v>
      </c>
      <c r="E43" s="7" t="s">
        <v>20</v>
      </c>
      <c r="F43" s="7" t="s">
        <v>20</v>
      </c>
      <c r="G43" s="7" t="s">
        <v>20</v>
      </c>
      <c r="H43" s="7" t="s">
        <v>20</v>
      </c>
      <c r="I43" s="7" t="str">
        <f t="shared" si="1"/>
        <v>YES</v>
      </c>
    </row>
    <row r="44" spans="1:9" s="7" customFormat="1" x14ac:dyDescent="0.25">
      <c r="A44" s="7">
        <f>Achievements!A44</f>
        <v>43</v>
      </c>
      <c r="B44" s="7" t="str">
        <f>Achievements!C44</f>
        <v>Silver Medal</v>
      </c>
      <c r="C44" s="7" t="str">
        <f>Achievements!F44</f>
        <v>Earn a medal on any  mission between 11 to 20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  <c r="I44" s="7" t="str">
        <f t="shared" si="1"/>
        <v>YES</v>
      </c>
    </row>
    <row r="45" spans="1:9" s="7" customFormat="1" x14ac:dyDescent="0.25">
      <c r="A45" s="7">
        <f>Achievements!A45</f>
        <v>44</v>
      </c>
      <c r="B45" s="7" t="str">
        <f>Achievements!C45</f>
        <v>Gold Medal</v>
      </c>
      <c r="C45" s="7" t="str">
        <f>Achievements!F45</f>
        <v>Earn a medal on any  mission between 21 to 30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tr">
        <f t="shared" si="1"/>
        <v>YES</v>
      </c>
    </row>
    <row r="46" spans="1:9" s="7" customFormat="1" x14ac:dyDescent="0.25">
      <c r="A46" s="7">
        <f>Achievements!A46</f>
        <v>45</v>
      </c>
      <c r="B46" s="7" t="str">
        <f>Achievements!C46</f>
        <v>Bounty Hunter Ash</v>
      </c>
      <c r="C46" s="7" t="str">
        <f>Achievements!F46</f>
        <v>Hire the bounty hunter Ash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tr">
        <f t="shared" si="1"/>
        <v>YES</v>
      </c>
    </row>
    <row r="47" spans="1:9" s="7" customFormat="1" x14ac:dyDescent="0.25">
      <c r="A47" s="7">
        <f>Achievements!A47</f>
        <v>46</v>
      </c>
      <c r="B47" s="7" t="str">
        <f>Achievements!C47</f>
        <v>Bounty Hunter Amanda</v>
      </c>
      <c r="C47" s="7" t="str">
        <f>Achievements!F47</f>
        <v>Hire the bounty hunter Amanda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tr">
        <f t="shared" si="1"/>
        <v>YES</v>
      </c>
    </row>
    <row r="48" spans="1:9" s="7" customFormat="1" x14ac:dyDescent="0.25">
      <c r="A48" s="7">
        <f>Achievements!A48</f>
        <v>47</v>
      </c>
      <c r="B48" s="7" t="str">
        <f>Achievements!C48</f>
        <v>Bounty Hunter James</v>
      </c>
      <c r="C48" s="7" t="str">
        <f>Achievements!F48</f>
        <v>Hire the bounty hunter James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tr">
        <f t="shared" si="1"/>
        <v>YES</v>
      </c>
    </row>
    <row r="49" spans="1:9" x14ac:dyDescent="0.25">
      <c r="A49" s="7">
        <f>Achievements!A49</f>
        <v>48</v>
      </c>
      <c r="B49" s="7" t="str">
        <f>Achievements!C49</f>
        <v>Energy Stores</v>
      </c>
      <c r="C49" s="7" t="str">
        <f>Achievements!F49</f>
        <v>Collect 1000 unspent energy during a mission</v>
      </c>
      <c r="D49" s="7" t="s">
        <v>20</v>
      </c>
      <c r="E49" s="7" t="s">
        <v>20</v>
      </c>
      <c r="F49" s="7" t="s">
        <v>20</v>
      </c>
      <c r="G49" s="7"/>
      <c r="H49" s="7"/>
      <c r="I49" s="7" t="str">
        <f t="shared" ref="I49:I51" si="2">IF(COUNTIF(D49:H49,"X")=5,"YES","NO")</f>
        <v>NO</v>
      </c>
    </row>
    <row r="50" spans="1:9" x14ac:dyDescent="0.25">
      <c r="A50" s="7">
        <f>Achievements!A50</f>
        <v>49</v>
      </c>
      <c r="B50" s="7" t="str">
        <f>Achievements!C50</f>
        <v>An Economy Is You</v>
      </c>
      <c r="C50" s="7" t="str">
        <f>Achievements!F50</f>
        <v>Collect 2500 unspent energy during a mission</v>
      </c>
      <c r="D50" s="7" t="s">
        <v>20</v>
      </c>
      <c r="E50" s="7" t="s">
        <v>20</v>
      </c>
      <c r="F50" s="7" t="s">
        <v>20</v>
      </c>
      <c r="G50" s="7"/>
      <c r="H50" s="7"/>
      <c r="I50" s="7" t="str">
        <f t="shared" si="2"/>
        <v>NO</v>
      </c>
    </row>
    <row r="51" spans="1:9" x14ac:dyDescent="0.25">
      <c r="A51" s="7">
        <f>Achievements!A51</f>
        <v>50</v>
      </c>
      <c r="B51" s="7" t="str">
        <f>Achievements!C51</f>
        <v>War for Fun and Profit</v>
      </c>
      <c r="C51" s="7" t="str">
        <f>Achievements!F51</f>
        <v>Collect 5000 unspent energy during a mission</v>
      </c>
      <c r="D51" s="7" t="s">
        <v>20</v>
      </c>
      <c r="E51" s="7" t="s">
        <v>20</v>
      </c>
      <c r="F51" s="7" t="s">
        <v>20</v>
      </c>
      <c r="G51" s="7"/>
      <c r="H51" s="7"/>
      <c r="I51" s="7" t="str">
        <f t="shared" si="2"/>
        <v>NO</v>
      </c>
    </row>
    <row r="52" spans="1:9" x14ac:dyDescent="0.25">
      <c r="B52" s="7"/>
      <c r="D52" s="7" t="str">
        <f t="shared" ref="D52:I52" si="3">COUNTIF(D2:D51,"X")&amp;" /"&amp;ROW()-2</f>
        <v>50 /50</v>
      </c>
      <c r="E52" s="7" t="str">
        <f>COUNTIF(E2:E51,"X")&amp;" /"&amp;ROW()-2</f>
        <v>50 /50</v>
      </c>
      <c r="F52" s="7" t="str">
        <f t="shared" si="3"/>
        <v>50 /50</v>
      </c>
      <c r="G52" s="7" t="str">
        <f t="shared" si="3"/>
        <v>47 /50</v>
      </c>
      <c r="H52" s="7" t="str">
        <f t="shared" si="3"/>
        <v>47 /50</v>
      </c>
      <c r="I52" s="7" t="str">
        <f t="shared" si="3"/>
        <v>0 /50</v>
      </c>
    </row>
    <row r="53" spans="1:9" x14ac:dyDescent="0.25">
      <c r="B53" s="7"/>
    </row>
    <row r="54" spans="1:9" x14ac:dyDescent="0.25">
      <c r="B54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40" workbookViewId="0">
      <selection activeCell="A50" sqref="A50:A52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achievement("Simulation Centre","Complete the Simulation Centre mission", 5, trigger)</v>
      </c>
    </row>
    <row r="4" spans="1:1" s="7" customFormat="1" x14ac:dyDescent="0.25">
      <c r="A4" s="7" t="str">
        <f t="shared" ref="A4:A67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achievement("Maiden Voyage","Complete the Maiden Voyage mission", 5, trigger)</v>
      </c>
    </row>
    <row r="5" spans="1:1" s="7" customFormat="1" x14ac:dyDescent="0.25">
      <c r="A5" s="7" t="str">
        <f t="shared" ca="1" si="0"/>
        <v>achievement("Star Fortress Siege","Complete the Star Fortress Siege mission", 5, trigger)</v>
      </c>
    </row>
    <row r="6" spans="1:1" s="7" customFormat="1" x14ac:dyDescent="0.25">
      <c r="A6" s="7" t="str">
        <f t="shared" ca="1" si="0"/>
        <v>achievement("Zigzag","Complete the Zigzag mission", 5, trigger)</v>
      </c>
    </row>
    <row r="7" spans="1:1" s="7" customFormat="1" x14ac:dyDescent="0.25">
      <c r="A7" s="7" t="str">
        <f t="shared" ca="1" si="0"/>
        <v>achievement("Symmetry","Complete the Symmetry mission", 5, trigger)</v>
      </c>
    </row>
    <row r="8" spans="1:1" s="7" customFormat="1" x14ac:dyDescent="0.25">
      <c r="A8" s="7" t="str">
        <f t="shared" ca="1" si="0"/>
        <v>achievement("Four Corners","Complete the Four Corners mission", 5, trigger)</v>
      </c>
    </row>
    <row r="9" spans="1:1" s="7" customFormat="1" x14ac:dyDescent="0.25">
      <c r="A9" s="7" t="str">
        <f t="shared" ca="1" si="0"/>
        <v>achievement("Broadsided","Complete the Broadsided mission", 5, trigger)</v>
      </c>
    </row>
    <row r="10" spans="1:1" s="7" customFormat="1" x14ac:dyDescent="0.25">
      <c r="A10" s="7" t="str">
        <f t="shared" ca="1" si="0"/>
        <v>achievement("Survivor","Complete the Survivor mission", 5, trigger)</v>
      </c>
    </row>
    <row r="11" spans="1:1" s="7" customFormat="1" x14ac:dyDescent="0.25">
      <c r="A11" s="7" t="str">
        <f t="shared" ca="1" si="0"/>
        <v>achievement("Fuel Station 9","Complete the Fuel Station 9 mission", 5, trigger)</v>
      </c>
    </row>
    <row r="12" spans="1:1" s="7" customFormat="1" x14ac:dyDescent="0.25">
      <c r="A12" s="7" t="str">
        <f t="shared" ca="1" si="0"/>
        <v>achievement("Showdown","Complete the Showdown mission", 5, trigger)</v>
      </c>
    </row>
    <row r="13" spans="1:1" s="7" customFormat="1" x14ac:dyDescent="0.25">
      <c r="A13" s="7" t="str">
        <f t="shared" ca="1" si="0"/>
        <v>achievement("Tight Defence","Complete the Tight Defence mission", 5, trigger)</v>
      </c>
    </row>
    <row r="14" spans="1:1" s="7" customFormat="1" x14ac:dyDescent="0.25">
      <c r="A14" s="7" t="str">
        <f t="shared" ca="1" si="0"/>
        <v>achievement("Containment","Complete the Containment mission", 5, trigger)</v>
      </c>
    </row>
    <row r="15" spans="1:1" s="7" customFormat="1" x14ac:dyDescent="0.25">
      <c r="A15" s="7" t="str">
        <f t="shared" ca="1" si="0"/>
        <v>achievement("Spectre Invasion","Complete the Spectre Invasion mission", 5, trigger)</v>
      </c>
    </row>
    <row r="16" spans="1:1" s="7" customFormat="1" x14ac:dyDescent="0.25">
      <c r="A16" s="7" t="str">
        <f t="shared" ca="1" si="0"/>
        <v>achievement("Easy Corner","Complete the Easy Corner mission", 5, trigger)</v>
      </c>
    </row>
    <row r="17" spans="1:1" s="7" customFormat="1" x14ac:dyDescent="0.25">
      <c r="A17" s="7" t="str">
        <f t="shared" ca="1" si="0"/>
        <v>achievement("Battle Formation 15","Complete the Battle Formation 15 mission", 5,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achievement("Hurricane","Complete the Hurricane mission", 10, trigger)</v>
      </c>
    </row>
    <row r="19" spans="1:1" s="7" customFormat="1" x14ac:dyDescent="0.25">
      <c r="A19" s="7" t="str">
        <f t="shared" ca="1" si="0"/>
        <v>achievement("Right Base Battle","Complete the Right Base Battle mission", 10, trigger)</v>
      </c>
    </row>
    <row r="20" spans="1:1" s="7" customFormat="1" x14ac:dyDescent="0.25">
      <c r="A20" s="7" t="str">
        <f t="shared" ca="1" si="0"/>
        <v>achievement("Technical Difficulties","Complete the Technical Difficulties mission", 10, trigger)</v>
      </c>
    </row>
    <row r="21" spans="1:1" s="7" customFormat="1" x14ac:dyDescent="0.25">
      <c r="A21" s="7" t="str">
        <f t="shared" ca="1" si="0"/>
        <v>achievement("Left Base Battle","Complete the Left Base Battle mission", 10, trigger)</v>
      </c>
    </row>
    <row r="22" spans="1:1" s="7" customFormat="1" x14ac:dyDescent="0.25">
      <c r="A22" s="7" t="str">
        <f t="shared" ca="1" si="0"/>
        <v>achievement("Close to the Sun","Complete the Close to the Sun mission", 10, trigger)</v>
      </c>
    </row>
    <row r="23" spans="1:1" s="7" customFormat="1" x14ac:dyDescent="0.25">
      <c r="A23" s="7" t="str">
        <f t="shared" ca="1" si="0"/>
        <v>achievement("Dalde-Dalde","Complete the Dalde-Dalde mission", 10, trigger)</v>
      </c>
    </row>
    <row r="24" spans="1:1" s="7" customFormat="1" x14ac:dyDescent="0.25">
      <c r="A24" s="7" t="str">
        <f t="shared" ca="1" si="0"/>
        <v>achievement("Flood","Complete the Flood mission", 10, trigger)</v>
      </c>
    </row>
    <row r="25" spans="1:1" s="7" customFormat="1" x14ac:dyDescent="0.25">
      <c r="A25" s="7" t="str">
        <f t="shared" ca="1" si="0"/>
        <v>achievement("Satellites","Complete the Satellites mission", 10, trigger)</v>
      </c>
    </row>
    <row r="26" spans="1:1" s="7" customFormat="1" x14ac:dyDescent="0.25">
      <c r="A26" s="7" t="str">
        <f t="shared" ca="1" si="0"/>
        <v>achievement("EMP Rush","Complete the EMP Rush mission", 10, trigger)</v>
      </c>
    </row>
    <row r="27" spans="1:1" s="7" customFormat="1" x14ac:dyDescent="0.25">
      <c r="A27" s="7" t="str">
        <f t="shared" ca="1" si="0"/>
        <v>achievement("Asteroid Field","Complete the Asteroid Field mission", 10, trigger)</v>
      </c>
    </row>
    <row r="28" spans="1:1" s="7" customFormat="1" x14ac:dyDescent="0.25">
      <c r="A28" s="7" t="str">
        <f t="shared" ca="1" si="0"/>
        <v>achievement("Orbitals","Complete the Orbitals mission", 10, trigger)</v>
      </c>
    </row>
    <row r="29" spans="1:1" s="7" customFormat="1" x14ac:dyDescent="0.25">
      <c r="A29" s="7" t="str">
        <f t="shared" ca="1" si="0"/>
        <v>achievement("Control Centre","Complete the Control Centre mission", 10, trigger)</v>
      </c>
    </row>
    <row r="30" spans="1:1" s="7" customFormat="1" x14ac:dyDescent="0.25">
      <c r="A30" s="7" t="str">
        <f t="shared" ca="1" si="0"/>
        <v>achievement("Deep Space","Complete the Deep Space mission", 10, trigger)</v>
      </c>
    </row>
    <row r="31" spans="1:1" s="7" customFormat="1" x14ac:dyDescent="0.25">
      <c r="A31" s="7" t="str">
        <f t="shared" ca="1" si="0"/>
        <v>achievement("Right or Left?","Complete the Right or Left? mission", 10, trigger)</v>
      </c>
    </row>
    <row r="32" spans="1:1" s="7" customFormat="1" x14ac:dyDescent="0.25">
      <c r="A32" s="7" t="str">
        <f t="shared" ca="1" si="0"/>
        <v>achievement("Final Battle","Complete the Final Battle mission", 25, trigger)</v>
      </c>
    </row>
    <row r="33" spans="1:1" s="7" customFormat="1" x14ac:dyDescent="0.25">
      <c r="A33" s="7" t="str">
        <f t="shared" ca="1" si="0"/>
        <v>achievement("First Gate","Unlock the first gate", 5, trigger)</v>
      </c>
    </row>
    <row r="34" spans="1:1" s="7" customFormat="1" x14ac:dyDescent="0.25">
      <c r="A34" s="7" t="str">
        <f t="shared" ca="1" si="0"/>
        <v>achievement("Second Gate","Unlock the second gate", 10, trigger)</v>
      </c>
    </row>
    <row r="35" spans="1:1" s="7" customFormat="1" x14ac:dyDescent="0.25">
      <c r="A35" s="7" t="str">
        <f t="shared" ca="1" si="0"/>
        <v>achievement("Third Gate","Unlock the third gate", 25, trigger)</v>
      </c>
    </row>
    <row r="36" spans="1:1" s="7" customFormat="1" x14ac:dyDescent="0.25">
      <c r="A36" s="7" t="str">
        <f t="shared" ca="1" si="0"/>
        <v>achievement("Ensign","Obtain the Ensign rank", 5, trigger)</v>
      </c>
    </row>
    <row r="37" spans="1:1" s="7" customFormat="1" x14ac:dyDescent="0.25">
      <c r="A37" s="7" t="str">
        <f t="shared" ca="1" si="0"/>
        <v>achievement("Co-pilot","Obtain the Co-pilot rank", 5, trigger)</v>
      </c>
    </row>
    <row r="38" spans="1:1" s="7" customFormat="1" x14ac:dyDescent="0.25">
      <c r="A38" s="7" t="str">
        <f t="shared" ca="1" si="0"/>
        <v>achievement("Pilot","Obtain the Pilot rank", 5, trigger)</v>
      </c>
    </row>
    <row r="39" spans="1:1" s="7" customFormat="1" x14ac:dyDescent="0.25">
      <c r="A39" s="7" t="str">
        <f t="shared" ca="1" si="0"/>
        <v>achievement("Midshipman","Obtain the Midshipman rank", 10, trigger)</v>
      </c>
    </row>
    <row r="40" spans="1:1" x14ac:dyDescent="0.25">
      <c r="A40" s="7" t="str">
        <f t="shared" ca="1" si="0"/>
        <v>achievement("Lieutenant","Obtain the Lieutenant rank", 10, trigger)</v>
      </c>
    </row>
    <row r="41" spans="1:1" x14ac:dyDescent="0.25">
      <c r="A41" s="7" t="str">
        <f t="shared" ca="1" si="0"/>
        <v>achievement("Commander","Obtain the Commander rank", 10, trigger)</v>
      </c>
    </row>
    <row r="42" spans="1:1" x14ac:dyDescent="0.25">
      <c r="A42" s="7" t="str">
        <f t="shared" ca="1" si="0"/>
        <v>achievement("Admiral","Obtain the Admiral rank", 25, trigger)</v>
      </c>
    </row>
    <row r="43" spans="1:1" x14ac:dyDescent="0.25">
      <c r="A43" s="7" t="str">
        <f t="shared" ca="1" si="0"/>
        <v>achievement("Fleet Admiral","Obtain the Fleet Admiral rank", 50, trigger)</v>
      </c>
    </row>
    <row r="44" spans="1:1" x14ac:dyDescent="0.25">
      <c r="A44" s="7" t="str">
        <f t="shared" ca="1" si="0"/>
        <v>achievement("Bronze Medal","Earn a medal on any  mission between 2 to 10", 5, trigger)</v>
      </c>
    </row>
    <row r="45" spans="1:1" x14ac:dyDescent="0.25">
      <c r="A45" s="7" t="str">
        <f t="shared" ca="1" si="0"/>
        <v>achievement("Silver Medal","Earn a medal on any  mission between 11 to 20", 10, trigger)</v>
      </c>
    </row>
    <row r="46" spans="1:1" x14ac:dyDescent="0.25">
      <c r="A46" s="7" t="str">
        <f t="shared" ca="1" si="0"/>
        <v>achievement("Gold Medal","Earn a medal on any  mission between 21 to 30", 25, trigger)</v>
      </c>
    </row>
    <row r="47" spans="1:1" x14ac:dyDescent="0.25">
      <c r="A47" s="7" t="str">
        <f t="shared" ca="1" si="0"/>
        <v>achievement("Bounty Hunter Ash","Hire the bounty hunter Ash", 5, trigger)</v>
      </c>
    </row>
    <row r="48" spans="1:1" x14ac:dyDescent="0.25">
      <c r="A48" s="7" t="str">
        <f t="shared" ca="1" si="0"/>
        <v>achievement("Bounty Hunter Amanda","Hire the bounty hunter Amanda", 5, trigger)</v>
      </c>
    </row>
    <row r="49" spans="1:1" x14ac:dyDescent="0.25">
      <c r="A49" s="7" t="str">
        <f t="shared" ca="1" si="0"/>
        <v>achievement("Bounty Hunter James","Hire the bounty hunter James", 10, trigger)</v>
      </c>
    </row>
    <row r="50" spans="1:1" x14ac:dyDescent="0.25">
      <c r="A50" s="7" t="str">
        <f t="shared" ca="1" si="0"/>
        <v>achievement("Energy Stores","Collect 1000 unspent energy during a mission", 5, trigger)</v>
      </c>
    </row>
    <row r="51" spans="1:1" x14ac:dyDescent="0.25">
      <c r="A51" s="7" t="str">
        <f t="shared" ca="1" si="0"/>
        <v>achievement("An Economy Is You","Collect 2500 unspent energy during a mission", 10, trigger)</v>
      </c>
    </row>
    <row r="52" spans="1:1" x14ac:dyDescent="0.25">
      <c r="A52" s="7" t="str">
        <f t="shared" ca="1" si="0"/>
        <v>achievement("War for Fun and Profit","Collect 5000 unspent energy during a mission", 25, trigger)</v>
      </c>
    </row>
    <row r="53" spans="1:1" x14ac:dyDescent="0.25">
      <c r="A53" s="7" t="str">
        <f t="shared" ca="1" si="0"/>
        <v>achievement("","", , trigger)</v>
      </c>
    </row>
    <row r="54" spans="1:1" x14ac:dyDescent="0.25">
      <c r="A54" s="7" t="str">
        <f t="shared" ca="1" si="0"/>
        <v>achievement("","", , trigger)</v>
      </c>
    </row>
    <row r="55" spans="1:1" x14ac:dyDescent="0.25">
      <c r="A55" s="7" t="str">
        <f t="shared" ca="1" si="0"/>
        <v>achievement("","", , trigger)</v>
      </c>
    </row>
    <row r="56" spans="1:1" x14ac:dyDescent="0.25">
      <c r="A56" s="7" t="str">
        <f t="shared" ca="1" si="0"/>
        <v>achievement("","", , trigger)</v>
      </c>
    </row>
    <row r="57" spans="1:1" s="7" customFormat="1" x14ac:dyDescent="0.25">
      <c r="A57" s="7" t="str">
        <f t="shared" ca="1" si="0"/>
        <v>achievement("","", , trigger)</v>
      </c>
    </row>
    <row r="58" spans="1:1" ht="14.25" customHeight="1" x14ac:dyDescent="0.25">
      <c r="A58" s="7" t="str">
        <f t="shared" ca="1" si="0"/>
        <v>achievement("","", , trigger)</v>
      </c>
    </row>
    <row r="59" spans="1:1" x14ac:dyDescent="0.25">
      <c r="A59" s="7" t="str">
        <f t="shared" ca="1" si="0"/>
        <v>achievement("","", , trigger)</v>
      </c>
    </row>
    <row r="60" spans="1:1" x14ac:dyDescent="0.25">
      <c r="A60" s="7" t="str">
        <f t="shared" ca="1" si="0"/>
        <v>achievement("","", , trigger)</v>
      </c>
    </row>
    <row r="61" spans="1:1" x14ac:dyDescent="0.25">
      <c r="A61" s="7" t="str">
        <f t="shared" ca="1" si="0"/>
        <v>achievement("","", , trigger)</v>
      </c>
    </row>
    <row r="62" spans="1:1" x14ac:dyDescent="0.25">
      <c r="A62" s="7" t="str">
        <f t="shared" ca="1" si="0"/>
        <v>achievement("","", , trigger)</v>
      </c>
    </row>
    <row r="63" spans="1:1" x14ac:dyDescent="0.25">
      <c r="A63" s="7" t="str">
        <f t="shared" ca="1" si="0"/>
        <v>achievement("","", , trigger)</v>
      </c>
    </row>
    <row r="64" spans="1:1" x14ac:dyDescent="0.25">
      <c r="A64" s="7" t="str">
        <f t="shared" ca="1" si="0"/>
        <v>achievement("","", , trigger)</v>
      </c>
    </row>
    <row r="65" spans="1:1" x14ac:dyDescent="0.25">
      <c r="A65" s="7" t="str">
        <f t="shared" ca="1" si="0"/>
        <v>achievement("","", , trigger)</v>
      </c>
    </row>
    <row r="66" spans="1:1" x14ac:dyDescent="0.25">
      <c r="A66" s="7" t="str">
        <f t="shared" ca="1" si="0"/>
        <v>achievement("","", , trigger)</v>
      </c>
    </row>
    <row r="67" spans="1:1" x14ac:dyDescent="0.25">
      <c r="A67" s="7" t="str">
        <f t="shared" ca="1" si="0"/>
        <v>achievement("","", , trigger)</v>
      </c>
    </row>
    <row r="68" spans="1:1" x14ac:dyDescent="0.25">
      <c r="A68" s="7" t="str">
        <f t="shared" ref="A68" ca="1" si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69" spans="1:1" x14ac:dyDescent="0.25">
      <c r="A69" s="7" t="str">
        <f t="shared" ref="A69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6" sqref="F6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34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32</v>
      </c>
      <c r="F2" s="4">
        <f>COUNTIF(Achievements!B:B,E2)</f>
        <v>33</v>
      </c>
      <c r="G2" s="7">
        <f>SUMIF(Achievements!B:B,E2,Achievements!E:E)</f>
        <v>280</v>
      </c>
      <c r="J2" s="1"/>
    </row>
    <row r="3" spans="1:10" x14ac:dyDescent="0.25">
      <c r="A3" t="s">
        <v>9</v>
      </c>
      <c r="B3">
        <v>1</v>
      </c>
      <c r="C3">
        <f>COUNTIF(Achievements!D:D,A3)</f>
        <v>0</v>
      </c>
      <c r="E3" s="8" t="s">
        <v>73</v>
      </c>
      <c r="F3" s="4">
        <f>COUNTIF(Achievements!B:B,E3)</f>
        <v>8</v>
      </c>
      <c r="G3" s="7">
        <f>SUMIF(Achievements!B:B,E3,Achievements!E:E)</f>
        <v>120</v>
      </c>
      <c r="J3" s="1"/>
    </row>
    <row r="4" spans="1:10" x14ac:dyDescent="0.25">
      <c r="A4" t="s">
        <v>17</v>
      </c>
      <c r="B4">
        <v>2</v>
      </c>
      <c r="C4">
        <f>COUNTIF(Achievements!D:D,A4)</f>
        <v>0</v>
      </c>
      <c r="E4" s="8" t="s">
        <v>82</v>
      </c>
      <c r="F4" s="4">
        <f>COUNTIF(Achievements!B:B,E4)</f>
        <v>3</v>
      </c>
      <c r="G4" s="7">
        <f>SUMIF(Achievements!B:B,E4,Achievements!E:E)</f>
        <v>40</v>
      </c>
    </row>
    <row r="5" spans="1:10" x14ac:dyDescent="0.25">
      <c r="A5" t="s">
        <v>10</v>
      </c>
      <c r="B5">
        <v>3</v>
      </c>
      <c r="C5">
        <f>COUNTIF(Achievements!D:D,A5)</f>
        <v>0</v>
      </c>
      <c r="E5" s="8" t="s">
        <v>89</v>
      </c>
      <c r="F5" s="4">
        <f>COUNTIF(Achievements!B:B,E5)</f>
        <v>3</v>
      </c>
      <c r="G5" s="7">
        <f>SUMIF(Achievements!B:B,E5,Achievements!E:E)</f>
        <v>20</v>
      </c>
    </row>
    <row r="6" spans="1:10" x14ac:dyDescent="0.25">
      <c r="A6" t="s">
        <v>11</v>
      </c>
      <c r="B6">
        <v>4</v>
      </c>
      <c r="C6">
        <f>COUNTIF(Achievements!D:D,A6)</f>
        <v>0</v>
      </c>
      <c r="E6" s="8" t="s">
        <v>96</v>
      </c>
      <c r="F6" s="4">
        <f>COUNTIF(Achievements!B:B,E6)</f>
        <v>3</v>
      </c>
      <c r="G6" s="7">
        <f>SUMIF(Achievements!B:B,E6,Achievements!E:E)</f>
        <v>40</v>
      </c>
    </row>
    <row r="7" spans="1:10" x14ac:dyDescent="0.25">
      <c r="A7" t="s">
        <v>12</v>
      </c>
      <c r="B7">
        <v>5</v>
      </c>
      <c r="C7">
        <f>COUNTIF(Achievements!D:D,A7)</f>
        <v>23</v>
      </c>
      <c r="E7" s="2" t="s">
        <v>5</v>
      </c>
      <c r="F7" s="3">
        <f>SUM(F2:F6)</f>
        <v>50</v>
      </c>
      <c r="G7" s="3">
        <f>SUM(G2:G6)</f>
        <v>500</v>
      </c>
    </row>
    <row r="8" spans="1:10" x14ac:dyDescent="0.25">
      <c r="A8" t="s">
        <v>13</v>
      </c>
      <c r="B8">
        <v>10</v>
      </c>
      <c r="C8">
        <f>COUNTIF(Achievements!D:D,A8)</f>
        <v>21</v>
      </c>
    </row>
    <row r="9" spans="1:10" x14ac:dyDescent="0.25">
      <c r="A9" s="7" t="s">
        <v>14</v>
      </c>
      <c r="B9" s="7">
        <v>25</v>
      </c>
      <c r="C9" s="7">
        <f>COUNTIF(Achievements!D:D,A9)</f>
        <v>5</v>
      </c>
    </row>
    <row r="10" spans="1:10" x14ac:dyDescent="0.25">
      <c r="A10" t="s">
        <v>33</v>
      </c>
      <c r="B10">
        <v>50</v>
      </c>
      <c r="C10">
        <f>COUNTIF(Achievements!D:D,A10)</f>
        <v>1</v>
      </c>
    </row>
    <row r="11" spans="1:10" x14ac:dyDescent="0.25">
      <c r="A11" s="2" t="s">
        <v>5</v>
      </c>
      <c r="B11" s="3"/>
      <c r="C11" s="3">
        <f>SUM(C2:C10)</f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2023-03-24T20:19:02Z</dcterms:modified>
</cp:coreProperties>
</file>