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Ms Pac-Man\Docs\"/>
    </mc:Choice>
  </mc:AlternateContent>
  <bookViews>
    <workbookView xWindow="-105" yWindow="-105" windowWidth="23250" windowHeight="12570" tabRatio="635" activeTab="3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Achievements!$B$1:$G$189</definedName>
    <definedName name="_xlnm._FilterDatabase" localSheetId="3" hidden="1">Checklist!$A$1:$I$1</definedName>
    <definedName name="_xlnm._FilterDatabase" localSheetId="1" hidden="1">Extras!$A$1:$F$51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49" l="1"/>
  <c r="A7" i="49"/>
  <c r="A8" i="49"/>
  <c r="A9" i="49"/>
  <c r="A10" i="49"/>
  <c r="A11" i="49"/>
  <c r="A12" i="49"/>
  <c r="A13" i="49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B7" i="49"/>
  <c r="C7" i="49"/>
  <c r="B8" i="49"/>
  <c r="C8" i="49"/>
  <c r="B9" i="49"/>
  <c r="C9" i="49"/>
  <c r="B10" i="49"/>
  <c r="C10" i="49"/>
  <c r="B11" i="49"/>
  <c r="C11" i="49"/>
  <c r="B12" i="49"/>
  <c r="C12" i="49"/>
  <c r="B13" i="49"/>
  <c r="C13" i="49"/>
  <c r="B14" i="49"/>
  <c r="C14" i="49"/>
  <c r="B15" i="49"/>
  <c r="C15" i="49"/>
  <c r="B16" i="49"/>
  <c r="C16" i="49"/>
  <c r="B17" i="49"/>
  <c r="C17" i="49"/>
  <c r="B18" i="49"/>
  <c r="C18" i="49"/>
  <c r="B19" i="49"/>
  <c r="C19" i="49"/>
  <c r="B20" i="49"/>
  <c r="C20" i="49"/>
  <c r="B21" i="49"/>
  <c r="C21" i="49"/>
  <c r="B22" i="49"/>
  <c r="C22" i="49"/>
  <c r="B23" i="49"/>
  <c r="C23" i="49"/>
  <c r="B24" i="49"/>
  <c r="C24" i="49"/>
  <c r="B25" i="49"/>
  <c r="C25" i="49"/>
  <c r="B26" i="49"/>
  <c r="C26" i="49"/>
  <c r="B27" i="49"/>
  <c r="C27" i="49"/>
  <c r="B28" i="49"/>
  <c r="C28" i="49"/>
  <c r="E3" i="15"/>
  <c r="E2" i="15"/>
  <c r="A3" i="49" l="1"/>
  <c r="B3" i="49"/>
  <c r="C3" i="49"/>
  <c r="A4" i="49"/>
  <c r="B4" i="49"/>
  <c r="C4" i="49"/>
  <c r="A5" i="49"/>
  <c r="B5" i="49"/>
  <c r="C5" i="49"/>
  <c r="B6" i="49"/>
  <c r="C6" i="49"/>
  <c r="E14" i="2"/>
  <c r="I3" i="49" l="1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E27" i="2"/>
  <c r="E25" i="2"/>
  <c r="E23" i="2"/>
  <c r="C2" i="49" l="1"/>
  <c r="B2" i="49"/>
  <c r="A2" i="49"/>
  <c r="E17" i="2" l="1"/>
  <c r="E16" i="2"/>
  <c r="E15" i="2"/>
  <c r="E6" i="2"/>
  <c r="E4" i="2"/>
  <c r="E2" i="2"/>
  <c r="E5" i="2" l="1"/>
  <c r="E3" i="2"/>
  <c r="E21" i="2"/>
  <c r="E20" i="2"/>
  <c r="E19" i="2"/>
  <c r="E18" i="2"/>
  <c r="E29" i="49" l="1"/>
  <c r="F29" i="49"/>
  <c r="G29" i="49"/>
  <c r="H29" i="49"/>
  <c r="D29" i="49"/>
  <c r="E24" i="2"/>
  <c r="E26" i="2"/>
  <c r="E28" i="2"/>
  <c r="E22" i="2"/>
  <c r="E8" i="2"/>
  <c r="E9" i="2"/>
  <c r="E10" i="2"/>
  <c r="E11" i="2"/>
  <c r="E12" i="2"/>
  <c r="E13" i="2"/>
  <c r="A25" i="11"/>
  <c r="A32" i="11"/>
  <c r="A26" i="11"/>
  <c r="A30" i="11"/>
  <c r="A31" i="11"/>
  <c r="A28" i="11"/>
  <c r="A29" i="11"/>
  <c r="A27" i="11"/>
  <c r="E7" i="2" l="1"/>
  <c r="A18" i="11"/>
  <c r="A19" i="11"/>
  <c r="A7" i="11"/>
  <c r="A20" i="11"/>
  <c r="A21" i="11"/>
  <c r="A23" i="11"/>
  <c r="A6" i="11"/>
  <c r="A12" i="11"/>
  <c r="A10" i="11"/>
  <c r="A39" i="11"/>
  <c r="A14" i="11"/>
  <c r="A46" i="11"/>
  <c r="A47" i="11"/>
  <c r="A22" i="11"/>
  <c r="A17" i="11"/>
  <c r="A45" i="11"/>
  <c r="A43" i="11"/>
  <c r="A8" i="11"/>
  <c r="A9" i="11"/>
  <c r="A15" i="11"/>
  <c r="A5" i="11"/>
  <c r="A3" i="11"/>
  <c r="A16" i="11"/>
  <c r="A4" i="11"/>
  <c r="A11" i="11"/>
  <c r="A24" i="11"/>
  <c r="A13" i="11"/>
  <c r="I2" i="49" l="1"/>
  <c r="I29" i="49" s="1"/>
  <c r="A41" i="11"/>
  <c r="A42" i="11"/>
  <c r="A37" i="11"/>
  <c r="A38" i="11"/>
  <c r="A1" i="2" l="1"/>
  <c r="A40" i="11"/>
  <c r="A74" i="11"/>
  <c r="A35" i="11"/>
  <c r="A44" i="11"/>
  <c r="A76" i="11"/>
  <c r="A75" i="11"/>
  <c r="A33" i="11"/>
  <c r="A36" i="11"/>
  <c r="A67" i="11"/>
  <c r="A34" i="11"/>
  <c r="F5" i="7" l="1"/>
  <c r="G5" i="7" l="1"/>
  <c r="E59" i="2"/>
  <c r="A73" i="11"/>
  <c r="A55" i="11"/>
  <c r="A62" i="11"/>
  <c r="A57" i="11"/>
  <c r="A60" i="11"/>
  <c r="A65" i="11"/>
  <c r="A51" i="11"/>
  <c r="A54" i="11"/>
  <c r="A52" i="11"/>
  <c r="A71" i="11"/>
  <c r="A72" i="11"/>
  <c r="A66" i="11"/>
  <c r="A58" i="11"/>
  <c r="A64" i="11"/>
  <c r="A68" i="11"/>
  <c r="A49" i="11"/>
  <c r="A61" i="11"/>
  <c r="A59" i="11"/>
  <c r="A70" i="11"/>
  <c r="A50" i="11"/>
  <c r="A56" i="11"/>
  <c r="A53" i="11"/>
  <c r="A48" i="11"/>
  <c r="A69" i="11"/>
  <c r="A63" i="11"/>
  <c r="F4" i="7" l="1"/>
  <c r="C9" i="7" l="1"/>
  <c r="G4" i="7" l="1"/>
  <c r="F3" i="7" l="1"/>
  <c r="F2" i="7"/>
  <c r="F6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6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<sst xmlns="http://schemas.openxmlformats.org/spreadsheetml/2006/main" count="341" uniqueCount="111">
  <si>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</si>
  <si>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</si>
  <si>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</si>
  <si>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</si>
  <si>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</si>
  <si>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</si>
  <si>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</si>
  <si>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</si>
  <si>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</si>
  <si>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</si>
  <si>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</si>
  <si>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</si>
  <si>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</si>
  <si>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</si>
  <si>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</si>
  <si>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</si>
  <si>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</si>
  <si>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</si>
  <si>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</si>
  <si>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</si>
  <si>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</si>
  <si>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</si>
  <si>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</si>
  <si>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</si>
  <si>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</si>
  <si>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</si>
  <si>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</si>
  <si>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</si>
  <si>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</si>
  <si>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</si>
  <si>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</si>
  <si>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</si>
  <si>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</si>
  <si>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</si>
  <si>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</si>
  <si>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</si>
  <si>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</si>
  <si>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</si>
  <si>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Score 0,000</t>
  </si>
  <si>
    <t>Score</t>
  </si>
  <si>
    <t>Ghost Buster Parfait</t>
  </si>
  <si>
    <t>Strawberry Short Cake</t>
  </si>
  <si>
    <t>Cherries Jubilee</t>
  </si>
  <si>
    <t>Orange Marmalade</t>
  </si>
  <si>
    <t>Hot Buttered Soft Pretzels</t>
  </si>
  <si>
    <t>Apple Pie</t>
  </si>
  <si>
    <t>Banana Split</t>
  </si>
  <si>
    <t>Pear Cobbler</t>
  </si>
  <si>
    <t>Ms Ghost Buster</t>
  </si>
  <si>
    <t>Ms Top Score</t>
  </si>
  <si>
    <t>Ms High Score</t>
  </si>
  <si>
    <t>Most ghosts eaten</t>
  </si>
  <si>
    <t>Ms Amazing</t>
  </si>
  <si>
    <t>Highest maze reached</t>
  </si>
  <si>
    <t xml:space="preserve">Paranormal Consumption </t>
  </si>
  <si>
    <t xml:space="preserve">Poltergeist Banquet </t>
  </si>
  <si>
    <t>Phantom Potluck</t>
  </si>
  <si>
    <t>Specter Snack</t>
  </si>
  <si>
    <t>Wraith Cuisine</t>
  </si>
  <si>
    <t>Ethereal Feast</t>
  </si>
  <si>
    <t>Priming occurs add beginning of every maze</t>
  </si>
  <si>
    <t>Measure</t>
  </si>
  <si>
    <t>Eat 10 ghosts in a single game</t>
  </si>
  <si>
    <t>Highest score on normal in one life</t>
  </si>
  <si>
    <t>Highest score on hard in one life</t>
  </si>
  <si>
    <t>Ms Insatiable</t>
  </si>
  <si>
    <t>Most food eaten</t>
  </si>
  <si>
    <t>Eat a cherry</t>
  </si>
  <si>
    <t>Eat a strawberry</t>
  </si>
  <si>
    <t>Eat a pretzel</t>
  </si>
  <si>
    <t>Eat an apple</t>
  </si>
  <si>
    <t>Eat an orange</t>
  </si>
  <si>
    <t>Eat a pear</t>
  </si>
  <si>
    <t>Eat a banana</t>
  </si>
  <si>
    <t>Ms Untouchable</t>
  </si>
  <si>
    <t>Ms No Turning Back</t>
  </si>
  <si>
    <t>Ms Rookie</t>
  </si>
  <si>
    <t>Ms Bonus</t>
  </si>
  <si>
    <t>Ms Elusive</t>
  </si>
  <si>
    <t>Ms Full Speed Ahead</t>
  </si>
  <si>
    <t>Complete any maze on normal without dying</t>
  </si>
  <si>
    <t>Complete any maze on normal without reversing</t>
  </si>
  <si>
    <t>Complete any maze on hard without reversing</t>
  </si>
  <si>
    <t>Complete any maze on hard without dying</t>
  </si>
  <si>
    <t>Complete any maze on hard without eating a ghost</t>
  </si>
  <si>
    <t>Complete any maze on normal without eating a ghost</t>
  </si>
  <si>
    <t>Ms Pacifist</t>
  </si>
  <si>
    <t>Score 25,000</t>
  </si>
  <si>
    <t>Score 50,000</t>
  </si>
  <si>
    <t>Eat any two food items in the same maze</t>
  </si>
  <si>
    <t>Eat all the ghost with one power pill in the same maze</t>
  </si>
  <si>
    <t>Eat all the ghost with two power pills in the same maze</t>
  </si>
  <si>
    <t>Eat all the ghost with three power pills in the same maze</t>
  </si>
  <si>
    <t>Back for Seconds</t>
  </si>
  <si>
    <t>Eat any two food plus all the ghost with four power pills in the same maze</t>
  </si>
  <si>
    <t>Highest score on normal</t>
  </si>
  <si>
    <t>Highest score on hard</t>
  </si>
  <si>
    <t>Ms Passive</t>
  </si>
  <si>
    <t>They Meet</t>
  </si>
  <si>
    <t>The Chase</t>
  </si>
  <si>
    <t>Junior</t>
  </si>
  <si>
    <t>Junior the 2nd</t>
  </si>
  <si>
    <t>Finish mazes 1 and 2</t>
  </si>
  <si>
    <t>Finish mazes 3, 4, and 5</t>
  </si>
  <si>
    <t>Finish mazes 6, 7, 8, and 9</t>
  </si>
  <si>
    <t>Finish mazes 10, 11, 12, and 13</t>
  </si>
  <si>
    <t>Eat 20 ghosts in a single game</t>
  </si>
  <si>
    <t>Eat 40 ghosts in a single game</t>
  </si>
  <si>
    <t>Gain a life</t>
  </si>
  <si>
    <t>Finish mazes 14, 15, 16, and 17</t>
  </si>
  <si>
    <t>Junior the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</si>
</sst>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2"/>
  <sheetViews>
    <sheetView topLeftCell="A13" zoomScale="85" zoomScaleNormal="85" workbookViewId="0">
      <selection activeCell="C28" sqref="C2:C28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84.140625" style="5" bestFit="1" customWidth="1"/>
    <col min="7" max="7" width="42.1406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34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32</v>
      </c>
      <c r="C2" s="7" t="s">
        <v>98</v>
      </c>
      <c r="D2" s="5" t="s">
        <v>12</v>
      </c>
      <c r="E2" s="7">
        <f>VLOOKUP(D2,Stats!$A$1:$B$10,2,FALSE)</f>
        <v>5</v>
      </c>
      <c r="F2" s="7" t="s">
        <v>102</v>
      </c>
      <c r="G2" s="5" t="s">
        <v>61</v>
      </c>
    </row>
    <row r="3" spans="1:7" s="7" customFormat="1" x14ac:dyDescent="0.25">
      <c r="A3" s="7">
        <v>2</v>
      </c>
      <c r="B3" s="8" t="s">
        <v>32</v>
      </c>
      <c r="C3" s="7" t="s">
        <v>99</v>
      </c>
      <c r="D3" s="5" t="s">
        <v>12</v>
      </c>
      <c r="E3" s="7">
        <f>VLOOKUP(D3,Stats!$A$1:$B$10,2,FALSE)</f>
        <v>5</v>
      </c>
      <c r="F3" s="7" t="s">
        <v>103</v>
      </c>
      <c r="G3" s="5" t="s">
        <v>61</v>
      </c>
    </row>
    <row r="4" spans="1:7" s="7" customFormat="1" x14ac:dyDescent="0.25">
      <c r="A4" s="7">
        <v>3</v>
      </c>
      <c r="B4" s="8" t="s">
        <v>32</v>
      </c>
      <c r="C4" s="7" t="s">
        <v>100</v>
      </c>
      <c r="D4" s="5" t="s">
        <v>13</v>
      </c>
      <c r="E4" s="7">
        <f>VLOOKUP(D4,Stats!$A$1:$B$10,2,FALSE)</f>
        <v>10</v>
      </c>
      <c r="F4" s="7" t="s">
        <v>104</v>
      </c>
      <c r="G4" s="5" t="s">
        <v>61</v>
      </c>
    </row>
    <row r="5" spans="1:7" s="7" customFormat="1" x14ac:dyDescent="0.25">
      <c r="A5" s="7">
        <v>4</v>
      </c>
      <c r="B5" s="8" t="s">
        <v>32</v>
      </c>
      <c r="C5" s="7" t="s">
        <v>101</v>
      </c>
      <c r="D5" s="5" t="s">
        <v>14</v>
      </c>
      <c r="E5" s="7">
        <f>VLOOKUP(D5,Stats!$A$1:$B$10,2,FALSE)</f>
        <v>25</v>
      </c>
      <c r="F5" s="7" t="s">
        <v>105</v>
      </c>
      <c r="G5" s="5" t="s">
        <v>61</v>
      </c>
    </row>
    <row r="6" spans="1:7" s="7" customFormat="1" x14ac:dyDescent="0.25">
      <c r="A6" s="7">
        <v>5</v>
      </c>
      <c r="B6" s="8" t="s">
        <v>32</v>
      </c>
      <c r="C6" s="7" t="s">
        <v>110</v>
      </c>
      <c r="D6" s="5" t="s">
        <v>14</v>
      </c>
      <c r="E6" s="7">
        <f>VLOOKUP(D6,Stats!$A$1:$B$10,2,FALSE)</f>
        <v>25</v>
      </c>
      <c r="F6" s="7" t="s">
        <v>109</v>
      </c>
      <c r="G6" s="5" t="s">
        <v>61</v>
      </c>
    </row>
    <row r="7" spans="1:7" s="7" customFormat="1" x14ac:dyDescent="0.25">
      <c r="A7" s="7">
        <v>6</v>
      </c>
      <c r="B7" s="8" t="s">
        <v>32</v>
      </c>
      <c r="C7" s="7" t="s">
        <v>42</v>
      </c>
      <c r="D7" s="5" t="s">
        <v>9</v>
      </c>
      <c r="E7" s="7">
        <f>VLOOKUP(D7,Stats!$A$1:$B$10,2,FALSE)</f>
        <v>1</v>
      </c>
      <c r="F7" s="7" t="s">
        <v>67</v>
      </c>
      <c r="G7" s="5"/>
    </row>
    <row r="8" spans="1:7" s="7" customFormat="1" x14ac:dyDescent="0.25">
      <c r="A8" s="7">
        <v>7</v>
      </c>
      <c r="B8" s="8" t="s">
        <v>32</v>
      </c>
      <c r="C8" s="7" t="s">
        <v>41</v>
      </c>
      <c r="D8" s="5" t="s">
        <v>17</v>
      </c>
      <c r="E8" s="7">
        <f>VLOOKUP(D8,Stats!$A$1:$B$10,2,FALSE)</f>
        <v>2</v>
      </c>
      <c r="F8" s="7" t="s">
        <v>68</v>
      </c>
      <c r="G8" s="5"/>
    </row>
    <row r="9" spans="1:7" s="7" customFormat="1" x14ac:dyDescent="0.25">
      <c r="A9" s="7">
        <v>8</v>
      </c>
      <c r="B9" s="8" t="s">
        <v>32</v>
      </c>
      <c r="C9" s="7" t="s">
        <v>43</v>
      </c>
      <c r="D9" s="5" t="s">
        <v>10</v>
      </c>
      <c r="E9" s="7">
        <f>VLOOKUP(D9,Stats!$A$1:$B$10,2,FALSE)</f>
        <v>3</v>
      </c>
      <c r="F9" s="7" t="s">
        <v>71</v>
      </c>
      <c r="G9" s="5"/>
    </row>
    <row r="10" spans="1:7" s="7" customFormat="1" x14ac:dyDescent="0.25">
      <c r="A10" s="7">
        <v>9</v>
      </c>
      <c r="B10" s="8" t="s">
        <v>32</v>
      </c>
      <c r="C10" s="7" t="s">
        <v>44</v>
      </c>
      <c r="D10" s="5" t="s">
        <v>11</v>
      </c>
      <c r="E10" s="7">
        <f>VLOOKUP(D10,Stats!$A$1:$B$10,2,FALSE)</f>
        <v>4</v>
      </c>
      <c r="F10" s="7" t="s">
        <v>69</v>
      </c>
      <c r="G10" s="5"/>
    </row>
    <row r="11" spans="1:7" s="7" customFormat="1" x14ac:dyDescent="0.25">
      <c r="A11" s="7">
        <v>10</v>
      </c>
      <c r="B11" s="8" t="s">
        <v>32</v>
      </c>
      <c r="C11" s="7" t="s">
        <v>45</v>
      </c>
      <c r="D11" s="5" t="s">
        <v>12</v>
      </c>
      <c r="E11" s="7">
        <f>VLOOKUP(D11,Stats!$A$1:$B$10,2,FALSE)</f>
        <v>5</v>
      </c>
      <c r="F11" s="7" t="s">
        <v>70</v>
      </c>
      <c r="G11" s="5"/>
    </row>
    <row r="12" spans="1:7" s="7" customFormat="1" x14ac:dyDescent="0.25">
      <c r="A12" s="7">
        <v>11</v>
      </c>
      <c r="B12" s="8" t="s">
        <v>32</v>
      </c>
      <c r="C12" s="7" t="s">
        <v>47</v>
      </c>
      <c r="D12" s="5" t="s">
        <v>12</v>
      </c>
      <c r="E12" s="7">
        <f>VLOOKUP(D12,Stats!$A$1:$B$10,2,FALSE)</f>
        <v>5</v>
      </c>
      <c r="F12" s="7" t="s">
        <v>72</v>
      </c>
      <c r="G12" s="5"/>
    </row>
    <row r="13" spans="1:7" s="7" customFormat="1" x14ac:dyDescent="0.25">
      <c r="A13" s="7">
        <v>12</v>
      </c>
      <c r="B13" s="8" t="s">
        <v>32</v>
      </c>
      <c r="C13" s="7" t="s">
        <v>46</v>
      </c>
      <c r="D13" s="5" t="s">
        <v>12</v>
      </c>
      <c r="E13" s="7">
        <f>VLOOKUP(D13,Stats!$A$1:$B$10,2,FALSE)</f>
        <v>5</v>
      </c>
      <c r="F13" s="7" t="s">
        <v>73</v>
      </c>
      <c r="G13" s="5"/>
    </row>
    <row r="14" spans="1:7" s="7" customFormat="1" x14ac:dyDescent="0.25">
      <c r="A14" s="7">
        <v>13</v>
      </c>
      <c r="B14" s="8" t="s">
        <v>32</v>
      </c>
      <c r="C14" s="7" t="s">
        <v>93</v>
      </c>
      <c r="D14" s="5" t="s">
        <v>12</v>
      </c>
      <c r="E14" s="7">
        <f>VLOOKUP(D14,Stats!$A$1:$B$10,2,FALSE)</f>
        <v>5</v>
      </c>
      <c r="F14" s="7" t="s">
        <v>89</v>
      </c>
      <c r="G14" s="5"/>
    </row>
    <row r="15" spans="1:7" s="7" customFormat="1" x14ac:dyDescent="0.25">
      <c r="A15" s="7">
        <v>14</v>
      </c>
      <c r="B15" s="8" t="s">
        <v>37</v>
      </c>
      <c r="C15" s="7" t="s">
        <v>54</v>
      </c>
      <c r="D15" s="5" t="s">
        <v>12</v>
      </c>
      <c r="E15" s="7">
        <f>VLOOKUP(D15,Stats!$A$1:$B$10,2,FALSE)</f>
        <v>5</v>
      </c>
      <c r="F15" s="7" t="s">
        <v>62</v>
      </c>
      <c r="G15" s="5" t="s">
        <v>61</v>
      </c>
    </row>
    <row r="16" spans="1:7" s="7" customFormat="1" x14ac:dyDescent="0.25">
      <c r="A16" s="7">
        <v>15</v>
      </c>
      <c r="B16" s="8" t="s">
        <v>37</v>
      </c>
      <c r="C16" s="7" t="s">
        <v>56</v>
      </c>
      <c r="D16" s="5" t="s">
        <v>13</v>
      </c>
      <c r="E16" s="7">
        <f>VLOOKUP(D16,Stats!$A$1:$B$10,2,FALSE)</f>
        <v>10</v>
      </c>
      <c r="F16" s="7" t="s">
        <v>106</v>
      </c>
      <c r="G16" s="5" t="s">
        <v>61</v>
      </c>
    </row>
    <row r="17" spans="1:7" s="7" customFormat="1" x14ac:dyDescent="0.25">
      <c r="A17" s="7">
        <v>16</v>
      </c>
      <c r="B17" s="8" t="s">
        <v>37</v>
      </c>
      <c r="C17" s="7" t="s">
        <v>55</v>
      </c>
      <c r="D17" s="5" t="s">
        <v>14</v>
      </c>
      <c r="E17" s="7">
        <f>VLOOKUP(D17,Stats!$A$1:$B$10,2,FALSE)</f>
        <v>25</v>
      </c>
      <c r="F17" s="7" t="s">
        <v>107</v>
      </c>
      <c r="G17" s="5" t="s">
        <v>61</v>
      </c>
    </row>
    <row r="18" spans="1:7" s="7" customFormat="1" x14ac:dyDescent="0.25">
      <c r="A18" s="7">
        <v>17</v>
      </c>
      <c r="B18" s="8" t="s">
        <v>37</v>
      </c>
      <c r="C18" s="7" t="s">
        <v>57</v>
      </c>
      <c r="D18" s="5" t="s">
        <v>12</v>
      </c>
      <c r="E18" s="7">
        <f>VLOOKUP(D18,Stats!$A$1:$B$10,2,FALSE)</f>
        <v>5</v>
      </c>
      <c r="F18" s="7" t="s">
        <v>90</v>
      </c>
      <c r="G18" s="5" t="s">
        <v>61</v>
      </c>
    </row>
    <row r="19" spans="1:7" s="7" customFormat="1" x14ac:dyDescent="0.25">
      <c r="A19" s="7">
        <v>18</v>
      </c>
      <c r="B19" s="8" t="s">
        <v>37</v>
      </c>
      <c r="C19" s="7" t="s">
        <v>58</v>
      </c>
      <c r="D19" s="5" t="s">
        <v>13</v>
      </c>
      <c r="E19" s="7">
        <f>VLOOKUP(D19,Stats!$A$1:$B$10,2,FALSE)</f>
        <v>10</v>
      </c>
      <c r="F19" s="7" t="s">
        <v>91</v>
      </c>
      <c r="G19" s="5" t="s">
        <v>61</v>
      </c>
    </row>
    <row r="20" spans="1:7" s="7" customFormat="1" x14ac:dyDescent="0.25">
      <c r="A20" s="7">
        <v>19</v>
      </c>
      <c r="B20" s="8" t="s">
        <v>37</v>
      </c>
      <c r="C20" s="7" t="s">
        <v>59</v>
      </c>
      <c r="D20" s="5" t="s">
        <v>14</v>
      </c>
      <c r="E20" s="7">
        <f>VLOOKUP(D20,Stats!$A$1:$B$10,2,FALSE)</f>
        <v>25</v>
      </c>
      <c r="F20" s="7" t="s">
        <v>92</v>
      </c>
      <c r="G20" s="5" t="s">
        <v>61</v>
      </c>
    </row>
    <row r="21" spans="1:7" s="7" customFormat="1" x14ac:dyDescent="0.25">
      <c r="A21" s="7">
        <v>20</v>
      </c>
      <c r="B21" s="8" t="s">
        <v>37</v>
      </c>
      <c r="C21" s="7" t="s">
        <v>40</v>
      </c>
      <c r="D21" s="5" t="s">
        <v>33</v>
      </c>
      <c r="E21" s="7">
        <f>VLOOKUP(D21,Stats!$A$1:$B$10,2,FALSE)</f>
        <v>50</v>
      </c>
      <c r="F21" s="7" t="s">
        <v>94</v>
      </c>
      <c r="G21" s="5" t="s">
        <v>61</v>
      </c>
    </row>
    <row r="22" spans="1:7" s="7" customFormat="1" x14ac:dyDescent="0.25">
      <c r="A22" s="7">
        <v>21</v>
      </c>
      <c r="B22" s="8" t="s">
        <v>34</v>
      </c>
      <c r="C22" s="7" t="s">
        <v>77</v>
      </c>
      <c r="D22" s="5" t="s">
        <v>12</v>
      </c>
      <c r="E22" s="7">
        <f>VLOOKUP(D22,Stats!$A$1:$B$10,2,FALSE)</f>
        <v>5</v>
      </c>
      <c r="F22" s="7" t="s">
        <v>108</v>
      </c>
      <c r="G22" s="5"/>
    </row>
    <row r="23" spans="1:7" s="7" customFormat="1" x14ac:dyDescent="0.25">
      <c r="A23" s="7">
        <v>22</v>
      </c>
      <c r="B23" s="8" t="s">
        <v>34</v>
      </c>
      <c r="C23" s="5" t="s">
        <v>78</v>
      </c>
      <c r="D23" s="5" t="s">
        <v>12</v>
      </c>
      <c r="E23" s="7">
        <f>VLOOKUP(D23,Stats!$A$1:$B$10,2,FALSE)</f>
        <v>5</v>
      </c>
      <c r="F23" s="7" t="s">
        <v>80</v>
      </c>
      <c r="G23" s="5" t="s">
        <v>60</v>
      </c>
    </row>
    <row r="24" spans="1:7" s="7" customFormat="1" x14ac:dyDescent="0.25">
      <c r="A24" s="7">
        <v>23</v>
      </c>
      <c r="B24" s="8" t="s">
        <v>34</v>
      </c>
      <c r="C24" s="7" t="s">
        <v>74</v>
      </c>
      <c r="D24" s="5" t="s">
        <v>13</v>
      </c>
      <c r="E24" s="7">
        <f>VLOOKUP(D24,Stats!$A$1:$B$10,2,FALSE)</f>
        <v>10</v>
      </c>
      <c r="F24" s="7" t="s">
        <v>83</v>
      </c>
      <c r="G24" s="5" t="s">
        <v>60</v>
      </c>
    </row>
    <row r="25" spans="1:7" s="7" customFormat="1" x14ac:dyDescent="0.25">
      <c r="A25" s="7">
        <v>24</v>
      </c>
      <c r="B25" s="8" t="s">
        <v>34</v>
      </c>
      <c r="C25" s="7" t="s">
        <v>97</v>
      </c>
      <c r="D25" s="5" t="s">
        <v>12</v>
      </c>
      <c r="E25" s="7">
        <f>VLOOKUP(D25,Stats!$A$1:$B$10,2,FALSE)</f>
        <v>5</v>
      </c>
      <c r="F25" s="7" t="s">
        <v>85</v>
      </c>
      <c r="G25" s="5" t="s">
        <v>60</v>
      </c>
    </row>
    <row r="26" spans="1:7" s="7" customFormat="1" x14ac:dyDescent="0.25">
      <c r="A26" s="7">
        <v>25</v>
      </c>
      <c r="B26" s="8" t="s">
        <v>34</v>
      </c>
      <c r="C26" s="7" t="s">
        <v>86</v>
      </c>
      <c r="D26" s="5" t="s">
        <v>13</v>
      </c>
      <c r="E26" s="7">
        <f>VLOOKUP(D26,Stats!$A$1:$B$10,2,FALSE)</f>
        <v>10</v>
      </c>
      <c r="F26" s="7" t="s">
        <v>84</v>
      </c>
      <c r="G26" s="5" t="s">
        <v>60</v>
      </c>
    </row>
    <row r="27" spans="1:7" s="7" customFormat="1" x14ac:dyDescent="0.25">
      <c r="A27" s="7">
        <v>26</v>
      </c>
      <c r="B27" s="8" t="s">
        <v>34</v>
      </c>
      <c r="C27" s="7" t="s">
        <v>75</v>
      </c>
      <c r="D27" s="5" t="s">
        <v>13</v>
      </c>
      <c r="E27" s="7">
        <f>VLOOKUP(D27,Stats!$A$1:$B$10,2,FALSE)</f>
        <v>10</v>
      </c>
      <c r="F27" s="7" t="s">
        <v>81</v>
      </c>
      <c r="G27" s="5" t="s">
        <v>60</v>
      </c>
    </row>
    <row r="28" spans="1:7" s="7" customFormat="1" x14ac:dyDescent="0.25">
      <c r="A28" s="7">
        <v>27</v>
      </c>
      <c r="B28" s="8" t="s">
        <v>34</v>
      </c>
      <c r="C28" s="7" t="s">
        <v>79</v>
      </c>
      <c r="D28" s="5" t="s">
        <v>14</v>
      </c>
      <c r="E28" s="7">
        <f>VLOOKUP(D28,Stats!$A$1:$B$10,2,FALSE)</f>
        <v>25</v>
      </c>
      <c r="F28" s="7" t="s">
        <v>82</v>
      </c>
      <c r="G28" s="5" t="s">
        <v>60</v>
      </c>
    </row>
    <row r="29" spans="1:7" s="7" customFormat="1" x14ac:dyDescent="0.25">
      <c r="B29" s="8"/>
      <c r="D29" s="5"/>
      <c r="G29" s="5"/>
    </row>
    <row r="30" spans="1:7" s="7" customFormat="1" x14ac:dyDescent="0.25">
      <c r="B30" s="8"/>
      <c r="D30" s="5"/>
      <c r="G30" s="5"/>
    </row>
    <row r="31" spans="1:7" s="7" customFormat="1" x14ac:dyDescent="0.25">
      <c r="B31" s="8"/>
      <c r="C31" s="5"/>
      <c r="D31" s="5"/>
      <c r="G31" s="5"/>
    </row>
    <row r="32" spans="1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E59" s="7">
        <f>SUM(E7:E58)</f>
        <v>230</v>
      </c>
      <c r="F59" s="7" t="s">
        <v>38</v>
      </c>
      <c r="G59" s="5"/>
    </row>
    <row r="60" spans="2:7" s="7" customFormat="1" x14ac:dyDescent="0.25">
      <c r="B60" s="8"/>
      <c r="C60" s="5"/>
      <c r="D60" s="5"/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10"/>
      <c r="D71" s="5"/>
      <c r="G71" s="5"/>
    </row>
    <row r="72" spans="2:7" s="7" customFormat="1" x14ac:dyDescent="0.25">
      <c r="B72" s="8"/>
      <c r="C72" s="10"/>
      <c r="D72" s="5"/>
      <c r="G72" s="5"/>
    </row>
    <row r="73" spans="2:7" s="7" customFormat="1" x14ac:dyDescent="0.25">
      <c r="B73" s="8"/>
      <c r="C73" s="10"/>
      <c r="D73" s="5"/>
      <c r="G73" s="5"/>
    </row>
    <row r="74" spans="2:7" s="7" customFormat="1" x14ac:dyDescent="0.25">
      <c r="B74" s="8"/>
      <c r="C74" s="10"/>
      <c r="D74" s="5"/>
      <c r="G74" s="5"/>
    </row>
    <row r="75" spans="2:7" s="7" customFormat="1" x14ac:dyDescent="0.25">
      <c r="B75" s="8"/>
      <c r="C75" s="10"/>
      <c r="D75" s="5"/>
      <c r="G75" s="5"/>
    </row>
    <row r="76" spans="2:7" s="7" customFormat="1" x14ac:dyDescent="0.25">
      <c r="B76" s="8"/>
      <c r="C76" s="10"/>
      <c r="D76" s="5"/>
      <c r="G76" s="5"/>
    </row>
    <row r="77" spans="2:7" s="7" customFormat="1" x14ac:dyDescent="0.25">
      <c r="B77" s="8"/>
      <c r="C77" s="5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5"/>
      <c r="D87" s="5"/>
      <c r="G87" s="5"/>
    </row>
    <row r="88" spans="2:7" s="7" customFormat="1" x14ac:dyDescent="0.25">
      <c r="B88" s="8"/>
      <c r="C88" s="5"/>
      <c r="D88" s="5"/>
      <c r="G88" s="5"/>
    </row>
    <row r="89" spans="2:7" s="7" customFormat="1" x14ac:dyDescent="0.25">
      <c r="B89" s="8"/>
      <c r="C89" s="5"/>
      <c r="D89" s="5"/>
      <c r="G89" s="5"/>
    </row>
    <row r="90" spans="2:7" s="7" customFormat="1" x14ac:dyDescent="0.25">
      <c r="B90" s="8"/>
      <c r="C90" s="5"/>
      <c r="D90" s="5"/>
      <c r="G90" s="5"/>
    </row>
    <row r="91" spans="2:7" s="7" customFormat="1" x14ac:dyDescent="0.25">
      <c r="B91" s="8"/>
      <c r="C91" s="5"/>
      <c r="D91" s="5"/>
      <c r="G91" s="5"/>
    </row>
    <row r="92" spans="2:7" s="7" customFormat="1" x14ac:dyDescent="0.25">
      <c r="B92" s="8"/>
      <c r="C92" s="10"/>
      <c r="D92" s="5"/>
      <c r="G92" s="5"/>
    </row>
    <row r="93" spans="2:7" s="7" customFormat="1" x14ac:dyDescent="0.25">
      <c r="B93" s="8"/>
      <c r="C93" s="10"/>
      <c r="D93" s="5"/>
      <c r="G93" s="5"/>
    </row>
    <row r="94" spans="2:7" s="7" customFormat="1" x14ac:dyDescent="0.25">
      <c r="B94" s="8"/>
      <c r="C94" s="10"/>
      <c r="D94" s="5"/>
      <c r="G94" s="5"/>
    </row>
    <row r="95" spans="2:7" s="7" customFormat="1" x14ac:dyDescent="0.25">
      <c r="B95" s="8"/>
      <c r="C95" s="10"/>
      <c r="D95" s="5"/>
      <c r="G95" s="5"/>
    </row>
    <row r="96" spans="2:7" s="7" customFormat="1" x14ac:dyDescent="0.25">
      <c r="B96" s="8"/>
      <c r="C96" s="10"/>
      <c r="D96" s="5"/>
      <c r="G96" s="5"/>
    </row>
    <row r="97" spans="2:7" s="7" customFormat="1" x14ac:dyDescent="0.25">
      <c r="B97" s="8"/>
      <c r="C97" s="10"/>
      <c r="D97" s="5"/>
      <c r="G97" s="5"/>
    </row>
    <row r="98" spans="2:7" s="7" customFormat="1" x14ac:dyDescent="0.25">
      <c r="B98" s="8"/>
      <c r="C98" s="10"/>
      <c r="D98" s="5"/>
      <c r="G98" s="5"/>
    </row>
    <row r="99" spans="2:7" s="7" customFormat="1" x14ac:dyDescent="0.25">
      <c r="B99" s="8"/>
      <c r="C99" s="10"/>
      <c r="D99" s="5"/>
      <c r="G99" s="5"/>
    </row>
    <row r="100" spans="2:7" x14ac:dyDescent="0.25">
      <c r="B100" s="8"/>
      <c r="C100" s="10"/>
      <c r="D100" s="5"/>
      <c r="E100" s="7"/>
      <c r="F100" s="7"/>
    </row>
    <row r="101" spans="2:7" s="7" customFormat="1" x14ac:dyDescent="0.25">
      <c r="B101" s="8"/>
      <c r="C101" s="10"/>
      <c r="D101" s="5"/>
      <c r="G101" s="5"/>
    </row>
    <row r="102" spans="2:7" s="7" customFormat="1" x14ac:dyDescent="0.25">
      <c r="B102" s="8"/>
      <c r="C102" s="10"/>
      <c r="D102" s="5"/>
      <c r="G102" s="5"/>
    </row>
    <row r="103" spans="2:7" s="7" customFormat="1" x14ac:dyDescent="0.25">
      <c r="B103" s="8"/>
      <c r="C103" s="10"/>
      <c r="D103" s="5"/>
      <c r="G103" s="5"/>
    </row>
    <row r="104" spans="2:7" s="7" customFormat="1" x14ac:dyDescent="0.25">
      <c r="B104" s="8"/>
      <c r="C104" s="10"/>
      <c r="D104" s="5"/>
    </row>
    <row r="105" spans="2:7" x14ac:dyDescent="0.25">
      <c r="B105" s="8"/>
      <c r="C105" s="10"/>
      <c r="D105" s="5"/>
      <c r="E105" s="7"/>
      <c r="F105" s="7"/>
    </row>
    <row r="106" spans="2:7" x14ac:dyDescent="0.25">
      <c r="B106" s="8"/>
      <c r="C106" s="10"/>
      <c r="D106" s="5"/>
      <c r="E106" s="7"/>
      <c r="F106" s="7"/>
    </row>
    <row r="107" spans="2:7" x14ac:dyDescent="0.25">
      <c r="B107" s="8"/>
      <c r="D107" s="5"/>
      <c r="E107" s="7"/>
      <c r="F107" s="7"/>
    </row>
    <row r="108" spans="2:7" x14ac:dyDescent="0.25">
      <c r="B108" s="8"/>
      <c r="C108" s="10"/>
      <c r="D108" s="5"/>
      <c r="E108" s="7"/>
      <c r="F108" s="7"/>
    </row>
    <row r="109" spans="2:7" x14ac:dyDescent="0.25">
      <c r="F109" s="7"/>
    </row>
    <row r="110" spans="2:7" x14ac:dyDescent="0.25">
      <c r="F110" s="7"/>
    </row>
    <row r="111" spans="2:7" x14ac:dyDescent="0.25">
      <c r="F111" s="7"/>
    </row>
    <row r="112" spans="2:7" x14ac:dyDescent="0.25">
      <c r="F112" s="7"/>
    </row>
    <row r="113" spans="2:7" x14ac:dyDescent="0.25">
      <c r="F113" s="7"/>
    </row>
    <row r="114" spans="2:7" x14ac:dyDescent="0.25">
      <c r="F114" s="7"/>
    </row>
    <row r="115" spans="2:7" x14ac:dyDescent="0.25">
      <c r="F115" s="7"/>
    </row>
    <row r="116" spans="2:7" s="7" customFormat="1" x14ac:dyDescent="0.25">
      <c r="C116" s="5"/>
      <c r="D116"/>
      <c r="E116"/>
      <c r="G116" s="5"/>
    </row>
    <row r="117" spans="2:7" s="7" customFormat="1" x14ac:dyDescent="0.25">
      <c r="B117" s="8"/>
      <c r="C117" s="10"/>
      <c r="D117" s="5"/>
      <c r="G117" s="5"/>
    </row>
    <row r="118" spans="2:7" s="7" customFormat="1" x14ac:dyDescent="0.25">
      <c r="B118" s="8"/>
      <c r="C118" s="10"/>
      <c r="D118" s="5"/>
      <c r="G118" s="5"/>
    </row>
    <row r="119" spans="2:7" s="7" customFormat="1" x14ac:dyDescent="0.25">
      <c r="B119" s="8"/>
      <c r="C119" s="10"/>
      <c r="D119" s="5"/>
      <c r="G119" s="5"/>
    </row>
    <row r="120" spans="2:7" s="7" customFormat="1" x14ac:dyDescent="0.25">
      <c r="B120" s="8"/>
      <c r="C120" s="10"/>
      <c r="D120" s="5"/>
      <c r="G120" s="5"/>
    </row>
    <row r="121" spans="2:7" s="7" customFormat="1" x14ac:dyDescent="0.25">
      <c r="B121" s="8"/>
      <c r="C121" s="5"/>
      <c r="D121" s="5"/>
      <c r="G121" s="5"/>
    </row>
    <row r="122" spans="2:7" s="7" customFormat="1" x14ac:dyDescent="0.25">
      <c r="B122" s="8"/>
      <c r="C122" s="5"/>
      <c r="D122" s="5"/>
      <c r="G122" s="5"/>
    </row>
    <row r="123" spans="2:7" s="7" customFormat="1" x14ac:dyDescent="0.25">
      <c r="B123" s="8"/>
      <c r="C123" s="5"/>
      <c r="D123" s="5"/>
      <c r="G123" s="5"/>
    </row>
    <row r="124" spans="2:7" s="7" customFormat="1" x14ac:dyDescent="0.25">
      <c r="B124" s="8"/>
      <c r="C124" s="5"/>
      <c r="D124" s="5"/>
      <c r="E124" s="5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s="7" customFormat="1" x14ac:dyDescent="0.25">
      <c r="B127" s="8"/>
      <c r="C127" s="5"/>
      <c r="D127" s="5"/>
      <c r="E127" s="5"/>
      <c r="G127" s="5"/>
    </row>
    <row r="128" spans="2:7" s="7" customFormat="1" x14ac:dyDescent="0.25">
      <c r="B128" s="8"/>
      <c r="C128" s="5"/>
      <c r="D128" s="5"/>
      <c r="E128" s="5"/>
      <c r="G128" s="5"/>
    </row>
    <row r="129" spans="2:7" s="7" customFormat="1" x14ac:dyDescent="0.25">
      <c r="B129" s="8"/>
      <c r="C129" s="5"/>
      <c r="D129" s="5"/>
      <c r="E129" s="5"/>
      <c r="G129" s="5"/>
    </row>
    <row r="130" spans="2:7" s="7" customFormat="1" x14ac:dyDescent="0.25">
      <c r="B130" s="8"/>
      <c r="C130" s="5"/>
      <c r="D130" s="5"/>
      <c r="E130" s="5"/>
      <c r="G130" s="5"/>
    </row>
    <row r="131" spans="2:7" x14ac:dyDescent="0.25">
      <c r="B131" s="8"/>
      <c r="D131" s="5"/>
      <c r="E131" s="5"/>
      <c r="F131" s="7"/>
      <c r="G131" s="5"/>
    </row>
    <row r="132" spans="2:7" x14ac:dyDescent="0.25">
      <c r="B132" s="8"/>
      <c r="D132" s="5"/>
      <c r="E132" s="5"/>
      <c r="F132" s="7"/>
      <c r="G132" s="5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9"/>
    </row>
    <row r="135" spans="2:7" s="7" customFormat="1" x14ac:dyDescent="0.25">
      <c r="B135" s="8"/>
      <c r="C135" s="5"/>
      <c r="D135" s="5"/>
      <c r="E135" s="5"/>
      <c r="G135" s="5"/>
    </row>
    <row r="136" spans="2:7" s="7" customFormat="1" x14ac:dyDescent="0.25">
      <c r="B136" s="8"/>
      <c r="C136" s="5"/>
      <c r="D136" s="5"/>
      <c r="E136" s="5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s="7" customFormat="1" x14ac:dyDescent="0.25">
      <c r="B138" s="8"/>
      <c r="C138" s="5"/>
      <c r="D138" s="5"/>
      <c r="E138" s="5"/>
      <c r="G138" s="5"/>
    </row>
    <row r="139" spans="2:7" s="7" customFormat="1" x14ac:dyDescent="0.25">
      <c r="B139" s="8"/>
      <c r="C139" s="5"/>
      <c r="D139" s="5"/>
      <c r="E139" s="5"/>
      <c r="G139" s="5"/>
    </row>
    <row r="140" spans="2:7" x14ac:dyDescent="0.25">
      <c r="B140" s="8"/>
      <c r="D140" s="5"/>
      <c r="E140" s="5"/>
      <c r="F140" s="7"/>
      <c r="G140" s="5"/>
    </row>
    <row r="141" spans="2:7" s="7" customFormat="1" x14ac:dyDescent="0.25">
      <c r="B141" s="8"/>
      <c r="C141" s="5"/>
      <c r="D141" s="5"/>
      <c r="E141" s="5"/>
      <c r="G141" s="5"/>
    </row>
    <row r="142" spans="2:7" s="7" customFormat="1" x14ac:dyDescent="0.25">
      <c r="B142" s="8"/>
      <c r="C142" s="5"/>
      <c r="D142" s="5"/>
      <c r="E142" s="5"/>
      <c r="G142" s="5"/>
    </row>
    <row r="143" spans="2:7" x14ac:dyDescent="0.25">
      <c r="B143" s="8"/>
      <c r="C143" s="10"/>
      <c r="D143" s="5"/>
      <c r="E143" s="5"/>
      <c r="F143" s="7"/>
      <c r="G143" s="5"/>
    </row>
    <row r="144" spans="2:7" s="7" customFormat="1" x14ac:dyDescent="0.25">
      <c r="B144" s="8"/>
      <c r="C144" s="10"/>
      <c r="D144" s="5"/>
      <c r="E144" s="5"/>
      <c r="G144" s="5"/>
    </row>
    <row r="145" spans="2:7" x14ac:dyDescent="0.25">
      <c r="B145" s="8"/>
      <c r="C145" s="10"/>
      <c r="D145" s="5"/>
      <c r="E145" s="5"/>
      <c r="F145" s="7"/>
      <c r="G145" s="5"/>
    </row>
    <row r="146" spans="2:7" x14ac:dyDescent="0.25">
      <c r="B146" s="8"/>
      <c r="D146" s="5"/>
      <c r="E146" s="5"/>
      <c r="F146" s="7"/>
      <c r="G146" s="5"/>
    </row>
    <row r="147" spans="2:7" x14ac:dyDescent="0.25">
      <c r="B147" s="8"/>
      <c r="D147" s="5"/>
      <c r="E147" s="5"/>
      <c r="F147" s="7"/>
      <c r="G147" s="5"/>
    </row>
    <row r="148" spans="2:7" s="7" customFormat="1" x14ac:dyDescent="0.25">
      <c r="B148" s="8"/>
      <c r="C148" s="5"/>
      <c r="D148" s="5"/>
      <c r="E148" s="5"/>
      <c r="G148" s="5"/>
    </row>
    <row r="149" spans="2:7" s="7" customFormat="1" x14ac:dyDescent="0.25">
      <c r="B149" s="8"/>
      <c r="C149" s="5"/>
      <c r="D149" s="5"/>
      <c r="E149" s="5"/>
      <c r="G149" s="5"/>
    </row>
    <row r="150" spans="2:7" x14ac:dyDescent="0.25">
      <c r="B150" s="8"/>
      <c r="D150" s="5"/>
      <c r="E150" s="5"/>
      <c r="F150" s="7"/>
      <c r="G150" s="5"/>
    </row>
    <row r="151" spans="2:7" x14ac:dyDescent="0.25">
      <c r="B151" s="8"/>
      <c r="D151" s="5"/>
      <c r="E151" s="5"/>
      <c r="F151" s="7"/>
      <c r="G151" s="5"/>
    </row>
    <row r="152" spans="2:7" s="7" customFormat="1" x14ac:dyDescent="0.25">
      <c r="B152" s="8"/>
      <c r="C152" s="5"/>
      <c r="D152" s="5"/>
      <c r="E152" s="5"/>
      <c r="G152" s="5"/>
    </row>
    <row r="153" spans="2:7" s="7" customFormat="1" x14ac:dyDescent="0.25">
      <c r="B153" s="8"/>
      <c r="C153" s="5"/>
      <c r="D153" s="5"/>
      <c r="E153" s="5"/>
      <c r="G153" s="5"/>
    </row>
    <row r="154" spans="2:7" s="7" customFormat="1" x14ac:dyDescent="0.25">
      <c r="B154" s="8"/>
      <c r="C154" s="5"/>
      <c r="D154" s="5"/>
      <c r="E154" s="5"/>
      <c r="G154" s="5"/>
    </row>
    <row r="155" spans="2:7" s="7" customFormat="1" x14ac:dyDescent="0.25">
      <c r="B155" s="8"/>
      <c r="C155" s="5"/>
      <c r="D155" s="5"/>
      <c r="E155" s="5"/>
      <c r="G155" s="5"/>
    </row>
    <row r="156" spans="2:7" s="7" customFormat="1" x14ac:dyDescent="0.25">
      <c r="B156" s="8"/>
      <c r="C156" s="5"/>
      <c r="D156" s="5"/>
      <c r="E156" s="5"/>
      <c r="G156" s="5"/>
    </row>
    <row r="157" spans="2:7" x14ac:dyDescent="0.25">
      <c r="B157" s="8"/>
      <c r="D157" s="5"/>
      <c r="E157" s="5"/>
      <c r="F157" s="7"/>
    </row>
    <row r="158" spans="2:7" x14ac:dyDescent="0.25">
      <c r="B158" s="8"/>
      <c r="D158" s="5"/>
      <c r="E158" s="5"/>
      <c r="F158" s="7"/>
    </row>
    <row r="159" spans="2:7" x14ac:dyDescent="0.25">
      <c r="B159" s="8"/>
      <c r="D159" s="5"/>
      <c r="E159" s="5"/>
      <c r="F159" s="7"/>
    </row>
    <row r="160" spans="2:7" x14ac:dyDescent="0.25">
      <c r="B160" s="2"/>
      <c r="F160" s="7"/>
    </row>
    <row r="161" spans="2:6" x14ac:dyDescent="0.25">
      <c r="B161" s="2"/>
      <c r="F161" s="7"/>
    </row>
    <row r="162" spans="2:6" x14ac:dyDescent="0.25">
      <c r="B162" s="2"/>
      <c r="F162" s="7"/>
    </row>
    <row r="163" spans="2:6" x14ac:dyDescent="0.25">
      <c r="B163" s="2"/>
      <c r="F163" s="7"/>
    </row>
    <row r="164" spans="2:6" x14ac:dyDescent="0.25">
      <c r="B164" s="2"/>
      <c r="F164" s="7"/>
    </row>
    <row r="165" spans="2:6" x14ac:dyDescent="0.25">
      <c r="B165" s="2"/>
      <c r="F165" s="7"/>
    </row>
    <row r="166" spans="2:6" x14ac:dyDescent="0.25">
      <c r="B166" s="2"/>
      <c r="F166" s="7"/>
    </row>
    <row r="167" spans="2:6" x14ac:dyDescent="0.25">
      <c r="B167" s="2"/>
      <c r="F167" s="7"/>
    </row>
    <row r="168" spans="2:6" x14ac:dyDescent="0.25">
      <c r="B168" s="2"/>
      <c r="F168" s="7"/>
    </row>
    <row r="169" spans="2:6" x14ac:dyDescent="0.25">
      <c r="B169" s="2"/>
      <c r="F169" s="7"/>
    </row>
    <row r="170" spans="2:6" x14ac:dyDescent="0.25">
      <c r="B170" s="2"/>
      <c r="F170" s="7"/>
    </row>
    <row r="171" spans="2:6" x14ac:dyDescent="0.25">
      <c r="B171" s="2"/>
      <c r="F171" s="7"/>
    </row>
    <row r="172" spans="2:6" s="7" customFormat="1" x14ac:dyDescent="0.25">
      <c r="B172" s="2"/>
      <c r="C172" s="5"/>
      <c r="D172"/>
      <c r="E172"/>
    </row>
    <row r="173" spans="2:6" x14ac:dyDescent="0.25">
      <c r="B173" s="2"/>
      <c r="F173" s="7"/>
    </row>
    <row r="174" spans="2:6" x14ac:dyDescent="0.25">
      <c r="B174" s="2"/>
      <c r="F174" s="7"/>
    </row>
    <row r="175" spans="2:6" s="7" customFormat="1" x14ac:dyDescent="0.25">
      <c r="B175" s="2"/>
      <c r="C175" s="5"/>
    </row>
    <row r="176" spans="2:6" s="7" customFormat="1" x14ac:dyDescent="0.25">
      <c r="B176" s="2"/>
      <c r="C176" s="5"/>
      <c r="D176"/>
      <c r="E176"/>
    </row>
    <row r="177" spans="2:6" x14ac:dyDescent="0.25">
      <c r="B177" s="2"/>
      <c r="F177" s="7"/>
    </row>
    <row r="178" spans="2:6" x14ac:dyDescent="0.25">
      <c r="B178" s="2"/>
      <c r="D178" s="7"/>
      <c r="E178" s="7"/>
      <c r="F178" s="7"/>
    </row>
    <row r="179" spans="2:6" x14ac:dyDescent="0.25">
      <c r="B179" s="2"/>
      <c r="D179" s="7"/>
      <c r="E179" s="7"/>
      <c r="F179" s="7"/>
    </row>
    <row r="180" spans="2:6" x14ac:dyDescent="0.25">
      <c r="B180" s="2"/>
      <c r="D180" s="5"/>
      <c r="E180" s="5"/>
      <c r="F180" s="7"/>
    </row>
    <row r="181" spans="2:6" x14ac:dyDescent="0.25">
      <c r="B181" s="2"/>
      <c r="F181" s="7"/>
    </row>
    <row r="182" spans="2:6" x14ac:dyDescent="0.25">
      <c r="B182" s="2"/>
      <c r="F182" s="7"/>
    </row>
    <row r="183" spans="2:6" x14ac:dyDescent="0.25">
      <c r="B183" s="2"/>
      <c r="F183" s="7"/>
    </row>
    <row r="184" spans="2:6" x14ac:dyDescent="0.25">
      <c r="B184" s="2"/>
      <c r="F184" s="7"/>
    </row>
    <row r="185" spans="2:6" x14ac:dyDescent="0.25">
      <c r="B185" s="2"/>
      <c r="F185" s="7"/>
    </row>
    <row r="186" spans="2:6" x14ac:dyDescent="0.25">
      <c r="B186" s="2"/>
      <c r="F186" s="7"/>
    </row>
    <row r="187" spans="2:6" x14ac:dyDescent="0.25">
      <c r="B187" s="2"/>
      <c r="F187" s="7"/>
    </row>
    <row r="188" spans="2:6" x14ac:dyDescent="0.25">
      <c r="B188" s="2"/>
      <c r="F188" s="7"/>
    </row>
    <row r="189" spans="2:6" s="7" customFormat="1" x14ac:dyDescent="0.25">
      <c r="B189" s="2"/>
      <c r="C189" s="5"/>
      <c r="D189"/>
      <c r="E189"/>
    </row>
    <row r="190" spans="2:6" x14ac:dyDescent="0.25">
      <c r="B190" s="2"/>
      <c r="F190" s="7"/>
    </row>
    <row r="191" spans="2:6" x14ac:dyDescent="0.25">
      <c r="B191" s="2"/>
      <c r="F191" s="7"/>
    </row>
    <row r="192" spans="2:6" x14ac:dyDescent="0.25">
      <c r="B192" s="2"/>
      <c r="D192" s="5"/>
      <c r="E192" s="5"/>
      <c r="F192" s="7"/>
    </row>
  </sheetData>
  <autoFilter ref="B1:G189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D117:D192 D2:D108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3"/>
  <sheetViews>
    <sheetView workbookViewId="0">
      <selection activeCell="A2" sqref="A2:XFD3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35</v>
      </c>
      <c r="B1" s="2" t="s">
        <v>16</v>
      </c>
      <c r="C1" s="6" t="s">
        <v>1</v>
      </c>
      <c r="D1" s="1" t="s">
        <v>34</v>
      </c>
      <c r="E1" s="1" t="s">
        <v>3</v>
      </c>
      <c r="F1" s="1" t="s">
        <v>8</v>
      </c>
      <c r="G1" s="6" t="s">
        <v>2</v>
      </c>
      <c r="H1" s="6" t="s">
        <v>36</v>
      </c>
      <c r="I1" s="1" t="s">
        <v>7</v>
      </c>
    </row>
    <row r="2" spans="1:9" x14ac:dyDescent="0.25">
      <c r="A2" s="7">
        <v>23</v>
      </c>
      <c r="B2" s="8" t="s">
        <v>39</v>
      </c>
      <c r="C2" s="7" t="s">
        <v>76</v>
      </c>
      <c r="D2" s="5" t="s">
        <v>13</v>
      </c>
      <c r="E2" s="7">
        <f>VLOOKUP(D2,Stats!$A$1:$B$10,2,FALSE)</f>
        <v>10</v>
      </c>
      <c r="F2" s="7" t="s">
        <v>87</v>
      </c>
      <c r="G2" s="5" t="s">
        <v>61</v>
      </c>
    </row>
    <row r="3" spans="1:9" x14ac:dyDescent="0.25">
      <c r="A3" s="7">
        <v>24</v>
      </c>
      <c r="B3" s="8" t="s">
        <v>39</v>
      </c>
      <c r="C3" s="7" t="s">
        <v>50</v>
      </c>
      <c r="D3" s="5" t="s">
        <v>14</v>
      </c>
      <c r="E3" s="7">
        <f>VLOOKUP(D3,Stats!$A$1:$B$10,2,FALSE)</f>
        <v>25</v>
      </c>
      <c r="F3" s="7" t="s">
        <v>88</v>
      </c>
      <c r="G3" s="5" t="s">
        <v>61</v>
      </c>
    </row>
    <row r="4" spans="1:9" x14ac:dyDescent="0.25">
      <c r="B4" s="8"/>
      <c r="C4" s="5"/>
      <c r="F4" s="7"/>
    </row>
    <row r="5" spans="1:9" x14ac:dyDescent="0.25">
      <c r="B5" s="8"/>
      <c r="C5" s="5"/>
      <c r="F5" s="7"/>
    </row>
    <row r="6" spans="1:9" x14ac:dyDescent="0.25">
      <c r="B6" s="8"/>
      <c r="C6" s="5"/>
      <c r="F6" s="7"/>
    </row>
    <row r="7" spans="1:9" x14ac:dyDescent="0.25">
      <c r="B7" s="8"/>
      <c r="C7" s="5"/>
      <c r="F7" s="7"/>
    </row>
    <row r="8" spans="1:9" x14ac:dyDescent="0.25">
      <c r="B8" s="8"/>
      <c r="C8" s="5"/>
      <c r="F8" s="7"/>
    </row>
    <row r="9" spans="1:9" x14ac:dyDescent="0.25">
      <c r="B9" s="8"/>
      <c r="C9" s="5"/>
      <c r="F9" s="7"/>
    </row>
    <row r="10" spans="1:9" x14ac:dyDescent="0.25">
      <c r="B10" s="8"/>
      <c r="C10" s="5"/>
    </row>
    <row r="11" spans="1:9" x14ac:dyDescent="0.25">
      <c r="B11" s="8"/>
      <c r="C11" s="5"/>
      <c r="F11"/>
    </row>
    <row r="12" spans="1:9" x14ac:dyDescent="0.25">
      <c r="B12" s="8"/>
      <c r="C12" s="5"/>
      <c r="F12" s="7"/>
    </row>
    <row r="13" spans="1:9" x14ac:dyDescent="0.25">
      <c r="B13" s="8"/>
      <c r="C13" s="5"/>
      <c r="F13" s="7"/>
    </row>
    <row r="14" spans="1:9" x14ac:dyDescent="0.25">
      <c r="B14" s="8"/>
      <c r="C14" s="5"/>
      <c r="F14" s="7"/>
    </row>
    <row r="15" spans="1:9" x14ac:dyDescent="0.25">
      <c r="B15" s="8"/>
      <c r="C15" s="5"/>
      <c r="F15" s="7"/>
    </row>
    <row r="16" spans="1:9" x14ac:dyDescent="0.25">
      <c r="B16" s="8"/>
      <c r="C16" s="5"/>
      <c r="F16" s="7"/>
    </row>
    <row r="17" spans="1:6" x14ac:dyDescent="0.25">
      <c r="B17" s="8"/>
      <c r="C17" s="5"/>
      <c r="F17" s="7"/>
    </row>
    <row r="18" spans="1:6" x14ac:dyDescent="0.25">
      <c r="B18" s="8"/>
      <c r="C18" s="5"/>
      <c r="F18" s="7"/>
    </row>
    <row r="19" spans="1:6" x14ac:dyDescent="0.25">
      <c r="B19" s="8"/>
      <c r="C19" s="5"/>
      <c r="F19" s="7"/>
    </row>
    <row r="20" spans="1:6" x14ac:dyDescent="0.25">
      <c r="B20" s="8"/>
      <c r="C20" s="5"/>
      <c r="F20" s="7"/>
    </row>
    <row r="21" spans="1:6" x14ac:dyDescent="0.25">
      <c r="B21" s="8"/>
      <c r="C21" s="5"/>
      <c r="F21" s="7"/>
    </row>
    <row r="22" spans="1:6" x14ac:dyDescent="0.25">
      <c r="B22" s="8"/>
      <c r="C22" s="5"/>
      <c r="F22" s="7"/>
    </row>
    <row r="23" spans="1:6" x14ac:dyDescent="0.25">
      <c r="B23" s="8"/>
      <c r="C23" s="5"/>
      <c r="F23" s="7"/>
    </row>
    <row r="24" spans="1:6" x14ac:dyDescent="0.25">
      <c r="B24" s="8"/>
      <c r="C24" s="5"/>
      <c r="F24" s="7"/>
    </row>
    <row r="25" spans="1:6" x14ac:dyDescent="0.25">
      <c r="B25" s="8"/>
      <c r="C25" s="5"/>
      <c r="F25" s="7"/>
    </row>
    <row r="26" spans="1:6" x14ac:dyDescent="0.25">
      <c r="B26" s="8"/>
      <c r="C26" s="5"/>
      <c r="F26" s="7"/>
    </row>
    <row r="27" spans="1:6" x14ac:dyDescent="0.25">
      <c r="B27" s="8"/>
      <c r="C27" s="5"/>
      <c r="F27" s="7"/>
    </row>
    <row r="28" spans="1:6" x14ac:dyDescent="0.25">
      <c r="B28" s="8"/>
      <c r="C28" s="5"/>
      <c r="F28" s="7"/>
    </row>
    <row r="29" spans="1:6" x14ac:dyDescent="0.25">
      <c r="B29" s="8"/>
      <c r="C29" s="10"/>
    </row>
    <row r="30" spans="1:6" x14ac:dyDescent="0.25">
      <c r="B30" s="8"/>
      <c r="C30" s="5"/>
    </row>
    <row r="31" spans="1:6" x14ac:dyDescent="0.25">
      <c r="A31" s="2"/>
      <c r="B31" s="5"/>
      <c r="D31" s="7"/>
      <c r="E31" s="5"/>
      <c r="F31" s="1"/>
    </row>
    <row r="32" spans="1:6" x14ac:dyDescent="0.25">
      <c r="A32" s="2"/>
      <c r="B32" s="5"/>
      <c r="D32" s="7"/>
      <c r="E32" s="5"/>
      <c r="F32" s="1"/>
    </row>
    <row r="33" spans="1:6" x14ac:dyDescent="0.25">
      <c r="A33" s="2"/>
      <c r="B33" s="5"/>
      <c r="D33" s="7"/>
      <c r="E33" s="5"/>
      <c r="F33" s="1"/>
    </row>
    <row r="34" spans="1:6" x14ac:dyDescent="0.25">
      <c r="A34" s="2"/>
      <c r="B34" s="5"/>
      <c r="D34" s="7"/>
      <c r="E34" s="5"/>
      <c r="F34" s="1"/>
    </row>
    <row r="35" spans="1:6" x14ac:dyDescent="0.25">
      <c r="A35" s="2"/>
      <c r="B35" s="5"/>
      <c r="D35" s="7"/>
      <c r="E35" s="5"/>
      <c r="F35" s="1"/>
    </row>
    <row r="36" spans="1:6" x14ac:dyDescent="0.25">
      <c r="A36" s="2"/>
      <c r="B36" s="5"/>
      <c r="D36" s="7"/>
      <c r="E36" s="5"/>
      <c r="F36" s="1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x14ac:dyDescent="0.25">
      <c r="A51" s="2"/>
      <c r="B51" s="5"/>
      <c r="D51" s="7"/>
      <c r="E51" s="5"/>
      <c r="F51" s="1"/>
    </row>
    <row r="52" spans="1:6" x14ac:dyDescent="0.25">
      <c r="A52" s="2"/>
      <c r="B52" s="5"/>
      <c r="D52" s="7"/>
      <c r="E52" s="5"/>
      <c r="F52" s="1"/>
    </row>
    <row r="53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C31:C52 D2:D30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4" sqref="A4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26</v>
      </c>
    </row>
    <row r="2" spans="1:7" s="7" customFormat="1" x14ac:dyDescent="0.25">
      <c r="A2" s="5" t="s">
        <v>49</v>
      </c>
      <c r="B2" s="7" t="s">
        <v>95</v>
      </c>
    </row>
    <row r="3" spans="1:7" s="7" customFormat="1" x14ac:dyDescent="0.25">
      <c r="A3" s="5" t="s">
        <v>78</v>
      </c>
      <c r="B3" s="7" t="s">
        <v>63</v>
      </c>
    </row>
    <row r="4" spans="1:7" x14ac:dyDescent="0.25">
      <c r="A4" s="5" t="s">
        <v>50</v>
      </c>
      <c r="B4" s="7" t="s">
        <v>96</v>
      </c>
      <c r="C4" s="7"/>
      <c r="D4" s="7"/>
      <c r="E4" s="7"/>
      <c r="F4" s="7"/>
    </row>
    <row r="5" spans="1:7" s="7" customFormat="1" x14ac:dyDescent="0.25">
      <c r="A5" s="5" t="s">
        <v>74</v>
      </c>
      <c r="B5" s="7" t="s">
        <v>64</v>
      </c>
    </row>
    <row r="6" spans="1:7" s="7" customFormat="1" x14ac:dyDescent="0.25">
      <c r="A6" s="5" t="s">
        <v>48</v>
      </c>
      <c r="B6" s="7" t="s">
        <v>51</v>
      </c>
    </row>
    <row r="7" spans="1:7" s="7" customFormat="1" x14ac:dyDescent="0.25">
      <c r="A7" s="5" t="s">
        <v>65</v>
      </c>
      <c r="B7" s="7" t="s">
        <v>66</v>
      </c>
    </row>
    <row r="8" spans="1:7" s="7" customFormat="1" x14ac:dyDescent="0.25">
      <c r="A8" s="11" t="s">
        <v>52</v>
      </c>
      <c r="B8" s="7" t="s">
        <v>53</v>
      </c>
    </row>
    <row r="9" spans="1:7" x14ac:dyDescent="0.25">
      <c r="A9" s="7"/>
      <c r="C9" s="7"/>
      <c r="D9" s="7"/>
      <c r="E9" s="7"/>
      <c r="F9" s="7"/>
    </row>
    <row r="10" spans="1:7" x14ac:dyDescent="0.25">
      <c r="A10" s="5"/>
      <c r="C10" s="7"/>
      <c r="D10" s="7"/>
      <c r="E10" s="7"/>
      <c r="F1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70" zoomScaleNormal="70"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35</v>
      </c>
      <c r="B1" t="s">
        <v>1</v>
      </c>
      <c r="C1" t="s">
        <v>2</v>
      </c>
      <c r="D1" s="7" t="s">
        <v>30</v>
      </c>
      <c r="E1" t="s">
        <v>19</v>
      </c>
      <c r="F1" t="s">
        <v>29</v>
      </c>
      <c r="G1" t="s">
        <v>27</v>
      </c>
      <c r="H1" t="s">
        <v>28</v>
      </c>
      <c r="I1" t="s">
        <v>31</v>
      </c>
    </row>
    <row r="2" spans="1:9" s="7" customFormat="1" x14ac:dyDescent="0.25">
      <c r="A2" s="7">
        <f>Achievements!A2</f>
        <v>1</v>
      </c>
      <c r="B2" s="7" t="str">
        <f>Achievements!C2</f>
        <v>They Meet</v>
      </c>
      <c r="C2" s="7" t="str">
        <f>Achievements!F2</f>
        <v>Finish mazes 1 and 2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The Chase</v>
      </c>
      <c r="C3" s="7" t="str">
        <f>Achievements!F3</f>
        <v>Finish mazes 3, 4, and 5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ref="I3:I28" si="1">IF(COUNTIF(D3:H3,"X")=5,"YES","NO")</f>
        <v>YES</v>
      </c>
    </row>
    <row r="4" spans="1:9" s="7" customFormat="1" x14ac:dyDescent="0.25">
      <c r="A4" s="7">
        <f>Achievements!A4</f>
        <v>3</v>
      </c>
      <c r="B4" s="7" t="str">
        <f>Achievements!C4</f>
        <v>Junior</v>
      </c>
      <c r="C4" s="7" t="str">
        <f>Achievements!F4</f>
        <v>Finish mazes 6, 7, 8, and 9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1"/>
        <v>YES</v>
      </c>
    </row>
    <row r="5" spans="1:9" s="7" customFormat="1" x14ac:dyDescent="0.25">
      <c r="A5" s="7">
        <f>Achievements!A5</f>
        <v>4</v>
      </c>
      <c r="B5" s="7" t="str">
        <f>Achievements!C5</f>
        <v>Junior the 2nd</v>
      </c>
      <c r="C5" s="7" t="str">
        <f>Achievements!F5</f>
        <v>Finish mazes 10, 11, 12, and 13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si="1"/>
        <v>YES</v>
      </c>
    </row>
    <row r="6" spans="1:9" s="7" customFormat="1" x14ac:dyDescent="0.25">
      <c r="A6" s="7">
        <f>Achievements!A6</f>
        <v>5</v>
      </c>
      <c r="B6" s="7" t="str">
        <f>Achievements!C6</f>
        <v>Junior the 3rd</v>
      </c>
      <c r="C6" s="7" t="str">
        <f>Achievements!F6</f>
        <v>Finish mazes 14, 15, 16, and 17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1"/>
        <v>YES</v>
      </c>
    </row>
    <row r="7" spans="1:9" s="7" customFormat="1" x14ac:dyDescent="0.25">
      <c r="A7" s="7">
        <f>Achievements!A7</f>
        <v>6</v>
      </c>
      <c r="B7" s="7" t="str">
        <f>Achievements!C7</f>
        <v>Cherries Jubilee</v>
      </c>
      <c r="C7" s="7" t="str">
        <f>Achievements!F7</f>
        <v>Eat a cherry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1"/>
        <v>YES</v>
      </c>
    </row>
    <row r="8" spans="1:9" s="7" customFormat="1" x14ac:dyDescent="0.25">
      <c r="A8" s="7">
        <f>Achievements!A8</f>
        <v>7</v>
      </c>
      <c r="B8" s="7" t="str">
        <f>Achievements!C8</f>
        <v>Strawberry Short Cake</v>
      </c>
      <c r="C8" s="7" t="str">
        <f>Achievements!F8</f>
        <v>Eat a strawberry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1"/>
        <v>YES</v>
      </c>
    </row>
    <row r="9" spans="1:9" s="7" customFormat="1" x14ac:dyDescent="0.25">
      <c r="A9" s="7">
        <f>Achievements!A9</f>
        <v>8</v>
      </c>
      <c r="B9" s="7" t="str">
        <f>Achievements!C9</f>
        <v>Orange Marmalade</v>
      </c>
      <c r="C9" s="7" t="str">
        <f>Achievements!F9</f>
        <v>Eat an orange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1"/>
        <v>YES</v>
      </c>
    </row>
    <row r="10" spans="1:9" s="7" customFormat="1" x14ac:dyDescent="0.25">
      <c r="A10" s="7">
        <f>Achievements!A10</f>
        <v>9</v>
      </c>
      <c r="B10" s="7" t="str">
        <f>Achievements!C10</f>
        <v>Hot Buttered Soft Pretzels</v>
      </c>
      <c r="C10" s="7" t="str">
        <f>Achievements!F10</f>
        <v>Eat a pretzel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1"/>
        <v>YES</v>
      </c>
    </row>
    <row r="11" spans="1:9" s="7" customFormat="1" x14ac:dyDescent="0.25">
      <c r="A11" s="7">
        <f>Achievements!A11</f>
        <v>10</v>
      </c>
      <c r="B11" s="7" t="str">
        <f>Achievements!C11</f>
        <v>Apple Pie</v>
      </c>
      <c r="C11" s="7" t="str">
        <f>Achievements!F11</f>
        <v>Eat an apple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1"/>
        <v>YES</v>
      </c>
    </row>
    <row r="12" spans="1:9" s="7" customFormat="1" x14ac:dyDescent="0.25">
      <c r="A12" s="7">
        <f>Achievements!A12</f>
        <v>11</v>
      </c>
      <c r="B12" s="7" t="str">
        <f>Achievements!C12</f>
        <v>Pear Cobbler</v>
      </c>
      <c r="C12" s="7" t="str">
        <f>Achievements!F12</f>
        <v>Eat a pear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1"/>
        <v>YES</v>
      </c>
    </row>
    <row r="13" spans="1:9" s="7" customFormat="1" x14ac:dyDescent="0.25">
      <c r="A13" s="7">
        <f>Achievements!A13</f>
        <v>12</v>
      </c>
      <c r="B13" s="7" t="str">
        <f>Achievements!C13</f>
        <v>Banana Split</v>
      </c>
      <c r="C13" s="7" t="str">
        <f>Achievements!F13</f>
        <v>Eat a banana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1"/>
        <v>YES</v>
      </c>
    </row>
    <row r="14" spans="1:9" s="7" customFormat="1" x14ac:dyDescent="0.25">
      <c r="A14" s="7">
        <f>Achievements!A14</f>
        <v>13</v>
      </c>
      <c r="B14" s="7" t="str">
        <f>Achievements!C14</f>
        <v>Back for Seconds</v>
      </c>
      <c r="C14" s="7" t="str">
        <f>Achievements!F14</f>
        <v>Eat any two food items in the same maze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1"/>
        <v>YES</v>
      </c>
    </row>
    <row r="15" spans="1:9" s="7" customFormat="1" x14ac:dyDescent="0.25">
      <c r="A15" s="7">
        <f>Achievements!A15</f>
        <v>14</v>
      </c>
      <c r="B15" s="7" t="str">
        <f>Achievements!C15</f>
        <v xml:space="preserve">Paranormal Consumption </v>
      </c>
      <c r="C15" s="7" t="str">
        <f>Achievements!F15</f>
        <v>Eat 10 ghosts in a single game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1"/>
        <v>YES</v>
      </c>
    </row>
    <row r="16" spans="1:9" s="7" customFormat="1" x14ac:dyDescent="0.25">
      <c r="A16" s="7">
        <f>Achievements!A16</f>
        <v>15</v>
      </c>
      <c r="B16" s="7" t="str">
        <f>Achievements!C16</f>
        <v>Phantom Potluck</v>
      </c>
      <c r="C16" s="7" t="str">
        <f>Achievements!F16</f>
        <v>Eat 20 ghosts in a single game</v>
      </c>
      <c r="D16" s="7" t="s">
        <v>20</v>
      </c>
      <c r="E16" s="7" t="s">
        <v>20</v>
      </c>
      <c r="F16" s="7" t="s">
        <v>20</v>
      </c>
      <c r="G16" s="7" t="s">
        <v>20</v>
      </c>
      <c r="H16" s="7" t="s">
        <v>20</v>
      </c>
      <c r="I16" s="7" t="str">
        <f t="shared" si="1"/>
        <v>YES</v>
      </c>
    </row>
    <row r="17" spans="1:9" s="7" customFormat="1" x14ac:dyDescent="0.25">
      <c r="A17" s="7">
        <f>Achievements!A17</f>
        <v>16</v>
      </c>
      <c r="B17" s="7" t="str">
        <f>Achievements!C17</f>
        <v xml:space="preserve">Poltergeist Banquet </v>
      </c>
      <c r="C17" s="7" t="str">
        <f>Achievements!F17</f>
        <v>Eat 40 ghosts in a single game</v>
      </c>
      <c r="D17" s="7" t="s">
        <v>20</v>
      </c>
      <c r="E17" s="7" t="s">
        <v>20</v>
      </c>
      <c r="F17" s="7" t="s">
        <v>20</v>
      </c>
      <c r="G17" s="7" t="s">
        <v>20</v>
      </c>
      <c r="H17" s="7" t="s">
        <v>20</v>
      </c>
      <c r="I17" s="7" t="str">
        <f t="shared" si="1"/>
        <v>YES</v>
      </c>
    </row>
    <row r="18" spans="1:9" s="7" customFormat="1" x14ac:dyDescent="0.25">
      <c r="A18" s="7">
        <f>Achievements!A18</f>
        <v>17</v>
      </c>
      <c r="B18" s="7" t="str">
        <f>Achievements!C18</f>
        <v>Specter Snack</v>
      </c>
      <c r="C18" s="7" t="str">
        <f>Achievements!F18</f>
        <v>Eat all the ghost with one power pill in the same maze</v>
      </c>
      <c r="D18" s="7" t="s">
        <v>20</v>
      </c>
      <c r="E18" s="7" t="s">
        <v>20</v>
      </c>
      <c r="F18" s="7" t="s">
        <v>20</v>
      </c>
      <c r="G18" s="7" t="s">
        <v>20</v>
      </c>
      <c r="H18" s="7" t="s">
        <v>20</v>
      </c>
      <c r="I18" s="7" t="str">
        <f t="shared" si="1"/>
        <v>YES</v>
      </c>
    </row>
    <row r="19" spans="1:9" s="7" customFormat="1" x14ac:dyDescent="0.25">
      <c r="A19" s="7">
        <f>Achievements!A19</f>
        <v>18</v>
      </c>
      <c r="B19" s="7" t="str">
        <f>Achievements!C19</f>
        <v>Wraith Cuisine</v>
      </c>
      <c r="C19" s="7" t="str">
        <f>Achievements!F19</f>
        <v>Eat all the ghost with two power pills in the same maze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tr">
        <f t="shared" si="1"/>
        <v>YES</v>
      </c>
    </row>
    <row r="20" spans="1:9" s="7" customFormat="1" x14ac:dyDescent="0.25">
      <c r="A20" s="7">
        <f>Achievements!A20</f>
        <v>19</v>
      </c>
      <c r="B20" s="7" t="str">
        <f>Achievements!C20</f>
        <v>Ethereal Feast</v>
      </c>
      <c r="C20" s="7" t="str">
        <f>Achievements!F20</f>
        <v>Eat all the ghost with three power pills in the same maze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tr">
        <f t="shared" si="1"/>
        <v>YES</v>
      </c>
    </row>
    <row r="21" spans="1:9" s="7" customFormat="1" x14ac:dyDescent="0.25">
      <c r="A21" s="7">
        <f>Achievements!A21</f>
        <v>20</v>
      </c>
      <c r="B21" s="7" t="str">
        <f>Achievements!C21</f>
        <v>Ghost Buster Parfait</v>
      </c>
      <c r="C21" s="7" t="str">
        <f>Achievements!F21</f>
        <v>Eat any two food plus all the ghost with four power pills in the same maze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 t="str">
        <f t="shared" si="1"/>
        <v>YES</v>
      </c>
    </row>
    <row r="22" spans="1:9" s="7" customFormat="1" x14ac:dyDescent="0.25">
      <c r="A22" s="7">
        <f>Achievements!A22</f>
        <v>21</v>
      </c>
      <c r="B22" s="7" t="str">
        <f>Achievements!C22</f>
        <v>Ms Bonus</v>
      </c>
      <c r="C22" s="7" t="str">
        <f>Achievements!F22</f>
        <v>Gain a life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tr">
        <f t="shared" si="1"/>
        <v>YES</v>
      </c>
    </row>
    <row r="23" spans="1:9" s="7" customFormat="1" x14ac:dyDescent="0.25">
      <c r="A23" s="7">
        <f>Achievements!A23</f>
        <v>22</v>
      </c>
      <c r="B23" s="7" t="str">
        <f>Achievements!C23</f>
        <v>Ms Elusive</v>
      </c>
      <c r="C23" s="7" t="str">
        <f>Achievements!F23</f>
        <v>Complete any maze on normal without dying</v>
      </c>
      <c r="D23" s="7" t="s">
        <v>20</v>
      </c>
      <c r="E23" s="7" t="s">
        <v>20</v>
      </c>
      <c r="F23" s="7" t="s">
        <v>20</v>
      </c>
      <c r="G23" s="7" t="s">
        <v>20</v>
      </c>
      <c r="H23" s="7" t="s">
        <v>20</v>
      </c>
      <c r="I23" s="7" t="str">
        <f t="shared" si="1"/>
        <v>YES</v>
      </c>
    </row>
    <row r="24" spans="1:9" s="7" customFormat="1" x14ac:dyDescent="0.25">
      <c r="A24" s="7">
        <f>Achievements!A24</f>
        <v>23</v>
      </c>
      <c r="B24" s="7" t="str">
        <f>Achievements!C24</f>
        <v>Ms Untouchable</v>
      </c>
      <c r="C24" s="7" t="str">
        <f>Achievements!F24</f>
        <v>Complete any maze on hard without dying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tr">
        <f t="shared" si="1"/>
        <v>YES</v>
      </c>
    </row>
    <row r="25" spans="1:9" s="7" customFormat="1" x14ac:dyDescent="0.25">
      <c r="A25" s="7">
        <f>Achievements!A25</f>
        <v>24</v>
      </c>
      <c r="B25" s="7" t="str">
        <f>Achievements!C25</f>
        <v>Ms Passive</v>
      </c>
      <c r="C25" s="7" t="str">
        <f>Achievements!F25</f>
        <v>Complete any maze on normal without eating a ghost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tr">
        <f t="shared" si="1"/>
        <v>YES</v>
      </c>
    </row>
    <row r="26" spans="1:9" s="7" customFormat="1" x14ac:dyDescent="0.25">
      <c r="A26" s="7">
        <f>Achievements!A26</f>
        <v>25</v>
      </c>
      <c r="B26" s="7" t="str">
        <f>Achievements!C26</f>
        <v>Ms Pacifist</v>
      </c>
      <c r="C26" s="7" t="str">
        <f>Achievements!F26</f>
        <v>Complete any maze on hard without eating a ghost</v>
      </c>
      <c r="D26" s="7" t="s">
        <v>20</v>
      </c>
      <c r="E26" s="7" t="s">
        <v>20</v>
      </c>
      <c r="F26" s="7" t="s">
        <v>20</v>
      </c>
      <c r="G26" s="7" t="s">
        <v>20</v>
      </c>
      <c r="H26" s="7" t="s">
        <v>20</v>
      </c>
      <c r="I26" s="7" t="str">
        <f t="shared" si="1"/>
        <v>YES</v>
      </c>
    </row>
    <row r="27" spans="1:9" s="7" customFormat="1" x14ac:dyDescent="0.25">
      <c r="A27" s="7">
        <f>Achievements!A27</f>
        <v>26</v>
      </c>
      <c r="B27" s="7" t="str">
        <f>Achievements!C27</f>
        <v>Ms No Turning Back</v>
      </c>
      <c r="C27" s="7" t="str">
        <f>Achievements!F27</f>
        <v>Complete any maze on normal without reversing</v>
      </c>
      <c r="D27" s="7" t="s">
        <v>20</v>
      </c>
      <c r="E27" s="7" t="s">
        <v>20</v>
      </c>
      <c r="F27" s="7" t="s">
        <v>20</v>
      </c>
      <c r="G27" s="7" t="s">
        <v>20</v>
      </c>
      <c r="H27" s="7" t="s">
        <v>20</v>
      </c>
      <c r="I27" s="7" t="str">
        <f t="shared" si="1"/>
        <v>YES</v>
      </c>
    </row>
    <row r="28" spans="1:9" s="7" customFormat="1" x14ac:dyDescent="0.25">
      <c r="A28" s="7">
        <f>Achievements!A28</f>
        <v>27</v>
      </c>
      <c r="B28" s="7" t="str">
        <f>Achievements!C28</f>
        <v>Ms Full Speed Ahead</v>
      </c>
      <c r="C28" s="7" t="str">
        <f>Achievements!F28</f>
        <v>Complete any maze on hard without reversing</v>
      </c>
      <c r="D28" s="7" t="s">
        <v>20</v>
      </c>
      <c r="E28" s="7" t="s">
        <v>20</v>
      </c>
      <c r="F28" s="7" t="s">
        <v>20</v>
      </c>
      <c r="G28" s="7" t="s">
        <v>20</v>
      </c>
      <c r="H28" s="7" t="s">
        <v>20</v>
      </c>
      <c r="I28" s="7" t="str">
        <f t="shared" si="1"/>
        <v>YES</v>
      </c>
    </row>
    <row r="29" spans="1:9" x14ac:dyDescent="0.25">
      <c r="B29" s="7"/>
      <c r="C29" s="7"/>
      <c r="D29" s="7" t="str">
        <f>COUNTIF(D2:D28,"X")&amp;" /"&amp;ROW()-2</f>
        <v>27 /27</v>
      </c>
      <c r="E29" s="7" t="str">
        <f>COUNTIF(E2:E28,"X")&amp;" /"&amp;ROW()-2</f>
        <v>27 /27</v>
      </c>
      <c r="F29" s="7" t="str">
        <f>COUNTIF(F2:F28,"X")&amp;" /"&amp;ROW()-2</f>
        <v>27 /27</v>
      </c>
      <c r="G29" s="7" t="str">
        <f>COUNTIF(G2:G28,"X")&amp;" /"&amp;ROW()-2</f>
        <v>27 /27</v>
      </c>
      <c r="H29" s="7" t="str">
        <f>COUNTIF(H2:H28,"X")&amp;" /"&amp;ROW()-2</f>
        <v>27 /27</v>
      </c>
      <c r="I29" s="7" t="str">
        <f>COUNTIF(I2:I28,"YES")&amp;" /"&amp;ROW()-2</f>
        <v>27 /27</v>
      </c>
    </row>
    <row r="30" spans="1:9" x14ac:dyDescent="0.25">
      <c r="B30" s="7"/>
      <c r="C30" s="7"/>
    </row>
    <row r="31" spans="1:9" x14ac:dyDescent="0.25">
      <c r="B31" s="7"/>
    </row>
    <row r="32" spans="1:9" x14ac:dyDescent="0.25">
      <c r="B32" s="7"/>
    </row>
    <row r="33" spans="2:2" x14ac:dyDescent="0.25">
      <c r="B33" s="7"/>
    </row>
    <row r="34" spans="2:2" x14ac:dyDescent="0.25">
      <c r="B34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26" sqref="A20:A26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achievement("They Meet","Finish mazes 1 and 2", 5, trigger)</v>
      </c>
    </row>
    <row r="4" spans="1:1" s="7" customFormat="1" x14ac:dyDescent="0.25">
      <c r="A4" s="7" t="str">
        <f t="shared" ref="A4:A32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achievement("The Chase","Finish mazes 3, 4, and 5", 5, trigger)</v>
      </c>
    </row>
    <row r="5" spans="1:1" s="7" customFormat="1" x14ac:dyDescent="0.25">
      <c r="A5" s="7" t="str">
        <f t="shared" ca="1" si="0"/>
        <v>achievement("Junior","Finish mazes 6, 7, 8, and 9", 10, trigger)</v>
      </c>
    </row>
    <row r="6" spans="1:1" s="7" customFormat="1" x14ac:dyDescent="0.25">
      <c r="A6" s="7" t="str">
        <f t="shared" ca="1" si="0"/>
        <v>achievement("Junior the 2nd","Finish mazes 10, 11, 12, and 13", 25, trigger)</v>
      </c>
    </row>
    <row r="7" spans="1:1" s="7" customFormat="1" x14ac:dyDescent="0.25">
      <c r="A7" s="7" t="str">
        <f t="shared" ca="1" si="0"/>
        <v>achievement("Junior the 3rd","Finish mazes 14, 15, 16, and 17", 25, trigger)</v>
      </c>
    </row>
    <row r="8" spans="1:1" s="7" customFormat="1" x14ac:dyDescent="0.25">
      <c r="A8" s="7" t="str">
        <f t="shared" ca="1" si="0"/>
        <v>achievement("Cherries Jubilee","Eat a cherry", 1, trigger)</v>
      </c>
    </row>
    <row r="9" spans="1:1" s="7" customFormat="1" x14ac:dyDescent="0.25">
      <c r="A9" s="7" t="str">
        <f t="shared" ca="1" si="0"/>
        <v>achievement("Strawberry Short Cake","Eat a strawberry", 2, trigger)</v>
      </c>
    </row>
    <row r="10" spans="1:1" s="7" customFormat="1" x14ac:dyDescent="0.25">
      <c r="A10" s="7" t="str">
        <f t="shared" ca="1" si="0"/>
        <v>achievement("Orange Marmalade","Eat an orange", 3, trigger)</v>
      </c>
    </row>
    <row r="11" spans="1:1" s="7" customFormat="1" x14ac:dyDescent="0.25">
      <c r="A11" s="7" t="str">
        <f t="shared" ca="1" si="0"/>
        <v>achievement("Hot Buttered Soft Pretzels","Eat a pretzel", 4, trigger)</v>
      </c>
    </row>
    <row r="12" spans="1:1" s="7" customFormat="1" x14ac:dyDescent="0.25">
      <c r="A12" s="7" t="str">
        <f t="shared" ca="1" si="0"/>
        <v>achievement("Apple Pie","Eat an apple", 5, trigger)</v>
      </c>
    </row>
    <row r="13" spans="1:1" s="7" customFormat="1" x14ac:dyDescent="0.25">
      <c r="A13" s="7" t="str">
        <f t="shared" ca="1" si="0"/>
        <v>achievement("Pear Cobbler","Eat a pear", 5, trigger)</v>
      </c>
    </row>
    <row r="14" spans="1:1" s="7" customFormat="1" x14ac:dyDescent="0.25">
      <c r="A14" s="7" t="str">
        <f t="shared" ca="1" si="0"/>
        <v>achievement("Banana Split","Eat a banana", 5, trigger)</v>
      </c>
    </row>
    <row r="15" spans="1:1" s="7" customFormat="1" x14ac:dyDescent="0.25">
      <c r="A15" s="7" t="str">
        <f t="shared" ca="1" si="0"/>
        <v>achievement("Back for Seconds","Eat any two food items in the same maze", 5, trigger)</v>
      </c>
    </row>
    <row r="16" spans="1:1" s="7" customFormat="1" x14ac:dyDescent="0.25">
      <c r="A16" s="7" t="str">
        <f t="shared" ca="1" si="0"/>
        <v>achievement("Paranormal Consumption ","Eat 10 ghosts in a single game", 5, trigger)</v>
      </c>
    </row>
    <row r="17" spans="1:1" s="7" customFormat="1" x14ac:dyDescent="0.25">
      <c r="A17" s="7" t="str">
        <f t="shared" ca="1" si="0"/>
        <v>achievement("Phantom Potluck","Eat 20 ghosts in a single game", 10,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achievement("Poltergeist Banquet ","Eat 40 ghosts in a single game", 25, trigger)</v>
      </c>
    </row>
    <row r="19" spans="1:1" s="7" customFormat="1" x14ac:dyDescent="0.25">
      <c r="A19" s="7" t="str">
        <f t="shared" ca="1" si="0"/>
        <v>achievement("Specter Snack","Eat all the ghost with one power pill in the same maze", 5, trigger)</v>
      </c>
    </row>
    <row r="20" spans="1:1" s="7" customFormat="1" x14ac:dyDescent="0.25">
      <c r="A20" s="7" t="str">
        <f t="shared" ca="1" si="0"/>
        <v>achievement("Wraith Cuisine","Eat all the ghost with two power pills in the same maze", 10, trigger)</v>
      </c>
    </row>
    <row r="21" spans="1:1" s="7" customFormat="1" x14ac:dyDescent="0.25">
      <c r="A21" s="7" t="str">
        <f t="shared" ca="1" si="0"/>
        <v>achievement("Ethereal Feast","Eat all the ghost with three power pills in the same maze", 25, trigger)</v>
      </c>
    </row>
    <row r="22" spans="1:1" s="7" customFormat="1" x14ac:dyDescent="0.25">
      <c r="A22" s="7" t="str">
        <f t="shared" ca="1" si="0"/>
        <v>achievement("Ghost Buster Parfait","Eat any two food plus all the ghost with four power pills in the same maze", 50, trigger)</v>
      </c>
    </row>
    <row r="23" spans="1:1" s="7" customFormat="1" x14ac:dyDescent="0.25">
      <c r="A23" s="7" t="str">
        <f t="shared" ca="1" si="0"/>
        <v>achievement("Ms Bonus","Gain a life", 5, trigger)</v>
      </c>
    </row>
    <row r="24" spans="1:1" s="7" customFormat="1" x14ac:dyDescent="0.25">
      <c r="A24" s="7" t="str">
        <f t="shared" ca="1" si="0"/>
        <v>achievement("Ms Elusive","Complete any maze on normal without dying", 5, trigger)</v>
      </c>
    </row>
    <row r="25" spans="1:1" s="7" customFormat="1" x14ac:dyDescent="0.25">
      <c r="A25" s="7" t="str">
        <f t="shared" ca="1" si="0"/>
        <v>achievement("Ms Untouchable","Complete any maze on hard without dying", 10, trigger)</v>
      </c>
    </row>
    <row r="26" spans="1:1" s="7" customFormat="1" x14ac:dyDescent="0.25">
      <c r="A26" s="7" t="str">
        <f t="shared" ca="1" si="0"/>
        <v>achievement("Ms Passive","Complete any maze on normal without eating a ghost", 5, trigger)</v>
      </c>
    </row>
    <row r="27" spans="1:1" s="7" customFormat="1" x14ac:dyDescent="0.25">
      <c r="A27" s="7" t="str">
        <f t="shared" ca="1" si="0"/>
        <v>achievement("Ms Pacifist","Complete any maze on hard without eating a ghost", 10, trigger)</v>
      </c>
    </row>
    <row r="28" spans="1:1" s="7" customFormat="1" x14ac:dyDescent="0.25">
      <c r="A28" s="7" t="str">
        <f t="shared" ca="1" si="0"/>
        <v>achievement("Ms No Turning Back","Complete any maze on normal without reversing", 10, trigger)</v>
      </c>
    </row>
    <row r="29" spans="1:1" s="7" customFormat="1" x14ac:dyDescent="0.25">
      <c r="A29" s="7" t="str">
        <f t="shared" ca="1" si="0"/>
        <v>achievement("Ms Full Speed Ahead","Complete any maze on hard without reversing", 25, trigger)</v>
      </c>
    </row>
    <row r="30" spans="1:1" s="7" customFormat="1" x14ac:dyDescent="0.25">
      <c r="A30" s="7" t="str">
        <f t="shared" ca="1" si="0"/>
        <v>achievement("","", , trigger)</v>
      </c>
    </row>
    <row r="31" spans="1:1" s="7" customFormat="1" x14ac:dyDescent="0.25">
      <c r="A31" s="7" t="str">
        <f t="shared" ca="1" si="0"/>
        <v>achievement("","", , trigger)</v>
      </c>
    </row>
    <row r="32" spans="1:1" s="7" customFormat="1" x14ac:dyDescent="0.25">
      <c r="A32" s="7" t="str">
        <f t="shared" ca="1" si="0"/>
        <v>achievement("","", , trigger)</v>
      </c>
    </row>
    <row r="33" spans="1:1" s="7" customFormat="1" x14ac:dyDescent="0.25">
      <c r="A33" s="7" t="str">
        <f t="shared" ref="A33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230, trigger)</v>
      </c>
    </row>
    <row r="61" spans="1:1" x14ac:dyDescent="0.25">
      <c r="A61" s="7" t="str">
        <f t="shared" ca="1" si="1"/>
        <v>achievement("","", 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E4" sqref="E4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34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32</v>
      </c>
      <c r="F2" s="4">
        <f>COUNTIF(Achievements!B:B,E2)</f>
        <v>13</v>
      </c>
      <c r="G2" s="7">
        <f>SUMIF(Achievements!B:B,E2,Achievements!E:E)</f>
        <v>100</v>
      </c>
      <c r="J2" s="1"/>
    </row>
    <row r="3" spans="1:10" x14ac:dyDescent="0.25">
      <c r="A3" t="s">
        <v>9</v>
      </c>
      <c r="B3">
        <v>1</v>
      </c>
      <c r="C3">
        <f>COUNTIF(Achievements!D:D,A3)</f>
        <v>1</v>
      </c>
      <c r="E3" s="8" t="s">
        <v>39</v>
      </c>
      <c r="F3" s="4">
        <f>COUNTIF(Achievements!B:B,E3)</f>
        <v>0</v>
      </c>
      <c r="G3" s="7">
        <f>SUMIF(Achievements!B:B,E3,Achievements!E:E)</f>
        <v>0</v>
      </c>
      <c r="J3" s="1"/>
    </row>
    <row r="4" spans="1:10" x14ac:dyDescent="0.25">
      <c r="A4" t="s">
        <v>17</v>
      </c>
      <c r="B4">
        <v>2</v>
      </c>
      <c r="C4">
        <f>COUNTIF(Achievements!D:D,A4)</f>
        <v>1</v>
      </c>
      <c r="E4" s="8" t="s">
        <v>34</v>
      </c>
      <c r="F4" s="4">
        <f>COUNTIF(Achievements!B:B,E4)</f>
        <v>7</v>
      </c>
      <c r="G4" s="7">
        <f>SUMIF(Achievements!B:B,E4,Achievements!E:E)</f>
        <v>70</v>
      </c>
    </row>
    <row r="5" spans="1:10" x14ac:dyDescent="0.25">
      <c r="A5" t="s">
        <v>10</v>
      </c>
      <c r="B5">
        <v>3</v>
      </c>
      <c r="C5">
        <f>COUNTIF(Achievements!D:D,A5)</f>
        <v>1</v>
      </c>
      <c r="E5" s="8" t="s">
        <v>37</v>
      </c>
      <c r="F5" s="4">
        <f>COUNTIF(Achievements!B:B,E5)</f>
        <v>7</v>
      </c>
      <c r="G5" s="7">
        <f>SUMIF(Achievements!B:B,E5,Achievements!E:E)</f>
        <v>130</v>
      </c>
    </row>
    <row r="6" spans="1:10" x14ac:dyDescent="0.25">
      <c r="A6" t="s">
        <v>11</v>
      </c>
      <c r="B6">
        <v>4</v>
      </c>
      <c r="C6">
        <f>COUNTIF(Achievements!D:D,A6)</f>
        <v>1</v>
      </c>
      <c r="E6" s="2" t="s">
        <v>5</v>
      </c>
      <c r="F6" s="3">
        <f>SUM(F2:F5)</f>
        <v>27</v>
      </c>
      <c r="G6" s="3">
        <f>SUM(G2:G5)</f>
        <v>300</v>
      </c>
    </row>
    <row r="7" spans="1:10" x14ac:dyDescent="0.25">
      <c r="A7" t="s">
        <v>12</v>
      </c>
      <c r="B7">
        <v>5</v>
      </c>
      <c r="C7">
        <f>COUNTIF(Achievements!D:D,A7)</f>
        <v>11</v>
      </c>
    </row>
    <row r="8" spans="1:10" x14ac:dyDescent="0.25">
      <c r="A8" t="s">
        <v>13</v>
      </c>
      <c r="B8">
        <v>10</v>
      </c>
      <c r="C8">
        <f>COUNTIF(Achievements!D:D,A8)</f>
        <v>6</v>
      </c>
    </row>
    <row r="9" spans="1:10" x14ac:dyDescent="0.25">
      <c r="A9" s="7" t="s">
        <v>14</v>
      </c>
      <c r="B9" s="7">
        <v>25</v>
      </c>
      <c r="C9" s="7">
        <f>COUNTIF(Achievements!D:D,A9)</f>
        <v>5</v>
      </c>
    </row>
    <row r="10" spans="1:10" x14ac:dyDescent="0.25">
      <c r="A10" t="s">
        <v>33</v>
      </c>
      <c r="B10">
        <v>50</v>
      </c>
      <c r="C10">
        <f>COUNTIF(Achievements!D:D,A10)</f>
        <v>1</v>
      </c>
    </row>
    <row r="11" spans="1:10" x14ac:dyDescent="0.25">
      <c r="A11" s="2" t="s">
        <v>5</v>
      </c>
      <c r="B11" s="3"/>
      <c r="C11" s="3">
        <f>SUM(C2:C10)</f>
        <v>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2022-06-08T14:35:04Z</dcterms:modified>
</cp:coreProperties>
</file>