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Michael Jackson's Moonwalker (Megadrive)\Docs\"/>
    </mc:Choice>
  </mc:AlternateContent>
  <bookViews>
    <workbookView xWindow="-105" yWindow="-105" windowWidth="23250" windowHeight="12570" tabRatio="635" activeTab="4"/>
  </bookViews>
  <sheets>
    <sheet name="Achievements" sheetId="2" r:id="rId1"/>
    <sheet name="Extras" sheetId="15" r:id="rId2"/>
    <sheet name="Leaderboards" sheetId="27" r:id="rId3"/>
    <sheet name="Checklist" sheetId="49" r:id="rId4"/>
    <sheet name="Regions Test" sheetId="50" r:id="rId5"/>
    <sheet name="Text" sheetId="11" r:id="rId6"/>
    <sheet name="Stats" sheetId="7" r:id="rId7"/>
    <sheet name="Game Dec" sheetId="16" state="hidden" r:id="rId8"/>
  </sheets>
  <definedNames>
    <definedName name="_xlnm._FilterDatabase" localSheetId="0" hidden="1">Achievements!$B$1:$G$218</definedName>
    <definedName name="_xlnm._FilterDatabase" localSheetId="3" hidden="1">Checklist!$A$1:$J$1</definedName>
    <definedName name="_xlnm._FilterDatabase" localSheetId="1" hidden="1">Extras!$A$1:$F$67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9" l="1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2" i="49"/>
  <c r="G54" i="49"/>
  <c r="F54" i="49"/>
  <c r="C54" i="49" l="1"/>
  <c r="E54" i="49"/>
  <c r="H54" i="49"/>
  <c r="I54" i="49"/>
  <c r="D54" i="49"/>
  <c r="A53" i="49"/>
  <c r="B53" i="49"/>
  <c r="A52" i="49"/>
  <c r="B52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A32" i="49"/>
  <c r="B32" i="49"/>
  <c r="A33" i="49"/>
  <c r="B33" i="49"/>
  <c r="A34" i="49"/>
  <c r="B34" i="49"/>
  <c r="A35" i="49"/>
  <c r="B35" i="49"/>
  <c r="A36" i="49"/>
  <c r="B36" i="49"/>
  <c r="A37" i="49"/>
  <c r="B37" i="49"/>
  <c r="A38" i="49"/>
  <c r="B38" i="49"/>
  <c r="A39" i="49"/>
  <c r="B39" i="49"/>
  <c r="A40" i="49"/>
  <c r="B40" i="49"/>
  <c r="A41" i="49"/>
  <c r="B41" i="49"/>
  <c r="A42" i="49"/>
  <c r="B42" i="49"/>
  <c r="A43" i="49"/>
  <c r="B43" i="49"/>
  <c r="A44" i="49"/>
  <c r="B44" i="49"/>
  <c r="A45" i="49"/>
  <c r="B45" i="49"/>
  <c r="A46" i="49"/>
  <c r="B46" i="49"/>
  <c r="A47" i="49"/>
  <c r="B47" i="49"/>
  <c r="A48" i="49"/>
  <c r="B48" i="49"/>
  <c r="A49" i="49"/>
  <c r="B49" i="49"/>
  <c r="A50" i="49"/>
  <c r="B50" i="49"/>
  <c r="A51" i="49"/>
  <c r="B51" i="49"/>
  <c r="E10" i="2"/>
  <c r="E12" i="2"/>
  <c r="E8" i="2"/>
  <c r="B3" i="49" l="1"/>
  <c r="B4" i="49"/>
  <c r="B5" i="49"/>
  <c r="A3" i="49"/>
  <c r="A4" i="49"/>
  <c r="A5" i="49"/>
  <c r="A54" i="49"/>
  <c r="A2" i="49"/>
  <c r="E11" i="2"/>
  <c r="E53" i="2"/>
  <c r="E7" i="2"/>
  <c r="E5" i="2" l="1"/>
  <c r="E6" i="2"/>
  <c r="E9" i="2"/>
  <c r="E23" i="2"/>
  <c r="E22" i="2"/>
  <c r="E21" i="2"/>
  <c r="E20" i="2"/>
  <c r="E19" i="2"/>
  <c r="E18" i="2"/>
  <c r="E17" i="2"/>
  <c r="E16" i="2"/>
  <c r="E27" i="2"/>
  <c r="E26" i="2"/>
  <c r="E25" i="2"/>
  <c r="E24" i="2"/>
  <c r="E28" i="2"/>
  <c r="E14" i="2"/>
  <c r="E38" i="2"/>
  <c r="E37" i="2"/>
  <c r="E36" i="2"/>
  <c r="E33" i="2"/>
  <c r="E32" i="2"/>
  <c r="E31" i="2"/>
  <c r="E30" i="2"/>
  <c r="E35" i="2"/>
  <c r="E34" i="2"/>
  <c r="E39" i="2"/>
  <c r="E29" i="2"/>
  <c r="E49" i="2"/>
  <c r="E50" i="2"/>
  <c r="E51" i="2"/>
  <c r="E43" i="2"/>
  <c r="B54" i="49" l="1"/>
  <c r="E15" i="2" l="1"/>
  <c r="E40" i="2" l="1"/>
  <c r="B2" i="49" l="1"/>
  <c r="E42" i="2" l="1"/>
  <c r="E41" i="2"/>
  <c r="E4" i="2"/>
  <c r="E13" i="2"/>
  <c r="E3" i="2"/>
  <c r="E2" i="2"/>
  <c r="E47" i="2"/>
  <c r="E46" i="2"/>
  <c r="E45" i="2"/>
  <c r="E44" i="2"/>
  <c r="E48" i="2"/>
  <c r="E52" i="2"/>
  <c r="A21" i="11"/>
  <c r="A24" i="11"/>
  <c r="A40" i="11"/>
  <c r="A32" i="11"/>
  <c r="A55" i="11"/>
  <c r="A43" i="11"/>
  <c r="A41" i="11"/>
  <c r="A33" i="11"/>
  <c r="A53" i="11"/>
  <c r="A18" i="11"/>
  <c r="A6" i="11"/>
  <c r="A7" i="11"/>
  <c r="A50" i="11"/>
  <c r="A29" i="11"/>
  <c r="A63" i="11"/>
  <c r="A26" i="11"/>
  <c r="A30" i="11"/>
  <c r="A37" i="11"/>
  <c r="A67" i="11"/>
  <c r="A49" i="11"/>
  <c r="A22" i="11"/>
  <c r="A9" i="11"/>
  <c r="A65" i="11"/>
  <c r="A51" i="11"/>
  <c r="A36" i="11"/>
  <c r="A12" i="11"/>
  <c r="A62" i="11"/>
  <c r="A48" i="11"/>
  <c r="A10" i="11"/>
  <c r="A19" i="11"/>
  <c r="A11" i="11"/>
  <c r="A57" i="11"/>
  <c r="A20" i="11"/>
  <c r="A61" i="11"/>
  <c r="A46" i="11"/>
  <c r="A31" i="11"/>
  <c r="A38" i="11"/>
  <c r="A64" i="11"/>
  <c r="A47" i="11"/>
  <c r="A16" i="11"/>
  <c r="A42" i="11"/>
  <c r="A60" i="11"/>
  <c r="A45" i="11"/>
  <c r="A52" i="11"/>
  <c r="A8" i="11"/>
  <c r="A35" i="11"/>
  <c r="A54" i="11"/>
  <c r="A34" i="11"/>
  <c r="A58" i="11"/>
  <c r="A44" i="11"/>
  <c r="A5" i="11"/>
  <c r="A14" i="11"/>
  <c r="A59" i="11"/>
  <c r="A25" i="11"/>
  <c r="A28" i="11"/>
  <c r="A4" i="11"/>
  <c r="A56" i="11"/>
  <c r="A13" i="11"/>
  <c r="A39" i="11"/>
  <c r="A15" i="11"/>
  <c r="A66" i="11"/>
  <c r="A27" i="11"/>
  <c r="A23" i="11"/>
  <c r="A17" i="11"/>
  <c r="F6" i="7" l="1"/>
  <c r="G6" i="7" l="1"/>
  <c r="A3" i="11"/>
  <c r="J54" i="49" l="1"/>
  <c r="A76" i="11"/>
  <c r="A75" i="11"/>
  <c r="A74" i="11"/>
  <c r="F5" i="7" l="1"/>
  <c r="G5" i="7" l="1"/>
  <c r="A71" i="11"/>
  <c r="A73" i="11"/>
  <c r="A70" i="11"/>
  <c r="A68" i="11"/>
  <c r="A72" i="11"/>
  <c r="A69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<sst xmlns="http://schemas.openxmlformats.org/spreadsheetml/2006/main" count="936" uniqueCount="279">
  <si>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</si>
  <si>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</si>
  <si>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</si>
  <si>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</si>
  <si>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</si>
  <si>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</si>
  <si>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</si>
  <si>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</si>
  <si>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</si>
  <si>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</si>
  <si>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</si>
  <si>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</si>
  <si>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</si>
  <si>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</si>
  <si>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</si>
  <si>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</si>
  <si>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</si>
  <si>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</si>
  <si>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</si>
  <si>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</si>
  <si>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</si>
  <si>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</si>
  <si>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</si>
  <si>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</si>
  <si>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</si>
  <si>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</si>
  <si>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</si>
  <si>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</si>
  <si>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</si>
  <si>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</si>
  <si>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</si>
  <si>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</si>
  <si>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</si>
  <si>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</si>
  <si>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</si>
  <si>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Score</t>
  </si>
  <si>
    <t>Frames</t>
  </si>
  <si>
    <t>Game Over</t>
  </si>
  <si>
    <t>Game Over/Uses Warp</t>
  </si>
  <si>
    <t>Game Over/Not in World 1</t>
  </si>
  <si>
    <t>Game Over/Not in World 2</t>
  </si>
  <si>
    <t>Game Over/Not in World 3</t>
  </si>
  <si>
    <t>Game Over/Not in World 4</t>
  </si>
  <si>
    <t>Game Over/Not in 1-1</t>
  </si>
  <si>
    <t>Game Over/Not in 1-2</t>
  </si>
  <si>
    <t>Game Over/Not in 1-3</t>
  </si>
  <si>
    <t>Game Over/Not in 2-1</t>
  </si>
  <si>
    <t>Game Over/Not in 2-2</t>
  </si>
  <si>
    <t>Game Over/Not in 2-3</t>
  </si>
  <si>
    <t>Game Over/Not in 3-1</t>
  </si>
  <si>
    <t>Game Over/Not in 3-2</t>
  </si>
  <si>
    <t>Game Over/Not in 3-3</t>
  </si>
  <si>
    <t>Game Over/Not in 4-1</t>
  </si>
  <si>
    <t>Game Over/Not in 4-2</t>
  </si>
  <si>
    <t>Game Over/Not in 4-3</t>
  </si>
  <si>
    <t>Game Over/Not in 5-1</t>
  </si>
  <si>
    <t>Game Over/Not in 5-2</t>
  </si>
  <si>
    <t>Game Over/Not in 6-1</t>
  </si>
  <si>
    <t>Rescue a child</t>
  </si>
  <si>
    <t>Hoooooo!!!</t>
  </si>
  <si>
    <t>Slide down some stairs</t>
  </si>
  <si>
    <t>Dance with 7 or more people at once</t>
  </si>
  <si>
    <t>Transform into a robot</t>
  </si>
  <si>
    <t xml:space="preserve">Hit Artist </t>
  </si>
  <si>
    <t>Score over 10,000 Points</t>
  </si>
  <si>
    <t xml:space="preserve">Platinum Artist </t>
  </si>
  <si>
    <t>Score over 100,000 Points</t>
  </si>
  <si>
    <t>Score over 400,000 Points</t>
  </si>
  <si>
    <t>Legend </t>
  </si>
  <si>
    <t>Score over 800,000 Points</t>
  </si>
  <si>
    <t>Score over 1,000,000 Points</t>
  </si>
  <si>
    <t>Moves</t>
  </si>
  <si>
    <t>Smooth Criminal</t>
  </si>
  <si>
    <t>Clear Stage 1-3</t>
  </si>
  <si>
    <t>Clear Stage 2-3</t>
  </si>
  <si>
    <t>Thriller</t>
  </si>
  <si>
    <t>Clear Stage 3-3</t>
  </si>
  <si>
    <t>Billie Jean</t>
  </si>
  <si>
    <t>Clear Stage 4-3</t>
  </si>
  <si>
    <t>Clear Stage 5-3</t>
  </si>
  <si>
    <t xml:space="preserve">King of Pop </t>
  </si>
  <si>
    <t>Speedrun</t>
  </si>
  <si>
    <t>Stars</t>
  </si>
  <si>
    <t>Mr. Big</t>
  </si>
  <si>
    <t>Clear Stage 6-1</t>
  </si>
  <si>
    <t>Collect the falling star in Stage 2-1</t>
  </si>
  <si>
    <t>Collect the falling star in Stage 2-2</t>
  </si>
  <si>
    <t>Collect the falling star in Stage 2-3</t>
  </si>
  <si>
    <t>Collect the falling star in Stage 3-1</t>
  </si>
  <si>
    <t>Collect the falling star in Stage 3-2</t>
  </si>
  <si>
    <t>Collect the falling star in Stage 3-3</t>
  </si>
  <si>
    <t>Collect the falling star in Stage 4-1</t>
  </si>
  <si>
    <t>Collect the falling star in Stage 4-2</t>
  </si>
  <si>
    <t>Collect the falling star in Stage 4-3</t>
  </si>
  <si>
    <t>Collect the falling star in Stage 5-1</t>
  </si>
  <si>
    <t>Collect the falling star in Stage 5-2</t>
  </si>
  <si>
    <t>Starlit Dancefloor</t>
  </si>
  <si>
    <t>Starstruck on Sunset Street</t>
  </si>
  <si>
    <t>Complete Stage 1-1 under 1m10s</t>
  </si>
  <si>
    <t>Nightlife Dash</t>
  </si>
  <si>
    <t>Club Fever Frenzy</t>
  </si>
  <si>
    <t>Chasing the Urban Beat</t>
  </si>
  <si>
    <t>Streets of Speed</t>
  </si>
  <si>
    <t>Chasing Shadows in the Haunted Woods</t>
  </si>
  <si>
    <t>Cave of Eight-Legged Tango</t>
  </si>
  <si>
    <t>Underground Escape</t>
  </si>
  <si>
    <t>Sprint Through Hostile Territory</t>
  </si>
  <si>
    <t>Activate the movable stairs in stage 1 any round</t>
  </si>
  <si>
    <t>Open a manhole cover in stage 2-3</t>
  </si>
  <si>
    <t>Break a no dancing sign in stage 4 any round</t>
  </si>
  <si>
    <t>Form a Group </t>
  </si>
  <si>
    <t>International Superstar</t>
  </si>
  <si>
    <t>Footloose</t>
  </si>
  <si>
    <t>Moonwalker</t>
  </si>
  <si>
    <t>Dance of Infiltration</t>
  </si>
  <si>
    <t>Clear Stage 6-1 [Hard]</t>
  </si>
  <si>
    <t>Starry Secrets Among the Stalactites</t>
  </si>
  <si>
    <t>Speed Demon</t>
  </si>
  <si>
    <t>Clear Stage 6-1 without using a continue [Normal+]</t>
  </si>
  <si>
    <t>Cleaning the Streets</t>
  </si>
  <si>
    <t>Take out an enemy while dancing on a fire hydrant in stage 2 any round</t>
  </si>
  <si>
    <t>Annie, Are You Okay?</t>
  </si>
  <si>
    <t>CTRL+Alt+Destroyer</t>
  </si>
  <si>
    <t>Survivor’s Dance of the Living Dead</t>
  </si>
  <si>
    <t>Dancing Through the Spider’s Lair</t>
  </si>
  <si>
    <t xml:space="preserve">[Void] Moonwalker </t>
  </si>
  <si>
    <t>[Void] Immortal</t>
  </si>
  <si>
    <t>Beat It</t>
  </si>
  <si>
    <t>Who’s Bad?</t>
  </si>
  <si>
    <t>Swing from a branch in stage 3 any round</t>
  </si>
  <si>
    <t>Groove and Swing</t>
  </si>
  <si>
    <t>Fool Gravity</t>
  </si>
  <si>
    <t>Underground Mysteries</t>
  </si>
  <si>
    <t>Complete Stage 1-1 under the par time 2m00s [Normal+]</t>
  </si>
  <si>
    <t>Complete Stage 1-2 under the par time 2m00s [Normal+]</t>
  </si>
  <si>
    <t>Complete Stage 1-3 under the par time 2m00s [Normal+]</t>
  </si>
  <si>
    <t>Complete Stage 2-1 under the par time 3m00s [Normal+]</t>
  </si>
  <si>
    <t>Complete Stage 2-2 under the par time 3m00s [Normal+]</t>
  </si>
  <si>
    <t>Complete Stage 2-3 under the par time 3m00s [Normal+]</t>
  </si>
  <si>
    <t>Complete Stage 3-1 under the par time 4m00s [Normal+]</t>
  </si>
  <si>
    <t>Complete Stage 3-2 under the par time 4m00s [Normal+]</t>
  </si>
  <si>
    <t>Complete Stage 3-3 under the par time 4m00s [Normal+]</t>
  </si>
  <si>
    <t>Complete Stage 4-1 under the par time 5m00s [Normal+]</t>
  </si>
  <si>
    <t>Complete Stage 5-2 under the par time 6m00s [Normal+]</t>
  </si>
  <si>
    <t>Complete Stage 5-1 under the par time 6m00s [Normal+]</t>
  </si>
  <si>
    <t>Complete Stage 4-3 under the par time 5m00s [Normal+]</t>
  </si>
  <si>
    <t>Complete Stage 4-2 under the par time 5m00s [Normal+]</t>
  </si>
  <si>
    <t>Electric Avenue Transformation</t>
  </si>
  <si>
    <t>Robot Boogie in the City</t>
  </si>
  <si>
    <t>Cybernetic Savior vs. the Undead</t>
  </si>
  <si>
    <t>Electro-Dance Battle in the Zombie Abyss</t>
  </si>
  <si>
    <t>Moonwalk Among the Walking Dead</t>
  </si>
  <si>
    <t>Bionic Battle with the Spider Swarm</t>
  </si>
  <si>
    <t>Dance of the Arachnid Annihilation</t>
  </si>
  <si>
    <t>Battlefield of the Dancing Machine</t>
  </si>
  <si>
    <t>Faster Going Backwards</t>
  </si>
  <si>
    <t>Non-stick Dancing</t>
  </si>
  <si>
    <t>Speed Walk</t>
  </si>
  <si>
    <t>Emergency Entrance</t>
  </si>
  <si>
    <t>Moonwalk over the entire bottom floor conveyor in stage 5-2 travelling against the direction of conveyor (left to right, no turning around)</t>
  </si>
  <si>
    <t>R1 Triggers?</t>
  </si>
  <si>
    <t>R0 Cancels?</t>
  </si>
  <si>
    <t>R0 Triggers?</t>
  </si>
  <si>
    <t>R1 Cancels?</t>
  </si>
  <si>
    <t>Midnight Street Race</t>
  </si>
  <si>
    <t>Moonlit Zombie Blitz</t>
  </si>
  <si>
    <t>Break all computers and servers in stage 5-1 (9 total)</t>
  </si>
  <si>
    <t>Perform a Moonwalk for 5 seconds (counts time while moving, resets when Moonwalk ends)</t>
  </si>
  <si>
    <t>Moonwalk through a spider web in stage 4 any round (start Moonwalk before entering web, no turning around)</t>
  </si>
  <si>
    <t>Michael Jackson's Moonwalker (Mega Drive) (ES-jackic).md</t>
  </si>
  <si>
    <t>Levels</t>
  </si>
  <si>
    <t>Time</t>
  </si>
  <si>
    <t>Game State</t>
  </si>
  <si>
    <t>Stairs</t>
  </si>
  <si>
    <t>Hydrant</t>
  </si>
  <si>
    <t>Moonwalk</t>
  </si>
  <si>
    <t>Branch Swing</t>
  </si>
  <si>
    <t>Sewer Covers</t>
  </si>
  <si>
    <t>Web Slow</t>
  </si>
  <si>
    <t>No Dancing</t>
  </si>
  <si>
    <t>Big Dance</t>
  </si>
  <si>
    <t>Destroy Computers</t>
  </si>
  <si>
    <t>Conveyor Moonwalk</t>
  </si>
  <si>
    <t>Michael Jackson's Moonwalker (Mega Drive) (ES-Wave).md</t>
  </si>
  <si>
    <t>Michael Jackson's Moonwalker (Mega Drive) (FR).md</t>
  </si>
  <si>
    <t>Base</t>
  </si>
  <si>
    <t>Rev A</t>
  </si>
  <si>
    <t>Michael Jackson's Moonwalker (Mega Drive) (ID).md</t>
  </si>
  <si>
    <t>Michael Jackson's Moonwalker (Mega Drive) (Thriller).md</t>
  </si>
  <si>
    <t>Rev 0</t>
  </si>
  <si>
    <t>Michael Jackson's Moonwalker (World) (Rev A).md</t>
  </si>
  <si>
    <t>Michael Jackson's Moonwalker (World).md</t>
  </si>
  <si>
    <t>Patch</t>
  </si>
  <si>
    <t>Robot</t>
  </si>
  <si>
    <t>End Game</t>
  </si>
  <si>
    <t>Speed Walk Stage 1</t>
  </si>
  <si>
    <t>Speed Walk Stage 2</t>
  </si>
  <si>
    <t>Speed Walk Stage 3</t>
  </si>
  <si>
    <t>Speed Walk Stage 4</t>
  </si>
  <si>
    <t>Speed Walk Stage 5</t>
  </si>
  <si>
    <t>Superstar</t>
  </si>
  <si>
    <t>Save the Childern</t>
  </si>
  <si>
    <t>Round 1-1 Start</t>
  </si>
  <si>
    <t>Round 6-1 End</t>
  </si>
  <si>
    <t>Save a child</t>
  </si>
  <si>
    <t>Fastest time to complete the game (real time)</t>
  </si>
  <si>
    <t>Fastest time to complete all three rounds in stage 1 (real time)</t>
  </si>
  <si>
    <t>Fastest time to complete all three rounds in stage 2 (real time)</t>
  </si>
  <si>
    <t>Fastest time to complete all three rounds in stage 3 (real time)</t>
  </si>
  <si>
    <t>Fastest time to complete all three rounds in stage 4 (real time)</t>
  </si>
  <si>
    <t>Fastest time to complete all three rounds in stage 5 (real time)</t>
  </si>
  <si>
    <t>Fastest time to complete 1-1 (in game time)</t>
  </si>
  <si>
    <t>Speed Walk Round 1-1</t>
  </si>
  <si>
    <t>Speed Walk Round 1-2</t>
  </si>
  <si>
    <t>Speed Walk Round 1-3</t>
  </si>
  <si>
    <t>Speed Walk Round 2-1</t>
  </si>
  <si>
    <t>Speed Walk Round 2-2</t>
  </si>
  <si>
    <t>Speed Walk Round 2-3</t>
  </si>
  <si>
    <t>Speed Walk Round 3-1</t>
  </si>
  <si>
    <t>Speed Walk Round 3-2</t>
  </si>
  <si>
    <t>Speed Walk Round 3-3</t>
  </si>
  <si>
    <t>Speed Walk Round 4-1</t>
  </si>
  <si>
    <t>Speed Walk Round 4-2</t>
  </si>
  <si>
    <t>Speed Walk Round 4-3</t>
  </si>
  <si>
    <t>Speed Walk Round 5-1</t>
  </si>
  <si>
    <t>Speed Walk Round 5-2</t>
  </si>
  <si>
    <t>Speed Walk Round 5-3</t>
  </si>
  <si>
    <t>Speed Walk Round 6-1</t>
  </si>
  <si>
    <t>Fastest time to complete 1-2 (in game time)</t>
  </si>
  <si>
    <t>Fastest time to complete 1-3 (in game time)</t>
  </si>
  <si>
    <t>Fastest time to complete 2-1 (in game time)</t>
  </si>
  <si>
    <t>Fastest time to complete 2-2 (in game time)</t>
  </si>
  <si>
    <t>Fastest time to complete 2-3 (in game time)</t>
  </si>
  <si>
    <t>Fastest time to complete 3-1 (in game time)</t>
  </si>
  <si>
    <t>Fastest time to complete 3-2 (in game time)</t>
  </si>
  <si>
    <t>Fastest time to complete 3-3 (in game time)</t>
  </si>
  <si>
    <t>Fastest time to complete 4-1 (in game time)</t>
  </si>
  <si>
    <t>Fastest time to complete 4-2 (in game time)</t>
  </si>
  <si>
    <t>Fastest time to complete 4-3 (in game time)</t>
  </si>
  <si>
    <t>Fastest time to complete 5-2 (in game time)</t>
  </si>
  <si>
    <t>Fastest time to complete 5-3 (in game time)</t>
  </si>
  <si>
    <t>Fastest time to complete 6-1 (in game time)</t>
  </si>
  <si>
    <t>Round 2-1 Start</t>
  </si>
  <si>
    <t>Round 3-1 Start</t>
  </si>
  <si>
    <t>Round 4-1 Start</t>
  </si>
  <si>
    <t>Round 5-1 Start</t>
  </si>
  <si>
    <t>Round 1-2 Start</t>
  </si>
  <si>
    <t>Round 1-3 Start</t>
  </si>
  <si>
    <t>Round 2-2 Start</t>
  </si>
  <si>
    <t>Round 2-3 Start</t>
  </si>
  <si>
    <t>Game Over/Not in 5-3</t>
  </si>
  <si>
    <t>Game Over/Round 6-1 End</t>
  </si>
  <si>
    <t>Death/Game Over/Round 6-1 End</t>
  </si>
  <si>
    <t>Round 1-3 End</t>
  </si>
  <si>
    <t>Round 3-2 Start</t>
  </si>
  <si>
    <t>Round 3-3 Start</t>
  </si>
  <si>
    <t>Round 4-2 Start</t>
  </si>
  <si>
    <t>Round 4-3 Start</t>
  </si>
  <si>
    <t>Round 5-2 Start</t>
  </si>
  <si>
    <t>Round 5-3 Start</t>
  </si>
  <si>
    <t>Round 6-1 Start</t>
  </si>
  <si>
    <t>Round 1-1 End</t>
  </si>
  <si>
    <t>Round 1-2 End</t>
  </si>
  <si>
    <t>Round 2-1 End</t>
  </si>
  <si>
    <t>Round 2-2 End</t>
  </si>
  <si>
    <t>Round 2-3 End</t>
  </si>
  <si>
    <t>Round 3-1 End</t>
  </si>
  <si>
    <t>Round 3-2 End</t>
  </si>
  <si>
    <t>Round 3-3 End</t>
  </si>
  <si>
    <t>Round 4-1 End</t>
  </si>
  <si>
    <t>Round 4-2 End</t>
  </si>
  <si>
    <t>Round 4-3 End</t>
  </si>
  <si>
    <t>Round 5-1 End</t>
  </si>
  <si>
    <t>Round 5-2 End</t>
  </si>
  <si>
    <t>Round 5-3 End</t>
  </si>
  <si>
    <t>Highest score</t>
  </si>
  <si>
    <t>Most childern saved in one life</t>
  </si>
  <si>
    <t>Fastest time to complete 5-1 (in game time)</t>
  </si>
  <si>
    <t>Michael Jackson's Moonwalker (Mega Drive) (Pt-SonCar).md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</si>
</sst>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2" borderId="0" xfId="0" applyFill="1"/>
    <xf numFmtId="0" fontId="0" fillId="3" borderId="0" xfId="0" applyFill="1"/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1"/>
  <sheetViews>
    <sheetView topLeftCell="A22" zoomScaleNormal="100" workbookViewId="0">
      <selection activeCell="E53" sqref="E2:E53"/>
    </sheetView>
  </sheetViews>
  <sheetFormatPr defaultRowHeight="15" x14ac:dyDescent="0.25"/>
  <cols>
    <col min="1" max="1" width="4.28515625" style="7" bestFit="1" customWidth="1"/>
    <col min="2" max="2" width="10.85546875" style="7" bestFit="1" customWidth="1"/>
    <col min="3" max="3" width="38.28515625" style="5" bestFit="1" customWidth="1"/>
    <col min="4" max="4" width="11.42578125" customWidth="1"/>
    <col min="5" max="5" width="8.42578125" customWidth="1"/>
    <col min="6" max="6" width="72" style="5" bestFit="1" customWidth="1"/>
    <col min="7" max="7" width="42.140625" bestFit="1" customWidth="1"/>
    <col min="8" max="8" width="9.85546875" customWidth="1"/>
  </cols>
  <sheetData>
    <row r="1" spans="1:7" x14ac:dyDescent="0.25">
      <c r="A1" s="7" t="s">
        <v>33</v>
      </c>
      <c r="B1" s="2" t="s">
        <v>16</v>
      </c>
      <c r="C1" s="6" t="s">
        <v>1</v>
      </c>
      <c r="D1" s="1" t="s">
        <v>32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13" t="s">
        <v>71</v>
      </c>
      <c r="C2" s="5" t="s">
        <v>121</v>
      </c>
      <c r="D2" s="5" t="s">
        <v>9</v>
      </c>
      <c r="E2" s="7">
        <f>VLOOKUP(D2,Stats!$A$1:$B$10,2,FALSE)</f>
        <v>1</v>
      </c>
      <c r="F2" s="7" t="s">
        <v>58</v>
      </c>
      <c r="G2" s="5"/>
    </row>
    <row r="3" spans="1:7" s="7" customFormat="1" x14ac:dyDescent="0.25">
      <c r="A3" s="7">
        <v>2</v>
      </c>
      <c r="B3" s="13" t="s">
        <v>71</v>
      </c>
      <c r="C3" s="5" t="s">
        <v>131</v>
      </c>
      <c r="D3" s="5" t="s">
        <v>10</v>
      </c>
      <c r="E3" s="7">
        <f>VLOOKUP(D3,Stats!$A$1:$B$10,2,FALSE)</f>
        <v>3</v>
      </c>
      <c r="F3" s="7" t="s">
        <v>167</v>
      </c>
      <c r="G3" s="5"/>
    </row>
    <row r="4" spans="1:7" s="7" customFormat="1" x14ac:dyDescent="0.25">
      <c r="A4" s="7">
        <v>3</v>
      </c>
      <c r="B4" s="13" t="s">
        <v>71</v>
      </c>
      <c r="C4" s="7" t="s">
        <v>59</v>
      </c>
      <c r="D4" s="5" t="s">
        <v>17</v>
      </c>
      <c r="E4" s="7">
        <f>VLOOKUP(D4,Stats!$A$1:$B$10,2,FALSE)</f>
        <v>2</v>
      </c>
      <c r="F4" s="7" t="s">
        <v>60</v>
      </c>
      <c r="G4" s="5"/>
    </row>
    <row r="5" spans="1:7" s="11" customFormat="1" x14ac:dyDescent="0.25">
      <c r="A5" s="11">
        <v>4</v>
      </c>
      <c r="B5" s="15" t="s">
        <v>71</v>
      </c>
      <c r="C5" s="11" t="s">
        <v>158</v>
      </c>
      <c r="D5" s="11" t="s">
        <v>9</v>
      </c>
      <c r="E5" s="11">
        <f>VLOOKUP(D5,Stats!$A$1:$B$10,2,FALSE)</f>
        <v>1</v>
      </c>
      <c r="F5" s="11" t="s">
        <v>107</v>
      </c>
    </row>
    <row r="6" spans="1:7" s="11" customFormat="1" x14ac:dyDescent="0.25">
      <c r="A6" s="11">
        <v>5</v>
      </c>
      <c r="B6" s="15" t="s">
        <v>71</v>
      </c>
      <c r="C6" s="11" t="s">
        <v>132</v>
      </c>
      <c r="D6" s="11" t="s">
        <v>9</v>
      </c>
      <c r="E6" s="11">
        <f>VLOOKUP(D6,Stats!$A$1:$B$10,2,FALSE)</f>
        <v>1</v>
      </c>
      <c r="F6" s="11" t="s">
        <v>108</v>
      </c>
    </row>
    <row r="7" spans="1:7" s="11" customFormat="1" x14ac:dyDescent="0.25">
      <c r="A7" s="11">
        <v>6</v>
      </c>
      <c r="B7" s="15" t="s">
        <v>71</v>
      </c>
      <c r="C7" s="11" t="s">
        <v>119</v>
      </c>
      <c r="D7" s="11" t="s">
        <v>17</v>
      </c>
      <c r="E7" s="11">
        <f>VLOOKUP(D7,Stats!$A$1:$B$10,2,FALSE)</f>
        <v>2</v>
      </c>
      <c r="F7" s="11" t="s">
        <v>120</v>
      </c>
    </row>
    <row r="8" spans="1:7" s="11" customFormat="1" x14ac:dyDescent="0.25">
      <c r="A8" s="11">
        <v>7</v>
      </c>
      <c r="B8" s="15" t="s">
        <v>71</v>
      </c>
      <c r="C8" s="11" t="s">
        <v>130</v>
      </c>
      <c r="D8" s="11" t="s">
        <v>9</v>
      </c>
      <c r="E8" s="11">
        <f>VLOOKUP(D8,Stats!$A$1:$B$10,2,FALSE)</f>
        <v>1</v>
      </c>
      <c r="F8" s="11" t="s">
        <v>129</v>
      </c>
    </row>
    <row r="9" spans="1:7" s="11" customFormat="1" x14ac:dyDescent="0.25">
      <c r="A9" s="11">
        <v>8</v>
      </c>
      <c r="B9" s="15" t="s">
        <v>71</v>
      </c>
      <c r="C9" s="11" t="s">
        <v>112</v>
      </c>
      <c r="D9" s="11" t="s">
        <v>9</v>
      </c>
      <c r="E9" s="11">
        <f>VLOOKUP(D9,Stats!$A$1:$B$10,2,FALSE)</f>
        <v>1</v>
      </c>
      <c r="F9" s="11" t="s">
        <v>109</v>
      </c>
    </row>
    <row r="10" spans="1:7" s="11" customFormat="1" x14ac:dyDescent="0.25">
      <c r="A10" s="11">
        <v>9</v>
      </c>
      <c r="B10" s="15" t="s">
        <v>71</v>
      </c>
      <c r="C10" s="11" t="s">
        <v>156</v>
      </c>
      <c r="D10" s="11" t="s">
        <v>10</v>
      </c>
      <c r="E10" s="11">
        <f>VLOOKUP(D10,Stats!$A$1:$B$10,2,FALSE)</f>
        <v>3</v>
      </c>
      <c r="F10" s="11" t="s">
        <v>168</v>
      </c>
    </row>
    <row r="11" spans="1:7" s="11" customFormat="1" x14ac:dyDescent="0.25">
      <c r="A11" s="11">
        <v>10</v>
      </c>
      <c r="B11" s="15" t="s">
        <v>71</v>
      </c>
      <c r="C11" s="11" t="s">
        <v>122</v>
      </c>
      <c r="D11" s="11" t="s">
        <v>12</v>
      </c>
      <c r="E11" s="11">
        <f>VLOOKUP(D11,Stats!$A$1:$B$10,2,FALSE)</f>
        <v>5</v>
      </c>
      <c r="F11" s="11" t="s">
        <v>166</v>
      </c>
    </row>
    <row r="12" spans="1:7" s="11" customFormat="1" x14ac:dyDescent="0.25">
      <c r="A12" s="11">
        <v>11</v>
      </c>
      <c r="B12" s="15" t="s">
        <v>71</v>
      </c>
      <c r="C12" s="11" t="s">
        <v>155</v>
      </c>
      <c r="D12" s="11" t="s">
        <v>12</v>
      </c>
      <c r="E12" s="11">
        <f>VLOOKUP(D12,Stats!$A$1:$B$10,2,FALSE)</f>
        <v>5</v>
      </c>
      <c r="F12" s="11" t="s">
        <v>159</v>
      </c>
    </row>
    <row r="13" spans="1:7" s="7" customFormat="1" x14ac:dyDescent="0.25">
      <c r="A13" s="7">
        <v>12</v>
      </c>
      <c r="B13" s="13" t="s">
        <v>71</v>
      </c>
      <c r="C13" s="5" t="s">
        <v>110</v>
      </c>
      <c r="D13" s="5" t="s">
        <v>13</v>
      </c>
      <c r="E13" s="7">
        <f>VLOOKUP(D13,Stats!$A$1:$B$10,2,FALSE)</f>
        <v>10</v>
      </c>
      <c r="F13" s="7" t="s">
        <v>61</v>
      </c>
      <c r="G13" s="5"/>
    </row>
    <row r="14" spans="1:7" s="7" customFormat="1" x14ac:dyDescent="0.25">
      <c r="A14" s="7">
        <v>13</v>
      </c>
      <c r="B14" s="13" t="s">
        <v>81</v>
      </c>
      <c r="C14" s="5" t="s">
        <v>117</v>
      </c>
      <c r="D14" s="5" t="s">
        <v>14</v>
      </c>
      <c r="E14" s="7">
        <f>VLOOKUP(D14,Stats!$A$1:$B$10,2,FALSE)</f>
        <v>25</v>
      </c>
      <c r="F14" s="7" t="s">
        <v>98</v>
      </c>
      <c r="G14" s="5"/>
    </row>
    <row r="15" spans="1:7" s="11" customFormat="1" x14ac:dyDescent="0.25">
      <c r="A15" s="7">
        <v>14</v>
      </c>
      <c r="B15" s="15" t="s">
        <v>81</v>
      </c>
      <c r="C15" s="11" t="s">
        <v>99</v>
      </c>
      <c r="D15" s="11" t="s">
        <v>12</v>
      </c>
      <c r="E15" s="11">
        <f>VLOOKUP(D15,Stats!$A$1:$B$10,2,FALSE)</f>
        <v>5</v>
      </c>
      <c r="F15" s="11" t="s">
        <v>133</v>
      </c>
    </row>
    <row r="16" spans="1:7" s="11" customFormat="1" x14ac:dyDescent="0.25">
      <c r="A16" s="7">
        <v>15</v>
      </c>
      <c r="B16" s="15" t="s">
        <v>81</v>
      </c>
      <c r="C16" s="11" t="s">
        <v>100</v>
      </c>
      <c r="D16" s="11" t="s">
        <v>12</v>
      </c>
      <c r="E16" s="11">
        <f>VLOOKUP(D16,Stats!$A$1:$B$10,2,FALSE)</f>
        <v>5</v>
      </c>
      <c r="F16" s="11" t="s">
        <v>134</v>
      </c>
    </row>
    <row r="17" spans="1:6" s="11" customFormat="1" x14ac:dyDescent="0.25">
      <c r="A17" s="7">
        <v>16</v>
      </c>
      <c r="B17" s="15" t="s">
        <v>81</v>
      </c>
      <c r="C17" s="11" t="s">
        <v>157</v>
      </c>
      <c r="D17" s="11" t="s">
        <v>13</v>
      </c>
      <c r="E17" s="11">
        <f>VLOOKUP(D17,Stats!$A$1:$B$10,2,FALSE)</f>
        <v>10</v>
      </c>
      <c r="F17" s="11" t="s">
        <v>135</v>
      </c>
    </row>
    <row r="18" spans="1:6" s="11" customFormat="1" x14ac:dyDescent="0.25">
      <c r="A18" s="7">
        <v>17</v>
      </c>
      <c r="B18" s="15" t="s">
        <v>81</v>
      </c>
      <c r="C18" s="11" t="s">
        <v>164</v>
      </c>
      <c r="D18" s="11" t="s">
        <v>12</v>
      </c>
      <c r="E18" s="11">
        <f>VLOOKUP(D18,Stats!$A$1:$B$10,2,FALSE)</f>
        <v>5</v>
      </c>
      <c r="F18" s="11" t="s">
        <v>136</v>
      </c>
    </row>
    <row r="19" spans="1:6" s="11" customFormat="1" x14ac:dyDescent="0.25">
      <c r="A19" s="7">
        <v>18</v>
      </c>
      <c r="B19" s="15" t="s">
        <v>81</v>
      </c>
      <c r="C19" s="11" t="s">
        <v>101</v>
      </c>
      <c r="D19" s="11" t="s">
        <v>12</v>
      </c>
      <c r="E19" s="11">
        <f>VLOOKUP(D19,Stats!$A$1:$B$10,2,FALSE)</f>
        <v>5</v>
      </c>
      <c r="F19" s="11" t="s">
        <v>137</v>
      </c>
    </row>
    <row r="20" spans="1:6" s="11" customFormat="1" x14ac:dyDescent="0.25">
      <c r="A20" s="7">
        <v>19</v>
      </c>
      <c r="B20" s="15" t="s">
        <v>81</v>
      </c>
      <c r="C20" s="11" t="s">
        <v>102</v>
      </c>
      <c r="D20" s="11" t="s">
        <v>12</v>
      </c>
      <c r="E20" s="11">
        <f>VLOOKUP(D20,Stats!$A$1:$B$10,2,FALSE)</f>
        <v>5</v>
      </c>
      <c r="F20" s="11" t="s">
        <v>138</v>
      </c>
    </row>
    <row r="21" spans="1:6" s="11" customFormat="1" x14ac:dyDescent="0.25">
      <c r="A21" s="7">
        <v>20</v>
      </c>
      <c r="B21" s="15" t="s">
        <v>81</v>
      </c>
      <c r="C21" s="11" t="s">
        <v>165</v>
      </c>
      <c r="D21" s="11" t="s">
        <v>12</v>
      </c>
      <c r="E21" s="11">
        <f>VLOOKUP(D21,Stats!$A$1:$B$10,2,FALSE)</f>
        <v>5</v>
      </c>
      <c r="F21" s="11" t="s">
        <v>139</v>
      </c>
    </row>
    <row r="22" spans="1:6" s="11" customFormat="1" x14ac:dyDescent="0.25">
      <c r="A22" s="7">
        <v>21</v>
      </c>
      <c r="B22" s="15" t="s">
        <v>81</v>
      </c>
      <c r="C22" s="11" t="s">
        <v>103</v>
      </c>
      <c r="D22" s="11" t="s">
        <v>12</v>
      </c>
      <c r="E22" s="11">
        <f>VLOOKUP(D22,Stats!$A$1:$B$10,2,FALSE)</f>
        <v>5</v>
      </c>
      <c r="F22" s="11" t="s">
        <v>140</v>
      </c>
    </row>
    <row r="23" spans="1:6" s="11" customFormat="1" x14ac:dyDescent="0.25">
      <c r="A23" s="7">
        <v>22</v>
      </c>
      <c r="B23" s="15" t="s">
        <v>81</v>
      </c>
      <c r="C23" s="11" t="s">
        <v>123</v>
      </c>
      <c r="D23" s="11" t="s">
        <v>12</v>
      </c>
      <c r="E23" s="11">
        <f>VLOOKUP(D23,Stats!$A$1:$B$10,2,FALSE)</f>
        <v>5</v>
      </c>
      <c r="F23" s="11" t="s">
        <v>141</v>
      </c>
    </row>
    <row r="24" spans="1:6" s="11" customFormat="1" x14ac:dyDescent="0.25">
      <c r="A24" s="7">
        <v>23</v>
      </c>
      <c r="B24" s="15" t="s">
        <v>81</v>
      </c>
      <c r="C24" s="11" t="s">
        <v>104</v>
      </c>
      <c r="D24" s="11" t="s">
        <v>12</v>
      </c>
      <c r="E24" s="11">
        <f>VLOOKUP(D24,Stats!$A$1:$B$10,2,FALSE)</f>
        <v>5</v>
      </c>
      <c r="F24" s="11" t="s">
        <v>142</v>
      </c>
    </row>
    <row r="25" spans="1:6" s="11" customFormat="1" x14ac:dyDescent="0.25">
      <c r="A25" s="7">
        <v>24</v>
      </c>
      <c r="B25" s="15" t="s">
        <v>81</v>
      </c>
      <c r="C25" s="11" t="s">
        <v>124</v>
      </c>
      <c r="D25" s="11" t="s">
        <v>12</v>
      </c>
      <c r="E25" s="11">
        <f>VLOOKUP(D25,Stats!$A$1:$B$10,2,FALSE)</f>
        <v>5</v>
      </c>
      <c r="F25" s="11" t="s">
        <v>146</v>
      </c>
    </row>
    <row r="26" spans="1:6" s="11" customFormat="1" x14ac:dyDescent="0.25">
      <c r="A26" s="7">
        <v>25</v>
      </c>
      <c r="B26" s="15" t="s">
        <v>81</v>
      </c>
      <c r="C26" s="11" t="s">
        <v>105</v>
      </c>
      <c r="D26" s="11" t="s">
        <v>12</v>
      </c>
      <c r="E26" s="11">
        <f>VLOOKUP(D26,Stats!$A$1:$B$10,2,FALSE)</f>
        <v>5</v>
      </c>
      <c r="F26" s="11" t="s">
        <v>145</v>
      </c>
    </row>
    <row r="27" spans="1:6" s="11" customFormat="1" x14ac:dyDescent="0.25">
      <c r="A27" s="7">
        <v>26</v>
      </c>
      <c r="B27" s="15" t="s">
        <v>81</v>
      </c>
      <c r="C27" s="11" t="s">
        <v>106</v>
      </c>
      <c r="D27" s="11" t="s">
        <v>12</v>
      </c>
      <c r="E27" s="11">
        <f>VLOOKUP(D27,Stats!$A$1:$B$10,2,FALSE)</f>
        <v>5</v>
      </c>
      <c r="F27" s="11" t="s">
        <v>144</v>
      </c>
    </row>
    <row r="28" spans="1:6" s="11" customFormat="1" x14ac:dyDescent="0.25">
      <c r="A28" s="7">
        <v>27</v>
      </c>
      <c r="B28" s="15" t="s">
        <v>81</v>
      </c>
      <c r="C28" s="11" t="s">
        <v>114</v>
      </c>
      <c r="D28" s="11" t="s">
        <v>12</v>
      </c>
      <c r="E28" s="11">
        <f>VLOOKUP(D28,Stats!$A$1:$B$10,2,FALSE)</f>
        <v>5</v>
      </c>
      <c r="F28" s="11" t="s">
        <v>143</v>
      </c>
    </row>
    <row r="29" spans="1:6" s="12" customFormat="1" x14ac:dyDescent="0.25">
      <c r="A29" s="7">
        <v>28</v>
      </c>
      <c r="B29" s="14" t="s">
        <v>82</v>
      </c>
      <c r="C29" s="12" t="s">
        <v>125</v>
      </c>
      <c r="D29" s="12" t="s">
        <v>15</v>
      </c>
      <c r="E29" s="12">
        <f>VLOOKUP(D29,Stats!$A$1:$B$10,2,FALSE)</f>
        <v>0</v>
      </c>
      <c r="F29" s="12" t="s">
        <v>62</v>
      </c>
    </row>
    <row r="30" spans="1:6" s="11" customFormat="1" x14ac:dyDescent="0.25">
      <c r="A30" s="7">
        <v>29</v>
      </c>
      <c r="B30" s="15" t="s">
        <v>82</v>
      </c>
      <c r="C30" s="11" t="s">
        <v>97</v>
      </c>
      <c r="D30" s="11" t="s">
        <v>10</v>
      </c>
      <c r="E30" s="11">
        <f>VLOOKUP(D30,Stats!$A$1:$B$10,2,FALSE)</f>
        <v>3</v>
      </c>
      <c r="F30" s="11" t="s">
        <v>85</v>
      </c>
    </row>
    <row r="31" spans="1:6" s="11" customFormat="1" x14ac:dyDescent="0.25">
      <c r="A31" s="7">
        <v>30</v>
      </c>
      <c r="B31" s="15" t="s">
        <v>82</v>
      </c>
      <c r="C31" s="11" t="s">
        <v>147</v>
      </c>
      <c r="D31" s="11" t="s">
        <v>10</v>
      </c>
      <c r="E31" s="11">
        <f>VLOOKUP(D31,Stats!$A$1:$B$10,2,FALSE)</f>
        <v>3</v>
      </c>
      <c r="F31" s="11" t="s">
        <v>86</v>
      </c>
    </row>
    <row r="32" spans="1:6" s="11" customFormat="1" x14ac:dyDescent="0.25">
      <c r="A32" s="7">
        <v>31</v>
      </c>
      <c r="B32" s="15" t="s">
        <v>82</v>
      </c>
      <c r="C32" s="11" t="s">
        <v>148</v>
      </c>
      <c r="D32" s="11" t="s">
        <v>10</v>
      </c>
      <c r="E32" s="11">
        <f>VLOOKUP(D32,Stats!$A$1:$B$10,2,FALSE)</f>
        <v>3</v>
      </c>
      <c r="F32" s="11" t="s">
        <v>87</v>
      </c>
    </row>
    <row r="33" spans="1:7" s="11" customFormat="1" x14ac:dyDescent="0.25">
      <c r="A33" s="7">
        <v>32</v>
      </c>
      <c r="B33" s="15" t="s">
        <v>82</v>
      </c>
      <c r="C33" s="11" t="s">
        <v>151</v>
      </c>
      <c r="D33" s="11" t="s">
        <v>10</v>
      </c>
      <c r="E33" s="11">
        <f>VLOOKUP(D33,Stats!$A$1:$B$10,2,FALSE)</f>
        <v>3</v>
      </c>
      <c r="F33" s="11" t="s">
        <v>88</v>
      </c>
    </row>
    <row r="34" spans="1:7" s="11" customFormat="1" x14ac:dyDescent="0.25">
      <c r="A34" s="7">
        <v>33</v>
      </c>
      <c r="B34" s="15" t="s">
        <v>82</v>
      </c>
      <c r="C34" s="11" t="s">
        <v>150</v>
      </c>
      <c r="D34" s="11" t="s">
        <v>10</v>
      </c>
      <c r="E34" s="11">
        <f>VLOOKUP(D34,Stats!$A$1:$B$10,2,FALSE)</f>
        <v>3</v>
      </c>
      <c r="F34" s="11" t="s">
        <v>89</v>
      </c>
    </row>
    <row r="35" spans="1:7" s="11" customFormat="1" x14ac:dyDescent="0.25">
      <c r="A35" s="7">
        <v>34</v>
      </c>
      <c r="B35" s="15" t="s">
        <v>82</v>
      </c>
      <c r="C35" s="11" t="s">
        <v>149</v>
      </c>
      <c r="D35" s="11" t="s">
        <v>10</v>
      </c>
      <c r="E35" s="11">
        <f>VLOOKUP(D35,Stats!$A$1:$B$10,2,FALSE)</f>
        <v>3</v>
      </c>
      <c r="F35" s="11" t="s">
        <v>90</v>
      </c>
    </row>
    <row r="36" spans="1:7" s="11" customFormat="1" x14ac:dyDescent="0.25">
      <c r="A36" s="7">
        <v>35</v>
      </c>
      <c r="B36" s="15" t="s">
        <v>82</v>
      </c>
      <c r="C36" s="11" t="s">
        <v>116</v>
      </c>
      <c r="D36" s="11" t="s">
        <v>11</v>
      </c>
      <c r="E36" s="11">
        <f>VLOOKUP(D36,Stats!$A$1:$B$10,2,FALSE)</f>
        <v>4</v>
      </c>
      <c r="F36" s="11" t="s">
        <v>91</v>
      </c>
    </row>
    <row r="37" spans="1:7" s="11" customFormat="1" x14ac:dyDescent="0.25">
      <c r="A37" s="7">
        <v>36</v>
      </c>
      <c r="B37" s="15" t="s">
        <v>82</v>
      </c>
      <c r="C37" s="11" t="s">
        <v>153</v>
      </c>
      <c r="D37" s="11" t="s">
        <v>11</v>
      </c>
      <c r="E37" s="11">
        <f>VLOOKUP(D37,Stats!$A$1:$B$10,2,FALSE)</f>
        <v>4</v>
      </c>
      <c r="F37" s="11" t="s">
        <v>92</v>
      </c>
    </row>
    <row r="38" spans="1:7" s="11" customFormat="1" x14ac:dyDescent="0.25">
      <c r="A38" s="7">
        <v>37</v>
      </c>
      <c r="B38" s="15" t="s">
        <v>82</v>
      </c>
      <c r="C38" s="11" t="s">
        <v>152</v>
      </c>
      <c r="D38" s="11" t="s">
        <v>11</v>
      </c>
      <c r="E38" s="11">
        <f>VLOOKUP(D38,Stats!$A$1:$B$10,2,FALSE)</f>
        <v>4</v>
      </c>
      <c r="F38" s="11" t="s">
        <v>93</v>
      </c>
    </row>
    <row r="39" spans="1:7" s="11" customFormat="1" x14ac:dyDescent="0.25">
      <c r="A39" s="7">
        <v>38</v>
      </c>
      <c r="B39" s="15" t="s">
        <v>82</v>
      </c>
      <c r="C39" s="11" t="s">
        <v>96</v>
      </c>
      <c r="D39" s="11" t="s">
        <v>12</v>
      </c>
      <c r="E39" s="11">
        <f>VLOOKUP(D39,Stats!$A$1:$B$10,2,FALSE)</f>
        <v>5</v>
      </c>
      <c r="F39" s="11" t="s">
        <v>94</v>
      </c>
    </row>
    <row r="40" spans="1:7" s="11" customFormat="1" x14ac:dyDescent="0.25">
      <c r="A40" s="7">
        <v>39</v>
      </c>
      <c r="B40" s="15" t="s">
        <v>82</v>
      </c>
      <c r="C40" s="11" t="s">
        <v>154</v>
      </c>
      <c r="D40" s="11" t="s">
        <v>12</v>
      </c>
      <c r="E40" s="11">
        <f>VLOOKUP(D40,Stats!$A$1:$B$10,2,FALSE)</f>
        <v>5</v>
      </c>
      <c r="F40" s="11" t="s">
        <v>95</v>
      </c>
    </row>
    <row r="41" spans="1:7" s="7" customFormat="1" x14ac:dyDescent="0.25">
      <c r="A41" s="7">
        <v>40</v>
      </c>
      <c r="B41" s="13" t="s">
        <v>35</v>
      </c>
      <c r="C41" s="5" t="s">
        <v>63</v>
      </c>
      <c r="D41" s="5" t="s">
        <v>12</v>
      </c>
      <c r="E41" s="7">
        <f>VLOOKUP(D41,Stats!$A$1:$B$10,2,FALSE)</f>
        <v>5</v>
      </c>
      <c r="F41" s="7" t="s">
        <v>64</v>
      </c>
      <c r="G41" s="5"/>
    </row>
    <row r="42" spans="1:7" s="7" customFormat="1" x14ac:dyDescent="0.25">
      <c r="A42" s="7">
        <v>41</v>
      </c>
      <c r="B42" s="13" t="s">
        <v>35</v>
      </c>
      <c r="C42" s="5" t="s">
        <v>65</v>
      </c>
      <c r="D42" s="5" t="s">
        <v>13</v>
      </c>
      <c r="E42" s="7">
        <f>VLOOKUP(D42,Stats!$A$1:$B$10,2,FALSE)</f>
        <v>10</v>
      </c>
      <c r="F42" s="7" t="s">
        <v>66</v>
      </c>
      <c r="G42" s="5"/>
    </row>
    <row r="43" spans="1:7" s="11" customFormat="1" x14ac:dyDescent="0.25">
      <c r="A43" s="7">
        <v>42</v>
      </c>
      <c r="B43" s="11" t="s">
        <v>35</v>
      </c>
      <c r="C43" s="11" t="s">
        <v>111</v>
      </c>
      <c r="D43" s="11" t="s">
        <v>13</v>
      </c>
      <c r="E43" s="11">
        <f>VLOOKUP(D43,Stats!$A$1:$B$10,2,FALSE)</f>
        <v>10</v>
      </c>
      <c r="F43" s="11" t="s">
        <v>67</v>
      </c>
    </row>
    <row r="44" spans="1:7" s="7" customFormat="1" x14ac:dyDescent="0.25">
      <c r="A44" s="7">
        <v>43</v>
      </c>
      <c r="B44" s="13" t="s">
        <v>35</v>
      </c>
      <c r="C44" s="5" t="s">
        <v>68</v>
      </c>
      <c r="D44" s="5" t="s">
        <v>14</v>
      </c>
      <c r="E44" s="7">
        <f>VLOOKUP(D44,Stats!$A$1:$B$10,2,FALSE)</f>
        <v>25</v>
      </c>
      <c r="F44" s="5" t="s">
        <v>69</v>
      </c>
      <c r="G44" s="5"/>
    </row>
    <row r="45" spans="1:7" s="12" customFormat="1" x14ac:dyDescent="0.25">
      <c r="A45" s="7">
        <v>44</v>
      </c>
      <c r="B45" s="12" t="s">
        <v>35</v>
      </c>
      <c r="C45" s="12" t="s">
        <v>126</v>
      </c>
      <c r="D45" s="12" t="s">
        <v>15</v>
      </c>
      <c r="E45" s="12">
        <f>VLOOKUP(D45,Stats!$A$1:$B$10,2,FALSE)</f>
        <v>0</v>
      </c>
      <c r="F45" s="12" t="s">
        <v>70</v>
      </c>
    </row>
    <row r="46" spans="1:7" s="7" customFormat="1" x14ac:dyDescent="0.25">
      <c r="A46" s="7">
        <v>45</v>
      </c>
      <c r="B46" s="13" t="s">
        <v>30</v>
      </c>
      <c r="C46" s="5" t="s">
        <v>72</v>
      </c>
      <c r="D46" s="5" t="s">
        <v>13</v>
      </c>
      <c r="E46" s="7">
        <f>VLOOKUP(D46,Stats!$A$1:$B$10,2,FALSE)</f>
        <v>10</v>
      </c>
      <c r="F46" s="7" t="s">
        <v>73</v>
      </c>
      <c r="G46" s="5"/>
    </row>
    <row r="47" spans="1:7" s="7" customFormat="1" x14ac:dyDescent="0.25">
      <c r="A47" s="7">
        <v>46</v>
      </c>
      <c r="B47" s="13" t="s">
        <v>30</v>
      </c>
      <c r="C47" s="5" t="s">
        <v>127</v>
      </c>
      <c r="D47" s="5" t="s">
        <v>13</v>
      </c>
      <c r="E47" s="7">
        <f>VLOOKUP(D47,Stats!$A$1:$B$10,2,FALSE)</f>
        <v>10</v>
      </c>
      <c r="F47" s="7" t="s">
        <v>74</v>
      </c>
      <c r="G47" s="5"/>
    </row>
    <row r="48" spans="1:7" s="7" customFormat="1" x14ac:dyDescent="0.25">
      <c r="A48" s="7">
        <v>47</v>
      </c>
      <c r="B48" s="13" t="s">
        <v>30</v>
      </c>
      <c r="C48" s="5" t="s">
        <v>75</v>
      </c>
      <c r="D48" s="5" t="s">
        <v>13</v>
      </c>
      <c r="E48" s="7">
        <f>VLOOKUP(D48,Stats!$A$1:$B$10,2,FALSE)</f>
        <v>10</v>
      </c>
      <c r="F48" s="7" t="s">
        <v>76</v>
      </c>
      <c r="G48" s="5"/>
    </row>
    <row r="49" spans="1:7" s="7" customFormat="1" x14ac:dyDescent="0.25">
      <c r="A49" s="7">
        <v>48</v>
      </c>
      <c r="B49" s="13" t="s">
        <v>30</v>
      </c>
      <c r="C49" s="5" t="s">
        <v>77</v>
      </c>
      <c r="D49" s="5" t="s">
        <v>13</v>
      </c>
      <c r="E49" s="7">
        <f>VLOOKUP(D49,Stats!$A$1:$B$10,2,FALSE)</f>
        <v>10</v>
      </c>
      <c r="F49" s="7" t="s">
        <v>78</v>
      </c>
      <c r="G49" s="5"/>
    </row>
    <row r="50" spans="1:7" s="7" customFormat="1" x14ac:dyDescent="0.25">
      <c r="A50" s="7">
        <v>49</v>
      </c>
      <c r="B50" s="13" t="s">
        <v>30</v>
      </c>
      <c r="C50" s="5" t="s">
        <v>128</v>
      </c>
      <c r="D50" s="5" t="s">
        <v>14</v>
      </c>
      <c r="E50" s="7">
        <f>VLOOKUP(D50,Stats!$A$1:$B$10,2,FALSE)</f>
        <v>25</v>
      </c>
      <c r="F50" s="7" t="s">
        <v>79</v>
      </c>
      <c r="G50" s="5"/>
    </row>
    <row r="51" spans="1:7" s="11" customFormat="1" x14ac:dyDescent="0.25">
      <c r="A51" s="7">
        <v>50</v>
      </c>
      <c r="B51" s="15" t="s">
        <v>30</v>
      </c>
      <c r="C51" s="11" t="s">
        <v>83</v>
      </c>
      <c r="D51" s="11" t="s">
        <v>13</v>
      </c>
      <c r="E51" s="11">
        <f>VLOOKUP(D51,Stats!$A$1:$B$10,2,FALSE)</f>
        <v>10</v>
      </c>
      <c r="F51" s="11" t="s">
        <v>84</v>
      </c>
    </row>
    <row r="52" spans="1:7" s="7" customFormat="1" x14ac:dyDescent="0.25">
      <c r="A52" s="7">
        <v>51</v>
      </c>
      <c r="B52" s="13" t="s">
        <v>30</v>
      </c>
      <c r="C52" s="5" t="s">
        <v>80</v>
      </c>
      <c r="D52" s="5" t="s">
        <v>31</v>
      </c>
      <c r="E52" s="7">
        <f>VLOOKUP(D52,Stats!$A$1:$B$10,2,FALSE)</f>
        <v>50</v>
      </c>
      <c r="F52" s="7" t="s">
        <v>115</v>
      </c>
      <c r="G52" s="5"/>
    </row>
    <row r="53" spans="1:7" s="17" customFormat="1" x14ac:dyDescent="0.25">
      <c r="A53" s="11">
        <v>52</v>
      </c>
      <c r="B53" s="16" t="s">
        <v>30</v>
      </c>
      <c r="C53" s="17" t="s">
        <v>113</v>
      </c>
      <c r="D53" s="17" t="s">
        <v>31</v>
      </c>
      <c r="E53" s="17">
        <f>VLOOKUP(D53,Stats!$A$1:$B$10,2,FALSE)</f>
        <v>50</v>
      </c>
      <c r="F53" s="17" t="s">
        <v>118</v>
      </c>
    </row>
    <row r="54" spans="1:7" s="7" customFormat="1" x14ac:dyDescent="0.25">
      <c r="B54" s="8"/>
      <c r="C54" s="5"/>
      <c r="D54" s="5"/>
      <c r="G54" s="5"/>
    </row>
    <row r="55" spans="1:7" s="7" customFormat="1" x14ac:dyDescent="0.25">
      <c r="B55" s="8"/>
      <c r="C55" s="5"/>
      <c r="D55" s="5"/>
      <c r="G55" s="5"/>
    </row>
    <row r="56" spans="1:7" s="7" customFormat="1" x14ac:dyDescent="0.25">
      <c r="B56" s="8"/>
      <c r="C56" s="5"/>
      <c r="D56" s="5"/>
      <c r="G56" s="5"/>
    </row>
    <row r="57" spans="1:7" s="7" customFormat="1" x14ac:dyDescent="0.25">
      <c r="B57" s="8"/>
      <c r="C57" s="5"/>
      <c r="D57" s="5"/>
      <c r="G57" s="5"/>
    </row>
    <row r="58" spans="1:7" s="7" customFormat="1" x14ac:dyDescent="0.25">
      <c r="B58" s="8"/>
      <c r="C58" s="5"/>
      <c r="D58" s="5"/>
      <c r="G58" s="5"/>
    </row>
    <row r="59" spans="1:7" s="7" customFormat="1" x14ac:dyDescent="0.25">
      <c r="B59" s="8"/>
      <c r="C59" s="5"/>
      <c r="D59" s="5"/>
      <c r="G59" s="5"/>
    </row>
    <row r="60" spans="1:7" s="7" customFormat="1" x14ac:dyDescent="0.25">
      <c r="B60" s="8"/>
      <c r="C60" s="5"/>
      <c r="D60" s="5"/>
      <c r="G60" s="5"/>
    </row>
    <row r="61" spans="1:7" s="7" customFormat="1" x14ac:dyDescent="0.25">
      <c r="B61" s="8"/>
      <c r="C61" s="5"/>
      <c r="D61" s="5"/>
      <c r="G61" s="5"/>
    </row>
    <row r="62" spans="1:7" s="7" customFormat="1" x14ac:dyDescent="0.25">
      <c r="B62" s="8"/>
      <c r="C62" s="5"/>
      <c r="D62" s="5"/>
      <c r="G62" s="5"/>
    </row>
    <row r="63" spans="1:7" s="7" customFormat="1" x14ac:dyDescent="0.25">
      <c r="B63" s="8"/>
      <c r="C63" s="5"/>
      <c r="D63" s="5"/>
      <c r="G63" s="5"/>
    </row>
    <row r="64" spans="1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x14ac:dyDescent="0.25">
      <c r="B67" s="8"/>
      <c r="D67" s="5"/>
      <c r="E67" s="7"/>
      <c r="F67" s="7"/>
    </row>
    <row r="68" spans="2:7" s="7" customFormat="1" x14ac:dyDescent="0.25">
      <c r="B68" s="8"/>
      <c r="C68" s="5"/>
      <c r="D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x14ac:dyDescent="0.25">
      <c r="B71" s="8"/>
      <c r="D71" s="5"/>
      <c r="E71" s="7"/>
      <c r="F71" s="7"/>
    </row>
    <row r="72" spans="2:7" x14ac:dyDescent="0.25">
      <c r="B72" s="8"/>
      <c r="D72" s="5"/>
      <c r="E72" s="7"/>
      <c r="F72" s="7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x14ac:dyDescent="0.25">
      <c r="B75" s="8"/>
      <c r="D75" s="5"/>
      <c r="E75" s="7"/>
      <c r="F75" s="7"/>
    </row>
    <row r="76" spans="2:7" x14ac:dyDescent="0.25">
      <c r="B76" s="8"/>
      <c r="D76" s="5"/>
      <c r="E76" s="7"/>
      <c r="F76" s="7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5"/>
      <c r="D93" s="5"/>
      <c r="G93" s="5"/>
    </row>
    <row r="94" spans="2:7" s="7" customFormat="1" x14ac:dyDescent="0.25">
      <c r="B94" s="8"/>
      <c r="C94" s="5"/>
      <c r="D94" s="5"/>
      <c r="G94" s="5"/>
    </row>
    <row r="95" spans="2:7" s="7" customFormat="1" x14ac:dyDescent="0.25">
      <c r="B95" s="8"/>
      <c r="C95" s="5"/>
      <c r="D95" s="5"/>
      <c r="G95" s="5"/>
    </row>
    <row r="96" spans="2:7" s="7" customFormat="1" x14ac:dyDescent="0.25">
      <c r="B96" s="8"/>
      <c r="C96" s="5"/>
      <c r="D96" s="5"/>
      <c r="G96" s="5"/>
    </row>
    <row r="97" spans="2:7" s="7" customFormat="1" x14ac:dyDescent="0.25">
      <c r="B97" s="8"/>
      <c r="C97" s="5"/>
      <c r="D97" s="5"/>
      <c r="G97" s="5"/>
    </row>
    <row r="98" spans="2:7" s="7" customFormat="1" x14ac:dyDescent="0.25">
      <c r="B98" s="8"/>
      <c r="C98" s="5"/>
      <c r="D98" s="5"/>
      <c r="G98" s="5"/>
    </row>
    <row r="99" spans="2:7" s="7" customFormat="1" x14ac:dyDescent="0.25">
      <c r="B99" s="8"/>
      <c r="C99" s="5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  <c r="G104" s="5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5"/>
      <c r="D106" s="5"/>
      <c r="G106" s="5"/>
    </row>
    <row r="107" spans="2:7" s="7" customFormat="1" x14ac:dyDescent="0.25">
      <c r="B107" s="8"/>
      <c r="C107" s="5"/>
      <c r="D107" s="5"/>
      <c r="G107" s="5"/>
    </row>
    <row r="108" spans="2:7" s="7" customFormat="1" x14ac:dyDescent="0.25">
      <c r="B108" s="8"/>
      <c r="C108" s="5"/>
      <c r="D108" s="5"/>
      <c r="G108" s="5"/>
    </row>
    <row r="109" spans="2:7" s="7" customFormat="1" x14ac:dyDescent="0.25">
      <c r="B109" s="8"/>
      <c r="C109" s="5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G113" s="5"/>
    </row>
    <row r="114" spans="2:7" s="7" customFormat="1" x14ac:dyDescent="0.25">
      <c r="B114" s="8"/>
      <c r="C114" s="5"/>
      <c r="D114" s="5"/>
      <c r="G114" s="5"/>
    </row>
    <row r="115" spans="2:7" s="7" customFormat="1" x14ac:dyDescent="0.25">
      <c r="B115" s="8"/>
      <c r="C115" s="5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G117" s="5"/>
    </row>
    <row r="118" spans="2:7" s="7" customFormat="1" x14ac:dyDescent="0.25">
      <c r="B118" s="8"/>
      <c r="C118" s="5"/>
      <c r="D118" s="5"/>
      <c r="G118" s="5"/>
    </row>
    <row r="119" spans="2:7" s="7" customFormat="1" x14ac:dyDescent="0.25">
      <c r="B119" s="8"/>
      <c r="C119" s="5"/>
      <c r="D119" s="5"/>
      <c r="G119" s="5"/>
    </row>
    <row r="120" spans="2:7" s="7" customFormat="1" x14ac:dyDescent="0.25">
      <c r="B120" s="8"/>
      <c r="C120" s="5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10"/>
      <c r="D122" s="5"/>
      <c r="G122" s="5"/>
    </row>
    <row r="123" spans="2:7" s="7" customFormat="1" x14ac:dyDescent="0.25">
      <c r="B123" s="8"/>
      <c r="C123" s="10"/>
      <c r="D123" s="5"/>
      <c r="G123" s="5"/>
    </row>
    <row r="124" spans="2:7" s="7" customFormat="1" x14ac:dyDescent="0.25">
      <c r="B124" s="8"/>
      <c r="C124" s="10"/>
      <c r="D124" s="5"/>
      <c r="G124" s="5"/>
    </row>
    <row r="125" spans="2:7" s="7" customFormat="1" x14ac:dyDescent="0.25">
      <c r="B125" s="8"/>
      <c r="C125" s="10"/>
      <c r="D125" s="5"/>
      <c r="G125" s="5"/>
    </row>
    <row r="126" spans="2:7" s="7" customFormat="1" x14ac:dyDescent="0.25">
      <c r="B126" s="8"/>
      <c r="C126" s="10"/>
      <c r="D126" s="5"/>
      <c r="G126" s="5"/>
    </row>
    <row r="127" spans="2:7" s="7" customFormat="1" x14ac:dyDescent="0.25">
      <c r="B127" s="8"/>
      <c r="C127" s="10"/>
      <c r="D127" s="5"/>
      <c r="G127" s="5"/>
    </row>
    <row r="128" spans="2:7" s="7" customFormat="1" x14ac:dyDescent="0.25">
      <c r="B128" s="8"/>
      <c r="C128" s="10"/>
      <c r="D128" s="5"/>
      <c r="G128" s="5"/>
    </row>
    <row r="129" spans="2:7" x14ac:dyDescent="0.25">
      <c r="B129" s="8"/>
      <c r="C129" s="10"/>
      <c r="D129" s="5"/>
      <c r="E129" s="7"/>
      <c r="F129" s="7"/>
    </row>
    <row r="130" spans="2:7" s="7" customFormat="1" x14ac:dyDescent="0.25">
      <c r="B130" s="8"/>
      <c r="C130" s="10"/>
      <c r="D130" s="5"/>
      <c r="G130" s="5"/>
    </row>
    <row r="131" spans="2:7" s="7" customFormat="1" x14ac:dyDescent="0.25">
      <c r="B131" s="8"/>
      <c r="C131" s="10"/>
      <c r="D131" s="5"/>
      <c r="G131" s="5"/>
    </row>
    <row r="132" spans="2:7" s="7" customFormat="1" x14ac:dyDescent="0.25">
      <c r="B132" s="8"/>
      <c r="C132" s="10"/>
      <c r="D132" s="5"/>
      <c r="G132" s="5"/>
    </row>
    <row r="133" spans="2:7" s="7" customFormat="1" x14ac:dyDescent="0.25">
      <c r="B133" s="8"/>
      <c r="C133" s="10"/>
      <c r="D133" s="5"/>
    </row>
    <row r="134" spans="2:7" x14ac:dyDescent="0.25">
      <c r="B134" s="8"/>
      <c r="C134" s="10"/>
      <c r="D134" s="5"/>
      <c r="E134" s="7"/>
      <c r="F134" s="7"/>
    </row>
    <row r="135" spans="2:7" x14ac:dyDescent="0.25">
      <c r="B135" s="8"/>
      <c r="C135" s="10"/>
      <c r="D135" s="5"/>
      <c r="E135" s="7"/>
      <c r="F135" s="7"/>
    </row>
    <row r="136" spans="2:7" x14ac:dyDescent="0.25">
      <c r="B136" s="8"/>
      <c r="D136" s="5"/>
      <c r="E136" s="7"/>
      <c r="F136" s="7"/>
    </row>
    <row r="137" spans="2:7" x14ac:dyDescent="0.25">
      <c r="B137" s="8"/>
      <c r="C137" s="10"/>
      <c r="D137" s="5"/>
      <c r="E137" s="7"/>
      <c r="F137" s="7"/>
    </row>
    <row r="138" spans="2:7" x14ac:dyDescent="0.25">
      <c r="F138" s="7"/>
    </row>
    <row r="139" spans="2:7" x14ac:dyDescent="0.25">
      <c r="F139" s="7"/>
    </row>
    <row r="140" spans="2:7" x14ac:dyDescent="0.25">
      <c r="F140" s="7"/>
    </row>
    <row r="141" spans="2:7" x14ac:dyDescent="0.25">
      <c r="F141" s="7"/>
    </row>
    <row r="142" spans="2:7" x14ac:dyDescent="0.25">
      <c r="F142" s="7"/>
    </row>
    <row r="143" spans="2:7" x14ac:dyDescent="0.25">
      <c r="F143" s="7"/>
    </row>
    <row r="144" spans="2:7" x14ac:dyDescent="0.25">
      <c r="F144" s="7"/>
    </row>
    <row r="145" spans="2:7" s="7" customFormat="1" x14ac:dyDescent="0.25">
      <c r="C145" s="5"/>
      <c r="D145"/>
      <c r="E145"/>
      <c r="G145" s="5"/>
    </row>
    <row r="146" spans="2:7" s="7" customFormat="1" x14ac:dyDescent="0.25">
      <c r="B146" s="8"/>
      <c r="C146" s="10"/>
      <c r="D146" s="5"/>
      <c r="G146" s="5"/>
    </row>
    <row r="147" spans="2:7" s="7" customFormat="1" x14ac:dyDescent="0.25">
      <c r="B147" s="8"/>
      <c r="C147" s="10"/>
      <c r="D147" s="5"/>
      <c r="G147" s="5"/>
    </row>
    <row r="148" spans="2:7" s="7" customFormat="1" x14ac:dyDescent="0.25">
      <c r="B148" s="8"/>
      <c r="C148" s="10"/>
      <c r="D148" s="5"/>
      <c r="G148" s="5"/>
    </row>
    <row r="149" spans="2:7" s="7" customFormat="1" x14ac:dyDescent="0.25">
      <c r="B149" s="8"/>
      <c r="C149" s="10"/>
      <c r="D149" s="5"/>
      <c r="G149" s="5"/>
    </row>
    <row r="150" spans="2:7" s="7" customFormat="1" x14ac:dyDescent="0.25">
      <c r="B150" s="8"/>
      <c r="C150" s="5"/>
      <c r="D150" s="5"/>
      <c r="G150" s="5"/>
    </row>
    <row r="151" spans="2:7" s="7" customFormat="1" x14ac:dyDescent="0.25">
      <c r="B151" s="8"/>
      <c r="C151" s="5"/>
      <c r="D151" s="5"/>
      <c r="G151" s="5"/>
    </row>
    <row r="152" spans="2:7" s="7" customFormat="1" x14ac:dyDescent="0.25">
      <c r="B152" s="8"/>
      <c r="C152" s="5"/>
      <c r="D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s="7" customFormat="1" x14ac:dyDescent="0.25">
      <c r="B155" s="8"/>
      <c r="C155" s="5"/>
      <c r="D155" s="5"/>
      <c r="E155" s="5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s="7" customFormat="1" x14ac:dyDescent="0.25">
      <c r="B158" s="8"/>
      <c r="C158" s="5"/>
      <c r="D158" s="5"/>
      <c r="E158" s="5"/>
      <c r="G158" s="5"/>
    </row>
    <row r="159" spans="2:7" s="7" customFormat="1" x14ac:dyDescent="0.25">
      <c r="B159" s="8"/>
      <c r="C159" s="5"/>
      <c r="D159" s="5"/>
      <c r="E159" s="5"/>
      <c r="G159" s="5"/>
    </row>
    <row r="160" spans="2:7" x14ac:dyDescent="0.25">
      <c r="B160" s="8"/>
      <c r="D160" s="5"/>
      <c r="E160" s="5"/>
      <c r="F160" s="7"/>
      <c r="G160" s="5"/>
    </row>
    <row r="161" spans="2:7" x14ac:dyDescent="0.25">
      <c r="B161" s="8"/>
      <c r="D161" s="5"/>
      <c r="E161" s="5"/>
      <c r="F161" s="7"/>
      <c r="G161" s="5"/>
    </row>
    <row r="162" spans="2:7" s="7" customFormat="1" x14ac:dyDescent="0.25">
      <c r="B162" s="8"/>
      <c r="C162" s="5"/>
      <c r="D162" s="5"/>
      <c r="E162" s="5"/>
      <c r="G162" s="5"/>
    </row>
    <row r="163" spans="2:7" s="7" customFormat="1" x14ac:dyDescent="0.25">
      <c r="B163" s="8"/>
      <c r="C163" s="5"/>
      <c r="D163" s="5"/>
      <c r="E163" s="5"/>
      <c r="G163" s="9"/>
    </row>
    <row r="164" spans="2:7" s="7" customFormat="1" x14ac:dyDescent="0.25">
      <c r="B164" s="8"/>
      <c r="C164" s="5"/>
      <c r="D164" s="5"/>
      <c r="E164" s="5"/>
      <c r="G164" s="5"/>
    </row>
    <row r="165" spans="2:7" s="7" customFormat="1" x14ac:dyDescent="0.25">
      <c r="B165" s="8"/>
      <c r="C165" s="5"/>
      <c r="D165" s="5"/>
      <c r="E165" s="5"/>
      <c r="G165" s="5"/>
    </row>
    <row r="166" spans="2:7" s="7" customFormat="1" x14ac:dyDescent="0.25">
      <c r="B166" s="8"/>
      <c r="C166" s="5"/>
      <c r="D166" s="5"/>
      <c r="E166" s="5"/>
      <c r="G166" s="5"/>
    </row>
    <row r="167" spans="2:7" s="7" customFormat="1" x14ac:dyDescent="0.25">
      <c r="B167" s="8"/>
      <c r="C167" s="5"/>
      <c r="D167" s="5"/>
      <c r="E167" s="5"/>
      <c r="G167" s="5"/>
    </row>
    <row r="168" spans="2:7" s="7" customFormat="1" x14ac:dyDescent="0.25">
      <c r="B168" s="8"/>
      <c r="C168" s="5"/>
      <c r="D168" s="5"/>
      <c r="E168" s="5"/>
      <c r="G168" s="5"/>
    </row>
    <row r="169" spans="2:7" x14ac:dyDescent="0.25">
      <c r="B169" s="8"/>
      <c r="D169" s="5"/>
      <c r="E169" s="5"/>
      <c r="F169" s="7"/>
      <c r="G169" s="5"/>
    </row>
    <row r="170" spans="2:7" s="7" customFormat="1" x14ac:dyDescent="0.25">
      <c r="B170" s="8"/>
      <c r="C170" s="5"/>
      <c r="D170" s="5"/>
      <c r="E170" s="5"/>
      <c r="G170" s="5"/>
    </row>
    <row r="171" spans="2:7" s="7" customFormat="1" x14ac:dyDescent="0.25">
      <c r="B171" s="8"/>
      <c r="C171" s="5"/>
      <c r="D171" s="5"/>
      <c r="E171" s="5"/>
      <c r="G171" s="5"/>
    </row>
    <row r="172" spans="2:7" x14ac:dyDescent="0.25">
      <c r="B172" s="8"/>
      <c r="C172" s="10"/>
      <c r="D172" s="5"/>
      <c r="E172" s="5"/>
      <c r="F172" s="7"/>
      <c r="G172" s="5"/>
    </row>
    <row r="173" spans="2:7" s="7" customFormat="1" x14ac:dyDescent="0.25">
      <c r="B173" s="8"/>
      <c r="C173" s="10"/>
      <c r="D173" s="5"/>
      <c r="E173" s="5"/>
      <c r="G173" s="5"/>
    </row>
    <row r="174" spans="2:7" x14ac:dyDescent="0.25">
      <c r="B174" s="8"/>
      <c r="C174" s="10"/>
      <c r="D174" s="5"/>
      <c r="E174" s="5"/>
      <c r="F174" s="7"/>
      <c r="G174" s="5"/>
    </row>
    <row r="175" spans="2:7" x14ac:dyDescent="0.25">
      <c r="B175" s="8"/>
      <c r="D175" s="5"/>
      <c r="E175" s="5"/>
      <c r="F175" s="7"/>
      <c r="G175" s="5"/>
    </row>
    <row r="176" spans="2:7" x14ac:dyDescent="0.25">
      <c r="B176" s="8"/>
      <c r="D176" s="5"/>
      <c r="E176" s="5"/>
      <c r="F176" s="7"/>
      <c r="G176" s="5"/>
    </row>
    <row r="177" spans="2:7" s="7" customFormat="1" x14ac:dyDescent="0.25">
      <c r="B177" s="8"/>
      <c r="C177" s="5"/>
      <c r="D177" s="5"/>
      <c r="E177" s="5"/>
      <c r="G177" s="5"/>
    </row>
    <row r="178" spans="2:7" s="7" customFormat="1" x14ac:dyDescent="0.25">
      <c r="B178" s="8"/>
      <c r="C178" s="5"/>
      <c r="D178" s="5"/>
      <c r="E178" s="5"/>
      <c r="G178" s="5"/>
    </row>
    <row r="179" spans="2:7" x14ac:dyDescent="0.25">
      <c r="B179" s="8"/>
      <c r="D179" s="5"/>
      <c r="E179" s="5"/>
      <c r="F179" s="7"/>
      <c r="G179" s="5"/>
    </row>
    <row r="180" spans="2:7" x14ac:dyDescent="0.25">
      <c r="B180" s="8"/>
      <c r="D180" s="5"/>
      <c r="E180" s="5"/>
      <c r="F180" s="7"/>
      <c r="G180" s="5"/>
    </row>
    <row r="181" spans="2:7" s="7" customFormat="1" x14ac:dyDescent="0.25">
      <c r="B181" s="8"/>
      <c r="C181" s="5"/>
      <c r="D181" s="5"/>
      <c r="E181" s="5"/>
      <c r="G181" s="5"/>
    </row>
    <row r="182" spans="2:7" s="7" customFormat="1" x14ac:dyDescent="0.25">
      <c r="B182" s="8"/>
      <c r="C182" s="5"/>
      <c r="D182" s="5"/>
      <c r="E182" s="5"/>
      <c r="G182" s="5"/>
    </row>
    <row r="183" spans="2:7" s="7" customFormat="1" x14ac:dyDescent="0.25">
      <c r="B183" s="8"/>
      <c r="C183" s="5"/>
      <c r="D183" s="5"/>
      <c r="E183" s="5"/>
      <c r="G183" s="5"/>
    </row>
    <row r="184" spans="2:7" s="7" customFormat="1" x14ac:dyDescent="0.25">
      <c r="B184" s="8"/>
      <c r="C184" s="5"/>
      <c r="D184" s="5"/>
      <c r="E184" s="5"/>
      <c r="G184" s="5"/>
    </row>
    <row r="185" spans="2:7" s="7" customFormat="1" x14ac:dyDescent="0.25">
      <c r="B185" s="8"/>
      <c r="C185" s="5"/>
      <c r="D185" s="5"/>
      <c r="E185" s="5"/>
      <c r="G185" s="5"/>
    </row>
    <row r="186" spans="2:7" x14ac:dyDescent="0.25">
      <c r="B186" s="8"/>
      <c r="D186" s="5"/>
      <c r="E186" s="5"/>
      <c r="F186" s="7"/>
    </row>
    <row r="187" spans="2:7" x14ac:dyDescent="0.25">
      <c r="B187" s="8"/>
      <c r="D187" s="5"/>
      <c r="E187" s="5"/>
      <c r="F187" s="7"/>
    </row>
    <row r="188" spans="2:7" x14ac:dyDescent="0.25">
      <c r="B188" s="8"/>
      <c r="D188" s="5"/>
      <c r="E188" s="5"/>
      <c r="F188" s="7"/>
    </row>
    <row r="189" spans="2:7" x14ac:dyDescent="0.25">
      <c r="B189" s="2"/>
      <c r="F189" s="7"/>
    </row>
    <row r="190" spans="2:7" x14ac:dyDescent="0.25">
      <c r="B190" s="2"/>
      <c r="F190" s="7"/>
    </row>
    <row r="191" spans="2:7" x14ac:dyDescent="0.25">
      <c r="B191" s="2"/>
      <c r="F191" s="7"/>
    </row>
    <row r="192" spans="2:7" x14ac:dyDescent="0.25">
      <c r="B192" s="2"/>
      <c r="F192" s="7"/>
    </row>
    <row r="193" spans="2:6" x14ac:dyDescent="0.25">
      <c r="B193" s="2"/>
      <c r="F193" s="7"/>
    </row>
    <row r="194" spans="2:6" x14ac:dyDescent="0.25">
      <c r="B194" s="2"/>
      <c r="F194" s="7"/>
    </row>
    <row r="195" spans="2:6" x14ac:dyDescent="0.25">
      <c r="B195" s="2"/>
      <c r="F195" s="7"/>
    </row>
    <row r="196" spans="2:6" x14ac:dyDescent="0.25">
      <c r="B196" s="2"/>
      <c r="F196" s="7"/>
    </row>
    <row r="197" spans="2:6" x14ac:dyDescent="0.25">
      <c r="B197" s="2"/>
      <c r="F197" s="7"/>
    </row>
    <row r="198" spans="2:6" x14ac:dyDescent="0.25">
      <c r="B198" s="2"/>
      <c r="F198" s="7"/>
    </row>
    <row r="199" spans="2:6" x14ac:dyDescent="0.25">
      <c r="B199" s="2"/>
      <c r="F199" s="7"/>
    </row>
    <row r="200" spans="2:6" x14ac:dyDescent="0.25">
      <c r="B200" s="2"/>
      <c r="F200" s="7"/>
    </row>
    <row r="201" spans="2:6" s="7" customFormat="1" x14ac:dyDescent="0.25">
      <c r="B201" s="2"/>
      <c r="C201" s="5"/>
      <c r="D201"/>
      <c r="E201"/>
    </row>
    <row r="202" spans="2:6" x14ac:dyDescent="0.25">
      <c r="B202" s="2"/>
      <c r="F202" s="7"/>
    </row>
    <row r="203" spans="2:6" x14ac:dyDescent="0.25">
      <c r="B203" s="2"/>
      <c r="F203" s="7"/>
    </row>
    <row r="204" spans="2:6" s="7" customFormat="1" x14ac:dyDescent="0.25">
      <c r="B204" s="2"/>
      <c r="C204" s="5"/>
    </row>
    <row r="205" spans="2:6" s="7" customFormat="1" x14ac:dyDescent="0.25">
      <c r="B205" s="2"/>
      <c r="C205" s="5"/>
      <c r="D205"/>
      <c r="E205"/>
    </row>
    <row r="206" spans="2:6" x14ac:dyDescent="0.25">
      <c r="B206" s="2"/>
      <c r="F206" s="7"/>
    </row>
    <row r="207" spans="2:6" x14ac:dyDescent="0.25">
      <c r="B207" s="2"/>
      <c r="D207" s="7"/>
      <c r="E207" s="7"/>
      <c r="F207" s="7"/>
    </row>
    <row r="208" spans="2:6" x14ac:dyDescent="0.25">
      <c r="B208" s="2"/>
      <c r="D208" s="7"/>
      <c r="E208" s="7"/>
      <c r="F208" s="7"/>
    </row>
    <row r="209" spans="2:6" x14ac:dyDescent="0.25">
      <c r="B209" s="2"/>
      <c r="D209" s="5"/>
      <c r="E209" s="5"/>
      <c r="F209" s="7"/>
    </row>
    <row r="210" spans="2:6" x14ac:dyDescent="0.25">
      <c r="B210" s="2"/>
      <c r="F210" s="7"/>
    </row>
    <row r="211" spans="2:6" x14ac:dyDescent="0.25">
      <c r="B211" s="2"/>
      <c r="F211" s="7"/>
    </row>
    <row r="212" spans="2:6" x14ac:dyDescent="0.25">
      <c r="B212" s="2"/>
      <c r="F212" s="7"/>
    </row>
    <row r="213" spans="2:6" x14ac:dyDescent="0.25">
      <c r="B213" s="2"/>
      <c r="F213" s="7"/>
    </row>
    <row r="214" spans="2:6" x14ac:dyDescent="0.25">
      <c r="B214" s="2"/>
      <c r="F214" s="7"/>
    </row>
    <row r="215" spans="2:6" x14ac:dyDescent="0.25">
      <c r="B215" s="2"/>
      <c r="F215" s="7"/>
    </row>
    <row r="216" spans="2:6" x14ac:dyDescent="0.25">
      <c r="B216" s="2"/>
      <c r="F216" s="7"/>
    </row>
    <row r="217" spans="2:6" x14ac:dyDescent="0.25">
      <c r="B217" s="2"/>
      <c r="F217" s="7"/>
    </row>
    <row r="218" spans="2:6" s="7" customFormat="1" x14ac:dyDescent="0.25">
      <c r="B218" s="2"/>
      <c r="C218" s="5"/>
      <c r="D218"/>
      <c r="E218"/>
    </row>
    <row r="219" spans="2:6" x14ac:dyDescent="0.25">
      <c r="B219" s="2"/>
      <c r="F219" s="7"/>
    </row>
    <row r="220" spans="2:6" x14ac:dyDescent="0.25">
      <c r="B220" s="2"/>
      <c r="F220" s="7"/>
    </row>
    <row r="221" spans="2:6" x14ac:dyDescent="0.25">
      <c r="B221" s="2"/>
      <c r="D221" s="5"/>
      <c r="E221" s="5"/>
      <c r="F221" s="7"/>
    </row>
  </sheetData>
  <autoFilter ref="B1:G218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D146:D221 D2:D137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9"/>
  <sheetViews>
    <sheetView topLeftCell="E1" workbookViewId="0">
      <selection activeCell="H31" sqref="H31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33</v>
      </c>
      <c r="B1" s="2" t="s">
        <v>16</v>
      </c>
      <c r="C1" s="6" t="s">
        <v>1</v>
      </c>
      <c r="D1" s="1" t="s">
        <v>32</v>
      </c>
      <c r="E1" s="1" t="s">
        <v>3</v>
      </c>
      <c r="F1" s="1" t="s">
        <v>8</v>
      </c>
      <c r="G1" s="6" t="s">
        <v>2</v>
      </c>
      <c r="H1" s="6" t="s">
        <v>34</v>
      </c>
      <c r="I1" s="1" t="s">
        <v>7</v>
      </c>
    </row>
    <row r="2" spans="1:9" x14ac:dyDescent="0.25">
      <c r="B2" s="8"/>
      <c r="C2" s="5"/>
      <c r="F2" s="7"/>
      <c r="G2" s="5"/>
    </row>
    <row r="3" spans="1:9" x14ac:dyDescent="0.25">
      <c r="B3" s="8"/>
      <c r="C3" s="5"/>
      <c r="F3" s="7"/>
      <c r="G3" s="5"/>
    </row>
    <row r="4" spans="1:9" x14ac:dyDescent="0.25">
      <c r="B4" s="8"/>
      <c r="C4" s="5"/>
      <c r="F4" s="7"/>
      <c r="G4" s="5"/>
    </row>
    <row r="5" spans="1:9" x14ac:dyDescent="0.25">
      <c r="B5" s="8"/>
      <c r="C5" s="5"/>
      <c r="F5" s="7"/>
      <c r="G5" s="5"/>
    </row>
    <row r="6" spans="1:9" x14ac:dyDescent="0.25">
      <c r="B6" s="8"/>
      <c r="C6" s="5"/>
      <c r="F6" s="7"/>
      <c r="G6" s="5"/>
    </row>
    <row r="7" spans="1:9" x14ac:dyDescent="0.25">
      <c r="B7" s="8"/>
      <c r="C7" s="5"/>
      <c r="F7" s="7"/>
      <c r="G7" s="5"/>
    </row>
    <row r="8" spans="1:9" x14ac:dyDescent="0.25">
      <c r="B8" s="8"/>
      <c r="C8" s="5"/>
      <c r="F8" s="7"/>
      <c r="G8" s="5"/>
    </row>
    <row r="9" spans="1:9" x14ac:dyDescent="0.25">
      <c r="B9" s="8"/>
      <c r="C9" s="5"/>
      <c r="F9" s="7"/>
      <c r="G9" s="5"/>
    </row>
    <row r="10" spans="1:9" x14ac:dyDescent="0.25">
      <c r="B10" s="8"/>
      <c r="C10" s="5"/>
      <c r="F10" s="7"/>
      <c r="G10" s="5"/>
    </row>
    <row r="11" spans="1:9" x14ac:dyDescent="0.25">
      <c r="B11" s="8"/>
      <c r="C11" s="5"/>
      <c r="F11" s="7"/>
      <c r="G11" s="5"/>
    </row>
    <row r="12" spans="1:9" x14ac:dyDescent="0.25">
      <c r="B12" s="8"/>
      <c r="C12" s="5"/>
      <c r="F12" s="7"/>
      <c r="G12" s="5"/>
    </row>
    <row r="13" spans="1:9" x14ac:dyDescent="0.25">
      <c r="B13" s="8"/>
      <c r="C13" s="5"/>
      <c r="F13" s="7"/>
      <c r="G13" s="5"/>
    </row>
    <row r="14" spans="1:9" x14ac:dyDescent="0.25">
      <c r="B14" s="8"/>
      <c r="C14" s="5"/>
      <c r="F14" s="7"/>
      <c r="G14" s="5"/>
    </row>
    <row r="15" spans="1:9" x14ac:dyDescent="0.25">
      <c r="B15" s="8"/>
      <c r="F15" s="7"/>
      <c r="G15" s="5"/>
    </row>
    <row r="16" spans="1:9" x14ac:dyDescent="0.25">
      <c r="B16" s="8"/>
      <c r="C16" s="5"/>
      <c r="F16" s="7"/>
      <c r="G16" s="5"/>
    </row>
    <row r="17" spans="2:7" x14ac:dyDescent="0.25">
      <c r="B17" s="8"/>
      <c r="F17" s="7"/>
      <c r="G17" s="5"/>
    </row>
    <row r="18" spans="2:7" x14ac:dyDescent="0.25">
      <c r="B18" s="8"/>
      <c r="F18" s="7"/>
      <c r="G18" s="5"/>
    </row>
    <row r="19" spans="2:7" x14ac:dyDescent="0.25">
      <c r="B19" s="8"/>
      <c r="F19" s="7"/>
      <c r="G19" s="5"/>
    </row>
    <row r="20" spans="2:7" x14ac:dyDescent="0.25">
      <c r="B20" s="8"/>
      <c r="C20" s="5"/>
      <c r="F20" s="7"/>
    </row>
    <row r="21" spans="2:7" x14ac:dyDescent="0.25">
      <c r="B21" s="8"/>
      <c r="C21" s="5"/>
      <c r="F21" s="7"/>
    </row>
    <row r="22" spans="2:7" x14ac:dyDescent="0.25">
      <c r="B22" s="8"/>
      <c r="C22" s="5"/>
      <c r="F22" s="7"/>
    </row>
    <row r="23" spans="2:7" x14ac:dyDescent="0.25">
      <c r="B23" s="8"/>
      <c r="C23" s="5"/>
      <c r="F23" s="7"/>
    </row>
    <row r="24" spans="2:7" x14ac:dyDescent="0.25">
      <c r="B24" s="8"/>
      <c r="C24" s="5"/>
      <c r="F24" s="7"/>
    </row>
    <row r="25" spans="2:7" x14ac:dyDescent="0.25">
      <c r="B25" s="8"/>
      <c r="C25" s="5"/>
      <c r="F25" s="7"/>
    </row>
    <row r="26" spans="2:7" x14ac:dyDescent="0.25">
      <c r="B26" s="8"/>
      <c r="C26" s="5"/>
    </row>
    <row r="27" spans="2:7" x14ac:dyDescent="0.25">
      <c r="B27" s="8"/>
      <c r="C27" s="5"/>
      <c r="F27"/>
    </row>
    <row r="28" spans="2:7" x14ac:dyDescent="0.25">
      <c r="B28" s="8"/>
      <c r="C28" s="5"/>
      <c r="F28" s="7"/>
    </row>
    <row r="29" spans="2:7" x14ac:dyDescent="0.25">
      <c r="B29" s="8"/>
      <c r="C29" s="5"/>
      <c r="F29" s="7"/>
    </row>
    <row r="30" spans="2:7" x14ac:dyDescent="0.25">
      <c r="B30" s="8"/>
      <c r="C30" s="5"/>
      <c r="F30" s="7"/>
    </row>
    <row r="31" spans="2:7" x14ac:dyDescent="0.25">
      <c r="B31" s="8"/>
      <c r="C31" s="5"/>
      <c r="F31" s="7"/>
    </row>
    <row r="32" spans="2:7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5"/>
      <c r="F35" s="7"/>
    </row>
    <row r="36" spans="1:6" x14ac:dyDescent="0.25">
      <c r="B36" s="8"/>
      <c r="C36" s="5"/>
      <c r="F36" s="7"/>
    </row>
    <row r="37" spans="1:6" x14ac:dyDescent="0.25">
      <c r="B37" s="8"/>
      <c r="C37" s="5"/>
      <c r="F37" s="7"/>
    </row>
    <row r="38" spans="1:6" x14ac:dyDescent="0.25">
      <c r="B38" s="8"/>
      <c r="C38" s="5"/>
      <c r="F38" s="7"/>
    </row>
    <row r="39" spans="1:6" x14ac:dyDescent="0.25">
      <c r="B39" s="8"/>
      <c r="C39" s="5"/>
      <c r="F39" s="7"/>
    </row>
    <row r="40" spans="1:6" x14ac:dyDescent="0.25">
      <c r="B40" s="8"/>
      <c r="C40" s="5"/>
      <c r="F40" s="7"/>
    </row>
    <row r="41" spans="1:6" x14ac:dyDescent="0.25">
      <c r="B41" s="8"/>
      <c r="C41" s="5"/>
      <c r="F41" s="7"/>
    </row>
    <row r="42" spans="1:6" x14ac:dyDescent="0.25">
      <c r="B42" s="8"/>
      <c r="C42" s="5"/>
      <c r="F42" s="7"/>
    </row>
    <row r="43" spans="1:6" x14ac:dyDescent="0.25">
      <c r="B43" s="8"/>
      <c r="C43" s="5"/>
      <c r="F43" s="7"/>
    </row>
    <row r="44" spans="1:6" x14ac:dyDescent="0.25">
      <c r="B44" s="8"/>
      <c r="C44" s="5"/>
      <c r="F44" s="7"/>
    </row>
    <row r="45" spans="1:6" x14ac:dyDescent="0.25">
      <c r="B45" s="8"/>
      <c r="C45" s="10"/>
    </row>
    <row r="46" spans="1:6" x14ac:dyDescent="0.25">
      <c r="B46" s="8"/>
      <c r="C46" s="5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x14ac:dyDescent="0.25">
      <c r="A59" s="2"/>
      <c r="B59" s="5"/>
      <c r="D59" s="7"/>
      <c r="E59" s="5"/>
      <c r="F59" s="1"/>
    </row>
    <row r="60" spans="1:6" x14ac:dyDescent="0.25">
      <c r="A60" s="2"/>
      <c r="B60" s="5"/>
      <c r="D60" s="7"/>
      <c r="E60" s="5"/>
      <c r="F60" s="1"/>
    </row>
    <row r="61" spans="1:6" x14ac:dyDescent="0.25">
      <c r="A61" s="2"/>
      <c r="B61" s="5"/>
      <c r="D61" s="7"/>
      <c r="E61" s="5"/>
      <c r="F61" s="1"/>
    </row>
    <row r="62" spans="1:6" x14ac:dyDescent="0.25">
      <c r="A62" s="2"/>
      <c r="B62" s="5"/>
      <c r="D62" s="7"/>
      <c r="E62" s="5"/>
      <c r="F62" s="1"/>
    </row>
    <row r="63" spans="1:6" x14ac:dyDescent="0.25">
      <c r="A63" s="2"/>
      <c r="B63" s="5"/>
      <c r="D63" s="7"/>
      <c r="E63" s="5"/>
      <c r="F63" s="1"/>
    </row>
    <row r="64" spans="1:6" x14ac:dyDescent="0.25">
      <c r="A64" s="2"/>
      <c r="B64" s="5"/>
      <c r="D64" s="7"/>
      <c r="E64" s="5"/>
      <c r="F64" s="1"/>
    </row>
    <row r="65" spans="1:6" x14ac:dyDescent="0.25">
      <c r="A65" s="2"/>
      <c r="B65" s="5"/>
      <c r="D65" s="7"/>
      <c r="E65" s="5"/>
      <c r="F65" s="1"/>
    </row>
    <row r="66" spans="1:6" x14ac:dyDescent="0.25">
      <c r="A66" s="2"/>
      <c r="B66" s="5"/>
      <c r="D66" s="7"/>
      <c r="E66" s="5"/>
      <c r="F66" s="1"/>
    </row>
    <row r="67" spans="1:6" x14ac:dyDescent="0.25">
      <c r="A67" s="2"/>
      <c r="B67" s="5"/>
      <c r="D67" s="7"/>
      <c r="E67" s="5"/>
      <c r="F67" s="1"/>
    </row>
    <row r="68" spans="1:6" x14ac:dyDescent="0.25">
      <c r="A68" s="2"/>
      <c r="B68" s="5"/>
      <c r="D68" s="7"/>
      <c r="E68" s="5"/>
      <c r="F68" s="1"/>
    </row>
    <row r="69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C47:C68 D2:D46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1" sqref="B21"/>
    </sheetView>
  </sheetViews>
  <sheetFormatPr defaultRowHeight="15" x14ac:dyDescent="0.25"/>
  <cols>
    <col min="1" max="1" width="29.7109375" bestFit="1" customWidth="1"/>
    <col min="2" max="2" width="57.5703125" style="7" bestFit="1" customWidth="1"/>
    <col min="3" max="3" width="15.85546875" bestFit="1" customWidth="1"/>
    <col min="4" max="4" width="24.85546875" bestFit="1" customWidth="1"/>
    <col min="5" max="5" width="31.14062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1" t="s">
        <v>22</v>
      </c>
      <c r="B1" s="1" t="s">
        <v>0</v>
      </c>
      <c r="C1" s="1" t="s">
        <v>23</v>
      </c>
      <c r="D1" s="1" t="s">
        <v>24</v>
      </c>
      <c r="E1" s="1" t="s">
        <v>25</v>
      </c>
      <c r="F1" s="1" t="s">
        <v>16</v>
      </c>
      <c r="G1" s="1" t="s">
        <v>26</v>
      </c>
    </row>
    <row r="2" spans="1:7" s="7" customFormat="1" x14ac:dyDescent="0.25">
      <c r="A2" s="5" t="s">
        <v>117</v>
      </c>
      <c r="B2" s="7" t="s">
        <v>205</v>
      </c>
      <c r="C2" s="7" t="s">
        <v>202</v>
      </c>
      <c r="D2" s="7" t="s">
        <v>37</v>
      </c>
      <c r="E2" s="7" t="s">
        <v>203</v>
      </c>
      <c r="F2" s="7" t="s">
        <v>36</v>
      </c>
      <c r="G2" s="7" t="b">
        <v>1</v>
      </c>
    </row>
    <row r="3" spans="1:7" s="7" customFormat="1" x14ac:dyDescent="0.25">
      <c r="A3" s="5" t="s">
        <v>195</v>
      </c>
      <c r="B3" s="7" t="s">
        <v>206</v>
      </c>
      <c r="C3" s="7" t="s">
        <v>202</v>
      </c>
      <c r="D3" s="7" t="s">
        <v>38</v>
      </c>
      <c r="E3" s="7" t="s">
        <v>253</v>
      </c>
      <c r="F3" s="7" t="s">
        <v>36</v>
      </c>
      <c r="G3" s="7" t="b">
        <v>1</v>
      </c>
    </row>
    <row r="4" spans="1:7" x14ac:dyDescent="0.25">
      <c r="A4" s="5" t="s">
        <v>196</v>
      </c>
      <c r="B4" s="7" t="s">
        <v>207</v>
      </c>
      <c r="C4" s="7" t="s">
        <v>242</v>
      </c>
      <c r="D4" s="7" t="s">
        <v>39</v>
      </c>
      <c r="E4" s="7" t="s">
        <v>265</v>
      </c>
      <c r="F4" s="7" t="s">
        <v>36</v>
      </c>
      <c r="G4" s="7" t="b">
        <v>1</v>
      </c>
    </row>
    <row r="5" spans="1:7" s="7" customFormat="1" x14ac:dyDescent="0.25">
      <c r="A5" s="5" t="s">
        <v>197</v>
      </c>
      <c r="B5" s="7" t="s">
        <v>208</v>
      </c>
      <c r="C5" s="7" t="s">
        <v>243</v>
      </c>
      <c r="D5" s="7" t="s">
        <v>40</v>
      </c>
      <c r="E5" s="7" t="s">
        <v>268</v>
      </c>
      <c r="F5" s="7" t="s">
        <v>36</v>
      </c>
      <c r="G5" s="7" t="b">
        <v>1</v>
      </c>
    </row>
    <row r="6" spans="1:7" s="7" customFormat="1" x14ac:dyDescent="0.25">
      <c r="A6" s="5" t="s">
        <v>198</v>
      </c>
      <c r="B6" s="7" t="s">
        <v>209</v>
      </c>
      <c r="C6" s="7" t="s">
        <v>244</v>
      </c>
      <c r="D6" s="7" t="s">
        <v>41</v>
      </c>
      <c r="E6" s="7" t="s">
        <v>271</v>
      </c>
      <c r="F6" s="7" t="s">
        <v>36</v>
      </c>
      <c r="G6" s="7" t="b">
        <v>1</v>
      </c>
    </row>
    <row r="7" spans="1:7" s="7" customFormat="1" x14ac:dyDescent="0.25">
      <c r="A7" s="5" t="s">
        <v>199</v>
      </c>
      <c r="B7" s="7" t="s">
        <v>210</v>
      </c>
      <c r="C7" s="7" t="s">
        <v>245</v>
      </c>
      <c r="D7" s="7" t="s">
        <v>42</v>
      </c>
      <c r="E7" s="7" t="s">
        <v>274</v>
      </c>
      <c r="F7" s="7" t="s">
        <v>36</v>
      </c>
      <c r="G7" s="7" t="b">
        <v>1</v>
      </c>
    </row>
    <row r="8" spans="1:7" s="7" customFormat="1" x14ac:dyDescent="0.25">
      <c r="A8" s="5" t="s">
        <v>212</v>
      </c>
      <c r="B8" s="7" t="s">
        <v>211</v>
      </c>
      <c r="C8" s="7" t="s">
        <v>202</v>
      </c>
      <c r="D8" s="7" t="s">
        <v>43</v>
      </c>
      <c r="E8" s="7" t="s">
        <v>261</v>
      </c>
      <c r="F8" s="7" t="s">
        <v>36</v>
      </c>
      <c r="G8" s="7" t="b">
        <v>1</v>
      </c>
    </row>
    <row r="9" spans="1:7" x14ac:dyDescent="0.25">
      <c r="A9" s="5" t="s">
        <v>213</v>
      </c>
      <c r="B9" s="7" t="s">
        <v>228</v>
      </c>
      <c r="C9" s="7" t="s">
        <v>246</v>
      </c>
      <c r="D9" s="7" t="s">
        <v>44</v>
      </c>
      <c r="E9" s="7" t="s">
        <v>262</v>
      </c>
      <c r="F9" s="7" t="s">
        <v>36</v>
      </c>
      <c r="G9" s="7" t="b">
        <v>1</v>
      </c>
    </row>
    <row r="10" spans="1:7" x14ac:dyDescent="0.25">
      <c r="A10" s="5" t="s">
        <v>214</v>
      </c>
      <c r="B10" s="7" t="s">
        <v>229</v>
      </c>
      <c r="C10" s="7" t="s">
        <v>247</v>
      </c>
      <c r="D10" s="7" t="s">
        <v>45</v>
      </c>
      <c r="E10" s="7" t="s">
        <v>253</v>
      </c>
      <c r="F10" s="7" t="s">
        <v>36</v>
      </c>
      <c r="G10" s="7" t="b">
        <v>1</v>
      </c>
    </row>
    <row r="11" spans="1:7" x14ac:dyDescent="0.25">
      <c r="A11" s="5" t="s">
        <v>215</v>
      </c>
      <c r="B11" s="7" t="s">
        <v>230</v>
      </c>
      <c r="C11" s="7" t="s">
        <v>242</v>
      </c>
      <c r="D11" s="7" t="s">
        <v>46</v>
      </c>
      <c r="E11" s="7" t="s">
        <v>263</v>
      </c>
      <c r="F11" s="7" t="s">
        <v>36</v>
      </c>
      <c r="G11" s="7" t="b">
        <v>1</v>
      </c>
    </row>
    <row r="12" spans="1:7" x14ac:dyDescent="0.25">
      <c r="A12" s="5" t="s">
        <v>216</v>
      </c>
      <c r="B12" s="7" t="s">
        <v>231</v>
      </c>
      <c r="C12" s="7" t="s">
        <v>248</v>
      </c>
      <c r="D12" s="7" t="s">
        <v>47</v>
      </c>
      <c r="E12" s="7" t="s">
        <v>264</v>
      </c>
      <c r="F12" s="7" t="s">
        <v>36</v>
      </c>
      <c r="G12" s="7" t="b">
        <v>1</v>
      </c>
    </row>
    <row r="13" spans="1:7" x14ac:dyDescent="0.25">
      <c r="A13" s="5" t="s">
        <v>217</v>
      </c>
      <c r="B13" s="7" t="s">
        <v>232</v>
      </c>
      <c r="C13" s="7" t="s">
        <v>249</v>
      </c>
      <c r="D13" s="7" t="s">
        <v>48</v>
      </c>
      <c r="E13" s="7" t="s">
        <v>265</v>
      </c>
      <c r="F13" s="7" t="s">
        <v>36</v>
      </c>
      <c r="G13" s="7" t="b">
        <v>1</v>
      </c>
    </row>
    <row r="14" spans="1:7" x14ac:dyDescent="0.25">
      <c r="A14" s="5" t="s">
        <v>218</v>
      </c>
      <c r="B14" s="7" t="s">
        <v>233</v>
      </c>
      <c r="C14" s="7" t="s">
        <v>243</v>
      </c>
      <c r="D14" s="7" t="s">
        <v>49</v>
      </c>
      <c r="E14" s="7" t="s">
        <v>266</v>
      </c>
      <c r="F14" s="7" t="s">
        <v>36</v>
      </c>
      <c r="G14" s="7" t="b">
        <v>1</v>
      </c>
    </row>
    <row r="15" spans="1:7" x14ac:dyDescent="0.25">
      <c r="A15" s="5" t="s">
        <v>219</v>
      </c>
      <c r="B15" s="7" t="s">
        <v>234</v>
      </c>
      <c r="C15" s="7" t="s">
        <v>254</v>
      </c>
      <c r="D15" s="7" t="s">
        <v>50</v>
      </c>
      <c r="E15" s="7" t="s">
        <v>267</v>
      </c>
      <c r="F15" s="7" t="s">
        <v>36</v>
      </c>
      <c r="G15" s="7" t="b">
        <v>1</v>
      </c>
    </row>
    <row r="16" spans="1:7" x14ac:dyDescent="0.25">
      <c r="A16" s="5" t="s">
        <v>220</v>
      </c>
      <c r="B16" s="7" t="s">
        <v>235</v>
      </c>
      <c r="C16" s="7" t="s">
        <v>255</v>
      </c>
      <c r="D16" s="7" t="s">
        <v>51</v>
      </c>
      <c r="E16" s="7" t="s">
        <v>268</v>
      </c>
      <c r="F16" s="7" t="s">
        <v>36</v>
      </c>
      <c r="G16" s="7" t="b">
        <v>1</v>
      </c>
    </row>
    <row r="17" spans="1:7" x14ac:dyDescent="0.25">
      <c r="A17" s="5" t="s">
        <v>221</v>
      </c>
      <c r="B17" s="7" t="s">
        <v>236</v>
      </c>
      <c r="C17" s="7" t="s">
        <v>244</v>
      </c>
      <c r="D17" s="7" t="s">
        <v>52</v>
      </c>
      <c r="E17" s="7" t="s">
        <v>269</v>
      </c>
      <c r="F17" s="7" t="s">
        <v>36</v>
      </c>
      <c r="G17" s="7" t="b">
        <v>1</v>
      </c>
    </row>
    <row r="18" spans="1:7" x14ac:dyDescent="0.25">
      <c r="A18" s="5" t="s">
        <v>222</v>
      </c>
      <c r="B18" s="7" t="s">
        <v>237</v>
      </c>
      <c r="C18" s="7" t="s">
        <v>256</v>
      </c>
      <c r="D18" s="7" t="s">
        <v>53</v>
      </c>
      <c r="E18" s="7" t="s">
        <v>270</v>
      </c>
      <c r="F18" s="7" t="s">
        <v>36</v>
      </c>
      <c r="G18" s="7" t="b">
        <v>1</v>
      </c>
    </row>
    <row r="19" spans="1:7" x14ac:dyDescent="0.25">
      <c r="A19" s="5" t="s">
        <v>223</v>
      </c>
      <c r="B19" s="7" t="s">
        <v>238</v>
      </c>
      <c r="C19" s="7" t="s">
        <v>257</v>
      </c>
      <c r="D19" s="7" t="s">
        <v>54</v>
      </c>
      <c r="E19" s="7" t="s">
        <v>271</v>
      </c>
      <c r="F19" s="7" t="s">
        <v>36</v>
      </c>
      <c r="G19" s="7" t="b">
        <v>1</v>
      </c>
    </row>
    <row r="20" spans="1:7" x14ac:dyDescent="0.25">
      <c r="A20" s="5" t="s">
        <v>224</v>
      </c>
      <c r="B20" s="7" t="s">
        <v>277</v>
      </c>
      <c r="C20" s="7" t="s">
        <v>245</v>
      </c>
      <c r="D20" s="7" t="s">
        <v>55</v>
      </c>
      <c r="E20" s="7" t="s">
        <v>272</v>
      </c>
      <c r="F20" s="7" t="s">
        <v>36</v>
      </c>
      <c r="G20" s="7" t="b">
        <v>1</v>
      </c>
    </row>
    <row r="21" spans="1:7" x14ac:dyDescent="0.25">
      <c r="A21" s="5" t="s">
        <v>225</v>
      </c>
      <c r="B21" s="7" t="s">
        <v>239</v>
      </c>
      <c r="C21" s="7" t="s">
        <v>258</v>
      </c>
      <c r="D21" s="7" t="s">
        <v>56</v>
      </c>
      <c r="E21" s="7" t="s">
        <v>273</v>
      </c>
      <c r="F21" s="7" t="s">
        <v>36</v>
      </c>
      <c r="G21" s="7" t="b">
        <v>1</v>
      </c>
    </row>
    <row r="22" spans="1:7" x14ac:dyDescent="0.25">
      <c r="A22" s="5" t="s">
        <v>226</v>
      </c>
      <c r="B22" s="7" t="s">
        <v>240</v>
      </c>
      <c r="C22" s="7" t="s">
        <v>259</v>
      </c>
      <c r="D22" s="7" t="s">
        <v>250</v>
      </c>
      <c r="E22" s="7" t="s">
        <v>274</v>
      </c>
      <c r="F22" s="7" t="s">
        <v>36</v>
      </c>
      <c r="G22" s="7" t="b">
        <v>1</v>
      </c>
    </row>
    <row r="23" spans="1:7" x14ac:dyDescent="0.25">
      <c r="A23" s="5" t="s">
        <v>227</v>
      </c>
      <c r="B23" s="7" t="s">
        <v>241</v>
      </c>
      <c r="C23" s="7" t="s">
        <v>260</v>
      </c>
      <c r="D23" s="7" t="s">
        <v>57</v>
      </c>
      <c r="E23" s="7" t="s">
        <v>203</v>
      </c>
      <c r="F23" s="7" t="s">
        <v>36</v>
      </c>
      <c r="G23" s="7" t="b">
        <v>1</v>
      </c>
    </row>
    <row r="24" spans="1:7" x14ac:dyDescent="0.25">
      <c r="A24" t="s">
        <v>200</v>
      </c>
      <c r="B24" s="7" t="s">
        <v>275</v>
      </c>
      <c r="C24" s="7" t="s">
        <v>202</v>
      </c>
      <c r="D24" s="7" t="s">
        <v>15</v>
      </c>
      <c r="E24" s="7" t="s">
        <v>251</v>
      </c>
      <c r="F24" t="s">
        <v>6</v>
      </c>
      <c r="G24" s="7" t="b">
        <v>0</v>
      </c>
    </row>
    <row r="25" spans="1:7" x14ac:dyDescent="0.25">
      <c r="A25" t="s">
        <v>201</v>
      </c>
      <c r="B25" s="7" t="s">
        <v>276</v>
      </c>
      <c r="C25" t="s">
        <v>204</v>
      </c>
      <c r="D25" s="7" t="s">
        <v>15</v>
      </c>
      <c r="E25" s="7" t="s">
        <v>252</v>
      </c>
      <c r="F25" s="7" t="s">
        <v>6</v>
      </c>
      <c r="G25" s="7" t="b">
        <v>0</v>
      </c>
    </row>
    <row r="26" spans="1:7" x14ac:dyDescent="0.25">
      <c r="E2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5" zoomScaleNormal="115" workbookViewId="0">
      <pane xSplit="1" topLeftCell="D1" activePane="topRight" state="frozen"/>
      <selection pane="topRight" activeCell="H32" sqref="H32:I40"/>
    </sheetView>
  </sheetViews>
  <sheetFormatPr defaultRowHeight="15" x14ac:dyDescent="0.25"/>
  <cols>
    <col min="1" max="1" width="36.7109375" bestFit="1" customWidth="1"/>
    <col min="2" max="2" width="125.7109375" bestFit="1" customWidth="1"/>
    <col min="3" max="3" width="11.7109375" style="7" customWidth="1"/>
    <col min="4" max="5" width="11.7109375" customWidth="1"/>
    <col min="6" max="7" width="11.7109375" style="7" customWidth="1"/>
    <col min="8" max="10" width="11.7109375" customWidth="1"/>
  </cols>
  <sheetData>
    <row r="1" spans="1:10" x14ac:dyDescent="0.25">
      <c r="A1" t="s">
        <v>1</v>
      </c>
      <c r="B1" t="s">
        <v>2</v>
      </c>
      <c r="C1" s="7" t="s">
        <v>28</v>
      </c>
      <c r="D1" t="s">
        <v>19</v>
      </c>
      <c r="E1" t="s">
        <v>27</v>
      </c>
      <c r="F1" s="7" t="s">
        <v>161</v>
      </c>
      <c r="G1" s="7" t="s">
        <v>162</v>
      </c>
      <c r="H1" t="s">
        <v>163</v>
      </c>
      <c r="I1" t="s">
        <v>160</v>
      </c>
      <c r="J1" t="s">
        <v>29</v>
      </c>
    </row>
    <row r="2" spans="1:10" s="7" customFormat="1" x14ac:dyDescent="0.25">
      <c r="A2" s="7" t="str">
        <f>Achievements!C2</f>
        <v>Annie, Are You Okay?</v>
      </c>
      <c r="B2" s="7" t="str">
        <f>Achievements!F2</f>
        <v>Rescue a child</v>
      </c>
      <c r="C2" s="7" t="s">
        <v>20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tr">
        <f>IF(COUNTIF(C2:I2,"X")=7,"YES","NO")</f>
        <v>YES</v>
      </c>
    </row>
    <row r="3" spans="1:10" s="7" customFormat="1" x14ac:dyDescent="0.25">
      <c r="A3" s="7" t="str">
        <f>Achievements!C3</f>
        <v>Fool Gravity</v>
      </c>
      <c r="B3" s="7" t="str">
        <f>Achievements!F3</f>
        <v>Perform a Moonwalk for 5 seconds (counts time while moving, resets when Moonwalk ends)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J3" s="7" t="str">
        <f t="shared" ref="J3:J53" si="0">IF(COUNTIF(C3:I3,"X")=7,"YES","NO")</f>
        <v>YES</v>
      </c>
    </row>
    <row r="4" spans="1:10" s="7" customFormat="1" x14ac:dyDescent="0.25">
      <c r="A4" s="7" t="str">
        <f>Achievements!C4</f>
        <v>Hoooooo!!!</v>
      </c>
      <c r="B4" s="7" t="str">
        <f>Achievements!F4</f>
        <v>Slide down some stairs</v>
      </c>
      <c r="C4" s="7" t="s">
        <v>20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">
        <v>20</v>
      </c>
      <c r="J4" s="7" t="str">
        <f t="shared" si="0"/>
        <v>YES</v>
      </c>
    </row>
    <row r="5" spans="1:10" s="7" customFormat="1" x14ac:dyDescent="0.25">
      <c r="A5" s="7" t="str">
        <f>Achievements!C5</f>
        <v>Emergency Entrance</v>
      </c>
      <c r="B5" s="7" t="str">
        <f>Achievements!F5</f>
        <v>Activate the movable stairs in stage 1 any round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">
        <v>20</v>
      </c>
      <c r="J5" s="7" t="str">
        <f t="shared" si="0"/>
        <v>YES</v>
      </c>
    </row>
    <row r="6" spans="1:10" s="7" customFormat="1" x14ac:dyDescent="0.25">
      <c r="A6" s="7" t="str">
        <f>Achievements!C6</f>
        <v>Underground Mysteries</v>
      </c>
      <c r="B6" s="7" t="str">
        <f>Achievements!F6</f>
        <v>Open a manhole cover in stage 2-3</v>
      </c>
      <c r="C6" s="7" t="s">
        <v>20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">
        <v>20</v>
      </c>
      <c r="J6" s="7" t="str">
        <f t="shared" si="0"/>
        <v>YES</v>
      </c>
    </row>
    <row r="7" spans="1:10" s="7" customFormat="1" x14ac:dyDescent="0.25">
      <c r="A7" s="7" t="str">
        <f>Achievements!C7</f>
        <v>Cleaning the Streets</v>
      </c>
      <c r="B7" s="7" t="str">
        <f>Achievements!F7</f>
        <v>Take out an enemy while dancing on a fire hydrant in stage 2 any round</v>
      </c>
      <c r="C7" s="7" t="s">
        <v>20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20</v>
      </c>
      <c r="J7" s="7" t="str">
        <f t="shared" si="0"/>
        <v>YES</v>
      </c>
    </row>
    <row r="8" spans="1:10" s="7" customFormat="1" x14ac:dyDescent="0.25">
      <c r="A8" s="7" t="str">
        <f>Achievements!C8</f>
        <v>Groove and Swing</v>
      </c>
      <c r="B8" s="7" t="str">
        <f>Achievements!F8</f>
        <v>Swing from a branch in stage 3 any round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  <c r="J8" s="7" t="str">
        <f t="shared" si="0"/>
        <v>YES</v>
      </c>
    </row>
    <row r="9" spans="1:10" s="7" customFormat="1" x14ac:dyDescent="0.25">
      <c r="A9" s="7" t="str">
        <f>Achievements!C9</f>
        <v>Footloose</v>
      </c>
      <c r="B9" s="7" t="str">
        <f>Achievements!F9</f>
        <v>Break a no dancing sign in stage 4 any round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">
        <v>20</v>
      </c>
      <c r="J9" s="7" t="str">
        <f t="shared" si="0"/>
        <v>YES</v>
      </c>
    </row>
    <row r="10" spans="1:10" s="7" customFormat="1" x14ac:dyDescent="0.25">
      <c r="A10" s="7" t="str">
        <f>Achievements!C10</f>
        <v>Non-stick Dancing</v>
      </c>
      <c r="B10" s="7" t="str">
        <f>Achievements!F10</f>
        <v>Moonwalk through a spider web in stage 4 any round (start Moonwalk before entering web, no turning around)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">
        <v>20</v>
      </c>
      <c r="J10" s="7" t="str">
        <f t="shared" si="0"/>
        <v>YES</v>
      </c>
    </row>
    <row r="11" spans="1:10" s="7" customFormat="1" x14ac:dyDescent="0.25">
      <c r="A11" s="7" t="str">
        <f>Achievements!C11</f>
        <v>CTRL+Alt+Destroyer</v>
      </c>
      <c r="B11" s="7" t="str">
        <f>Achievements!F11</f>
        <v>Break all computers and servers in stage 5-1 (9 total)</v>
      </c>
      <c r="C11" s="7" t="s">
        <v>20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">
        <v>20</v>
      </c>
      <c r="J11" s="7" t="str">
        <f t="shared" si="0"/>
        <v>YES</v>
      </c>
    </row>
    <row r="12" spans="1:10" s="7" customFormat="1" x14ac:dyDescent="0.25">
      <c r="A12" s="7" t="str">
        <f>Achievements!C12</f>
        <v>Faster Going Backwards</v>
      </c>
      <c r="B12" s="7" t="str">
        <f>Achievements!F12</f>
        <v>Moonwalk over the entire bottom floor conveyor in stage 5-2 travelling against the direction of conveyor (left to right, no turning around)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">
        <v>20</v>
      </c>
      <c r="J12" s="7" t="str">
        <f t="shared" si="0"/>
        <v>YES</v>
      </c>
    </row>
    <row r="13" spans="1:10" s="7" customFormat="1" x14ac:dyDescent="0.25">
      <c r="A13" s="7" t="str">
        <f>Achievements!C13</f>
        <v>Form a Group </v>
      </c>
      <c r="B13" s="7" t="str">
        <f>Achievements!F13</f>
        <v>Dance with 7 or more people at once</v>
      </c>
      <c r="C13" s="7" t="s">
        <v>20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">
        <v>20</v>
      </c>
      <c r="J13" s="7" t="str">
        <f t="shared" si="0"/>
        <v>YES</v>
      </c>
    </row>
    <row r="14" spans="1:10" s="7" customFormat="1" x14ac:dyDescent="0.25">
      <c r="A14" s="7" t="str">
        <f>Achievements!C14</f>
        <v>Speed Demon</v>
      </c>
      <c r="B14" s="7" t="str">
        <f>Achievements!F14</f>
        <v>Complete Stage 1-1 under 1m10s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">
        <v>20</v>
      </c>
      <c r="J14" s="7" t="str">
        <f t="shared" si="0"/>
        <v>YES</v>
      </c>
    </row>
    <row r="15" spans="1:10" s="7" customFormat="1" x14ac:dyDescent="0.25">
      <c r="A15" s="7" t="str">
        <f>Achievements!C15</f>
        <v>Nightlife Dash</v>
      </c>
      <c r="B15" s="7" t="str">
        <f>Achievements!F15</f>
        <v>Complete Stage 1-1 under the par time 2m00s [Normal+]</v>
      </c>
      <c r="C15" s="7" t="s">
        <v>20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">
        <v>20</v>
      </c>
      <c r="J15" s="7" t="str">
        <f t="shared" si="0"/>
        <v>YES</v>
      </c>
    </row>
    <row r="16" spans="1:10" s="7" customFormat="1" x14ac:dyDescent="0.25">
      <c r="A16" s="7" t="str">
        <f>Achievements!C16</f>
        <v>Club Fever Frenzy</v>
      </c>
      <c r="B16" s="7" t="str">
        <f>Achievements!F16</f>
        <v>Complete Stage 1-2 under the par time 2m00s [Normal+]</v>
      </c>
      <c r="C16" s="7" t="s">
        <v>20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">
        <v>20</v>
      </c>
      <c r="J16" s="7" t="str">
        <f t="shared" si="0"/>
        <v>YES</v>
      </c>
    </row>
    <row r="17" spans="1:10" s="7" customFormat="1" x14ac:dyDescent="0.25">
      <c r="A17" s="7" t="str">
        <f>Achievements!C17</f>
        <v>Speed Walk</v>
      </c>
      <c r="B17" s="7" t="str">
        <f>Achievements!F17</f>
        <v>Complete Stage 1-3 under the par time 2m00s [Normal+]</v>
      </c>
      <c r="C17" s="7" t="s">
        <v>20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">
        <v>20</v>
      </c>
      <c r="J17" s="7" t="str">
        <f t="shared" si="0"/>
        <v>YES</v>
      </c>
    </row>
    <row r="18" spans="1:10" s="7" customFormat="1" x14ac:dyDescent="0.25">
      <c r="A18" s="7" t="str">
        <f>Achievements!C18</f>
        <v>Midnight Street Race</v>
      </c>
      <c r="B18" s="7" t="str">
        <f>Achievements!F18</f>
        <v>Complete Stage 2-1 under the par time 3m00s [Normal+]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">
        <v>20</v>
      </c>
      <c r="J18" s="7" t="str">
        <f t="shared" si="0"/>
        <v>YES</v>
      </c>
    </row>
    <row r="19" spans="1:10" s="7" customFormat="1" x14ac:dyDescent="0.25">
      <c r="A19" s="7" t="str">
        <f>Achievements!C19</f>
        <v>Chasing the Urban Beat</v>
      </c>
      <c r="B19" s="7" t="str">
        <f>Achievements!F19</f>
        <v>Complete Stage 2-2 under the par time 3m00s [Normal+]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">
        <v>20</v>
      </c>
      <c r="J19" s="7" t="str">
        <f t="shared" si="0"/>
        <v>YES</v>
      </c>
    </row>
    <row r="20" spans="1:10" s="7" customFormat="1" x14ac:dyDescent="0.25">
      <c r="A20" s="7" t="str">
        <f>Achievements!C20</f>
        <v>Streets of Speed</v>
      </c>
      <c r="B20" s="7" t="str">
        <f>Achievements!F20</f>
        <v>Complete Stage 2-3 under the par time 3m00s [Normal+]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">
        <v>20</v>
      </c>
      <c r="J20" s="7" t="str">
        <f t="shared" si="0"/>
        <v>YES</v>
      </c>
    </row>
    <row r="21" spans="1:10" s="7" customFormat="1" x14ac:dyDescent="0.25">
      <c r="A21" s="7" t="str">
        <f>Achievements!C21</f>
        <v>Moonlit Zombie Blitz</v>
      </c>
      <c r="B21" s="7" t="str">
        <f>Achievements!F21</f>
        <v>Complete Stage 3-1 under the par time 4m00s [Normal+]</v>
      </c>
      <c r="C21" s="7" t="s">
        <v>20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">
        <v>20</v>
      </c>
      <c r="J21" s="7" t="str">
        <f t="shared" si="0"/>
        <v>YES</v>
      </c>
    </row>
    <row r="22" spans="1:10" s="7" customFormat="1" x14ac:dyDescent="0.25">
      <c r="A22" s="7" t="str">
        <f>Achievements!C22</f>
        <v>Chasing Shadows in the Haunted Woods</v>
      </c>
      <c r="B22" s="7" t="str">
        <f>Achievements!F22</f>
        <v>Complete Stage 3-2 under the par time 4m00s [Normal+]</v>
      </c>
      <c r="C22" s="7" t="s">
        <v>20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">
        <v>20</v>
      </c>
      <c r="J22" s="7" t="str">
        <f t="shared" si="0"/>
        <v>YES</v>
      </c>
    </row>
    <row r="23" spans="1:10" s="7" customFormat="1" x14ac:dyDescent="0.25">
      <c r="A23" s="7" t="str">
        <f>Achievements!C23</f>
        <v>Survivor’s Dance of the Living Dead</v>
      </c>
      <c r="B23" s="7" t="str">
        <f>Achievements!F23</f>
        <v>Complete Stage 3-3 under the par time 4m00s [Normal+]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">
        <v>20</v>
      </c>
      <c r="J23" s="7" t="str">
        <f t="shared" si="0"/>
        <v>YES</v>
      </c>
    </row>
    <row r="24" spans="1:10" s="7" customFormat="1" x14ac:dyDescent="0.25">
      <c r="A24" s="7" t="str">
        <f>Achievements!C24</f>
        <v>Cave of Eight-Legged Tango</v>
      </c>
      <c r="B24" s="7" t="str">
        <f>Achievements!F24</f>
        <v>Complete Stage 4-1 under the par time 5m00s [Normal+]</v>
      </c>
      <c r="C24" s="7" t="s">
        <v>20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">
        <v>20</v>
      </c>
      <c r="J24" s="7" t="str">
        <f t="shared" si="0"/>
        <v>YES</v>
      </c>
    </row>
    <row r="25" spans="1:10" s="7" customFormat="1" x14ac:dyDescent="0.25">
      <c r="A25" s="7" t="str">
        <f>Achievements!C25</f>
        <v>Dancing Through the Spider’s Lair</v>
      </c>
      <c r="B25" s="7" t="str">
        <f>Achievements!F25</f>
        <v>Complete Stage 4-2 under the par time 5m00s [Normal+]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tr">
        <f t="shared" si="0"/>
        <v>YES</v>
      </c>
    </row>
    <row r="26" spans="1:10" s="7" customFormat="1" x14ac:dyDescent="0.25">
      <c r="A26" s="7" t="str">
        <f>Achievements!C26</f>
        <v>Underground Escape</v>
      </c>
      <c r="B26" s="7" t="str">
        <f>Achievements!F26</f>
        <v>Complete Stage 4-3 under the par time 5m00s [Normal+]</v>
      </c>
      <c r="C26" s="7" t="s">
        <v>20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">
        <v>20</v>
      </c>
      <c r="J26" s="7" t="str">
        <f t="shared" si="0"/>
        <v>YES</v>
      </c>
    </row>
    <row r="27" spans="1:10" s="7" customFormat="1" x14ac:dyDescent="0.25">
      <c r="A27" s="7" t="str">
        <f>Achievements!C27</f>
        <v>Sprint Through Hostile Territory</v>
      </c>
      <c r="B27" s="7" t="str">
        <f>Achievements!F27</f>
        <v>Complete Stage 5-1 under the par time 6m00s [Normal+]</v>
      </c>
      <c r="C27" s="7" t="s">
        <v>20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">
        <v>20</v>
      </c>
      <c r="J27" s="7" t="str">
        <f t="shared" si="0"/>
        <v>YES</v>
      </c>
    </row>
    <row r="28" spans="1:10" s="7" customFormat="1" x14ac:dyDescent="0.25">
      <c r="A28" s="7" t="str">
        <f>Achievements!C28</f>
        <v>Dance of Infiltration</v>
      </c>
      <c r="B28" s="7" t="str">
        <f>Achievements!F28</f>
        <v>Complete Stage 5-2 under the par time 6m00s [Normal+]</v>
      </c>
      <c r="C28" s="7" t="s">
        <v>20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">
        <v>20</v>
      </c>
      <c r="J28" s="7" t="str">
        <f t="shared" si="0"/>
        <v>YES</v>
      </c>
    </row>
    <row r="29" spans="1:10" s="7" customFormat="1" x14ac:dyDescent="0.25">
      <c r="A29" s="7" t="str">
        <f>Achievements!C29</f>
        <v xml:space="preserve">[Void] Moonwalker </v>
      </c>
      <c r="B29" s="7" t="str">
        <f>Achievements!F29</f>
        <v>Transform into a robot</v>
      </c>
      <c r="C29" s="7" t="s">
        <v>20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">
        <v>20</v>
      </c>
      <c r="J29" s="7" t="str">
        <f t="shared" si="0"/>
        <v>YES</v>
      </c>
    </row>
    <row r="30" spans="1:10" s="7" customFormat="1" x14ac:dyDescent="0.25">
      <c r="A30" s="7" t="str">
        <f>Achievements!C30</f>
        <v>Starstruck on Sunset Street</v>
      </c>
      <c r="B30" s="7" t="str">
        <f>Achievements!F30</f>
        <v>Collect the falling star in Stage 2-1</v>
      </c>
      <c r="C30" s="7" t="s">
        <v>20</v>
      </c>
      <c r="D30" s="7" t="s">
        <v>20</v>
      </c>
      <c r="E30" s="7" t="s">
        <v>20</v>
      </c>
      <c r="F30" s="7" t="s">
        <v>20</v>
      </c>
      <c r="G30" s="7" t="s">
        <v>20</v>
      </c>
      <c r="H30" s="7" t="s">
        <v>20</v>
      </c>
      <c r="I30" s="7" t="s">
        <v>20</v>
      </c>
      <c r="J30" s="7" t="str">
        <f t="shared" si="0"/>
        <v>YES</v>
      </c>
    </row>
    <row r="31" spans="1:10" s="7" customFormat="1" x14ac:dyDescent="0.25">
      <c r="A31" s="7" t="str">
        <f>Achievements!C31</f>
        <v>Electric Avenue Transformation</v>
      </c>
      <c r="B31" s="7" t="str">
        <f>Achievements!F31</f>
        <v>Collect the falling star in Stage 2-2</v>
      </c>
      <c r="C31" s="7" t="s">
        <v>20</v>
      </c>
      <c r="D31" s="7" t="s">
        <v>20</v>
      </c>
      <c r="E31" s="7" t="s">
        <v>20</v>
      </c>
      <c r="F31" s="7" t="s">
        <v>20</v>
      </c>
      <c r="G31" s="7" t="s">
        <v>20</v>
      </c>
      <c r="H31" s="7" t="s">
        <v>20</v>
      </c>
      <c r="I31" s="7" t="s">
        <v>20</v>
      </c>
      <c r="J31" s="7" t="str">
        <f t="shared" si="0"/>
        <v>YES</v>
      </c>
    </row>
    <row r="32" spans="1:10" s="7" customFormat="1" x14ac:dyDescent="0.25">
      <c r="A32" s="7" t="str">
        <f>Achievements!C32</f>
        <v>Robot Boogie in the City</v>
      </c>
      <c r="B32" s="7" t="str">
        <f>Achievements!F32</f>
        <v>Collect the falling star in Stage 2-3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">
        <v>20</v>
      </c>
      <c r="J32" s="7" t="str">
        <f t="shared" si="0"/>
        <v>YES</v>
      </c>
    </row>
    <row r="33" spans="1:10" s="7" customFormat="1" x14ac:dyDescent="0.25">
      <c r="A33" s="7" t="str">
        <f>Achievements!C33</f>
        <v>Moonwalk Among the Walking Dead</v>
      </c>
      <c r="B33" s="7" t="str">
        <f>Achievements!F33</f>
        <v>Collect the falling star in Stage 3-1</v>
      </c>
      <c r="C33" s="7" t="s">
        <v>20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 t="s">
        <v>20</v>
      </c>
      <c r="J33" s="7" t="str">
        <f t="shared" si="0"/>
        <v>YES</v>
      </c>
    </row>
    <row r="34" spans="1:10" s="7" customFormat="1" x14ac:dyDescent="0.25">
      <c r="A34" s="7" t="str">
        <f>Achievements!C34</f>
        <v>Electro-Dance Battle in the Zombie Abyss</v>
      </c>
      <c r="B34" s="7" t="str">
        <f>Achievements!F34</f>
        <v>Collect the falling star in Stage 3-2</v>
      </c>
      <c r="C34" s="7" t="s">
        <v>20</v>
      </c>
      <c r="D34" s="7" t="s">
        <v>20</v>
      </c>
      <c r="E34" s="7" t="s">
        <v>20</v>
      </c>
      <c r="F34" s="7" t="s">
        <v>20</v>
      </c>
      <c r="G34" s="7" t="s">
        <v>20</v>
      </c>
      <c r="H34" s="7" t="s">
        <v>20</v>
      </c>
      <c r="I34" s="7" t="s">
        <v>20</v>
      </c>
      <c r="J34" s="7" t="str">
        <f t="shared" si="0"/>
        <v>YES</v>
      </c>
    </row>
    <row r="35" spans="1:10" s="7" customFormat="1" x14ac:dyDescent="0.25">
      <c r="A35" s="7" t="str">
        <f>Achievements!C35</f>
        <v>Cybernetic Savior vs. the Undead</v>
      </c>
      <c r="B35" s="7" t="str">
        <f>Achievements!F35</f>
        <v>Collect the falling star in Stage 3-3</v>
      </c>
      <c r="C35" s="7" t="s">
        <v>20</v>
      </c>
      <c r="D35" s="7" t="s">
        <v>20</v>
      </c>
      <c r="E35" s="7" t="s">
        <v>20</v>
      </c>
      <c r="F35" s="7" t="s">
        <v>20</v>
      </c>
      <c r="G35" s="7" t="s">
        <v>20</v>
      </c>
      <c r="H35" s="7" t="s">
        <v>20</v>
      </c>
      <c r="I35" s="7" t="s">
        <v>20</v>
      </c>
      <c r="J35" s="7" t="str">
        <f t="shared" si="0"/>
        <v>YES</v>
      </c>
    </row>
    <row r="36" spans="1:10" s="7" customFormat="1" x14ac:dyDescent="0.25">
      <c r="A36" s="7" t="str">
        <f>Achievements!C36</f>
        <v>Starry Secrets Among the Stalactites</v>
      </c>
      <c r="B36" s="7" t="str">
        <f>Achievements!F36</f>
        <v>Collect the falling star in Stage 4-1</v>
      </c>
      <c r="C36" s="7" t="s">
        <v>20</v>
      </c>
      <c r="D36" s="7" t="s">
        <v>20</v>
      </c>
      <c r="E36" s="7" t="s">
        <v>20</v>
      </c>
      <c r="F36" s="7" t="s">
        <v>20</v>
      </c>
      <c r="G36" s="7" t="s">
        <v>20</v>
      </c>
      <c r="H36" s="7" t="s">
        <v>20</v>
      </c>
      <c r="I36" s="7" t="s">
        <v>20</v>
      </c>
      <c r="J36" s="7" t="str">
        <f t="shared" si="0"/>
        <v>YES</v>
      </c>
    </row>
    <row r="37" spans="1:10" s="7" customFormat="1" x14ac:dyDescent="0.25">
      <c r="A37" s="7" t="str">
        <f>Achievements!C37</f>
        <v>Dance of the Arachnid Annihilation</v>
      </c>
      <c r="B37" s="7" t="str">
        <f>Achievements!F37</f>
        <v>Collect the falling star in Stage 4-2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">
        <v>20</v>
      </c>
      <c r="I37" s="7" t="s">
        <v>20</v>
      </c>
      <c r="J37" s="7" t="str">
        <f t="shared" si="0"/>
        <v>YES</v>
      </c>
    </row>
    <row r="38" spans="1:10" s="7" customFormat="1" x14ac:dyDescent="0.25">
      <c r="A38" s="7" t="str">
        <f>Achievements!C38</f>
        <v>Bionic Battle with the Spider Swarm</v>
      </c>
      <c r="B38" s="7" t="str">
        <f>Achievements!F38</f>
        <v>Collect the falling star in Stage 4-3</v>
      </c>
      <c r="C38" s="7" t="s">
        <v>20</v>
      </c>
      <c r="D38" s="7" t="s">
        <v>20</v>
      </c>
      <c r="E38" s="7" t="s">
        <v>20</v>
      </c>
      <c r="F38" s="7" t="s">
        <v>20</v>
      </c>
      <c r="G38" s="7" t="s">
        <v>20</v>
      </c>
      <c r="H38" s="7" t="s">
        <v>20</v>
      </c>
      <c r="I38" s="7" t="s">
        <v>20</v>
      </c>
      <c r="J38" s="7" t="str">
        <f t="shared" si="0"/>
        <v>YES</v>
      </c>
    </row>
    <row r="39" spans="1:10" s="7" customFormat="1" x14ac:dyDescent="0.25">
      <c r="A39" s="7" t="str">
        <f>Achievements!C39</f>
        <v>Starlit Dancefloor</v>
      </c>
      <c r="B39" s="7" t="str">
        <f>Achievements!F39</f>
        <v>Collect the falling star in Stage 5-1</v>
      </c>
      <c r="C39" s="7" t="s">
        <v>20</v>
      </c>
      <c r="D39" s="7" t="s">
        <v>20</v>
      </c>
      <c r="E39" s="7" t="s">
        <v>20</v>
      </c>
      <c r="F39" s="7" t="s">
        <v>20</v>
      </c>
      <c r="G39" s="7" t="s">
        <v>20</v>
      </c>
      <c r="H39" s="7" t="s">
        <v>20</v>
      </c>
      <c r="I39" s="7" t="s">
        <v>20</v>
      </c>
      <c r="J39" s="7" t="str">
        <f t="shared" si="0"/>
        <v>YES</v>
      </c>
    </row>
    <row r="40" spans="1:10" s="7" customFormat="1" x14ac:dyDescent="0.25">
      <c r="A40" s="7" t="str">
        <f>Achievements!C40</f>
        <v>Battlefield of the Dancing Machine</v>
      </c>
      <c r="B40" s="7" t="str">
        <f>Achievements!F40</f>
        <v>Collect the falling star in Stage 5-2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7" t="s">
        <v>20</v>
      </c>
      <c r="J40" s="7" t="str">
        <f t="shared" si="0"/>
        <v>YES</v>
      </c>
    </row>
    <row r="41" spans="1:10" s="7" customFormat="1" x14ac:dyDescent="0.25">
      <c r="A41" s="7" t="str">
        <f>Achievements!C41</f>
        <v xml:space="preserve">Hit Artist </v>
      </c>
      <c r="B41" s="7" t="str">
        <f>Achievements!F41</f>
        <v>Score over 10,000 Points</v>
      </c>
      <c r="C41" s="7" t="s">
        <v>20</v>
      </c>
      <c r="D41" s="7" t="s">
        <v>20</v>
      </c>
      <c r="E41" s="7" t="s">
        <v>20</v>
      </c>
      <c r="F41" s="7" t="s">
        <v>20</v>
      </c>
      <c r="G41" s="7" t="s">
        <v>20</v>
      </c>
      <c r="H41" s="7" t="s">
        <v>20</v>
      </c>
      <c r="I41" s="7" t="s">
        <v>20</v>
      </c>
      <c r="J41" s="7" t="str">
        <f t="shared" si="0"/>
        <v>YES</v>
      </c>
    </row>
    <row r="42" spans="1:10" s="7" customFormat="1" x14ac:dyDescent="0.25">
      <c r="A42" s="7" t="str">
        <f>Achievements!C42</f>
        <v xml:space="preserve">Platinum Artist </v>
      </c>
      <c r="B42" s="7" t="str">
        <f>Achievements!F42</f>
        <v>Score over 100,000 Points</v>
      </c>
      <c r="C42" s="7" t="s">
        <v>20</v>
      </c>
      <c r="D42" s="7" t="s">
        <v>20</v>
      </c>
      <c r="E42" s="7" t="s">
        <v>20</v>
      </c>
      <c r="F42" s="7" t="s">
        <v>20</v>
      </c>
      <c r="G42" s="7" t="s">
        <v>20</v>
      </c>
      <c r="H42" s="7" t="s">
        <v>20</v>
      </c>
      <c r="I42" s="7" t="s">
        <v>20</v>
      </c>
      <c r="J42" s="7" t="str">
        <f t="shared" si="0"/>
        <v>YES</v>
      </c>
    </row>
    <row r="43" spans="1:10" s="7" customFormat="1" x14ac:dyDescent="0.25">
      <c r="A43" s="7" t="str">
        <f>Achievements!C43</f>
        <v>International Superstar</v>
      </c>
      <c r="B43" s="7" t="str">
        <f>Achievements!F43</f>
        <v>Score over 400,000 Points</v>
      </c>
      <c r="C43" s="7" t="s">
        <v>20</v>
      </c>
      <c r="D43" s="7" t="s">
        <v>20</v>
      </c>
      <c r="E43" s="7" t="s">
        <v>20</v>
      </c>
      <c r="F43" s="7" t="s">
        <v>20</v>
      </c>
      <c r="G43" s="7" t="s">
        <v>20</v>
      </c>
      <c r="H43" s="7" t="s">
        <v>20</v>
      </c>
      <c r="I43" s="7" t="s">
        <v>20</v>
      </c>
      <c r="J43" s="7" t="str">
        <f t="shared" si="0"/>
        <v>YES</v>
      </c>
    </row>
    <row r="44" spans="1:10" s="7" customFormat="1" x14ac:dyDescent="0.25">
      <c r="A44" s="7" t="str">
        <f>Achievements!C44</f>
        <v>Legend </v>
      </c>
      <c r="B44" s="7" t="str">
        <f>Achievements!F44</f>
        <v>Score over 800,000 Points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7" t="s">
        <v>20</v>
      </c>
      <c r="J44" s="7" t="str">
        <f t="shared" si="0"/>
        <v>YES</v>
      </c>
    </row>
    <row r="45" spans="1:10" x14ac:dyDescent="0.25">
      <c r="A45" s="7" t="str">
        <f>Achievements!C45</f>
        <v>[Void] Immortal</v>
      </c>
      <c r="B45" s="7" t="str">
        <f>Achievements!F45</f>
        <v>Score over 1,000,000 Points</v>
      </c>
      <c r="C45" s="7" t="s">
        <v>20</v>
      </c>
      <c r="D45" s="7" t="s">
        <v>20</v>
      </c>
      <c r="E45" s="7" t="s">
        <v>20</v>
      </c>
      <c r="F45" s="7" t="s">
        <v>20</v>
      </c>
      <c r="G45" s="7" t="s">
        <v>20</v>
      </c>
      <c r="H45" s="7" t="s">
        <v>20</v>
      </c>
      <c r="I45" s="7" t="s">
        <v>20</v>
      </c>
      <c r="J45" s="7" t="str">
        <f t="shared" si="0"/>
        <v>YES</v>
      </c>
    </row>
    <row r="46" spans="1:10" x14ac:dyDescent="0.25">
      <c r="A46" s="7" t="str">
        <f>Achievements!C46</f>
        <v>Smooth Criminal</v>
      </c>
      <c r="B46" s="7" t="str">
        <f>Achievements!F46</f>
        <v>Clear Stage 1-3</v>
      </c>
      <c r="C46" s="7" t="s">
        <v>20</v>
      </c>
      <c r="D46" s="7" t="s">
        <v>20</v>
      </c>
      <c r="E46" s="7" t="s">
        <v>20</v>
      </c>
      <c r="F46" s="7" t="s">
        <v>20</v>
      </c>
      <c r="G46" s="7" t="s">
        <v>20</v>
      </c>
      <c r="H46" s="7" t="s">
        <v>20</v>
      </c>
      <c r="I46" s="7" t="s">
        <v>20</v>
      </c>
      <c r="J46" s="7" t="str">
        <f t="shared" si="0"/>
        <v>YES</v>
      </c>
    </row>
    <row r="47" spans="1:10" x14ac:dyDescent="0.25">
      <c r="A47" s="7" t="str">
        <f>Achievements!C47</f>
        <v>Beat It</v>
      </c>
      <c r="B47" s="7" t="str">
        <f>Achievements!F47</f>
        <v>Clear Stage 2-3</v>
      </c>
      <c r="C47" s="7" t="s">
        <v>20</v>
      </c>
      <c r="D47" s="7" t="s">
        <v>20</v>
      </c>
      <c r="E47" s="7" t="s">
        <v>20</v>
      </c>
      <c r="F47" s="7" t="s">
        <v>20</v>
      </c>
      <c r="G47" s="7" t="s">
        <v>20</v>
      </c>
      <c r="H47" s="7" t="s">
        <v>20</v>
      </c>
      <c r="I47" s="7" t="s">
        <v>20</v>
      </c>
      <c r="J47" s="7" t="str">
        <f t="shared" si="0"/>
        <v>YES</v>
      </c>
    </row>
    <row r="48" spans="1:10" x14ac:dyDescent="0.25">
      <c r="A48" s="7" t="str">
        <f>Achievements!C48</f>
        <v>Thriller</v>
      </c>
      <c r="B48" s="7" t="str">
        <f>Achievements!F48</f>
        <v>Clear Stage 3-3</v>
      </c>
      <c r="C48" s="7" t="s">
        <v>20</v>
      </c>
      <c r="D48" s="7" t="s">
        <v>20</v>
      </c>
      <c r="E48" s="7" t="s">
        <v>20</v>
      </c>
      <c r="F48" s="7" t="s">
        <v>20</v>
      </c>
      <c r="G48" s="7" t="s">
        <v>20</v>
      </c>
      <c r="H48" s="7" t="s">
        <v>20</v>
      </c>
      <c r="I48" s="7" t="s">
        <v>20</v>
      </c>
      <c r="J48" s="7" t="str">
        <f t="shared" si="0"/>
        <v>YES</v>
      </c>
    </row>
    <row r="49" spans="1:10" x14ac:dyDescent="0.25">
      <c r="A49" s="7" t="str">
        <f>Achievements!C49</f>
        <v>Billie Jean</v>
      </c>
      <c r="B49" s="7" t="str">
        <f>Achievements!F49</f>
        <v>Clear Stage 4-3</v>
      </c>
      <c r="C49" s="7" t="s">
        <v>20</v>
      </c>
      <c r="D49" s="7" t="s">
        <v>20</v>
      </c>
      <c r="E49" s="7" t="s">
        <v>20</v>
      </c>
      <c r="F49" s="7" t="s">
        <v>20</v>
      </c>
      <c r="G49" s="7" t="s">
        <v>20</v>
      </c>
      <c r="H49" s="7" t="s">
        <v>20</v>
      </c>
      <c r="I49" s="7" t="s">
        <v>20</v>
      </c>
      <c r="J49" s="7" t="str">
        <f t="shared" si="0"/>
        <v>YES</v>
      </c>
    </row>
    <row r="50" spans="1:10" x14ac:dyDescent="0.25">
      <c r="A50" s="7" t="str">
        <f>Achievements!C50</f>
        <v>Who’s Bad?</v>
      </c>
      <c r="B50" s="7" t="str">
        <f>Achievements!F50</f>
        <v>Clear Stage 5-3</v>
      </c>
      <c r="C50" s="7" t="s">
        <v>20</v>
      </c>
      <c r="D50" s="7" t="s">
        <v>20</v>
      </c>
      <c r="E50" s="7" t="s">
        <v>20</v>
      </c>
      <c r="F50" s="7" t="s">
        <v>20</v>
      </c>
      <c r="G50" s="7" t="s">
        <v>20</v>
      </c>
      <c r="H50" s="7" t="s">
        <v>20</v>
      </c>
      <c r="I50" s="7" t="s">
        <v>20</v>
      </c>
      <c r="J50" s="7" t="str">
        <f t="shared" si="0"/>
        <v>YES</v>
      </c>
    </row>
    <row r="51" spans="1:10" x14ac:dyDescent="0.25">
      <c r="A51" s="7" t="str">
        <f>Achievements!C51</f>
        <v>Mr. Big</v>
      </c>
      <c r="B51" s="7" t="str">
        <f>Achievements!F51</f>
        <v>Clear Stage 6-1</v>
      </c>
      <c r="C51" s="7" t="s">
        <v>20</v>
      </c>
      <c r="D51" s="7" t="s">
        <v>20</v>
      </c>
      <c r="E51" s="7" t="s">
        <v>20</v>
      </c>
      <c r="F51" s="7" t="s">
        <v>20</v>
      </c>
      <c r="G51" s="7" t="s">
        <v>20</v>
      </c>
      <c r="H51" s="7" t="s">
        <v>20</v>
      </c>
      <c r="I51" s="7" t="s">
        <v>20</v>
      </c>
      <c r="J51" s="7" t="str">
        <f t="shared" si="0"/>
        <v>YES</v>
      </c>
    </row>
    <row r="52" spans="1:10" s="7" customFormat="1" x14ac:dyDescent="0.25">
      <c r="A52" s="7" t="str">
        <f>Achievements!C52</f>
        <v xml:space="preserve">King of Pop </v>
      </c>
      <c r="B52" s="7" t="str">
        <f>Achievements!F52</f>
        <v>Clear Stage 6-1 [Hard]</v>
      </c>
      <c r="C52" s="7" t="s">
        <v>20</v>
      </c>
      <c r="D52" s="7" t="s">
        <v>20</v>
      </c>
      <c r="E52" s="7" t="s">
        <v>20</v>
      </c>
      <c r="F52" s="7" t="s">
        <v>20</v>
      </c>
      <c r="G52" s="7" t="s">
        <v>20</v>
      </c>
      <c r="H52" s="7" t="s">
        <v>20</v>
      </c>
      <c r="I52" s="7" t="s">
        <v>20</v>
      </c>
      <c r="J52" s="7" t="str">
        <f t="shared" si="0"/>
        <v>YES</v>
      </c>
    </row>
    <row r="53" spans="1:10" s="7" customFormat="1" x14ac:dyDescent="0.25">
      <c r="A53" s="7" t="str">
        <f>Achievements!C53</f>
        <v>Moonwalker</v>
      </c>
      <c r="B53" s="7" t="str">
        <f>Achievements!F53</f>
        <v>Clear Stage 6-1 without using a continue [Normal+]</v>
      </c>
      <c r="C53" s="7" t="s">
        <v>20</v>
      </c>
      <c r="D53" s="7" t="s">
        <v>20</v>
      </c>
      <c r="E53" s="7" t="s">
        <v>20</v>
      </c>
      <c r="F53" s="7" t="s">
        <v>20</v>
      </c>
      <c r="G53" s="7" t="s">
        <v>20</v>
      </c>
      <c r="H53" s="7" t="s">
        <v>20</v>
      </c>
      <c r="I53" s="7" t="s">
        <v>20</v>
      </c>
      <c r="J53" s="7" t="str">
        <f t="shared" si="0"/>
        <v>YES</v>
      </c>
    </row>
    <row r="54" spans="1:10" x14ac:dyDescent="0.25">
      <c r="A54" s="7">
        <f>Achievements!C56</f>
        <v>0</v>
      </c>
      <c r="B54" s="7">
        <f>Achievements!F88</f>
        <v>0</v>
      </c>
      <c r="C54" s="7" t="str">
        <f>COUNTIF(C$2:C53,"X")&amp;" /"&amp;ROW()-2</f>
        <v>52 /52</v>
      </c>
      <c r="D54" s="7" t="str">
        <f>COUNTIF(D$2:D53,"X")&amp;" /"&amp;ROW()-2</f>
        <v>52 /52</v>
      </c>
      <c r="E54" s="7" t="str">
        <f>COUNTIF(E$2:E53,"X")&amp;" /"&amp;ROW()-2</f>
        <v>52 /52</v>
      </c>
      <c r="F54" s="7" t="str">
        <f>COUNTIF(F$2:F53,"X")&amp;" /"&amp;ROW()-2</f>
        <v>52 /52</v>
      </c>
      <c r="G54" s="7" t="str">
        <f>COUNTIF(G$2:G53,"X")&amp;" /"&amp;ROW()-2</f>
        <v>52 /52</v>
      </c>
      <c r="H54" s="7" t="str">
        <f>COUNTIF(H$2:H53,"X")&amp;" /"&amp;ROW()-2</f>
        <v>52 /52</v>
      </c>
      <c r="I54" s="7" t="str">
        <f>COUNTIF(I$2:I53,"X")&amp;" /"&amp;ROW()-2</f>
        <v>52 /52</v>
      </c>
      <c r="J54" s="7" t="str">
        <f>COUNTIF(J$2:J53,"YES")&amp;" /"&amp;ROW()-2</f>
        <v>52 /52</v>
      </c>
    </row>
  </sheetData>
  <autoFilter ref="A1:J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Normal="100" workbookViewId="0">
      <selection activeCell="G6" sqref="G6:R6"/>
    </sheetView>
  </sheetViews>
  <sheetFormatPr defaultRowHeight="15" x14ac:dyDescent="0.25"/>
  <cols>
    <col min="1" max="1" width="54.140625" bestFit="1" customWidth="1"/>
    <col min="2" max="2" width="6" style="7" bestFit="1" customWidth="1"/>
    <col min="3" max="3" width="10.7109375" style="7" customWidth="1"/>
    <col min="4" max="6" width="10.7109375" customWidth="1"/>
    <col min="7" max="10" width="10.7109375" style="7" customWidth="1"/>
    <col min="11" max="12" width="10.7109375" customWidth="1"/>
    <col min="13" max="13" width="10.7109375" style="7" customWidth="1"/>
    <col min="14" max="18" width="10.7109375" customWidth="1"/>
    <col min="19" max="19" width="8.7109375" customWidth="1"/>
  </cols>
  <sheetData>
    <row r="1" spans="1:19" ht="30" x14ac:dyDescent="0.25">
      <c r="A1" s="20" t="s">
        <v>192</v>
      </c>
      <c r="B1" s="20" t="s">
        <v>185</v>
      </c>
      <c r="C1" s="21" t="s">
        <v>172</v>
      </c>
      <c r="D1" s="21" t="s">
        <v>170</v>
      </c>
      <c r="E1" s="21" t="s">
        <v>171</v>
      </c>
      <c r="F1" s="21" t="s">
        <v>35</v>
      </c>
      <c r="G1" s="21" t="s">
        <v>175</v>
      </c>
      <c r="H1" s="21" t="s">
        <v>193</v>
      </c>
      <c r="I1" s="21" t="s">
        <v>180</v>
      </c>
      <c r="J1" s="21" t="s">
        <v>194</v>
      </c>
      <c r="K1" s="21" t="s">
        <v>173</v>
      </c>
      <c r="L1" s="21" t="s">
        <v>174</v>
      </c>
      <c r="M1" s="21" t="s">
        <v>177</v>
      </c>
      <c r="N1" s="21" t="s">
        <v>176</v>
      </c>
      <c r="O1" s="21" t="s">
        <v>178</v>
      </c>
      <c r="P1" s="21" t="s">
        <v>179</v>
      </c>
      <c r="Q1" s="21" t="s">
        <v>181</v>
      </c>
      <c r="R1" s="21" t="s">
        <v>182</v>
      </c>
      <c r="S1" s="18"/>
    </row>
    <row r="2" spans="1:19" x14ac:dyDescent="0.25">
      <c r="A2" t="s">
        <v>169</v>
      </c>
      <c r="B2" s="7" t="s">
        <v>186</v>
      </c>
      <c r="C2" s="19" t="s">
        <v>20</v>
      </c>
      <c r="D2" s="19" t="s">
        <v>20</v>
      </c>
      <c r="E2" s="19" t="s">
        <v>20</v>
      </c>
      <c r="F2" s="19" t="s">
        <v>20</v>
      </c>
      <c r="G2" s="19" t="s">
        <v>20</v>
      </c>
      <c r="H2" s="19" t="s">
        <v>20</v>
      </c>
      <c r="I2" s="19" t="s">
        <v>20</v>
      </c>
      <c r="J2" s="19" t="s">
        <v>20</v>
      </c>
      <c r="K2" s="19" t="s">
        <v>20</v>
      </c>
      <c r="L2" s="19" t="s">
        <v>20</v>
      </c>
      <c r="M2" s="19" t="s">
        <v>20</v>
      </c>
      <c r="N2" s="19" t="s">
        <v>20</v>
      </c>
      <c r="O2" s="19" t="s">
        <v>20</v>
      </c>
      <c r="P2" s="19" t="s">
        <v>20</v>
      </c>
      <c r="Q2" s="19" t="s">
        <v>20</v>
      </c>
      <c r="R2" s="19" t="s">
        <v>20</v>
      </c>
    </row>
    <row r="3" spans="1:19" x14ac:dyDescent="0.25">
      <c r="A3" t="s">
        <v>183</v>
      </c>
      <c r="B3" s="7" t="s">
        <v>186</v>
      </c>
      <c r="C3" s="19" t="s">
        <v>20</v>
      </c>
      <c r="D3" s="19" t="s">
        <v>20</v>
      </c>
      <c r="E3" s="19" t="s">
        <v>20</v>
      </c>
      <c r="F3" s="19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</row>
    <row r="4" spans="1:19" x14ac:dyDescent="0.25">
      <c r="A4" t="s">
        <v>184</v>
      </c>
      <c r="B4" s="7" t="s">
        <v>186</v>
      </c>
      <c r="C4" s="19" t="s">
        <v>20</v>
      </c>
      <c r="D4" s="19" t="s">
        <v>20</v>
      </c>
      <c r="E4" s="19" t="s">
        <v>20</v>
      </c>
      <c r="F4" s="19" t="s">
        <v>20</v>
      </c>
      <c r="G4" s="19" t="s">
        <v>20</v>
      </c>
      <c r="H4" s="19" t="s">
        <v>20</v>
      </c>
      <c r="I4" s="19" t="s">
        <v>20</v>
      </c>
      <c r="J4" s="19" t="s">
        <v>20</v>
      </c>
      <c r="K4" s="19" t="s">
        <v>20</v>
      </c>
      <c r="L4" s="19" t="s">
        <v>20</v>
      </c>
      <c r="M4" s="19" t="s">
        <v>20</v>
      </c>
      <c r="N4" s="19" t="s">
        <v>20</v>
      </c>
      <c r="O4" s="19" t="s">
        <v>20</v>
      </c>
      <c r="P4" s="19" t="s">
        <v>20</v>
      </c>
      <c r="Q4" s="19" t="s">
        <v>20</v>
      </c>
      <c r="R4" s="19" t="s">
        <v>20</v>
      </c>
    </row>
    <row r="5" spans="1:19" x14ac:dyDescent="0.25">
      <c r="A5" t="s">
        <v>187</v>
      </c>
      <c r="B5" s="7" t="s">
        <v>186</v>
      </c>
      <c r="C5" s="19" t="s">
        <v>20</v>
      </c>
      <c r="D5" s="19" t="s">
        <v>20</v>
      </c>
      <c r="E5" s="19" t="s">
        <v>20</v>
      </c>
      <c r="F5" s="19" t="s">
        <v>20</v>
      </c>
      <c r="G5" s="19" t="s">
        <v>20</v>
      </c>
      <c r="H5" s="19" t="s">
        <v>20</v>
      </c>
      <c r="I5" s="19" t="s">
        <v>20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20</v>
      </c>
      <c r="O5" s="19" t="s">
        <v>20</v>
      </c>
      <c r="P5" s="19" t="s">
        <v>20</v>
      </c>
      <c r="Q5" s="19" t="s">
        <v>20</v>
      </c>
      <c r="R5" s="19" t="s">
        <v>20</v>
      </c>
    </row>
    <row r="6" spans="1:19" s="7" customFormat="1" x14ac:dyDescent="0.25">
      <c r="A6" s="7" t="s">
        <v>278</v>
      </c>
      <c r="B6" s="7" t="s">
        <v>189</v>
      </c>
      <c r="C6" s="19" t="s">
        <v>20</v>
      </c>
      <c r="D6" s="19" t="s">
        <v>20</v>
      </c>
      <c r="E6" s="19" t="s">
        <v>20</v>
      </c>
      <c r="F6" s="19" t="s">
        <v>20</v>
      </c>
      <c r="G6" s="19" t="s">
        <v>20</v>
      </c>
      <c r="H6" s="19" t="s">
        <v>20</v>
      </c>
      <c r="I6" s="19" t="s">
        <v>20</v>
      </c>
      <c r="J6" s="19" t="s">
        <v>20</v>
      </c>
      <c r="K6" s="19" t="s">
        <v>20</v>
      </c>
      <c r="L6" s="19" t="s">
        <v>20</v>
      </c>
      <c r="M6" s="19" t="s">
        <v>20</v>
      </c>
      <c r="N6" s="19" t="s">
        <v>20</v>
      </c>
      <c r="O6" s="19" t="s">
        <v>20</v>
      </c>
      <c r="P6" s="19" t="s">
        <v>20</v>
      </c>
      <c r="Q6" s="19" t="s">
        <v>20</v>
      </c>
      <c r="R6" s="19" t="s">
        <v>20</v>
      </c>
    </row>
    <row r="7" spans="1:19" x14ac:dyDescent="0.25">
      <c r="A7" t="s">
        <v>188</v>
      </c>
      <c r="B7" s="7" t="s">
        <v>189</v>
      </c>
      <c r="C7" s="19" t="s">
        <v>20</v>
      </c>
      <c r="D7" s="19" t="s">
        <v>20</v>
      </c>
      <c r="E7" s="19" t="s">
        <v>20</v>
      </c>
      <c r="F7" s="19" t="s">
        <v>20</v>
      </c>
      <c r="G7" s="19" t="s">
        <v>20</v>
      </c>
      <c r="H7" s="19" t="s">
        <v>20</v>
      </c>
      <c r="I7" s="19" t="s">
        <v>20</v>
      </c>
      <c r="J7" s="19" t="s">
        <v>20</v>
      </c>
      <c r="K7" s="19" t="s">
        <v>20</v>
      </c>
      <c r="L7" s="19" t="s">
        <v>20</v>
      </c>
      <c r="M7" s="19" t="s">
        <v>20</v>
      </c>
      <c r="N7" s="19" t="s">
        <v>20</v>
      </c>
      <c r="O7" s="19" t="s">
        <v>20</v>
      </c>
      <c r="P7" s="19" t="s">
        <v>20</v>
      </c>
      <c r="Q7" s="19" t="s">
        <v>20</v>
      </c>
      <c r="R7" s="19" t="s">
        <v>20</v>
      </c>
    </row>
    <row r="8" spans="1:19" x14ac:dyDescent="0.25">
      <c r="A8" t="s">
        <v>190</v>
      </c>
      <c r="B8" s="7" t="s">
        <v>186</v>
      </c>
      <c r="C8" s="19" t="s">
        <v>20</v>
      </c>
      <c r="D8" s="19" t="s">
        <v>20</v>
      </c>
      <c r="E8" s="19" t="s">
        <v>20</v>
      </c>
      <c r="F8" s="19" t="s">
        <v>20</v>
      </c>
      <c r="G8" s="19" t="s">
        <v>20</v>
      </c>
      <c r="H8" s="19" t="s">
        <v>20</v>
      </c>
      <c r="I8" s="19" t="s">
        <v>20</v>
      </c>
      <c r="J8" s="19" t="s">
        <v>20</v>
      </c>
      <c r="K8" s="19" t="s">
        <v>20</v>
      </c>
      <c r="L8" s="19" t="s">
        <v>20</v>
      </c>
      <c r="M8" s="19" t="s">
        <v>20</v>
      </c>
      <c r="N8" s="19" t="s">
        <v>20</v>
      </c>
      <c r="O8" s="19" t="s">
        <v>20</v>
      </c>
      <c r="P8" s="19" t="s">
        <v>20</v>
      </c>
      <c r="Q8" s="19" t="s">
        <v>20</v>
      </c>
      <c r="R8" s="19" t="s">
        <v>20</v>
      </c>
    </row>
    <row r="9" spans="1:19" x14ac:dyDescent="0.25">
      <c r="A9" t="s">
        <v>191</v>
      </c>
      <c r="B9" s="7" t="s">
        <v>189</v>
      </c>
      <c r="C9" s="19" t="s">
        <v>20</v>
      </c>
      <c r="D9" s="19" t="s">
        <v>20</v>
      </c>
      <c r="E9" s="19" t="s">
        <v>20</v>
      </c>
      <c r="F9" s="19" t="s">
        <v>20</v>
      </c>
      <c r="G9" s="19" t="s">
        <v>20</v>
      </c>
      <c r="H9" s="19" t="s">
        <v>20</v>
      </c>
      <c r="I9" s="19" t="s">
        <v>20</v>
      </c>
      <c r="J9" s="19" t="s">
        <v>20</v>
      </c>
      <c r="K9" s="19" t="s">
        <v>20</v>
      </c>
      <c r="L9" s="19" t="s">
        <v>20</v>
      </c>
      <c r="M9" s="19" t="s">
        <v>20</v>
      </c>
      <c r="N9" s="19" t="s">
        <v>20</v>
      </c>
      <c r="O9" s="19" t="s">
        <v>20</v>
      </c>
      <c r="P9" s="19" t="s">
        <v>20</v>
      </c>
      <c r="Q9" s="19" t="s">
        <v>20</v>
      </c>
      <c r="R9" s="19" t="s">
        <v>20</v>
      </c>
    </row>
    <row r="10" spans="1:19" x14ac:dyDescent="0.2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25" workbookViewId="0">
      <selection activeCell="A31" sqref="A31:A41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achievement("Annie, Are You Okay?","Rescue a child", 1, trigger)</v>
      </c>
    </row>
    <row r="4" spans="1:1" s="7" customFormat="1" x14ac:dyDescent="0.25">
      <c r="A4" s="7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achievement("Fool Gravity","Perform a Moonwalk for 5 seconds (counts time while moving, resets when Moonwalk ends)", 3, trigger)</v>
      </c>
    </row>
    <row r="5" spans="1:1" s="7" customFormat="1" x14ac:dyDescent="0.25">
      <c r="A5" s="7" t="str">
        <f t="shared" ca="1" si="0"/>
        <v>achievement("Hoooooo!!!","Slide down some stairs", 2, trigger)</v>
      </c>
    </row>
    <row r="6" spans="1:1" s="7" customFormat="1" x14ac:dyDescent="0.25">
      <c r="A6" s="7" t="str">
        <f t="shared" ca="1" si="0"/>
        <v>achievement("Emergency Entrance","Activate the movable stairs in stage 1 any round", 1, trigger)</v>
      </c>
    </row>
    <row r="7" spans="1:1" s="7" customFormat="1" x14ac:dyDescent="0.25">
      <c r="A7" s="7" t="str">
        <f t="shared" ca="1" si="0"/>
        <v>achievement("Underground Mysteries","Open a manhole cover in stage 2-3", 1, trigger)</v>
      </c>
    </row>
    <row r="8" spans="1:1" s="7" customFormat="1" x14ac:dyDescent="0.25">
      <c r="A8" s="7" t="str">
        <f t="shared" ca="1" si="0"/>
        <v>achievement("Cleaning the Streets","Take out an enemy while dancing on a fire hydrant in stage 2 any round", 2, trigger)</v>
      </c>
    </row>
    <row r="9" spans="1:1" s="7" customFormat="1" x14ac:dyDescent="0.25">
      <c r="A9" s="7" t="str">
        <f t="shared" ca="1" si="0"/>
        <v>achievement("Groove and Swing","Swing from a branch in stage 3 any round", 1, trigger)</v>
      </c>
    </row>
    <row r="10" spans="1:1" s="7" customFormat="1" x14ac:dyDescent="0.25">
      <c r="A10" s="7" t="str">
        <f t="shared" ca="1" si="0"/>
        <v>achievement("Footloose","Break a no dancing sign in stage 4 any round", 1, trigger)</v>
      </c>
    </row>
    <row r="11" spans="1:1" s="7" customFormat="1" x14ac:dyDescent="0.25">
      <c r="A11" s="7" t="str">
        <f t="shared" ca="1" si="0"/>
        <v>achievement("Non-stick Dancing","Moonwalk through a spider web in stage 4 any round (start Moonwalk before entering web, no turning around)", 3, trigger)</v>
      </c>
    </row>
    <row r="12" spans="1:1" s="7" customFormat="1" x14ac:dyDescent="0.25">
      <c r="A12" s="7" t="str">
        <f t="shared" ca="1" si="0"/>
        <v>achievement("CTRL+Alt+Destroyer","Break all computers and servers in stage 5-1 (9 total)", 5, trigger)</v>
      </c>
    </row>
    <row r="13" spans="1:1" s="7" customFormat="1" x14ac:dyDescent="0.25">
      <c r="A13" s="7" t="str">
        <f t="shared" ca="1" si="0"/>
        <v>achievement("Faster Going Backwards","Moonwalk over the entire bottom floor conveyor in stage 5-2 travelling against the direction of conveyor (left to right, no turning around)", 5, trigger)</v>
      </c>
    </row>
    <row r="14" spans="1:1" s="7" customFormat="1" x14ac:dyDescent="0.25">
      <c r="A14" s="7" t="str">
        <f t="shared" ca="1" si="0"/>
        <v>achievement("Form a Group ","Dance with 7 or more people at once", 10, trigger)</v>
      </c>
    </row>
    <row r="15" spans="1:1" s="7" customFormat="1" x14ac:dyDescent="0.25">
      <c r="A15" s="7" t="str">
        <f t="shared" ca="1" si="0"/>
        <v>achievement("Speed Demon","Complete Stage 1-1 under 1m10s", 25, trigger)</v>
      </c>
    </row>
    <row r="16" spans="1:1" s="7" customFormat="1" x14ac:dyDescent="0.25">
      <c r="A16" s="7" t="str">
        <f t="shared" ca="1" si="0"/>
        <v>achievement("Nightlife Dash","Complete Stage 1-1 under the par time 2m00s [Normal+]", 5, trigger)</v>
      </c>
    </row>
    <row r="17" spans="1:1" s="7" customFormat="1" x14ac:dyDescent="0.25">
      <c r="A17" s="7" t="str">
        <f t="shared" ca="1" si="0"/>
        <v>achievement("Club Fever Frenzy","Complete Stage 1-2 under the par time 2m00s [Normal+]", 5, trigger)</v>
      </c>
    </row>
    <row r="18" spans="1:1" s="7" customFormat="1" x14ac:dyDescent="0.25">
      <c r="A18" s="7" t="str">
        <f t="shared" ca="1" si="0"/>
        <v>achievement("Speed Walk","Complete Stage 1-3 under the par time 2m00s [Normal+]", 10, trigger)</v>
      </c>
    </row>
    <row r="19" spans="1:1" s="7" customFormat="1" x14ac:dyDescent="0.25">
      <c r="A19" s="7" t="str">
        <f t="shared" ca="1" si="0"/>
        <v>achievement("Midnight Street Race","Complete Stage 2-1 under the par time 3m00s [Normal+]", 5, trigger)</v>
      </c>
    </row>
    <row r="20" spans="1:1" s="7" customFormat="1" x14ac:dyDescent="0.25">
      <c r="A20" s="7" t="str">
        <f t="shared" ca="1" si="0"/>
        <v>achievement("Chasing the Urban Beat","Complete Stage 2-2 under the par time 3m00s [Normal+]", 5, trigger)</v>
      </c>
    </row>
    <row r="21" spans="1:1" s="7" customFormat="1" x14ac:dyDescent="0.25">
      <c r="A21" s="7" t="str">
        <f t="shared" ca="1" si="0"/>
        <v>achievement("Streets of Speed","Complete Stage 2-3 under the par time 3m00s [Normal+]", 5, trigger)</v>
      </c>
    </row>
    <row r="22" spans="1:1" s="7" customFormat="1" x14ac:dyDescent="0.25">
      <c r="A22" s="7" t="str">
        <f t="shared" ca="1" si="0"/>
        <v>achievement("Moonlit Zombie Blitz","Complete Stage 3-1 under the par time 4m00s [Normal+]", 5, trigger)</v>
      </c>
    </row>
    <row r="23" spans="1:1" s="7" customFormat="1" x14ac:dyDescent="0.25">
      <c r="A23" s="7" t="str">
        <f t="shared" ca="1" si="0"/>
        <v>achievement("Chasing Shadows in the Haunted Woods","Complete Stage 3-2 under the par time 4m00s [Normal+]", 5, trigger)</v>
      </c>
    </row>
    <row r="24" spans="1:1" s="7" customFormat="1" x14ac:dyDescent="0.25">
      <c r="A24" s="7" t="str">
        <f t="shared" ca="1" si="0"/>
        <v>achievement("Survivor’s Dance of the Living Dead","Complete Stage 3-3 under the par time 4m00s [Normal+]", 5, trigger)</v>
      </c>
    </row>
    <row r="25" spans="1:1" s="7" customFormat="1" x14ac:dyDescent="0.25">
      <c r="A25" s="7" t="str">
        <f t="shared" ca="1" si="0"/>
        <v>achievement("Cave of Eight-Legged Tango","Complete Stage 4-1 under the par time 5m00s [Normal+]", 5, trigger)</v>
      </c>
    </row>
    <row r="26" spans="1:1" s="7" customFormat="1" x14ac:dyDescent="0.25">
      <c r="A26" s="7" t="str">
        <f t="shared" ca="1" si="0"/>
        <v>achievement("Dancing Through the Spider’s Lair","Complete Stage 4-2 under the par time 5m00s [Normal+]", 5, trigger)</v>
      </c>
    </row>
    <row r="27" spans="1:1" s="7" customFormat="1" x14ac:dyDescent="0.25">
      <c r="A27" s="7" t="str">
        <f t="shared" ca="1" si="0"/>
        <v>achievement("Underground Escape","Complete Stage 4-3 under the par time 5m00s [Normal+]", 5, trigger)</v>
      </c>
    </row>
    <row r="28" spans="1:1" s="7" customFormat="1" x14ac:dyDescent="0.25">
      <c r="A28" s="7" t="str">
        <f t="shared" ca="1" si="0"/>
        <v>achievement("Sprint Through Hostile Territory","Complete Stage 5-1 under the par time 6m00s [Normal+]", 5, trigger)</v>
      </c>
    </row>
    <row r="29" spans="1:1" s="7" customFormat="1" x14ac:dyDescent="0.25">
      <c r="A29" s="7" t="str">
        <f t="shared" ca="1" si="0"/>
        <v>achievement("Dance of Infiltration","Complete Stage 5-2 under the par time 6m00s [Normal+]", 5, trigger)</v>
      </c>
    </row>
    <row r="30" spans="1:1" s="7" customFormat="1" x14ac:dyDescent="0.25">
      <c r="A30" s="7" t="str">
        <f t="shared" ca="1" si="0"/>
        <v>achievement("[Void] Moonwalker ","Transform into a robot", 0, trigger)</v>
      </c>
    </row>
    <row r="31" spans="1:1" s="7" customFormat="1" x14ac:dyDescent="0.25">
      <c r="A31" s="7" t="str">
        <f t="shared" ca="1" si="0"/>
        <v>achievement("Starstruck on Sunset Street","Collect the falling star in Stage 2-1", 3, trigger)</v>
      </c>
    </row>
    <row r="32" spans="1:1" s="7" customFormat="1" x14ac:dyDescent="0.25">
      <c r="A32" s="7" t="str">
        <f t="shared" ca="1" si="0"/>
        <v>achievement("Electric Avenue Transformation","Collect the falling star in Stage 2-2", 3, trigger)</v>
      </c>
    </row>
    <row r="33" spans="1:1" s="7" customFormat="1" x14ac:dyDescent="0.25">
      <c r="A33" s="7" t="str">
        <f t="shared" ca="1" si="0"/>
        <v>achievement("Robot Boogie in the City","Collect the falling star in Stage 2-3", 3, trigger)</v>
      </c>
    </row>
    <row r="34" spans="1:1" s="7" customFormat="1" x14ac:dyDescent="0.25">
      <c r="A34" s="7" t="str">
        <f t="shared" ca="1" si="0"/>
        <v>achievement("Moonwalk Among the Walking Dead","Collect the falling star in Stage 3-1", 3, trigger)</v>
      </c>
    </row>
    <row r="35" spans="1:1" s="7" customFormat="1" x14ac:dyDescent="0.25">
      <c r="A35" s="7" t="str">
        <f t="shared" ca="1" si="0"/>
        <v>achievement("Electro-Dance Battle in the Zombie Abyss","Collect the falling star in Stage 3-2", 3, trigger)</v>
      </c>
    </row>
    <row r="36" spans="1:1" s="7" customFormat="1" x14ac:dyDescent="0.25">
      <c r="A36" s="7" t="str">
        <f t="shared" ca="1" si="0"/>
        <v>achievement("Cybernetic Savior vs. the Undead","Collect the falling star in Stage 3-3", 3, trigger)</v>
      </c>
    </row>
    <row r="37" spans="1:1" s="7" customFormat="1" x14ac:dyDescent="0.25">
      <c r="A37" s="7" t="str">
        <f t="shared" ca="1" si="0"/>
        <v>achievement("Starry Secrets Among the Stalactites","Collect the falling star in Stage 4-1", 4, trigger)</v>
      </c>
    </row>
    <row r="38" spans="1:1" s="7" customFormat="1" x14ac:dyDescent="0.25">
      <c r="A38" s="7" t="str">
        <f t="shared" ca="1" si="0"/>
        <v>achievement("Dance of the Arachnid Annihilation","Collect the falling star in Stage 4-2", 4, trigger)</v>
      </c>
    </row>
    <row r="39" spans="1:1" s="7" customFormat="1" x14ac:dyDescent="0.25">
      <c r="A39" s="7" t="str">
        <f t="shared" ca="1" si="0"/>
        <v>achievement("Bionic Battle with the Spider Swarm","Collect the falling star in Stage 4-3", 4, trigger)</v>
      </c>
    </row>
    <row r="40" spans="1:1" x14ac:dyDescent="0.25">
      <c r="A40" s="7" t="str">
        <f t="shared" ca="1" si="0"/>
        <v>achievement("Starlit Dancefloor","Collect the falling star in Stage 5-1", 5, trigger)</v>
      </c>
    </row>
    <row r="41" spans="1:1" x14ac:dyDescent="0.25">
      <c r="A41" s="7" t="str">
        <f t="shared" ca="1" si="0"/>
        <v>achievement("Battlefield of the Dancing Machine","Collect the falling star in Stage 5-2", 5, trigger)</v>
      </c>
    </row>
    <row r="42" spans="1:1" x14ac:dyDescent="0.25">
      <c r="A42" s="7" t="str">
        <f t="shared" ca="1" si="0"/>
        <v>achievement("Hit Artist ","Score over 10,000 Points", 5, trigger)</v>
      </c>
    </row>
    <row r="43" spans="1:1" x14ac:dyDescent="0.25">
      <c r="A43" s="7" t="str">
        <f t="shared" ca="1" si="0"/>
        <v>achievement("Platinum Artist ","Score over 100,000 Points", 10, trigger)</v>
      </c>
    </row>
    <row r="44" spans="1:1" x14ac:dyDescent="0.25">
      <c r="A44" s="7" t="str">
        <f t="shared" ca="1" si="0"/>
        <v>achievement("International Superstar","Score over 400,000 Points", 10, trigger)</v>
      </c>
    </row>
    <row r="45" spans="1:1" x14ac:dyDescent="0.25">
      <c r="A45" s="7" t="str">
        <f t="shared" ca="1" si="0"/>
        <v>achievement("Legend ","Score over 800,000 Points", 25, trigger)</v>
      </c>
    </row>
    <row r="46" spans="1:1" x14ac:dyDescent="0.25">
      <c r="A46" s="7" t="str">
        <f t="shared" ca="1" si="0"/>
        <v>achievement("[Void] Immortal","Score over 1,000,000 Points", 0, trigger)</v>
      </c>
    </row>
    <row r="47" spans="1:1" x14ac:dyDescent="0.25">
      <c r="A47" s="7" t="str">
        <f t="shared" ca="1" si="0"/>
        <v>achievement("Smooth Criminal","Clear Stage 1-3", 10, trigger)</v>
      </c>
    </row>
    <row r="48" spans="1:1" x14ac:dyDescent="0.25">
      <c r="A48" s="7" t="str">
        <f t="shared" ca="1" si="0"/>
        <v>achievement("Beat It","Clear Stage 2-3", 10, trigger)</v>
      </c>
    </row>
    <row r="49" spans="1:1" x14ac:dyDescent="0.25">
      <c r="A49" s="7" t="str">
        <f t="shared" ca="1" si="0"/>
        <v>achievement("Thriller","Clear Stage 3-3", 10, trigger)</v>
      </c>
    </row>
    <row r="50" spans="1:1" x14ac:dyDescent="0.25">
      <c r="A50" s="7" t="str">
        <f t="shared" ca="1" si="0"/>
        <v>achievement("Billie Jean","Clear Stage 4-3", 10, trigger)</v>
      </c>
    </row>
    <row r="51" spans="1:1" x14ac:dyDescent="0.25">
      <c r="A51" s="7" t="str">
        <f t="shared" ca="1" si="0"/>
        <v>achievement("Who’s Bad?","Clear Stage 5-3", 25, trigger)</v>
      </c>
    </row>
    <row r="52" spans="1:1" x14ac:dyDescent="0.25">
      <c r="A52" s="7" t="str">
        <f t="shared" ca="1" si="0"/>
        <v>achievement("Mr. Big","Clear Stage 6-1", 10, trigger)</v>
      </c>
    </row>
    <row r="53" spans="1:1" x14ac:dyDescent="0.25">
      <c r="A53" s="7" t="str">
        <f t="shared" ca="1" si="0"/>
        <v>achievement("King of Pop ","Clear Stage 6-1 [Hard]", 50, trigger)</v>
      </c>
    </row>
    <row r="54" spans="1:1" x14ac:dyDescent="0.25">
      <c r="A54" s="7" t="str">
        <f t="shared" ca="1" si="0"/>
        <v>achievement("Moonwalker","Clear Stage 6-1 without using a continue [Normal+]", 50, trigger)</v>
      </c>
    </row>
    <row r="55" spans="1:1" x14ac:dyDescent="0.25">
      <c r="A55" s="7" t="str">
        <f t="shared" ca="1" si="0"/>
        <v>achievement("","", , trigger)</v>
      </c>
    </row>
    <row r="56" spans="1:1" x14ac:dyDescent="0.25">
      <c r="A56" s="7" t="str">
        <f t="shared" ca="1" si="0"/>
        <v>achievement("","", , trigger)</v>
      </c>
    </row>
    <row r="57" spans="1:1" s="7" customFormat="1" x14ac:dyDescent="0.25">
      <c r="A57" s="7" t="str">
        <f t="shared" ca="1" si="0"/>
        <v>achievement("","", , trigger)</v>
      </c>
    </row>
    <row r="58" spans="1:1" ht="14.25" customHeight="1" x14ac:dyDescent="0.25">
      <c r="A58" s="7" t="str">
        <f t="shared" ca="1" si="0"/>
        <v>achievement("","", , trigger)</v>
      </c>
    </row>
    <row r="59" spans="1:1" x14ac:dyDescent="0.25">
      <c r="A59" s="7" t="str">
        <f t="shared" ca="1" si="0"/>
        <v>achievement("","", , trigger)</v>
      </c>
    </row>
    <row r="60" spans="1:1" x14ac:dyDescent="0.25">
      <c r="A60" s="7" t="str">
        <f t="shared" ca="1" si="0"/>
        <v>achievement("","", , trigger)</v>
      </c>
    </row>
    <row r="61" spans="1:1" x14ac:dyDescent="0.25">
      <c r="A61" s="7" t="str">
        <f t="shared" ca="1" si="0"/>
        <v>achievement("","", , trigger)</v>
      </c>
    </row>
    <row r="62" spans="1:1" x14ac:dyDescent="0.25">
      <c r="A62" s="7" t="str">
        <f t="shared" ca="1" si="0"/>
        <v>achievement("","", , trigger)</v>
      </c>
    </row>
    <row r="63" spans="1:1" x14ac:dyDescent="0.25">
      <c r="A63" s="7" t="str">
        <f t="shared" ca="1" si="0"/>
        <v>achievement("","", , trigger)</v>
      </c>
    </row>
    <row r="64" spans="1:1" x14ac:dyDescent="0.25">
      <c r="A64" s="7" t="str">
        <f t="shared" ca="1" si="0"/>
        <v>achievement("","", , trigger)</v>
      </c>
    </row>
    <row r="65" spans="1:1" x14ac:dyDescent="0.25">
      <c r="A65" s="7" t="str">
        <f t="shared" ca="1" si="0"/>
        <v>achievement("","", , trigger)</v>
      </c>
    </row>
    <row r="66" spans="1:1" x14ac:dyDescent="0.25">
      <c r="A66" s="7" t="str">
        <f t="shared" ca="1" si="0"/>
        <v>achievement("","", , trigger)</v>
      </c>
    </row>
    <row r="67" spans="1:1" x14ac:dyDescent="0.25">
      <c r="A67" s="7" t="str">
        <f t="shared" ca="1" si="0"/>
        <v>achievement("","", , trigger)</v>
      </c>
    </row>
    <row r="68" spans="1:1" x14ac:dyDescent="0.25">
      <c r="A68" s="7" t="str">
        <f t="shared" ref="A68:A76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1"/>
        <v>achievement("","", , trigger)</v>
      </c>
    </row>
    <row r="70" spans="1:1" x14ac:dyDescent="0.25">
      <c r="A70" s="7" t="str">
        <f t="shared" ca="1" si="1"/>
        <v>achievement("","", , trigger)</v>
      </c>
    </row>
    <row r="71" spans="1:1" x14ac:dyDescent="0.25">
      <c r="A71" s="7" t="str">
        <f t="shared" ca="1" si="1"/>
        <v>achievement("","", , trigger)</v>
      </c>
    </row>
    <row r="72" spans="1:1" x14ac:dyDescent="0.25">
      <c r="A72" s="7" t="str">
        <f t="shared" ca="1" si="1"/>
        <v>achievement("","", , trigger)</v>
      </c>
    </row>
    <row r="73" spans="1:1" x14ac:dyDescent="0.25">
      <c r="A73" s="7" t="str">
        <f t="shared" ca="1" si="1"/>
        <v>achievement("","", , trigger)</v>
      </c>
    </row>
    <row r="74" spans="1:1" x14ac:dyDescent="0.25">
      <c r="A74" s="7" t="str">
        <f t="shared" ca="1" si="1"/>
        <v>achievement("","", , trigger)</v>
      </c>
    </row>
    <row r="75" spans="1:1" x14ac:dyDescent="0.25">
      <c r="A75" s="7" t="str">
        <f t="shared" ca="1" si="1"/>
        <v>achievement("","", , trigger)</v>
      </c>
    </row>
    <row r="76" spans="1:1" x14ac:dyDescent="0.25">
      <c r="A76" s="7" t="str">
        <f t="shared" ca="1" si="1"/>
        <v>achievement("","", , trigger)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L37" sqref="L3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32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2</v>
      </c>
      <c r="E2" s="8" t="s">
        <v>30</v>
      </c>
      <c r="F2" s="4">
        <f>COUNTIF(Achievements!B:B,E2)</f>
        <v>8</v>
      </c>
      <c r="G2" s="7">
        <f>SUMIF(Achievements!B:B,E2,Achievements!E:E)</f>
        <v>175</v>
      </c>
      <c r="J2" s="1"/>
    </row>
    <row r="3" spans="1:10" x14ac:dyDescent="0.25">
      <c r="A3" t="s">
        <v>9</v>
      </c>
      <c r="B3">
        <v>1</v>
      </c>
      <c r="C3">
        <f>COUNTIF(Achievements!D:D,A3)</f>
        <v>5</v>
      </c>
      <c r="E3" s="8" t="s">
        <v>35</v>
      </c>
      <c r="F3" s="4">
        <f>COUNTIF(Achievements!B:B,E3)</f>
        <v>5</v>
      </c>
      <c r="G3" s="7">
        <f>SUMIF(Achievements!B:B,E3,Achievements!E:E)</f>
        <v>50</v>
      </c>
      <c r="J3" s="1"/>
    </row>
    <row r="4" spans="1:10" x14ac:dyDescent="0.25">
      <c r="A4" t="s">
        <v>17</v>
      </c>
      <c r="B4">
        <v>2</v>
      </c>
      <c r="C4">
        <f>COUNTIF(Achievements!D:D,A4)</f>
        <v>2</v>
      </c>
      <c r="E4" s="8" t="s">
        <v>71</v>
      </c>
      <c r="F4" s="4">
        <f>COUNTIF(Achievements!B:B,E4)</f>
        <v>12</v>
      </c>
      <c r="G4" s="7">
        <f>SUMIF(Achievements!B:B,E4,Achievements!E:E)</f>
        <v>35</v>
      </c>
    </row>
    <row r="5" spans="1:10" x14ac:dyDescent="0.25">
      <c r="A5" t="s">
        <v>10</v>
      </c>
      <c r="B5">
        <v>3</v>
      </c>
      <c r="C5">
        <f>COUNTIF(Achievements!D:D,A5)</f>
        <v>8</v>
      </c>
      <c r="E5" s="8" t="s">
        <v>81</v>
      </c>
      <c r="F5" s="4">
        <f>COUNTIF(Achievements!B:B,E5)</f>
        <v>15</v>
      </c>
      <c r="G5" s="7">
        <f>SUMIF(Achievements!B:B,E5,Achievements!E:E)</f>
        <v>100</v>
      </c>
    </row>
    <row r="6" spans="1:10" x14ac:dyDescent="0.25">
      <c r="A6" t="s">
        <v>11</v>
      </c>
      <c r="B6">
        <v>4</v>
      </c>
      <c r="C6">
        <f>COUNTIF(Achievements!D:D,A6)</f>
        <v>3</v>
      </c>
      <c r="E6" s="8" t="s">
        <v>82</v>
      </c>
      <c r="F6" s="4">
        <f>COUNTIF(Achievements!B:B,E6)</f>
        <v>12</v>
      </c>
      <c r="G6" s="7">
        <f>SUMIF(Achievements!B:B,E6,Achievements!E:E)</f>
        <v>40</v>
      </c>
    </row>
    <row r="7" spans="1:10" x14ac:dyDescent="0.25">
      <c r="A7" t="s">
        <v>12</v>
      </c>
      <c r="B7">
        <v>5</v>
      </c>
      <c r="C7">
        <f>COUNTIF(Achievements!D:D,A7)</f>
        <v>18</v>
      </c>
      <c r="E7" s="2" t="s">
        <v>5</v>
      </c>
      <c r="F7" s="3">
        <f>SUM(F2:F6)</f>
        <v>52</v>
      </c>
      <c r="G7" s="3">
        <f>SUM(G2:G6)</f>
        <v>400</v>
      </c>
    </row>
    <row r="8" spans="1:10" x14ac:dyDescent="0.25">
      <c r="A8" t="s">
        <v>13</v>
      </c>
      <c r="B8">
        <v>10</v>
      </c>
      <c r="C8">
        <f>COUNTIF(Achievements!D:D,A8)</f>
        <v>9</v>
      </c>
    </row>
    <row r="9" spans="1:10" x14ac:dyDescent="0.25">
      <c r="A9" s="7" t="s">
        <v>14</v>
      </c>
      <c r="B9" s="7">
        <v>25</v>
      </c>
      <c r="C9" s="7">
        <f>COUNTIF(Achievements!D:D,A9)</f>
        <v>3</v>
      </c>
    </row>
    <row r="10" spans="1:10" x14ac:dyDescent="0.25">
      <c r="A10" t="s">
        <v>31</v>
      </c>
      <c r="B10">
        <v>50</v>
      </c>
      <c r="C10">
        <f>COUNTIF(Achievements!D:D,A10)</f>
        <v>2</v>
      </c>
    </row>
    <row r="11" spans="1:10" x14ac:dyDescent="0.25">
      <c r="A11" s="2" t="s">
        <v>5</v>
      </c>
      <c r="B11" s="3"/>
      <c r="C11" s="3">
        <f>SUM(C2:C10)</f>
        <v>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>B3+1</f>
        <v>38945</v>
      </c>
      <c r="D3" s="7">
        <f t="shared" ref="D3:R3" si="1">C3+1</f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>B4+1</f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>B5+1</f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Achievements</vt:lpstr>
      <vt:lpstr>Extras</vt:lpstr>
      <vt:lpstr>Leaderboards</vt:lpstr>
      <vt:lpstr>Checklist</vt:lpstr>
      <vt:lpstr>Regions Test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2023-10-20T21:25:37Z</dcterms:modified>
</cp:coreProperties>
</file>