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3F2D1FFE-A1AA-B146-89C0-808D5A696795}" xr6:coauthVersionLast="36" xr6:coauthVersionMax="36" xr10:uidLastSave="{00000000-0000-0000-0000-000000000000}"/>
  <bookViews>
    <workbookView xWindow="0" yWindow="1240" windowWidth="33600" windowHeight="18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N10" i="1" l="1"/>
  <c r="O10" i="1"/>
  <c r="P10" i="1"/>
  <c r="P25" i="1"/>
  <c r="P24" i="1"/>
  <c r="P23" i="1"/>
  <c r="P22" i="1"/>
  <c r="P21" i="1"/>
  <c r="P20" i="1"/>
  <c r="P19" i="1"/>
  <c r="O9" i="1" l="1"/>
  <c r="P9" i="1"/>
  <c r="N9" i="1"/>
  <c r="O8" i="1"/>
  <c r="P8" i="1"/>
  <c r="N8" i="1"/>
  <c r="O4" i="1"/>
  <c r="O5" i="1"/>
  <c r="O6" i="1"/>
  <c r="O7" i="1"/>
  <c r="O3" i="1"/>
  <c r="P3" i="1" l="1"/>
  <c r="P4" i="1"/>
  <c r="P5" i="1"/>
  <c r="P6" i="1"/>
  <c r="P7" i="1"/>
  <c r="N7" i="1"/>
  <c r="N4" i="1"/>
  <c r="N5" i="1"/>
  <c r="N6" i="1"/>
  <c r="N3" i="1" l="1"/>
  <c r="T4" i="1" l="1"/>
  <c r="T5" i="1"/>
  <c r="T6" i="1"/>
  <c r="T7" i="1"/>
  <c r="T8" i="1"/>
  <c r="T9" i="1"/>
  <c r="T3" i="1"/>
  <c r="S3" i="1"/>
  <c r="S4" i="1"/>
  <c r="S5" i="1"/>
  <c r="S6" i="1"/>
  <c r="S7" i="1"/>
  <c r="S8" i="1"/>
  <c r="S9" i="1"/>
  <c r="R9" i="1"/>
  <c r="R4" i="1"/>
  <c r="R5" i="1"/>
  <c r="R6" i="1"/>
  <c r="R7" i="1"/>
  <c r="R8" i="1"/>
  <c r="R3" i="1"/>
  <c r="D4" i="2"/>
</calcChain>
</file>

<file path=xl/sharedStrings.xml><?xml version="1.0" encoding="utf-8"?>
<sst xmlns="http://schemas.openxmlformats.org/spreadsheetml/2006/main" count="116" uniqueCount="83">
  <si>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</si>
  <si>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</si>
  <si>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</si>
  <si>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</si>
  <si>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</si>
  <si>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</si>
  <si>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</si>
  <si>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</si>
  <si>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</si>
  <si>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</si>
  <si>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</si>
  <si>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</si>
  <si>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</si>
  <si>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</si>
  <si>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</si>
  <si>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</si>
  <si>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</si>
  <si>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</si>
  <si>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</si>
  <si>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</si>
  <si>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</si>
  <si>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</si>
  <si>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</si>
  <si>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</si>
  <si>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</si>
  <si>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</si>
  <si>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</si>
  <si>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</si>
  <si>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</si>
  <si>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</si>
  <si>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</si>
  <si>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</si>
  <si>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</si>
  <si>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</si>
  <si>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</si>
  <si>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</si>
  <si>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</si>
  <si>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</si>
  <si>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</si>
  <si>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</si>
  <si>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</si>
  <si>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</si>
  <si>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</si>
  <si>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</si>
  <si>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</si>
  <si>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</si>
  <si>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</si>
  <si>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</si>
  <si>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</si>
  <si>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</si>
  <si>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</si>
  <si>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</si>
  <si>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</si>
  <si>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</si>
  <si>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</si>
  <si>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</si>
  <si>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</si>
  <si>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</si>
  <si>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</si>
  <si>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</si>
  <si>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Norovirus GII.4</t>
  </si>
  <si>
    <t>Norovirus</t>
  </si>
  <si>
    <t>Chikungunya</t>
  </si>
  <si>
    <t>OD cutoff value</t>
  </si>
  <si>
    <t>SD Bioline IgM ELISA</t>
  </si>
  <si>
    <t>1st diarrheal stools</t>
  </si>
  <si>
    <t>Vibrio cholerae Ct value, by microscopy result</t>
  </si>
  <si>
    <t>Adenovirus, by TAC result</t>
  </si>
  <si>
    <t>Aeromonas Ct value, by TAC result</t>
  </si>
  <si>
    <t>Ancylostoma Ct value, by TAC result</t>
  </si>
  <si>
    <t>Cumulative sum Campylobacter-pos 1st diarrheal stools, by ELISA</t>
  </si>
  <si>
    <t>Norovirus GII.4 Ct value, by TAC result</t>
  </si>
  <si>
    <t>Chikungunya OD cutoff value, by SD Bioline IgM ELISA result</t>
  </si>
  <si>
    <t>Escherichia coli</t>
  </si>
  <si>
    <r>
      <t xml:space="preserve">First, either enter genus and species, or </t>
    </r>
    <r>
      <rPr>
        <strike/>
        <sz val="12"/>
        <color theme="1"/>
        <rFont val="Calibri (Body)"/>
      </rPr>
      <t>E. coli type abbrev. (e.g. ETEC)</t>
    </r>
    <r>
      <rPr>
        <sz val="12"/>
        <color theme="1"/>
        <rFont val="Calibri"/>
        <family val="2"/>
        <scheme val="minor"/>
      </rPr>
      <t>.</t>
    </r>
    <r>
      <rPr>
        <strike/>
        <sz val="12"/>
        <color theme="1"/>
        <rFont val="Calibri (Body)"/>
      </rPr>
      <t xml:space="preserve"> Then, enter any additional specifics from data provider (serotype, gene).</t>
    </r>
  </si>
  <si>
    <t>E.g. Enteroaggressive, Shigatoxin producing</t>
  </si>
  <si>
    <t>Escherichia</t>
  </si>
  <si>
    <t>Enteroaggressive</t>
  </si>
  <si>
    <t>enterotoxin or virulence factor 1</t>
  </si>
  <si>
    <t>enterotoxin or virulence factor 2</t>
  </si>
  <si>
    <t>aaiC</t>
  </si>
  <si>
    <t>aatA</t>
  </si>
  <si>
    <t>If one of the factors is negative, which 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</si>
</sst>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Normal="10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L11" sqref="L11"/>
    </sheetView>
  </sheetViews>
  <sheetFormatPr baseColWidth="10" defaultRowHeight="16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12" width="24.83203125" customWidth="1"/>
    <col min="13" max="13" width="20.6640625" bestFit="1" customWidth="1"/>
    <col min="14" max="14" width="45.33203125" style="1" customWidth="1"/>
    <col min="15" max="15" width="18.33203125" style="1" customWidth="1"/>
    <col min="16" max="16" width="19.83203125" style="1" customWidth="1"/>
    <col min="17" max="17" width="34.83203125" style="1" customWidth="1"/>
    <col min="18" max="18" width="74.83203125" style="1" customWidth="1"/>
    <col min="19" max="19" width="187.83203125" customWidth="1"/>
    <col min="20" max="20" width="214.5" customWidth="1"/>
  </cols>
  <sheetData>
    <row r="1" spans="1:20" ht="34">
      <c r="A1" t="s">
        <v>0</v>
      </c>
      <c r="B1" s="1" t="s">
        <v>1</v>
      </c>
      <c r="C1" t="s">
        <v>2</v>
      </c>
      <c r="D1" t="s">
        <v>3</v>
      </c>
      <c r="E1" t="s">
        <v>23</v>
      </c>
      <c r="F1" t="s">
        <v>8</v>
      </c>
      <c r="G1" t="s">
        <v>9</v>
      </c>
      <c r="H1" t="s">
        <v>10</v>
      </c>
      <c r="J1" s="1" t="s">
        <v>78</v>
      </c>
      <c r="K1" s="1" t="s">
        <v>79</v>
      </c>
      <c r="L1" s="1" t="s">
        <v>82</v>
      </c>
      <c r="M1" t="s">
        <v>16</v>
      </c>
      <c r="N1" s="1" t="s">
        <v>5</v>
      </c>
      <c r="O1" s="1" t="s">
        <v>17</v>
      </c>
      <c r="P1" s="1" t="s">
        <v>18</v>
      </c>
      <c r="Q1" s="1" t="s">
        <v>19</v>
      </c>
      <c r="R1" s="1" t="s">
        <v>6</v>
      </c>
      <c r="S1" s="1" t="s">
        <v>7</v>
      </c>
      <c r="T1" s="1" t="s">
        <v>21</v>
      </c>
    </row>
    <row r="2" spans="1:20" ht="102">
      <c r="B2" s="1" t="s">
        <v>55</v>
      </c>
      <c r="C2" s="1" t="s">
        <v>54</v>
      </c>
      <c r="D2" s="1" t="s">
        <v>50</v>
      </c>
      <c r="E2" s="1" t="s">
        <v>51</v>
      </c>
      <c r="F2" s="1" t="s">
        <v>15</v>
      </c>
      <c r="G2" s="1" t="s">
        <v>14</v>
      </c>
      <c r="H2" s="1" t="s">
        <v>74</v>
      </c>
      <c r="I2" s="1" t="s">
        <v>75</v>
      </c>
      <c r="O2" s="1" t="s">
        <v>20</v>
      </c>
      <c r="R2" s="1" t="s">
        <v>25</v>
      </c>
      <c r="S2" s="1" t="s">
        <v>25</v>
      </c>
      <c r="T2" s="1" t="s">
        <v>25</v>
      </c>
    </row>
    <row r="3" spans="1:20" ht="125" customHeight="1">
      <c r="B3" s="1" t="s">
        <v>22</v>
      </c>
      <c r="C3" t="s">
        <v>52</v>
      </c>
      <c r="D3" t="s">
        <v>45</v>
      </c>
      <c r="E3" t="s">
        <v>24</v>
      </c>
      <c r="F3" t="s">
        <v>35</v>
      </c>
      <c r="G3" t="s">
        <v>36</v>
      </c>
      <c r="H3" t="s">
        <v>37</v>
      </c>
      <c r="N3" s="1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 Ct value, by microscopy result</v>
      </c>
      <c r="O3" s="1" t="str">
        <f>IF($D3="raw","Raw "&amp;LOWER($F3)&amp;" data ",
IF($G3="",$H3,
IF($D3="aggregate",$H3&amp;" aggregate data ",$G3)))
&amp;IF(NOT(OR($D3="raw",ISNUMBER(SEARCH("stools",$E3)))),"in "&amp;$B3,"")</f>
        <v xml:space="preserve">Raw bacteria data </v>
      </c>
      <c r="P3" s="1" t="str">
        <f t="shared" ref="P3:P10" si="0">IF(
$D3="raw","Raw test result",
$F3&amp;" "
&amp;IF(NOT(ISNUMBER(SEARCH("stools",$E3))),"in "&amp;$B3&amp;" ","")
)
&amp;IF($D3="aggregate","detection aggregate data","")</f>
        <v>Raw test result</v>
      </c>
      <c r="R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microscopy</v>
      </c>
      <c r="S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microscopy, which achieves an organism identification objective and has as specified input a stool specimen</v>
      </c>
      <c r="T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(('microscopy' and achieves_planned_objective some 'organism identification objective') and has_specified_input some 'stool specimen')</v>
      </c>
    </row>
    <row r="4" spans="1:20" ht="42" customHeight="1">
      <c r="B4" s="1" t="s">
        <v>56</v>
      </c>
      <c r="C4" t="s">
        <v>53</v>
      </c>
      <c r="D4" t="s">
        <v>45</v>
      </c>
      <c r="F4" t="s">
        <v>43</v>
      </c>
      <c r="G4" t="s">
        <v>40</v>
      </c>
      <c r="H4" t="s">
        <v>47</v>
      </c>
      <c r="N4" s="1" t="str">
        <f t="shared" ref="N4:N10" si="1"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TAC result</v>
      </c>
      <c r="O4" s="1" t="str">
        <f t="shared" ref="O4:O10" si="2">IF($D4="raw","Raw "&amp;LOWER($F4)&amp;" data ",
IF($G4="",$H4,
IF($D4="aggregate",$H4&amp;" aggregate data ",$G4)))
&amp;IF(NOT(OR($D4="raw",ISNUMBER(SEARCH("stools",$E4)))),"in "&amp;$B4,"")</f>
        <v xml:space="preserve">Raw virus data </v>
      </c>
      <c r="P4" s="1" t="str">
        <f t="shared" si="0"/>
        <v>Raw test result</v>
      </c>
      <c r="R4" s="1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S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T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20" ht="17">
      <c r="B5" s="1" t="s">
        <v>56</v>
      </c>
      <c r="C5" t="s">
        <v>53</v>
      </c>
      <c r="D5" t="s">
        <v>45</v>
      </c>
      <c r="E5" t="s">
        <v>24</v>
      </c>
      <c r="F5" t="s">
        <v>43</v>
      </c>
      <c r="G5" t="s">
        <v>41</v>
      </c>
      <c r="H5" t="s">
        <v>48</v>
      </c>
      <c r="N5" s="1" t="str">
        <f t="shared" si="1"/>
        <v>Aeromonas Ct value, by TAC result</v>
      </c>
      <c r="O5" s="1" t="str">
        <f t="shared" si="2"/>
        <v xml:space="preserve">Raw virus data </v>
      </c>
      <c r="P5" s="1" t="str">
        <f t="shared" si="0"/>
        <v>Raw test result</v>
      </c>
      <c r="R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S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T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20" ht="17">
      <c r="B6" s="1" t="s">
        <v>56</v>
      </c>
      <c r="C6" t="s">
        <v>53</v>
      </c>
      <c r="D6" t="s">
        <v>45</v>
      </c>
      <c r="E6" t="s">
        <v>24</v>
      </c>
      <c r="F6" t="s">
        <v>44</v>
      </c>
      <c r="G6" t="s">
        <v>42</v>
      </c>
      <c r="H6" t="s">
        <v>49</v>
      </c>
      <c r="N6" s="1" t="str">
        <f t="shared" si="1"/>
        <v>Ancylostoma Ct value, by TAC result</v>
      </c>
      <c r="O6" s="1" t="str">
        <f t="shared" si="2"/>
        <v xml:space="preserve">Raw eukaryota data </v>
      </c>
      <c r="P6" s="1" t="str">
        <f t="shared" si="0"/>
        <v>Raw test result</v>
      </c>
      <c r="R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S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T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20" ht="94" customHeight="1">
      <c r="B7" s="1" t="s">
        <v>22</v>
      </c>
      <c r="C7" t="s">
        <v>59</v>
      </c>
      <c r="D7" t="s">
        <v>58</v>
      </c>
      <c r="E7" t="s">
        <v>65</v>
      </c>
      <c r="F7" t="s">
        <v>35</v>
      </c>
      <c r="G7" t="s">
        <v>57</v>
      </c>
      <c r="H7" t="s">
        <v>57</v>
      </c>
      <c r="N7" s="1" t="str">
        <f t="shared" si="1"/>
        <v>Cumulative sum Campylobacter-pos 1st diarrheal stools, by ELISA</v>
      </c>
      <c r="O7" s="1" t="str">
        <f t="shared" si="2"/>
        <v xml:space="preserve">Campylobacter aggregate data </v>
      </c>
      <c r="P7" s="1" t="str">
        <f t="shared" si="0"/>
        <v>Bacteria detection aggregate data</v>
      </c>
      <c r="R7" s="1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S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T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20" ht="17">
      <c r="B8" s="1" t="s">
        <v>22</v>
      </c>
      <c r="C8" t="s">
        <v>53</v>
      </c>
      <c r="D8" t="s">
        <v>45</v>
      </c>
      <c r="E8" t="s">
        <v>24</v>
      </c>
      <c r="F8" t="s">
        <v>43</v>
      </c>
      <c r="G8" t="s">
        <v>61</v>
      </c>
      <c r="H8" t="s">
        <v>60</v>
      </c>
      <c r="N8" s="1" t="str">
        <f t="shared" si="1"/>
        <v>Norovirus GII.4 Ct value, by TAC result</v>
      </c>
      <c r="O8" s="1" t="str">
        <f t="shared" si="2"/>
        <v xml:space="preserve">Raw virus data </v>
      </c>
      <c r="P8" s="1" t="str">
        <f t="shared" si="0"/>
        <v>Raw test result</v>
      </c>
      <c r="R8" s="1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Norovirus GII.4 by TAC</v>
      </c>
      <c r="S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Norovirus GII.4 and is the specified output of some TAC, which achieves an organism identification objective and has as specified input a stool specimen</v>
      </c>
      <c r="T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'Norovirus GII.4') and is_specified_output_of some (('TAC' and achieves_planned_objective some 'organism identification objective') and has_specified_input some 'stool specimen')</v>
      </c>
    </row>
    <row r="9" spans="1:20" ht="34">
      <c r="B9" s="1" t="s">
        <v>22</v>
      </c>
      <c r="C9" t="s">
        <v>64</v>
      </c>
      <c r="D9" t="s">
        <v>45</v>
      </c>
      <c r="E9" t="s">
        <v>63</v>
      </c>
      <c r="F9" t="s">
        <v>43</v>
      </c>
      <c r="G9" t="s">
        <v>62</v>
      </c>
      <c r="H9" t="s">
        <v>62</v>
      </c>
      <c r="N9" s="1" t="str">
        <f t="shared" si="1"/>
        <v>Chikungunya OD cutoff value, by SD Bioline IgM ELISA result</v>
      </c>
      <c r="O9" s="1" t="str">
        <f t="shared" si="2"/>
        <v xml:space="preserve">Raw virus data </v>
      </c>
      <c r="P9" s="1" t="str">
        <f t="shared" si="0"/>
        <v>Raw test result</v>
      </c>
      <c r="R9" s="1" t="str">
        <f>IF(D9="boolean","presence of",IF(D9="count","count of",IF(E9="Ct value","threshold cycle indicating","data about")))&amp;" "&amp;H9&amp;" by "&amp;IF(ISNA(VLOOKUP(C9,lookup!$A$2:$B$4,2,FALSE)=TRUE),C9,VLOOKUP(C9,lookup!$A$2:$B$4,2))</f>
        <v>data about Chikungunya by SD Bioline IgM ELISA</v>
      </c>
      <c r="S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Chikungunya and is the specified output of some SD Bioline IgM ELISA, which achieves an organism identification objective and has as specified input a stool specimen</v>
      </c>
      <c r="T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'Chikungunya') and is_specified_output_of some (('SD Bioline IgM ELISA' and achieves_planned_objective some 'organism identification objective') and has_specified_input some 'stool specimen')</v>
      </c>
    </row>
    <row r="10" spans="1:20" ht="34">
      <c r="B10" s="1" t="s">
        <v>22</v>
      </c>
      <c r="D10" t="s">
        <v>58</v>
      </c>
      <c r="E10" t="s">
        <v>65</v>
      </c>
      <c r="F10" t="s">
        <v>35</v>
      </c>
      <c r="G10" t="s">
        <v>76</v>
      </c>
      <c r="H10" t="s">
        <v>73</v>
      </c>
      <c r="I10" t="s">
        <v>77</v>
      </c>
      <c r="J10" t="s">
        <v>80</v>
      </c>
      <c r="K10" t="s">
        <v>81</v>
      </c>
      <c r="L10" t="s">
        <v>80</v>
      </c>
      <c r="N10" s="1" t="str">
        <f t="shared" si="1"/>
        <v>Cumulative sum Escherichia coli-pos 1st diarrheal stools</v>
      </c>
      <c r="O10" s="1" t="str">
        <f t="shared" si="2"/>
        <v xml:space="preserve">Escherichia coli aggregate data </v>
      </c>
      <c r="P10" s="1" t="str">
        <f t="shared" si="0"/>
        <v>Bacteria detection aggregate data</v>
      </c>
      <c r="S10" s="1"/>
      <c r="T10" s="1"/>
    </row>
    <row r="11" spans="1:20">
      <c r="S11" s="1"/>
      <c r="T11" s="1"/>
    </row>
    <row r="12" spans="1:20" ht="17">
      <c r="N12" s="1" t="s">
        <v>66</v>
      </c>
      <c r="S12" s="1"/>
      <c r="T12" s="1"/>
    </row>
    <row r="13" spans="1:20" ht="17">
      <c r="N13" s="1" t="s">
        <v>67</v>
      </c>
      <c r="S13" s="1"/>
      <c r="T13" s="1"/>
    </row>
    <row r="14" spans="1:20" ht="17">
      <c r="N14" s="1" t="s">
        <v>68</v>
      </c>
      <c r="S14" s="1"/>
      <c r="T14" s="1"/>
    </row>
    <row r="15" spans="1:20" ht="17">
      <c r="N15" s="1" t="s">
        <v>69</v>
      </c>
      <c r="S15" s="1"/>
      <c r="T15" s="1"/>
    </row>
    <row r="16" spans="1:20" ht="34">
      <c r="N16" s="1" t="s">
        <v>70</v>
      </c>
      <c r="S16" s="1"/>
      <c r="T16" s="1"/>
    </row>
    <row r="17" spans="14:20" ht="17">
      <c r="N17" s="1" t="s">
        <v>71</v>
      </c>
      <c r="S17" s="1"/>
      <c r="T17" s="1"/>
    </row>
    <row r="18" spans="14:20" ht="34">
      <c r="N18" s="1" t="s">
        <v>72</v>
      </c>
      <c r="S18" s="1"/>
      <c r="T18" s="1"/>
    </row>
    <row r="19" spans="14:20">
      <c r="P19" s="1" t="str">
        <f>IF(ISNUMBER(SEARCH("stools",$E19)),"Cumulative sum ","")
&amp;$H19
&amp;IF(ISNUMBER(SEARCH("stools",$E19)),"-pos ","")
&amp;IF(ISNUMBER(SEARCH("1st monthly",$E19)),"1st monthly ","")
&amp;IF(ISNUMBER(SEARCH("1st diarrheal",$E19)),"1st diarrheal ","")
&amp;IF(ISNUMBER(SEARCH("stools",$E19)),"stools","")
&amp;IF($D19="raw",IF($E19&lt;&gt;""," ","")&amp;$E19,"")
&amp;IF($D19="count"," count","")
&amp;IF($C19&lt;&gt;"",", by "&amp;$C19,"")
&amp;IF($D19="raw"," result","")</f>
        <v/>
      </c>
      <c r="S19" s="1"/>
      <c r="T19" s="1"/>
    </row>
    <row r="20" spans="14:20">
      <c r="P20" s="1" t="str">
        <f t="shared" ref="P20:P25" si="3">IF(ISNUMBER(SEARCH("stools",$E20)),"Cumulative sum ","")
&amp;$H20
&amp;IF(ISNUMBER(SEARCH("stools",$E20)),"-pos ","")
&amp;IF(ISNUMBER(SEARCH("1st monthly",$E20)),"1st monthly ","")
&amp;IF(ISNUMBER(SEARCH("1st diarrheal",$E20)),"1st diarrheal ","")
&amp;IF(ISNUMBER(SEARCH("stools",$E20)),"stools","")
&amp;IF($D20="raw",IF($E20&lt;&gt;""," ","")&amp;$E20,"")
&amp;IF($D20="count"," count","")
&amp;IF($C20&lt;&gt;"",", by "&amp;$C20,"")
&amp;IF($D20="raw"," result","")</f>
        <v/>
      </c>
      <c r="S20" s="1"/>
      <c r="T20" s="1"/>
    </row>
    <row r="21" spans="14:20">
      <c r="P21" s="1" t="str">
        <f t="shared" si="3"/>
        <v/>
      </c>
      <c r="S21" s="1"/>
      <c r="T21" s="1"/>
    </row>
    <row r="22" spans="14:20">
      <c r="P22" s="1" t="str">
        <f t="shared" si="3"/>
        <v/>
      </c>
    </row>
    <row r="23" spans="14:20">
      <c r="P23" s="1" t="str">
        <f t="shared" si="3"/>
        <v/>
      </c>
    </row>
    <row r="24" spans="14:20">
      <c r="P24" s="1" t="str">
        <f t="shared" si="3"/>
        <v/>
      </c>
    </row>
    <row r="25" spans="14:20">
      <c r="P25" s="1" t="str">
        <f t="shared" si="3"/>
        <v/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/>
  <cols>
    <col min="2" max="2" width="21.6640625" bestFit="1" customWidth="1"/>
    <col min="3" max="3" width="11.6640625" bestFit="1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/>
  <cols>
    <col min="2" max="2" width="14.6640625" bestFit="1" customWidth="1"/>
    <col min="3" max="3" width="46.83203125" bestFit="1" customWidth="1"/>
  </cols>
  <sheetData>
    <row r="1" spans="1:4">
      <c r="A1" t="s">
        <v>12</v>
      </c>
      <c r="B1" t="s">
        <v>6</v>
      </c>
      <c r="C1" t="s">
        <v>7</v>
      </c>
      <c r="D1" t="s">
        <v>21</v>
      </c>
    </row>
    <row r="2" spans="1:4">
      <c r="A2" t="s">
        <v>4</v>
      </c>
      <c r="B2" t="s">
        <v>39</v>
      </c>
      <c r="C2" t="s">
        <v>38</v>
      </c>
      <c r="D2" t="s">
        <v>39</v>
      </c>
    </row>
    <row r="3" spans="1:4">
      <c r="A3" t="s">
        <v>11</v>
      </c>
      <c r="B3" t="s">
        <v>13</v>
      </c>
      <c r="C3" t="s">
        <v>26</v>
      </c>
      <c r="D3" t="s">
        <v>28</v>
      </c>
    </row>
    <row r="4" spans="1:4">
      <c r="A4" t="s">
        <v>29</v>
      </c>
      <c r="B4" t="s">
        <v>46</v>
      </c>
      <c r="C4" t="s">
        <v>27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2019-09-12T14:56:54Z</dcterms:modified>
</cp:coreProperties>
</file>