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br\Desktop\Ontology SVN\ontology\Gates\SCORE\doc\"/>
    </mc:Choice>
  </mc:AlternateContent>
  <xr:revisionPtr revIDLastSave="0" documentId="13_ncr:1_{1C1D0470-62FB-44E7-87EF-2CFD1E846AC0}" xr6:coauthVersionLast="41" xr6:coauthVersionMax="41" xr10:uidLastSave="{00000000-0000-0000-0000-000000000000}"/>
  <bookViews>
    <workbookView xWindow="2717" yWindow="3240" windowWidth="23383" windowHeight="13689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N3" i="1"/>
  <c r="O3" i="1"/>
  <c r="P3" i="1"/>
  <c r="J4" i="1"/>
  <c r="K4" i="1"/>
  <c r="L4" i="1"/>
  <c r="N4" i="1"/>
  <c r="O4" i="1"/>
  <c r="P4" i="1"/>
  <c r="J5" i="1"/>
  <c r="K5" i="1"/>
  <c r="L5" i="1"/>
  <c r="N5" i="1"/>
  <c r="O5" i="1"/>
  <c r="P5" i="1"/>
  <c r="J6" i="1"/>
  <c r="K6" i="1"/>
  <c r="L6" i="1"/>
  <c r="N6" i="1"/>
  <c r="O6" i="1"/>
  <c r="P6" i="1"/>
  <c r="J7" i="1"/>
  <c r="K7" i="1"/>
  <c r="L7" i="1"/>
  <c r="N7" i="1"/>
  <c r="O7" i="1"/>
  <c r="P7" i="1"/>
  <c r="J8" i="1"/>
  <c r="K8" i="1"/>
  <c r="L8" i="1"/>
  <c r="N8" i="1"/>
  <c r="O8" i="1"/>
  <c r="P8" i="1"/>
  <c r="J9" i="1"/>
  <c r="K9" i="1"/>
  <c r="L9" i="1"/>
  <c r="N9" i="1"/>
  <c r="O9" i="1"/>
  <c r="P9" i="1"/>
  <c r="J10" i="1"/>
  <c r="K10" i="1"/>
  <c r="L10" i="1"/>
  <c r="N10" i="1"/>
  <c r="O10" i="1"/>
  <c r="P10" i="1"/>
  <c r="J11" i="1"/>
  <c r="K11" i="1"/>
  <c r="L11" i="1"/>
  <c r="N11" i="1"/>
  <c r="O11" i="1"/>
  <c r="P11" i="1"/>
  <c r="J12" i="1"/>
  <c r="K12" i="1"/>
  <c r="L12" i="1"/>
  <c r="N12" i="1"/>
  <c r="O12" i="1"/>
  <c r="P12" i="1"/>
  <c r="D4" i="2" l="1"/>
</calcChain>
</file>

<file path=xl/sharedStrings.xml><?xml version="1.0" encoding="utf-8"?>
<sst xmlns="http://schemas.openxmlformats.org/spreadsheetml/2006/main" count="121" uniqueCount="68">
  <si>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</si>
  <si>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</si>
  <si>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</si>
  <si>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</si>
  <si>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</si>
  <si>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</si>
  <si>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</si>
  <si>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</si>
  <si>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</si>
  <si>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</si>
  <si>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</si>
  <si>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</si>
  <si>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</si>
  <si>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</si>
  <si>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</si>
  <si>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</si>
  <si>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</si>
  <si>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</si>
  <si>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</si>
  <si>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</si>
  <si>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</si>
  <si>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</si>
  <si>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</si>
  <si>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</si>
  <si>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</si>
  <si>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</si>
  <si>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</si>
  <si>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</si>
  <si>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</si>
  <si>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</si>
  <si>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(Ontology output section still under construction)</t>
  </si>
  <si>
    <t>TaqMan</t>
  </si>
  <si>
    <t>an assay, of which a polymerase chain reaction is part,</t>
  </si>
  <si>
    <t>bacteriological assay</t>
  </si>
  <si>
    <t>a bacteriological assay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</si>
  <si>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</si>
  <si>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</si>
  <si>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</si>
  <si>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</si>
  <si>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</si>
  <si>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</si>
  <si>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</si>
  <si>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</si>
  <si>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boolean</t>
  </si>
  <si>
    <t>sm1a</t>
  </si>
  <si>
    <t>microscopy</t>
  </si>
  <si>
    <t>Eukaryota</t>
  </si>
  <si>
    <t>Schistosoma </t>
  </si>
  <si>
    <t>hook1a</t>
  </si>
  <si>
    <t xml:space="preserve">Ancylostomatidae </t>
  </si>
  <si>
    <t>Hookworm</t>
  </si>
  <si>
    <t>asc1a</t>
  </si>
  <si>
    <t>Ascaris</t>
  </si>
  <si>
    <t>Ascaris lumbricoides</t>
  </si>
  <si>
    <t>trich1a</t>
  </si>
  <si>
    <t>Trichuris</t>
  </si>
  <si>
    <t>Trichuris trichiura</t>
  </si>
  <si>
    <t>hook1a_count</t>
  </si>
  <si>
    <t>count</t>
  </si>
  <si>
    <t>asc1a_count</t>
  </si>
  <si>
    <t>trich1a_count</t>
  </si>
  <si>
    <t>sm1a_epg</t>
  </si>
  <si>
    <t>eggs per gram</t>
  </si>
  <si>
    <t>mean_epg</t>
  </si>
  <si>
    <t>aggregate mean eggs per gram</t>
  </si>
  <si>
    <t>Sm_binary</t>
  </si>
  <si>
    <t>aggregate</t>
  </si>
  <si>
    <t>Schistosoma mansoni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</si>
</sst>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R6" sqref="R6"/>
    </sheetView>
  </sheetViews>
  <sheetFormatPr defaultColWidth="10.6640625" defaultRowHeight="15.5" x14ac:dyDescent="0.35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29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30.9140625" style="1" customWidth="1"/>
    <col min="15" max="15" width="32.83203125" customWidth="1"/>
    <col min="16" max="16" width="33.83203125" customWidth="1"/>
  </cols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28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93" x14ac:dyDescent="0.35">
      <c r="B2" s="1" t="s">
        <v>16</v>
      </c>
      <c r="C2" s="1" t="s">
        <v>14</v>
      </c>
      <c r="D2" s="1" t="s">
        <v>17</v>
      </c>
      <c r="E2" s="1" t="s">
        <v>29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30</v>
      </c>
      <c r="O2" s="1" t="s">
        <v>30</v>
      </c>
      <c r="P2" s="1" t="s">
        <v>30</v>
      </c>
    </row>
    <row r="3" spans="1:16" ht="31" x14ac:dyDescent="0.35">
      <c r="A3" t="s">
        <v>44</v>
      </c>
      <c r="B3" s="1" t="s">
        <v>27</v>
      </c>
      <c r="C3" t="s">
        <v>45</v>
      </c>
      <c r="D3" t="s">
        <v>43</v>
      </c>
      <c r="F3" t="s">
        <v>46</v>
      </c>
      <c r="G3" t="s">
        <v>47</v>
      </c>
      <c r="H3" t="s">
        <v>67</v>
      </c>
      <c r="J3" s="1" t="str">
        <f t="shared" ref="J3:J12" si="0">$H3&amp;IF($D3="raw",IF($E3&lt;&gt;""," ","")&amp;$E3,"")&amp;IF($D3="count"," count","")&amp;", by "&amp;IF($C3="TAC","TAC",$C3)&amp;IF($D3="raw"," result","")</f>
        <v>Schistosoma mansoni, by microscopy</v>
      </c>
      <c r="K3" s="1" t="str">
        <f t="shared" ref="K3:K12" si="1">IF($D3="raw","Raw "&amp;LOWER($F3)&amp;" data",IF($G3="",$H3,$G3)&amp;" in "&amp;$B3)</f>
        <v>Schistosoma  in stool</v>
      </c>
      <c r="L3" s="1" t="str">
        <f t="shared" ref="L3:L12" si="2">IF($D3="raw","Raw test result",$F3&amp; " in "&amp;$B3)</f>
        <v>Eukaryota in stool</v>
      </c>
      <c r="N3" s="1" t="str">
        <f>IF(D3="boolean","presence of",IF(D3="count","count of","data about"))&amp;" "&amp;H3&amp;" by "&amp;IF(ISNA(VLOOKUP(C3,lookup!A3:B5,2,FALSE)=TRUE),C3,VLOOKUP(C3,lookup!A3:B5,2))</f>
        <v>presence of Schistosoma mansoni by microscopy</v>
      </c>
      <c r="O3" s="1" t="str">
        <f t="shared" ref="O3:O12" si="3"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categorical measurement datum that is about Schistosoma mansoni and is the specified output of some microscopy assay, which achieves an organism identification objective and has as specified input a stool specimen from an organism</v>
      </c>
      <c r="P3" s="1" t="str">
        <f t="shared" ref="P3:P12" si="4"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('categorical measurement datum' and is about some Schistosoma mansoni) and is_specified_output_of some (('microscopy assay' and achieves_planned_objective some 'organism identification objective') and has_specified_input some 'stool specimen from organism')</v>
      </c>
    </row>
    <row r="4" spans="1:16" ht="31" x14ac:dyDescent="0.35">
      <c r="A4" t="s">
        <v>48</v>
      </c>
      <c r="B4" s="1" t="s">
        <v>27</v>
      </c>
      <c r="C4" t="s">
        <v>45</v>
      </c>
      <c r="D4" t="s">
        <v>43</v>
      </c>
      <c r="F4" t="s">
        <v>46</v>
      </c>
      <c r="G4" t="s">
        <v>49</v>
      </c>
      <c r="H4" t="s">
        <v>50</v>
      </c>
      <c r="J4" s="1" t="str">
        <f t="shared" si="0"/>
        <v>Hookworm, by microscopy</v>
      </c>
      <c r="K4" s="1" t="str">
        <f t="shared" si="1"/>
        <v>Ancylostomatidae  in stool</v>
      </c>
      <c r="L4" s="1" t="str">
        <f t="shared" si="2"/>
        <v>Eukaryota in stool</v>
      </c>
      <c r="N4" s="1" t="str">
        <f>IF(D4="boolean","presence of",IF(D4="count","count of","data about"))&amp;" "&amp;H4&amp;" by "&amp;IF(ISNA(VLOOKUP(C4,lookup!A4:B6,2,FALSE)=TRUE),C4,VLOOKUP(C4,lookup!A4:B6,2))</f>
        <v>presence of Hookworm by microscopy</v>
      </c>
      <c r="O4" s="1" t="str">
        <f t="shared" si="3"/>
        <v>a categorical measurement datum that is about Hookworm and is the specified output of some microscopy assay, which achieves an organism identification objective and has as specified input a stool specimen from an organism</v>
      </c>
      <c r="P4" s="1" t="str">
        <f t="shared" si="4"/>
        <v>('categorical measurement datum' and is about some Hookworm) and is_specified_output_of some (('microscopy assay' and achieves_planned_objective some 'organism identification objective') and has_specified_input some 'stool specimen from organism')</v>
      </c>
    </row>
    <row r="5" spans="1:16" ht="31" x14ac:dyDescent="0.35">
      <c r="A5" t="s">
        <v>51</v>
      </c>
      <c r="B5" s="1" t="s">
        <v>27</v>
      </c>
      <c r="C5" t="s">
        <v>45</v>
      </c>
      <c r="D5" t="s">
        <v>43</v>
      </c>
      <c r="F5" t="s">
        <v>46</v>
      </c>
      <c r="G5" t="s">
        <v>52</v>
      </c>
      <c r="H5" t="s">
        <v>53</v>
      </c>
      <c r="J5" s="1" t="str">
        <f t="shared" si="0"/>
        <v>Ascaris lumbricoides, by microscopy</v>
      </c>
      <c r="K5" s="1" t="str">
        <f t="shared" si="1"/>
        <v>Ascaris in stool</v>
      </c>
      <c r="L5" s="1" t="str">
        <f t="shared" si="2"/>
        <v>Eukaryota in stool</v>
      </c>
      <c r="N5" s="1" t="str">
        <f>IF(D5="boolean","presence of",IF(D5="count","count of","data about"))&amp;" "&amp;H5&amp;" by "&amp;IF(ISNA(VLOOKUP(C5,lookup!A5:B7,2,FALSE)=TRUE),C5,VLOOKUP(C5,lookup!A5:B7,2))</f>
        <v>presence of Ascaris lumbricoides by microscopy</v>
      </c>
      <c r="O5" s="1" t="str">
        <f t="shared" si="3"/>
        <v>a categorical measurement datum that is about Ascaris lumbricoides and is the specified output of some microscopy assay, which achieves an organism identification objective and has as specified input a stool specimen from an organism</v>
      </c>
      <c r="P5" s="1" t="str">
        <f t="shared" si="4"/>
        <v>('categorical measurement datum' and is about some Ascaris lumbricoides) and is_specified_output_of some (('microscopy assay' and achieves_planned_objective some 'organism identification objective') and has_specified_input some 'stool specimen from organism')</v>
      </c>
    </row>
    <row r="6" spans="1:16" ht="31" x14ac:dyDescent="0.35">
      <c r="A6" t="s">
        <v>54</v>
      </c>
      <c r="B6" s="1" t="s">
        <v>27</v>
      </c>
      <c r="C6" t="s">
        <v>45</v>
      </c>
      <c r="D6" t="s">
        <v>43</v>
      </c>
      <c r="F6" t="s">
        <v>46</v>
      </c>
      <c r="G6" t="s">
        <v>55</v>
      </c>
      <c r="H6" t="s">
        <v>56</v>
      </c>
      <c r="J6" s="1" t="str">
        <f t="shared" si="0"/>
        <v>Trichuris trichiura, by microscopy</v>
      </c>
      <c r="K6" s="1" t="str">
        <f t="shared" si="1"/>
        <v>Trichuris in stool</v>
      </c>
      <c r="L6" s="1" t="str">
        <f t="shared" si="2"/>
        <v>Eukaryota in stool</v>
      </c>
      <c r="N6" s="1" t="str">
        <f>IF(D6="boolean","presence of",IF(D6="count","count of","data about"))&amp;" "&amp;H6&amp;" by "&amp;IF(ISNA(VLOOKUP(C6,lookup!A6:B8,2,FALSE)=TRUE),C6,VLOOKUP(C6,lookup!A6:B8,2))</f>
        <v>presence of Trichuris trichiura by microscopy</v>
      </c>
      <c r="O6" s="1" t="str">
        <f t="shared" si="3"/>
        <v>a categorical measurement datum that is about Trichuris trichiura and is the specified output of some microscopy assay, which achieves an organism identification objective and has as specified input a stool specimen from an organism</v>
      </c>
      <c r="P6" s="1" t="str">
        <f t="shared" si="4"/>
        <v>('categorical measurement datum' and is about some Trichuris trichiura) and is_specified_output_of some (('microscopy assay' and achieves_planned_objective some 'organism identification objective') and has_specified_input some 'stool specimen from organism')</v>
      </c>
    </row>
    <row r="7" spans="1:16" ht="31" x14ac:dyDescent="0.35">
      <c r="A7" t="s">
        <v>57</v>
      </c>
      <c r="B7" s="1" t="s">
        <v>27</v>
      </c>
      <c r="C7" t="s">
        <v>45</v>
      </c>
      <c r="D7" t="s">
        <v>58</v>
      </c>
      <c r="F7" t="s">
        <v>46</v>
      </c>
      <c r="G7" t="s">
        <v>49</v>
      </c>
      <c r="H7" t="s">
        <v>50</v>
      </c>
      <c r="J7" s="1" t="str">
        <f t="shared" si="0"/>
        <v>Hookworm count, by microscopy</v>
      </c>
      <c r="K7" s="1" t="str">
        <f t="shared" si="1"/>
        <v>Ancylostomatidae  in stool</v>
      </c>
      <c r="L7" s="1" t="str">
        <f t="shared" si="2"/>
        <v>Eukaryota in stool</v>
      </c>
      <c r="N7" s="1" t="str">
        <f>IF(D7="boolean","presence of",IF(D7="count","count of","data about"))&amp;" "&amp;H7&amp;" by "&amp;IF(ISNA(VLOOKUP(C7,lookup!A7:B9,2,FALSE)=TRUE),C7,VLOOKUP(C7,lookup!A7:B9,2))</f>
        <v>count of Hookworm by microscopy</v>
      </c>
      <c r="O7" s="1" t="str">
        <f t="shared" si="3"/>
        <v>a count of the number of Hookworm and is the specified output of some microscopy assay, which achieves an organism identification objective and has as specified input a stool specimen from an organism</v>
      </c>
      <c r="P7" s="1" t="str">
        <f t="shared" si="4"/>
        <v>(count andHookworm) and is_specified_output_of some (('microscopy assay' and achieves_planned_objective some 'organism identification objective') and has_specified_input some 'stool specimen from organism')</v>
      </c>
    </row>
    <row r="8" spans="1:16" ht="31" x14ac:dyDescent="0.35">
      <c r="A8" t="s">
        <v>59</v>
      </c>
      <c r="B8" s="1" t="s">
        <v>27</v>
      </c>
      <c r="C8" t="s">
        <v>45</v>
      </c>
      <c r="D8" t="s">
        <v>58</v>
      </c>
      <c r="F8" t="s">
        <v>46</v>
      </c>
      <c r="G8" t="s">
        <v>52</v>
      </c>
      <c r="H8" t="s">
        <v>53</v>
      </c>
      <c r="J8" s="1" t="str">
        <f t="shared" si="0"/>
        <v>Ascaris lumbricoides count, by microscopy</v>
      </c>
      <c r="K8" s="1" t="str">
        <f t="shared" si="1"/>
        <v>Ascaris in stool</v>
      </c>
      <c r="L8" s="1" t="str">
        <f t="shared" si="2"/>
        <v>Eukaryota in stool</v>
      </c>
      <c r="N8" s="1" t="str">
        <f>IF(D8="boolean","presence of",IF(D8="count","count of","data about"))&amp;" "&amp;H8&amp;" by "&amp;IF(ISNA(VLOOKUP(C8,lookup!A8:B10,2,FALSE)=TRUE),C8,VLOOKUP(C8,lookup!A8:B10,2))</f>
        <v>count of Ascaris lumbricoides by microscopy</v>
      </c>
      <c r="O8" s="1" t="str">
        <f t="shared" si="3"/>
        <v>a count of the number of Ascaris lumbricoides and is the specified output of some microscopy assay, which achieves an organism identification objective and has as specified input a stool specimen from an organism</v>
      </c>
      <c r="P8" s="1" t="str">
        <f t="shared" si="4"/>
        <v>(count andAscaris lumbricoides) and is_specified_output_of some (('microscopy assay' and achieves_planned_objective some 'organism identification objective') and has_specified_input some 'stool specimen from organism')</v>
      </c>
    </row>
    <row r="9" spans="1:16" ht="31" x14ac:dyDescent="0.35">
      <c r="A9" t="s">
        <v>60</v>
      </c>
      <c r="B9" s="1" t="s">
        <v>27</v>
      </c>
      <c r="C9" t="s">
        <v>45</v>
      </c>
      <c r="D9" t="s">
        <v>58</v>
      </c>
      <c r="F9" t="s">
        <v>46</v>
      </c>
      <c r="G9" t="s">
        <v>55</v>
      </c>
      <c r="H9" t="s">
        <v>56</v>
      </c>
      <c r="J9" s="1" t="str">
        <f t="shared" si="0"/>
        <v>Trichuris trichiura count, by microscopy</v>
      </c>
      <c r="K9" s="1" t="str">
        <f t="shared" si="1"/>
        <v>Trichuris in stool</v>
      </c>
      <c r="L9" s="1" t="str">
        <f t="shared" si="2"/>
        <v>Eukaryota in stool</v>
      </c>
      <c r="N9" s="1" t="str">
        <f>IF(D9="boolean","presence of",IF(D9="count","count of","data about"))&amp;" "&amp;H9&amp;" by "&amp;IF(ISNA(VLOOKUP(C9,lookup!A9:B11,2,FALSE)=TRUE),C9,VLOOKUP(C9,lookup!A9:B11,2))</f>
        <v>count of Trichuris trichiura by microscopy</v>
      </c>
      <c r="O9" s="1" t="str">
        <f t="shared" si="3"/>
        <v>a count of the number of Trichuris trichiura and is the specified output of some microscopy assay, which achieves an organism identification objective and has as specified input a stool specimen from an organism</v>
      </c>
      <c r="P9" s="1" t="str">
        <f t="shared" si="4"/>
        <v>(count andTrichuris trichiura) and is_specified_output_of some (('microscopy assay' and achieves_planned_objective some 'organism identification objective') and has_specified_input some 'stool specimen from organism')</v>
      </c>
    </row>
    <row r="10" spans="1:16" ht="31" x14ac:dyDescent="0.35">
      <c r="A10" t="s">
        <v>61</v>
      </c>
      <c r="B10" s="1" t="s">
        <v>27</v>
      </c>
      <c r="C10" t="s">
        <v>45</v>
      </c>
      <c r="D10" t="s">
        <v>58</v>
      </c>
      <c r="E10" t="s">
        <v>62</v>
      </c>
      <c r="F10" t="s">
        <v>46</v>
      </c>
      <c r="G10" t="s">
        <v>47</v>
      </c>
      <c r="H10" t="s">
        <v>67</v>
      </c>
      <c r="J10" s="1" t="str">
        <f t="shared" si="0"/>
        <v>Schistosoma mansoni count, by microscopy</v>
      </c>
      <c r="K10" s="1" t="str">
        <f t="shared" si="1"/>
        <v>Schistosoma  in stool</v>
      </c>
      <c r="L10" s="1" t="str">
        <f t="shared" si="2"/>
        <v>Eukaryota in stool</v>
      </c>
      <c r="N10" s="1" t="str">
        <f>IF(D10="boolean","presence of",IF(D10="count","count of","data about"))&amp;" "&amp;H10&amp;" by "&amp;IF(ISNA(VLOOKUP(C10,lookup!A10:B12,2,FALSE)=TRUE),C10,VLOOKUP(C10,lookup!A10:B12,2))</f>
        <v>count of Schistosoma mansoni by microscopy</v>
      </c>
      <c r="O10" s="1" t="str">
        <f t="shared" si="3"/>
        <v>a count of the number of Schistosoma mansoni and is the specified output of some microscopy assay, which achieves an organism identification objective and has as specified input a stool specimen from an organism</v>
      </c>
      <c r="P10" s="1" t="str">
        <f t="shared" si="4"/>
        <v>(count andSchistosoma mansoni) and is_specified_output_of some (('microscopy assay' and achieves_planned_objective some 'organism identification objective') and has_specified_input some 'stool specimen from organism')</v>
      </c>
    </row>
    <row r="11" spans="1:16" ht="31" x14ac:dyDescent="0.35">
      <c r="A11" t="s">
        <v>63</v>
      </c>
      <c r="B11" s="1" t="s">
        <v>27</v>
      </c>
      <c r="C11" t="s">
        <v>45</v>
      </c>
      <c r="D11" t="s">
        <v>58</v>
      </c>
      <c r="E11" t="s">
        <v>64</v>
      </c>
      <c r="F11" t="s">
        <v>46</v>
      </c>
      <c r="G11" t="s">
        <v>47</v>
      </c>
      <c r="H11" t="s">
        <v>67</v>
      </c>
      <c r="J11" s="1" t="str">
        <f t="shared" si="0"/>
        <v>Schistosoma mansoni count, by microscopy</v>
      </c>
      <c r="K11" s="1" t="str">
        <f t="shared" si="1"/>
        <v>Schistosoma  in stool</v>
      </c>
      <c r="L11" s="1" t="str">
        <f t="shared" si="2"/>
        <v>Eukaryota in stool</v>
      </c>
      <c r="N11" s="1" t="str">
        <f>IF(D11="boolean","presence of",IF(D11="count","count of","data about"))&amp;" "&amp;H11&amp;" by "&amp;IF(ISNA(VLOOKUP(C11,lookup!A11:B13,2,FALSE)=TRUE),C11,VLOOKUP(C11,lookup!A11:B13,2))</f>
        <v>count of Schistosoma mansoni by microscopy</v>
      </c>
      <c r="O11" s="1" t="str">
        <f t="shared" si="3"/>
        <v>a count of the number of Schistosoma mansoni and is the specified output of some microscopy assay, which achieves an organism identification objective and has as specified input a stool specimen from an organism</v>
      </c>
      <c r="P11" s="1" t="str">
        <f t="shared" si="4"/>
        <v>(count andSchistosoma mansoni) and is_specified_output_of some (('microscopy assay' and achieves_planned_objective some 'organism identification objective') and has_specified_input some 'stool specimen from organism')</v>
      </c>
    </row>
    <row r="12" spans="1:16" ht="31" x14ac:dyDescent="0.35">
      <c r="A12" t="s">
        <v>65</v>
      </c>
      <c r="B12" s="1" t="s">
        <v>27</v>
      </c>
      <c r="C12" t="s">
        <v>45</v>
      </c>
      <c r="D12" t="s">
        <v>43</v>
      </c>
      <c r="E12" t="s">
        <v>66</v>
      </c>
      <c r="F12" t="s">
        <v>46</v>
      </c>
      <c r="G12" t="s">
        <v>47</v>
      </c>
      <c r="H12" t="s">
        <v>67</v>
      </c>
      <c r="J12" s="1" t="str">
        <f t="shared" si="0"/>
        <v>Schistosoma mansoni, by microscopy</v>
      </c>
      <c r="K12" s="1" t="str">
        <f t="shared" si="1"/>
        <v>Schistosoma  in stool</v>
      </c>
      <c r="L12" s="1" t="str">
        <f t="shared" si="2"/>
        <v>Eukaryota in stool</v>
      </c>
      <c r="N12" s="1" t="str">
        <f>IF(D12="boolean","presence of",IF(D12="count","count of","data about"))&amp;" "&amp;H12&amp;" by "&amp;IF(ISNA(VLOOKUP(C12,lookup!A12:B14,2,FALSE)=TRUE),C12,VLOOKUP(C12,lookup!A12:B14,2))</f>
        <v>presence of Schistosoma mansoni by microscopy</v>
      </c>
      <c r="O12" s="1" t="str">
        <f t="shared" si="3"/>
        <v>a categorical measurement datum that is about Schistosoma mansoni and is the specified output of some microscopy assay, which achieves an organism identification objective and has as specified input a stool specimen from an organism</v>
      </c>
      <c r="P12" s="1" t="str">
        <f t="shared" si="4"/>
        <v>('categorical measurement datum' and is about some Schistosoma mansoni) and is_specified_output_of some (('microscopy assay' and achieves_planned_objective some 'organism identification objective') and has_specified_input some 'stool specimen from organism')</v>
      </c>
    </row>
    <row r="13" spans="1:16" x14ac:dyDescent="0.35">
      <c r="O13" s="1"/>
      <c r="P13" s="1"/>
    </row>
    <row r="14" spans="1:16" x14ac:dyDescent="0.35">
      <c r="O14" s="1"/>
      <c r="P14" s="1"/>
    </row>
    <row r="15" spans="1:16" x14ac:dyDescent="0.35">
      <c r="O15" s="1"/>
      <c r="P15" s="1"/>
    </row>
    <row r="16" spans="1:16" x14ac:dyDescent="0.35">
      <c r="O16" s="1"/>
      <c r="P16" s="1"/>
    </row>
    <row r="17" spans="15:16" x14ac:dyDescent="0.35">
      <c r="O17" s="1"/>
      <c r="P1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defaultColWidth="10.6640625" defaultRowHeight="15.5" x14ac:dyDescent="0.35"/>
  <cols>
    <col min="2" max="2" width="21.6640625" bestFit="1" customWidth="1"/>
    <col min="3" max="3" width="11.6640625" bestFit="1" customWidth="1"/>
  </cols>
  <sheetData>
    <row r="1" spans="1:5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A5" sqref="A5"/>
    </sheetView>
  </sheetViews>
  <sheetFormatPr defaultColWidth="10.6640625" defaultRowHeight="15.5" x14ac:dyDescent="0.35"/>
  <cols>
    <col min="2" max="2" width="14.6640625" bestFit="1" customWidth="1"/>
    <col min="3" max="3" width="46.83203125" bestFit="1" customWidth="1"/>
  </cols>
  <sheetData>
    <row r="1" spans="1:4" x14ac:dyDescent="0.35">
      <c r="A1" t="s">
        <v>12</v>
      </c>
      <c r="B1" t="s">
        <v>6</v>
      </c>
      <c r="C1" t="s">
        <v>7</v>
      </c>
      <c r="D1" t="s">
        <v>26</v>
      </c>
    </row>
    <row r="2" spans="1:4" x14ac:dyDescent="0.35">
      <c r="A2" t="s">
        <v>4</v>
      </c>
      <c r="B2" t="s">
        <v>4</v>
      </c>
      <c r="C2" t="s">
        <v>34</v>
      </c>
      <c r="D2" t="s">
        <v>33</v>
      </c>
    </row>
    <row r="3" spans="1:4" x14ac:dyDescent="0.35">
      <c r="A3" t="s">
        <v>11</v>
      </c>
      <c r="B3" t="s">
        <v>13</v>
      </c>
      <c r="C3" t="s">
        <v>32</v>
      </c>
      <c r="D3" t="s">
        <v>36</v>
      </c>
    </row>
    <row r="4" spans="1:4" x14ac:dyDescent="0.35">
      <c r="A4" t="s">
        <v>37</v>
      </c>
      <c r="B4" t="s">
        <v>31</v>
      </c>
      <c r="C4" t="s">
        <v>35</v>
      </c>
      <c r="D4" s="2" t="str">
        <f>"'fluorogenic PCR assay'"</f>
        <v>'fluorogenic PCR assay'</v>
      </c>
    </row>
  </sheetData>
  <sortState xmlns:xlrd2="http://schemas.microsoft.com/office/spreadsheetml/2017/richdata2"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2019-08-08T18:26:39Z</dcterms:created>
  <dcterms:modified xsi:type="dcterms:W3CDTF">2019-08-08T18:52:39Z</dcterms:modified>
</cp:coreProperties>
</file>