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br\Desktop\Ontology SVN\ontology\Gates\SCORE_MOZ\"/>
    </mc:Choice>
  </mc:AlternateContent>
  <xr:revisionPtr revIDLastSave="0" documentId="8_{4E9C6B5A-2F37-4493-BB32-E35327F494D5}" xr6:coauthVersionLast="41" xr6:coauthVersionMax="41" xr10:uidLastSave="{00000000-0000-0000-0000-000000000000}"/>
  <bookViews>
    <workbookView xWindow="2717" yWindow="3240" windowWidth="23383" windowHeight="13689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N3" i="1"/>
  <c r="O3" i="1"/>
  <c r="P3" i="1"/>
  <c r="J4" i="1"/>
  <c r="K4" i="1"/>
  <c r="L4" i="1"/>
  <c r="N4" i="1"/>
  <c r="O4" i="1"/>
  <c r="P4" i="1"/>
  <c r="J5" i="1"/>
  <c r="K5" i="1"/>
  <c r="L5" i="1"/>
  <c r="N5" i="1"/>
  <c r="O5" i="1"/>
  <c r="P5" i="1"/>
  <c r="D4" i="2" l="1"/>
</calcChain>
</file>

<file path=xl/sharedStrings.xml><?xml version="1.0" encoding="utf-8"?>
<sst xmlns="http://schemas.openxmlformats.org/spreadsheetml/2006/main" count="71" uniqueCount="54">
  <si>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</si>
  <si>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</si>
  <si>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</si>
  <si>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</si>
  <si>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</si>
  <si>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</si>
  <si>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</si>
  <si>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</si>
  <si>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</si>
  <si>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</si>
  <si>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</si>
  <si>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</si>
  <si>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</si>
  <si>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</si>
  <si>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</si>
  <si>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</si>
  <si>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</si>
  <si>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</si>
  <si>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</si>
  <si>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</si>
  <si>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</si>
  <si>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</si>
  <si>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</si>
  <si>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</si>
  <si>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</si>
  <si>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</si>
  <si>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</si>
  <si>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value specification</t>
  </si>
  <si>
    <t>e.g. Ct value</t>
  </si>
  <si>
    <t>(Ontology output section still under construction)</t>
  </si>
  <si>
    <t>TaqMan</t>
  </si>
  <si>
    <t>an assay, of which a polymerase chain reaction is part,</t>
  </si>
  <si>
    <t>bacteriological assay</t>
  </si>
  <si>
    <t>a bacteriological assay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</si>
  <si>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</si>
  <si>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</si>
  <si>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</si>
  <si>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</si>
  <si>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</si>
  <si>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</si>
  <si>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</si>
  <si>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</si>
  <si>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boolean</t>
  </si>
  <si>
    <t>microscopy</t>
  </si>
  <si>
    <t>Eukaryota</t>
  </si>
  <si>
    <t>Schistosoma </t>
  </si>
  <si>
    <t>count</t>
  </si>
  <si>
    <t>aggregate mean eggs per gram</t>
  </si>
  <si>
    <t>aggregate</t>
  </si>
  <si>
    <t>sh_binary</t>
  </si>
  <si>
    <t>mean_eggs</t>
  </si>
  <si>
    <t>sh1a</t>
  </si>
  <si>
    <t>urine</t>
  </si>
  <si>
    <t>Schistosoma haematobium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</si>
</sst>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Normal="100" workbookViewId="0">
      <selection activeCell="E5" sqref="E5"/>
    </sheetView>
  </sheetViews>
  <sheetFormatPr defaultColWidth="10.6640625" defaultRowHeight="15.5" x14ac:dyDescent="0.35"/>
  <cols>
    <col min="1" max="1" width="22.582031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29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30.9140625" style="1" customWidth="1"/>
    <col min="15" max="15" width="32.83203125" customWidth="1"/>
    <col min="16" max="16" width="33.83203125" customWidth="1"/>
  </cols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27</v>
      </c>
      <c r="F1" t="s">
        <v>8</v>
      </c>
      <c r="G1" t="s">
        <v>9</v>
      </c>
      <c r="H1" t="s">
        <v>10</v>
      </c>
      <c r="I1" t="s">
        <v>20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6</v>
      </c>
      <c r="O1" s="1" t="s">
        <v>7</v>
      </c>
      <c r="P1" s="1" t="s">
        <v>26</v>
      </c>
    </row>
    <row r="2" spans="1:16" ht="93" x14ac:dyDescent="0.35">
      <c r="B2" s="1" t="s">
        <v>16</v>
      </c>
      <c r="C2" s="1" t="s">
        <v>14</v>
      </c>
      <c r="D2" s="1" t="s">
        <v>17</v>
      </c>
      <c r="E2" s="1" t="s">
        <v>28</v>
      </c>
      <c r="F2" s="1" t="s">
        <v>18</v>
      </c>
      <c r="G2" s="1" t="s">
        <v>15</v>
      </c>
      <c r="H2" s="1" t="s">
        <v>19</v>
      </c>
      <c r="K2" s="1" t="s">
        <v>24</v>
      </c>
      <c r="L2" s="1" t="s">
        <v>25</v>
      </c>
      <c r="N2" s="1" t="s">
        <v>29</v>
      </c>
      <c r="O2" s="1" t="s">
        <v>29</v>
      </c>
      <c r="P2" s="1" t="s">
        <v>29</v>
      </c>
    </row>
    <row r="3" spans="1:16" ht="31" x14ac:dyDescent="0.35">
      <c r="A3" t="s">
        <v>51</v>
      </c>
      <c r="B3" s="1" t="s">
        <v>52</v>
      </c>
      <c r="C3" t="s">
        <v>43</v>
      </c>
      <c r="D3" t="s">
        <v>46</v>
      </c>
      <c r="F3" t="s">
        <v>44</v>
      </c>
      <c r="G3" t="s">
        <v>45</v>
      </c>
      <c r="H3" t="s">
        <v>53</v>
      </c>
      <c r="J3" s="1" t="str">
        <f t="shared" ref="J3:J5" si="0">$H3&amp;IF($D3="raw",IF($E3&lt;&gt;""," ","")&amp;$E3,"")&amp;IF($D3="count"," count","")&amp;", by "&amp;IF($C3="TAC","TAC",$C3)&amp;IF($D3="raw"," result","")</f>
        <v>Schistosoma haematobium count, by microscopy</v>
      </c>
      <c r="K3" s="1" t="str">
        <f t="shared" ref="K3:K5" si="1">IF($D3="raw","Raw "&amp;LOWER($F3)&amp;" data",IF($G3="",$H3,$G3)&amp;" in "&amp;$B3)</f>
        <v>Schistosoma  in urine</v>
      </c>
      <c r="L3" s="1" t="str">
        <f t="shared" ref="L3:L5" si="2">IF($D3="raw","Raw test result",$F3&amp; " in "&amp;$B3)</f>
        <v>Eukaryota in urine</v>
      </c>
      <c r="N3" s="1" t="str">
        <f>IF(D3="boolean","presence of",IF(D3="count","count of","data about"))&amp;" "&amp;H3&amp;" by "&amp;IF(ISNA(VLOOKUP(C3,lookup!A10:B12,2,FALSE)=TRUE),C3,VLOOKUP(C3,lookup!A10:B12,2))</f>
        <v>count of Schistosoma haematobium by microscopy</v>
      </c>
      <c r="O3" s="1" t="str">
        <f t="shared" ref="O3:O5" si="3"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count of the number of Schistosoma haematobium and is the specified output of some microscopy assay, which achieves an organism identification objective and has as specified input a urine specimen from an organism</v>
      </c>
      <c r="P3" s="1" t="str">
        <f t="shared" ref="P3:P5" si="4"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(count andSchistosoma haematobium) and is_specified_output_of some (('microscopy assay' and achieves_planned_objective some 'organism identification objective') and has_specified_input some 'urine specimen from organism')</v>
      </c>
    </row>
    <row r="4" spans="1:16" ht="31" x14ac:dyDescent="0.35">
      <c r="A4" t="s">
        <v>50</v>
      </c>
      <c r="B4" s="1" t="s">
        <v>52</v>
      </c>
      <c r="C4" t="s">
        <v>43</v>
      </c>
      <c r="D4" t="s">
        <v>46</v>
      </c>
      <c r="E4" t="s">
        <v>47</v>
      </c>
      <c r="F4" t="s">
        <v>44</v>
      </c>
      <c r="G4" t="s">
        <v>45</v>
      </c>
      <c r="H4" t="s">
        <v>53</v>
      </c>
      <c r="J4" s="1" t="str">
        <f t="shared" si="0"/>
        <v>Schistosoma haematobium count, by microscopy</v>
      </c>
      <c r="K4" s="1" t="str">
        <f t="shared" si="1"/>
        <v>Schistosoma  in urine</v>
      </c>
      <c r="L4" s="1" t="str">
        <f t="shared" si="2"/>
        <v>Eukaryota in urine</v>
      </c>
      <c r="N4" s="1" t="str">
        <f>IF(D4="boolean","presence of",IF(D4="count","count of","data about"))&amp;" "&amp;H4&amp;" by "&amp;IF(ISNA(VLOOKUP(C4,lookup!A11:B13,2,FALSE)=TRUE),C4,VLOOKUP(C4,lookup!A11:B13,2))</f>
        <v>count of Schistosoma haematobium by microscopy</v>
      </c>
      <c r="O4" s="1" t="str">
        <f t="shared" si="3"/>
        <v>a count of the number of Schistosoma haematobium and is the specified output of some microscopy assay, which achieves an organism identification objective and has as specified input a urine specimen from an organism</v>
      </c>
      <c r="P4" s="1" t="str">
        <f t="shared" si="4"/>
        <v>(count andSchistosoma haematobium) and is_specified_output_of some (('microscopy assay' and achieves_planned_objective some 'organism identification objective') and has_specified_input some 'urine specimen from organism')</v>
      </c>
    </row>
    <row r="5" spans="1:16" ht="31" x14ac:dyDescent="0.35">
      <c r="A5" t="s">
        <v>49</v>
      </c>
      <c r="B5" s="1" t="s">
        <v>52</v>
      </c>
      <c r="C5" t="s">
        <v>43</v>
      </c>
      <c r="D5" t="s">
        <v>42</v>
      </c>
      <c r="E5" t="s">
        <v>48</v>
      </c>
      <c r="F5" t="s">
        <v>44</v>
      </c>
      <c r="G5" t="s">
        <v>45</v>
      </c>
      <c r="H5" t="s">
        <v>53</v>
      </c>
      <c r="J5" s="1" t="str">
        <f t="shared" si="0"/>
        <v>Schistosoma haematobium, by microscopy</v>
      </c>
      <c r="K5" s="1" t="str">
        <f t="shared" si="1"/>
        <v>Schistosoma  in urine</v>
      </c>
      <c r="L5" s="1" t="str">
        <f t="shared" si="2"/>
        <v>Eukaryota in urine</v>
      </c>
      <c r="N5" s="1" t="str">
        <f>IF(D5="boolean","presence of",IF(D5="count","count of","data about"))&amp;" "&amp;H5&amp;" by "&amp;IF(ISNA(VLOOKUP(C5,lookup!A12:B14,2,FALSE)=TRUE),C5,VLOOKUP(C5,lookup!A12:B14,2))</f>
        <v>presence of Schistosoma haematobium by microscopy</v>
      </c>
      <c r="O5" s="1" t="str">
        <f t="shared" si="3"/>
        <v>a categorical measurement datum that is about Schistosoma haematobium and is the specified output of some microscopy assay, which achieves an organism identification objective and has as specified input a urine specimen from an organism</v>
      </c>
      <c r="P5" s="1" t="str">
        <f t="shared" si="4"/>
        <v>('categorical measurement datum' and is about some Schistosoma haematobium) and is_specified_output_of some (('microscopy assay' and achieves_planned_objective some 'organism identification objective') and has_specified_input some 'urine specimen from organism')</v>
      </c>
    </row>
    <row r="6" spans="1:16" x14ac:dyDescent="0.35">
      <c r="O6" s="1"/>
      <c r="P6" s="1"/>
    </row>
    <row r="7" spans="1:16" x14ac:dyDescent="0.35">
      <c r="O7" s="1"/>
      <c r="P7" s="1"/>
    </row>
    <row r="8" spans="1:16" x14ac:dyDescent="0.35">
      <c r="O8" s="1"/>
      <c r="P8" s="1"/>
    </row>
    <row r="9" spans="1:16" x14ac:dyDescent="0.35">
      <c r="O9" s="1"/>
      <c r="P9" s="1"/>
    </row>
    <row r="10" spans="1:16" x14ac:dyDescent="0.35">
      <c r="O10" s="1"/>
      <c r="P10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defaultColWidth="10.6640625" defaultRowHeight="15.5" x14ac:dyDescent="0.35"/>
  <cols>
    <col min="2" max="2" width="21.6640625" bestFit="1" customWidth="1"/>
    <col min="3" max="3" width="11.6640625" bestFit="1" customWidth="1"/>
  </cols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A5" sqref="A5"/>
    </sheetView>
  </sheetViews>
  <sheetFormatPr defaultColWidth="10.6640625" defaultRowHeight="15.5" x14ac:dyDescent="0.35"/>
  <cols>
    <col min="2" max="2" width="14.6640625" bestFit="1" customWidth="1"/>
    <col min="3" max="3" width="46.83203125" bestFit="1" customWidth="1"/>
  </cols>
  <sheetData>
    <row r="1" spans="1:4" x14ac:dyDescent="0.35">
      <c r="A1" t="s">
        <v>12</v>
      </c>
      <c r="B1" t="s">
        <v>6</v>
      </c>
      <c r="C1" t="s">
        <v>7</v>
      </c>
      <c r="D1" t="s">
        <v>26</v>
      </c>
    </row>
    <row r="2" spans="1:4" x14ac:dyDescent="0.35">
      <c r="A2" t="s">
        <v>4</v>
      </c>
      <c r="B2" t="s">
        <v>4</v>
      </c>
      <c r="C2" t="s">
        <v>33</v>
      </c>
      <c r="D2" t="s">
        <v>32</v>
      </c>
    </row>
    <row r="3" spans="1:4" x14ac:dyDescent="0.35">
      <c r="A3" t="s">
        <v>11</v>
      </c>
      <c r="B3" t="s">
        <v>13</v>
      </c>
      <c r="C3" t="s">
        <v>31</v>
      </c>
      <c r="D3" t="s">
        <v>35</v>
      </c>
    </row>
    <row r="4" spans="1:4" x14ac:dyDescent="0.35">
      <c r="A4" t="s">
        <v>36</v>
      </c>
      <c r="B4" t="s">
        <v>30</v>
      </c>
      <c r="C4" t="s">
        <v>34</v>
      </c>
      <c r="D4" s="2" t="str">
        <f>"'fluorogenic PCR assay'"</f>
        <v>'fluorogenic PCR assay'</v>
      </c>
    </row>
  </sheetData>
  <sortState xmlns:xlrd2="http://schemas.microsoft.com/office/spreadsheetml/2017/richdata2"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2019-08-08T18:26:39Z</dcterms:created>
  <dcterms:modified xsi:type="dcterms:W3CDTF">2019-08-08T18:57:34Z</dcterms:modified>
</cp:coreProperties>
</file>