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CDB0177F-6BD5-C24B-A557-24DE309637CE}" xr6:coauthVersionLast="36" xr6:coauthVersionMax="36" xr10:uidLastSave="{00000000-0000-0000-0000-000000000000}"/>
  <bookViews>
    <workbookView xWindow="0" yWindow="460" windowWidth="33600" windowHeight="18440" xr2:uid="{00000000-000D-0000-FFFF-FFFF00000000}"/>
  </bookViews>
  <sheets>
    <sheet name="detection_template_csv" sheetId="1" r:id="rId1"/>
    <sheet name="antibiotics" sheetId="3" r:id="rId2"/>
    <sheet name="lookup" sheetId="2" r:id="rId3"/>
  </sheets>
  <calcPr calcId="181029"/>
</workbook>
</file>

<file path=xl/calcChain.xml><?xml version="1.0" encoding="utf-8"?>
<calcChain xmlns="http://schemas.openxmlformats.org/spreadsheetml/2006/main">
  <c r="K9" i="1" l="1"/>
  <c r="L9" i="1"/>
  <c r="J9" i="1"/>
  <c r="K8" i="1"/>
  <c r="L8" i="1"/>
  <c r="J8" i="1"/>
  <c r="K4" i="1"/>
  <c r="K5" i="1"/>
  <c r="K6" i="1"/>
  <c r="K7" i="1"/>
  <c r="K3" i="1"/>
  <c r="L3" i="1" l="1"/>
  <c r="L4" i="1"/>
  <c r="L5" i="1"/>
  <c r="L6" i="1"/>
  <c r="L7" i="1"/>
  <c r="J7" i="1"/>
  <c r="J4" i="1"/>
  <c r="J5" i="1"/>
  <c r="J6" i="1"/>
  <c r="J3" i="1" l="1"/>
  <c r="P21" i="1" l="1"/>
  <c r="O21" i="1"/>
  <c r="N21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9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3" i="1"/>
  <c r="D4" i="2"/>
</calcChain>
</file>

<file path=xl/sharedStrings.xml><?xml version="1.0" encoding="utf-8"?>
<sst xmlns="http://schemas.openxmlformats.org/spreadsheetml/2006/main" count="96" uniqueCount="68">
  <si>
    <t>variable</t>
  </si>
  <si>
    <t>sample type</t>
  </si>
  <si>
    <t>assay type</t>
  </si>
  <si>
    <t>result type</t>
  </si>
  <si>
    <t>bacteriology</t>
  </si>
  <si>
    <t>website label</t>
  </si>
  <si>
    <t>ontological label</t>
  </si>
  <si>
    <t>ontological definition</t>
  </si>
  <si>
    <t>domain</t>
  </si>
  <si>
    <t>genus</t>
  </si>
  <si>
    <t>species</t>
  </si>
  <si>
    <t>PCR</t>
  </si>
  <si>
    <t>ClinEpi</t>
  </si>
  <si>
    <t>PCR assay</t>
  </si>
  <si>
    <t>Genus or most specified taxonomic rank</t>
  </si>
  <si>
    <t>input "Bacteria", "Eukaryota", or "Virus"</t>
  </si>
  <si>
    <t>First, either enter genus and species, or E. coli type abbrev. (e.g. ETEC). Then, enter any additional specifics from data provider (serotype, gene).</t>
  </si>
  <si>
    <t>&lt;--INPUT | OUTPUT --&gt;</t>
  </si>
  <si>
    <t>website parent</t>
  </si>
  <si>
    <t>website grandparent</t>
  </si>
  <si>
    <t>&lt;--ClinEpi output | ontology output--&gt;</t>
  </si>
  <si>
    <t>Parent term in ClinEpi (which genus in which sample type)</t>
  </si>
  <si>
    <t>(which domain in which sample type)</t>
  </si>
  <si>
    <t>axiom</t>
  </si>
  <si>
    <t>stool</t>
  </si>
  <si>
    <t>value specification</t>
  </si>
  <si>
    <t>Ct value</t>
  </si>
  <si>
    <t>(Ontology output section still under construction)</t>
  </si>
  <si>
    <t>an assay, of which a polymerase chain reaction is part,</t>
  </si>
  <si>
    <t>a fluorogenic PCR assay</t>
  </si>
  <si>
    <t>assay and 'has part' some 'polymerase chain reaction'</t>
  </si>
  <si>
    <t>TAQ</t>
  </si>
  <si>
    <t>antibiotic</t>
  </si>
  <si>
    <t>treatment or medication</t>
  </si>
  <si>
    <t>clinical visit?</t>
  </si>
  <si>
    <t>control?</t>
  </si>
  <si>
    <t>enrollment?</t>
  </si>
  <si>
    <t>Bacteria</t>
  </si>
  <si>
    <t>Vibrio</t>
  </si>
  <si>
    <t>Vibrio cholerae</t>
  </si>
  <si>
    <t>a differential medium assay</t>
  </si>
  <si>
    <t>differential medium assay</t>
  </si>
  <si>
    <t xml:space="preserve">Adenovirus </t>
  </si>
  <si>
    <t xml:space="preserve">Aeromonas </t>
  </si>
  <si>
    <t xml:space="preserve">Ancylostoma </t>
  </si>
  <si>
    <t>Virus</t>
  </si>
  <si>
    <t>Eukaryota</t>
  </si>
  <si>
    <t>raw</t>
  </si>
  <si>
    <t>fluorogenic PCR assay</t>
  </si>
  <si>
    <t>Adenovirus</t>
  </si>
  <si>
    <t>Aeromonas</t>
  </si>
  <si>
    <t>Ancylostoma</t>
  </si>
  <si>
    <t>input "boolean", "raw", "count", or "aggregate"</t>
  </si>
  <si>
    <t>e.g. Ct value, stools, 1st monthly stools</t>
  </si>
  <si>
    <t>microscopy</t>
  </si>
  <si>
    <t>TAC</t>
  </si>
  <si>
    <t>E.g.: bacteriology, TAC, ELISA, … . Leave blank for MALED aggregate data.</t>
  </si>
  <si>
    <t>E.g.: blood, stool, urine</t>
  </si>
  <si>
    <t>urine</t>
  </si>
  <si>
    <t>Campylobacter</t>
  </si>
  <si>
    <t>aggregate</t>
  </si>
  <si>
    <t>ELISA</t>
  </si>
  <si>
    <t>stools</t>
  </si>
  <si>
    <t>Norovirus GII.4</t>
  </si>
  <si>
    <t>Norovirus</t>
  </si>
  <si>
    <t>Chikungunya</t>
  </si>
  <si>
    <t>OD cutoff value</t>
  </si>
  <si>
    <t>SD Bioline IgM ELISA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</si>
</sst>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selection activeCell="B10" sqref="B10"/>
    </sheetView>
  </sheetViews>
  <sheetFormatPr baseColWidth="10" defaultRowHeight="16" x14ac:dyDescent="0.2"/>
  <cols>
    <col min="1" max="1" width="9.6640625" customWidth="1"/>
    <col min="2" max="2" width="15.5" style="1" customWidth="1"/>
    <col min="3" max="3" width="17.83203125" customWidth="1"/>
    <col min="4" max="4" width="18.83203125" bestFit="1" customWidth="1"/>
    <col min="5" max="5" width="18" customWidth="1"/>
    <col min="6" max="6" width="18.5" customWidth="1"/>
    <col min="7" max="7" width="17.33203125" customWidth="1"/>
    <col min="8" max="8" width="24.83203125" bestFit="1" customWidth="1"/>
    <col min="9" max="9" width="20.6640625" bestFit="1" customWidth="1"/>
    <col min="10" max="10" width="45.33203125" style="1" customWidth="1"/>
    <col min="11" max="11" width="18.33203125" style="1" customWidth="1"/>
    <col min="12" max="12" width="19.83203125" style="1" customWidth="1"/>
    <col min="13" max="13" width="34.83203125" style="1" customWidth="1"/>
    <col min="14" max="14" width="74.83203125" style="1" customWidth="1"/>
    <col min="15" max="15" width="187.83203125" customWidth="1"/>
    <col min="16" max="16" width="214.5" customWidth="1"/>
  </cols>
  <sheetData>
    <row r="1" spans="1:16" ht="17" x14ac:dyDescent="0.2">
      <c r="A1" t="s">
        <v>0</v>
      </c>
      <c r="B1" s="1" t="s">
        <v>1</v>
      </c>
      <c r="C1" t="s">
        <v>2</v>
      </c>
      <c r="D1" t="s">
        <v>3</v>
      </c>
      <c r="E1" t="s">
        <v>25</v>
      </c>
      <c r="F1" t="s">
        <v>8</v>
      </c>
      <c r="G1" t="s">
        <v>9</v>
      </c>
      <c r="H1" t="s">
        <v>10</v>
      </c>
      <c r="I1" t="s">
        <v>17</v>
      </c>
      <c r="J1" s="1" t="s">
        <v>5</v>
      </c>
      <c r="K1" s="1" t="s">
        <v>18</v>
      </c>
      <c r="L1" s="1" t="s">
        <v>19</v>
      </c>
      <c r="M1" s="1" t="s">
        <v>20</v>
      </c>
      <c r="N1" s="1" t="s">
        <v>6</v>
      </c>
      <c r="O1" s="1" t="s">
        <v>7</v>
      </c>
      <c r="P1" s="1" t="s">
        <v>23</v>
      </c>
    </row>
    <row r="2" spans="1:16" ht="102" x14ac:dyDescent="0.2">
      <c r="B2" s="1" t="s">
        <v>57</v>
      </c>
      <c r="C2" s="1" t="s">
        <v>56</v>
      </c>
      <c r="D2" s="1" t="s">
        <v>52</v>
      </c>
      <c r="E2" s="1" t="s">
        <v>53</v>
      </c>
      <c r="F2" s="1" t="s">
        <v>15</v>
      </c>
      <c r="G2" s="1" t="s">
        <v>14</v>
      </c>
      <c r="H2" s="1" t="s">
        <v>16</v>
      </c>
      <c r="K2" s="1" t="s">
        <v>21</v>
      </c>
      <c r="L2" s="1" t="s">
        <v>22</v>
      </c>
      <c r="N2" s="1" t="s">
        <v>27</v>
      </c>
      <c r="O2" s="1" t="s">
        <v>27</v>
      </c>
      <c r="P2" s="1" t="s">
        <v>27</v>
      </c>
    </row>
    <row r="3" spans="1:16" ht="125" customHeight="1" x14ac:dyDescent="0.2">
      <c r="B3" s="1" t="s">
        <v>24</v>
      </c>
      <c r="C3" t="s">
        <v>54</v>
      </c>
      <c r="D3" t="s">
        <v>47</v>
      </c>
      <c r="E3" t="s">
        <v>26</v>
      </c>
      <c r="F3" t="s">
        <v>37</v>
      </c>
      <c r="G3" t="s">
        <v>38</v>
      </c>
      <c r="H3" t="s">
        <v>39</v>
      </c>
      <c r="J3" s="1" t="str">
        <f>IF(ISNUMBER(SEARCH("stools",$E3)),"Cumulative sum ","")
&amp;$H3
&amp;IF(ISNUMBER(SEARCH("stools",$E3)),"-pos ","")
&amp;IF(ISNUMBER(SEARCH("1st monthly",$E3)),"1st monthly ","")
&amp;IF(ISNUMBER(SEARCH("1st diarrheal",$E3)),"1st diarrheal ","")
&amp;IF(ISNUMBER(SEARCH("stools",$E3)),"stools","")
&amp;IF($D3="raw",IF($E3&lt;&gt;""," ","")&amp;$E3,"")
&amp;IF($D3="count"," count","")
&amp;IF($C3&lt;&gt;"",", by "&amp;$C3,"")
&amp;IF($D3="raw"," result","")</f>
        <v>Vibrio cholerae Ct value, by microscopy result</v>
      </c>
      <c r="K3" s="1" t="str">
        <f>IF($D3="raw","Raw "&amp;LOWER($F3)&amp;" data ",
IF($G3="",$H3,
IF($D3="aggregate",$H3&amp;" aggregate data ",$G3)))
&amp;IF(NOT(OR($D3="raw",ISNUMBER(SEARCH("stools",$E3)))),"in "&amp;$B3,"")</f>
        <v xml:space="preserve">Raw bacteria data </v>
      </c>
      <c r="L3" s="1" t="str">
        <f>IF(
$D3="raw","Raw test result",
$F3&amp;" "
&amp;IF(NOT(ISNUMBER(SEARCH("stools",$E3))),"in "&amp;$B3&amp;" ","")
)
&amp;IF($D3="aggregate","detection aggregate data","")</f>
        <v>Raw test result</v>
      </c>
      <c r="N3" s="1" t="str">
        <f>IF(D3="boolean","presence of",IF(D3="count","count of",IF(E3="Ct value","threshold cycle indicating","data about")))&amp;" "&amp;H3&amp;" by "&amp;IF(ISNA(VLOOKUP(C3,lookup!$A$2:$B$4,2,FALSE)=TRUE),C3,VLOOKUP(C3,lookup!$A$2:$B$4,2))</f>
        <v>threshold cycle indicating Vibrio cholerae by microscopy</v>
      </c>
      <c r="O3" s="1" t="str">
        <f>IF($D3="count","a count of the number of ",IF($D3="boolean","a categorical measurement datum",IF($E3="Ct value","a threshold cycle","a data item")&amp;" that is about ")&amp;$H3&amp;" and is the specified output of some "&amp;IF(ISNA(VLOOKUP(C3,lookup!$A$2:$B$4,2,FALSE)=TRUE),C3,VLOOKUP(C3,lookup!$A$2:$B$4,2))&amp;", which achieves an organism identification objective and has as specified input a "&amp;$B3&amp;" specimen")</f>
        <v>a threshold cycle that is about Vibrio cholerae and is the specified output of some microscopy, which achieves an organism identification objective and has as specified input a stool specimen</v>
      </c>
      <c r="P3" s="1" t="str">
        <f>"("&amp;IF($D3="count","count and",IF($D3="boolean","'categorical measurement datum' and",IF($E3="Ct value","'threshold cycle' and","'data item' and"))&amp;" 'is about' some ")&amp;"'"&amp;$H3&amp;"') and is_specified_output_of some (('"&amp;IF(ISNA(VLOOKUP(C3,lookup!$A$2:$B$4,2,FALSE)=TRUE),C3,VLOOKUP(C3,lookup!$A$2:$B$4,2))&amp;"' and achieves_planned_objective some 'organism identification objective') and has_specified_input some '"&amp;$B3&amp;" specimen')"</f>
        <v>('threshold cycle' and 'is about' some 'Vibrio cholerae') and is_specified_output_of some (('microscopy' and achieves_planned_objective some 'organism identification objective') and has_specified_input some 'stool specimen')</v>
      </c>
    </row>
    <row r="4" spans="1:16" ht="42" customHeight="1" x14ac:dyDescent="0.2">
      <c r="B4" s="1" t="s">
        <v>58</v>
      </c>
      <c r="C4" t="s">
        <v>55</v>
      </c>
      <c r="D4" t="s">
        <v>47</v>
      </c>
      <c r="F4" t="s">
        <v>45</v>
      </c>
      <c r="G4" t="s">
        <v>42</v>
      </c>
      <c r="H4" t="s">
        <v>49</v>
      </c>
      <c r="J4" s="1" t="str">
        <f t="shared" ref="J4:J9" si="0">IF(ISNUMBER(SEARCH("stools",$E4)),"Cumulative sum ","")
&amp;$H4
&amp;IF(ISNUMBER(SEARCH("stools",$E4)),"-pos ","")
&amp;IF(ISNUMBER(SEARCH("1st monthly",$E4)),"1st monthly ","")
&amp;IF(ISNUMBER(SEARCH("1st diarrheal",$E4)),"1st diarrheal ","")
&amp;IF(ISNUMBER(SEARCH("stools",$E4)),"stools","")
&amp;IF($D4="raw",IF($E4&lt;&gt;""," ","")&amp;$E4,"")
&amp;IF($D4="count"," count","")
&amp;IF($C4&lt;&gt;"",", by "&amp;$C4,"")
&amp;IF($D4="raw"," result","")</f>
        <v>Adenovirus, by TAC result</v>
      </c>
      <c r="K4" s="1" t="str">
        <f t="shared" ref="K4:K9" si="1">IF($D4="raw","Raw "&amp;LOWER($F4)&amp;" data ",
IF($G4="",$H4,
IF($D4="aggregate",$H4&amp;" aggregate data ",$G4)))
&amp;IF(NOT(OR($D4="raw",ISNUMBER(SEARCH("stools",$E4)))),"in "&amp;$B4,"")</f>
        <v xml:space="preserve">Raw virus data </v>
      </c>
      <c r="L4" s="1" t="str">
        <f>IF(
$D4="raw","Raw test result",
$F4&amp;" "
&amp;IF(NOT(ISNUMBER(SEARCH("stools",$E4))),"in "&amp;$B4&amp;" ","")
)
&amp;IF($D4="aggregate","detection aggregate data","")</f>
        <v>Raw test result</v>
      </c>
      <c r="N4" s="1" t="str">
        <f>IF(D4="boolean","presence of",IF(D4="count","count of",IF(E4="Ct value","threshold cycle indicating","data about")))&amp;" "&amp;H4&amp;" by "&amp;IF(ISNA(VLOOKUP(C4,lookup!$A$2:$B$4,2,FALSE)=TRUE),C4,VLOOKUP(C4,lookup!$A$2:$B$4,2))</f>
        <v>data about Adenovirus by TAC</v>
      </c>
      <c r="O4" s="1" t="str">
        <f>IF($D4="count","a count of the number of ",IF($D4="boolean","a categorical measurement datum",IF($E4="Ct value","a threshold cycle","a data item")&amp;" that is about ")&amp;$H4&amp;" and is the specified output of some "&amp;IF(ISNA(VLOOKUP(C4,lookup!$A$2:$B$4,2,FALSE)=TRUE),C4,VLOOKUP(C4,lookup!$A$2:$B$4,2))&amp;", which achieves an organism identification objective and has as specified input a "&amp;$B4&amp;" specimen")</f>
        <v>a data item that is about Adenovirus and is the specified output of some TAC, which achieves an organism identification objective and has as specified input a urine specimen</v>
      </c>
      <c r="P4" s="1" t="str">
        <f>"("&amp;IF($D4="count","count and",IF($D4="boolean","'categorical measurement datum' and",IF($E4="Ct value","'threshold cycle' and","'data item' and"))&amp;" 'is about' some ")&amp;"'"&amp;$H4&amp;"') and is_specified_output_of some (('"&amp;IF(ISNA(VLOOKUP(C4,lookup!$A$2:$B$4,2,FALSE)=TRUE),C4,VLOOKUP(C4,lookup!$A$2:$B$4,2))&amp;"' and achieves_planned_objective some 'organism identification objective') and has_specified_input some '"&amp;$B4&amp;" specimen')"</f>
        <v>('data item' and 'is about' some 'Adenovirus') and is_specified_output_of some (('TAC' and achieves_planned_objective some 'organism identification objective') and has_specified_input some 'urine specimen')</v>
      </c>
    </row>
    <row r="5" spans="1:16" ht="17" x14ac:dyDescent="0.2">
      <c r="B5" s="1" t="s">
        <v>58</v>
      </c>
      <c r="C5" t="s">
        <v>55</v>
      </c>
      <c r="D5" t="s">
        <v>47</v>
      </c>
      <c r="E5" t="s">
        <v>26</v>
      </c>
      <c r="F5" t="s">
        <v>45</v>
      </c>
      <c r="G5" t="s">
        <v>43</v>
      </c>
      <c r="H5" t="s">
        <v>50</v>
      </c>
      <c r="J5" s="1" t="str">
        <f t="shared" si="0"/>
        <v>Aeromonas Ct value, by TAC result</v>
      </c>
      <c r="K5" s="1" t="str">
        <f t="shared" si="1"/>
        <v xml:space="preserve">Raw virus data </v>
      </c>
      <c r="L5" s="1" t="str">
        <f>IF(
$D5="raw","Raw test result",
$F5&amp;" "
&amp;IF(NOT(ISNUMBER(SEARCH("stools",$E5))),"in "&amp;$B5&amp;" ","")
)
&amp;IF($D5="aggregate","detection aggregate data","")</f>
        <v>Raw test result</v>
      </c>
      <c r="N5" s="1" t="str">
        <f>IF(D5="boolean","presence of",IF(D5="count","count of",IF(E5="Ct value","threshold cycle indicating","data about")))&amp;" "&amp;H5&amp;" by "&amp;IF(ISNA(VLOOKUP(C5,lookup!$A$2:$B$4,2,FALSE)=TRUE),C5,VLOOKUP(C5,lookup!$A$2:$B$4,2))</f>
        <v>threshold cycle indicating Aeromonas by TAC</v>
      </c>
      <c r="O5" s="1" t="str">
        <f>IF($D5="count","a count of the number of ",IF($D5="boolean","a categorical measurement datum",IF($E5="Ct value","a threshold cycle","a data item")&amp;" that is about ")&amp;$H5&amp;" and is the specified output of some "&amp;IF(ISNA(VLOOKUP(C5,lookup!$A$2:$B$4,2,FALSE)=TRUE),C5,VLOOKUP(C5,lookup!$A$2:$B$4,2))&amp;", which achieves an organism identification objective and has as specified input a "&amp;$B5&amp;" specimen")</f>
        <v>a threshold cycle that is about Aeromonas and is the specified output of some TAC, which achieves an organism identification objective and has as specified input a urine specimen</v>
      </c>
      <c r="P5" s="1" t="str">
        <f>"("&amp;IF($D5="count","count and",IF($D5="boolean","'categorical measurement datum' and",IF($E5="Ct value","'threshold cycle' and","'data item' and"))&amp;" 'is about' some ")&amp;"'"&amp;$H5&amp;"') and is_specified_output_of some (('"&amp;IF(ISNA(VLOOKUP(C5,lookup!$A$2:$B$4,2,FALSE)=TRUE),C5,VLOOKUP(C5,lookup!$A$2:$B$4,2))&amp;"' and achieves_planned_objective some 'organism identification objective') and has_specified_input some '"&amp;$B5&amp;" specimen')"</f>
        <v>('threshold cycle' and 'is about' some 'Aeromonas') and is_specified_output_of some (('TAC' and achieves_planned_objective some 'organism identification objective') and has_specified_input some 'urine specimen')</v>
      </c>
    </row>
    <row r="6" spans="1:16" ht="17" x14ac:dyDescent="0.2">
      <c r="B6" s="1" t="s">
        <v>58</v>
      </c>
      <c r="C6" t="s">
        <v>55</v>
      </c>
      <c r="D6" t="s">
        <v>47</v>
      </c>
      <c r="E6" t="s">
        <v>26</v>
      </c>
      <c r="F6" t="s">
        <v>46</v>
      </c>
      <c r="G6" t="s">
        <v>44</v>
      </c>
      <c r="H6" t="s">
        <v>51</v>
      </c>
      <c r="J6" s="1" t="str">
        <f t="shared" si="0"/>
        <v>Ancylostoma Ct value, by TAC result</v>
      </c>
      <c r="K6" s="1" t="str">
        <f t="shared" si="1"/>
        <v xml:space="preserve">Raw eukaryota data </v>
      </c>
      <c r="L6" s="1" t="str">
        <f>IF(
$D6="raw","Raw test result",
$F6&amp;" "
&amp;IF(NOT(ISNUMBER(SEARCH("stools",$E6))),"in "&amp;$B6&amp;" ","")
)
&amp;IF($D6="aggregate","detection aggregate data","")</f>
        <v>Raw test result</v>
      </c>
      <c r="N6" s="1" t="str">
        <f>IF(D6="boolean","presence of",IF(D6="count","count of",IF(E6="Ct value","threshold cycle indicating","data about")))&amp;" "&amp;H6&amp;" by "&amp;IF(ISNA(VLOOKUP(C6,lookup!$A$2:$B$4,2,FALSE)=TRUE),C6,VLOOKUP(C6,lookup!$A$2:$B$4,2))</f>
        <v>threshold cycle indicating Ancylostoma by TAC</v>
      </c>
      <c r="O6" s="1" t="str">
        <f>IF($D6="count","a count of the number of ",IF($D6="boolean","a categorical measurement datum",IF($E6="Ct value","a threshold cycle","a data item")&amp;" that is about ")&amp;$H6&amp;" and is the specified output of some "&amp;IF(ISNA(VLOOKUP(C6,lookup!$A$2:$B$4,2,FALSE)=TRUE),C6,VLOOKUP(C6,lookup!$A$2:$B$4,2))&amp;", which achieves an organism identification objective and has as specified input a "&amp;$B6&amp;" specimen")</f>
        <v>a threshold cycle that is about Ancylostoma and is the specified output of some TAC, which achieves an organism identification objective and has as specified input a urine specimen</v>
      </c>
      <c r="P6" s="1" t="str">
        <f>"("&amp;IF($D6="count","count and",IF($D6="boolean","'categorical measurement datum' and",IF($E6="Ct value","'threshold cycle' and","'data item' and"))&amp;" 'is about' some ")&amp;"'"&amp;$H6&amp;"') and is_specified_output_of some (('"&amp;IF(ISNA(VLOOKUP(C6,lookup!$A$2:$B$4,2,FALSE)=TRUE),C6,VLOOKUP(C6,lookup!$A$2:$B$4,2))&amp;"' and achieves_planned_objective some 'organism identification objective') and has_specified_input some '"&amp;$B6&amp;" specimen')"</f>
        <v>('threshold cycle' and 'is about' some 'Ancylostoma') and is_specified_output_of some (('TAC' and achieves_planned_objective some 'organism identification objective') and has_specified_input some 'urine specimen')</v>
      </c>
    </row>
    <row r="7" spans="1:16" ht="94" customHeight="1" x14ac:dyDescent="0.2">
      <c r="B7" s="1" t="s">
        <v>24</v>
      </c>
      <c r="C7" t="s">
        <v>61</v>
      </c>
      <c r="D7" t="s">
        <v>60</v>
      </c>
      <c r="E7" t="s">
        <v>62</v>
      </c>
      <c r="F7" t="s">
        <v>37</v>
      </c>
      <c r="G7" t="s">
        <v>59</v>
      </c>
      <c r="H7" t="s">
        <v>59</v>
      </c>
      <c r="J7" s="1" t="str">
        <f t="shared" si="0"/>
        <v>Cumulative sum Campylobacter-pos stools, by ELISA</v>
      </c>
      <c r="K7" s="1" t="str">
        <f t="shared" si="1"/>
        <v xml:space="preserve">Campylobacter aggregate data </v>
      </c>
      <c r="L7" s="1" t="str">
        <f>IF(
$D7="raw","Raw test result",
$F7&amp;" "
&amp;IF(NOT(ISNUMBER(SEARCH("stools",$E7))),"in "&amp;$B7&amp;" ","")
)
&amp;IF($D7="aggregate","detection aggregate data","")</f>
        <v>Bacteria detection aggregate data</v>
      </c>
      <c r="N7" s="1" t="str">
        <f>IF(D7="boolean","presence of",IF(D7="count","count of",IF(E7="Ct value","threshold cycle indicating","data about")))&amp;" "&amp;H7&amp;" by "&amp;IF(ISNA(VLOOKUP(C7,lookup!$A$2:$B$4,2,FALSE)=TRUE),C7,VLOOKUP(C7,lookup!$A$2:$B$4,2))</f>
        <v>data about Campylobacter by ELISA</v>
      </c>
      <c r="O7" s="1" t="str">
        <f>IF($D7="count","a count of the number of ",IF($D7="boolean","a categorical measurement datum",IF($E7="Ct value","a threshold cycle","a data item")&amp;" that is about ")&amp;$H7&amp;" and is the specified output of some "&amp;IF(ISNA(VLOOKUP(C7,lookup!$A$2:$B$4,2,FALSE)=TRUE),C7,VLOOKUP(C7,lookup!$A$2:$B$4,2))&amp;", which achieves an organism identification objective and has as specified input a "&amp;$B7&amp;" specimen")</f>
        <v>a data item that is about Campylobacter and is the specified output of some ELISA, which achieves an organism identification objective and has as specified input a stool specimen</v>
      </c>
      <c r="P7" s="1" t="str">
        <f>"("&amp;IF($D7="count","count and",IF($D7="boolean","'categorical measurement datum' and",IF($E7="Ct value","'threshold cycle' and","'data item' and"))&amp;" 'is about' some ")&amp;"'"&amp;$H7&amp;"') and is_specified_output_of some (('"&amp;IF(ISNA(VLOOKUP(C7,lookup!$A$2:$B$4,2,FALSE)=TRUE),C7,VLOOKUP(C7,lookup!$A$2:$B$4,2))&amp;"' and achieves_planned_objective some 'organism identification objective') and has_specified_input some '"&amp;$B7&amp;" specimen')"</f>
        <v>('data item' and 'is about' some 'Campylobacter') and is_specified_output_of some (('ELISA' and achieves_planned_objective some 'organism identification objective') and has_specified_input some 'stool specimen')</v>
      </c>
    </row>
    <row r="8" spans="1:16" ht="34" x14ac:dyDescent="0.2">
      <c r="B8" s="1" t="s">
        <v>24</v>
      </c>
      <c r="C8" t="s">
        <v>55</v>
      </c>
      <c r="D8" t="s">
        <v>47</v>
      </c>
      <c r="E8" t="s">
        <v>26</v>
      </c>
      <c r="F8" t="s">
        <v>45</v>
      </c>
      <c r="G8" t="s">
        <v>64</v>
      </c>
      <c r="H8" t="s">
        <v>63</v>
      </c>
      <c r="J8" s="1" t="str">
        <f t="shared" si="0"/>
        <v>Norovirus GII.4 Ct value, by TAC result</v>
      </c>
      <c r="K8" s="1" t="str">
        <f t="shared" si="1"/>
        <v xml:space="preserve">Raw virus data </v>
      </c>
      <c r="L8" s="1" t="str">
        <f>IF(
$D8="raw","Raw test result",
$F8&amp;" "
&amp;IF(NOT(ISNUMBER(SEARCH("stools",$E8))),"in "&amp;$B8&amp;" ","")
)
&amp;IF($D8="aggregate","detection aggregate data","")</f>
        <v>Raw test result</v>
      </c>
      <c r="N8" s="1" t="str">
        <f>IF(D8="boolean","presence of",IF(D8="count","count of",IF(E8="Ct value","threshold cycle indicating","data about")))&amp;" "&amp;H8&amp;" by "&amp;IF(ISNA(VLOOKUP(C8,lookup!$A$2:$B$4,2,FALSE)=TRUE),C8,VLOOKUP(C8,lookup!$A$2:$B$4,2))</f>
        <v>threshold cycle indicating Norovirus GII.4 by TAC</v>
      </c>
      <c r="O8" s="1" t="str">
        <f>IF($D8="count","a count of the number of ",IF($D8="boolean","a categorical measurement datum",IF($E8="Ct value","a threshold cycle","a data item")&amp;" that is about ")&amp;$H8&amp;" and is the specified output of some "&amp;IF(ISNA(VLOOKUP(C8,lookup!$A$2:$B$4,2,FALSE)=TRUE),C8,VLOOKUP(C8,lookup!$A$2:$B$4,2))&amp;", which achieves an organism identification objective and has as specified input a "&amp;$B8&amp;" specimen")</f>
        <v>a threshold cycle that is about Norovirus GII.4 and is the specified output of some TAC, which achieves an organism identification objective and has as specified input a stool specimen</v>
      </c>
      <c r="P8" s="1" t="str">
        <f>"("&amp;IF($D8="count","count and",IF($D8="boolean","'categorical measurement datum' and",IF($E8="Ct value","'threshold cycle' and","'data item' and"))&amp;" 'is about' some ")&amp;"'"&amp;$H8&amp;"') and is_specified_output_of some (('"&amp;IF(ISNA(VLOOKUP(C8,lookup!$A$2:$B$4,2,FALSE)=TRUE),C8,VLOOKUP(C8,lookup!$A$2:$B$4,2))&amp;"' and achieves_planned_objective some 'organism identification objective') and has_specified_input some '"&amp;$B8&amp;" specimen')"</f>
        <v>('threshold cycle' and 'is about' some 'Norovirus GII.4') and is_specified_output_of some (('TAC' and achieves_planned_objective some 'organism identification objective') and has_specified_input some 'stool specimen')</v>
      </c>
    </row>
    <row r="9" spans="1:16" ht="34" x14ac:dyDescent="0.2">
      <c r="B9" s="1" t="s">
        <v>24</v>
      </c>
      <c r="C9" t="s">
        <v>67</v>
      </c>
      <c r="D9" t="s">
        <v>47</v>
      </c>
      <c r="E9" t="s">
        <v>66</v>
      </c>
      <c r="F9" t="s">
        <v>45</v>
      </c>
      <c r="G9" t="s">
        <v>65</v>
      </c>
      <c r="H9" t="s">
        <v>65</v>
      </c>
      <c r="J9" s="1" t="str">
        <f t="shared" si="0"/>
        <v>Chikungunya OD cutoff value, by SD Bioline IgM ELISA result</v>
      </c>
      <c r="K9" s="1" t="str">
        <f t="shared" si="1"/>
        <v xml:space="preserve">Raw virus data </v>
      </c>
      <c r="L9" s="1" t="str">
        <f>IF(
$D9="raw","Raw test result",
$F9&amp;" "
&amp;IF(NOT(ISNUMBER(SEARCH("stools",$E9))),"in "&amp;$B9&amp;" ","")
)
&amp;IF($D9="aggregate","detection aggregate data","")</f>
        <v>Raw test result</v>
      </c>
      <c r="N9" s="1" t="str">
        <f>IF(D9="boolean","presence of",IF(D9="count","count of",IF(E9="Ct value","threshold cycle indicating","data about")))&amp;" "&amp;H9&amp;" by "&amp;IF(ISNA(VLOOKUP(C9,lookup!$A$2:$B$4,2,FALSE)=TRUE),C9,VLOOKUP(C9,lookup!$A$2:$B$4,2))</f>
        <v>data about Chikungunya by SD Bioline IgM ELISA</v>
      </c>
      <c r="O9" s="1" t="str">
        <f>IF($D9="count","a count of the number of ",IF($D9="boolean","a categorical measurement datum",IF($E9="Ct value","a threshold cycle","a data item")&amp;" that is about ")&amp;$H9&amp;" and is the specified output of some "&amp;IF(ISNA(VLOOKUP(C9,lookup!$A$2:$B$4,2,FALSE)=TRUE),C9,VLOOKUP(C9,lookup!$A$2:$B$4,2))&amp;", which achieves an organism identification objective and has as specified input a "&amp;$B9&amp;" specimen")</f>
        <v>a data item that is about Chikungunya and is the specified output of some SD Bioline IgM ELISA, which achieves an organism identification objective and has as specified input a stool specimen</v>
      </c>
      <c r="P9" s="1" t="str">
        <f>"("&amp;IF($D9="count","count and",IF($D9="boolean","'categorical measurement datum' and",IF($E9="Ct value","'threshold cycle' and","'data item' and"))&amp;" 'is about' some ")&amp;"'"&amp;$H9&amp;"') and is_specified_output_of some (('"&amp;IF(ISNA(VLOOKUP(C9,lookup!$A$2:$B$4,2,FALSE)=TRUE),C9,VLOOKUP(C9,lookup!$A$2:$B$4,2))&amp;"' and achieves_planned_objective some 'organism identification objective') and has_specified_input some '"&amp;$B9&amp;" specimen')"</f>
        <v>('data item' and 'is about' some 'Chikungunya') and is_specified_output_of some (('SD Bioline IgM ELISA' and achieves_planned_objective some 'organism identification objective') and has_specified_input some 'stool specimen')</v>
      </c>
    </row>
    <row r="10" spans="1:16" x14ac:dyDescent="0.2">
      <c r="N10" s="1" t="str">
        <f>IF(D10="boolean","presence of",IF(D10="count","count of",IF(E10="Ct value","threshold cycle indicating","data about")))&amp;" "&amp;H10&amp;" by "&amp;IF(ISNA(VLOOKUP(C10,lookup!$A$2:$B$4,2,FALSE)=TRUE),C10,VLOOKUP(C10,lookup!$A$2:$B$4,2))</f>
        <v xml:space="preserve">data about  by </v>
      </c>
      <c r="O10" s="1" t="str">
        <f>IF($D10="count","a count of the number of ",IF($D10="boolean","a categorical measurement datum",IF($E10="Ct value","a threshold cycle","a data item")&amp;" that is about ")&amp;$H10&amp;" and is the specified output of some "&amp;IF(ISNA(VLOOKUP(C10,lookup!$A$2:$B$4,2,FALSE)=TRUE),C10,VLOOKUP(C10,lookup!$A$2:$B$4,2))&amp;", which achieves an organism identification objective and has as specified input a "&amp;$B10&amp;" specimen")</f>
        <v>a data item that is about  and is the specified output of some , which achieves an organism identification objective and has as specified input a  specimen</v>
      </c>
      <c r="P10" s="1" t="str">
        <f>"("&amp;IF($D10="count","count and",IF($D10="boolean","'categorical measurement datum' and",IF($E10="Ct value","'threshold cycle' and","'data item' and"))&amp;" 'is about' some ")&amp;"'"&amp;$H10&amp;"') and is_specified_output_of some (('"&amp;IF(ISNA(VLOOKUP(C10,lookup!$A$2:$B$4,2,FALSE)=TRUE),C10,VLOOKUP(C10,lookup!$A$2:$B$4,2))&amp;"' and achieves_planned_objective some 'organism identification objective') and has_specified_input some '"&amp;$B10&amp;" specimen')"</f>
        <v>('data item' and 'is about' some '') and is_specified_output_of some (('' and achieves_planned_objective some 'organism identification objective') and has_specified_input some ' specimen')</v>
      </c>
    </row>
    <row r="11" spans="1:16" x14ac:dyDescent="0.2">
      <c r="N11" s="1" t="str">
        <f>IF(D11="boolean","presence of",IF(D11="count","count of",IF(E11="Ct value","threshold cycle indicating","data about")))&amp;" "&amp;H11&amp;" by "&amp;IF(ISNA(VLOOKUP(C11,lookup!$A$2:$B$4,2,FALSE)=TRUE),C11,VLOOKUP(C11,lookup!$A$2:$B$4,2))</f>
        <v xml:space="preserve">data about  by </v>
      </c>
      <c r="O11" s="1" t="str">
        <f>IF($D11="count","a count of the number of ",IF($D11="boolean","a categorical measurement datum",IF($E11="Ct value","a threshold cycle","a data item")&amp;" that is about ")&amp;$H11&amp;" and is the specified output of some "&amp;IF(ISNA(VLOOKUP(C11,lookup!$A$2:$B$4,2,FALSE)=TRUE),C11,VLOOKUP(C11,lookup!$A$2:$B$4,2))&amp;", which achieves an organism identification objective and has as specified input a "&amp;$B11&amp;" specimen")</f>
        <v>a data item that is about  and is the specified output of some , which achieves an organism identification objective and has as specified input a  specimen</v>
      </c>
      <c r="P11" s="1" t="str">
        <f>"("&amp;IF($D11="count","count and",IF($D11="boolean","'categorical measurement datum' and",IF($E11="Ct value","'threshold cycle' and","'data item' and"))&amp;" 'is about' some ")&amp;"'"&amp;$H11&amp;"') and is_specified_output_of some (('"&amp;IF(ISNA(VLOOKUP(C11,lookup!$A$2:$B$4,2,FALSE)=TRUE),C11,VLOOKUP(C11,lookup!$A$2:$B$4,2))&amp;"' and achieves_planned_objective some 'organism identification objective') and has_specified_input some '"&amp;$B11&amp;" specimen')"</f>
        <v>('data item' and 'is about' some '') and is_specified_output_of some (('' and achieves_planned_objective some 'organism identification objective') and has_specified_input some ' specimen')</v>
      </c>
    </row>
    <row r="12" spans="1:16" x14ac:dyDescent="0.2">
      <c r="N12" s="1" t="str">
        <f>IF(D12="boolean","presence of",IF(D12="count","count of",IF(E12="Ct value","threshold cycle indicating","data about")))&amp;" "&amp;H12&amp;" by "&amp;IF(ISNA(VLOOKUP(C12,lookup!$A$2:$B$4,2,FALSE)=TRUE),C12,VLOOKUP(C12,lookup!$A$2:$B$4,2))</f>
        <v xml:space="preserve">data about  by </v>
      </c>
      <c r="O12" s="1" t="str">
        <f>IF($D12="count","a count of the number of ",IF($D12="boolean","a categorical measurement datum",IF($E12="Ct value","a threshold cycle","a data item")&amp;" that is about ")&amp;$H12&amp;" and is the specified output of some "&amp;IF(ISNA(VLOOKUP(C12,lookup!$A$2:$B$4,2,FALSE)=TRUE),C12,VLOOKUP(C12,lookup!$A$2:$B$4,2))&amp;", which achieves an organism identification objective and has as specified input a "&amp;$B12&amp;" specimen")</f>
        <v>a data item that is about  and is the specified output of some , which achieves an organism identification objective and has as specified input a  specimen</v>
      </c>
      <c r="P12" s="1" t="str">
        <f>"("&amp;IF($D12="count","count and",IF($D12="boolean","'categorical measurement datum' and",IF($E12="Ct value","'threshold cycle' and","'data item' and"))&amp;" 'is about' some ")&amp;"'"&amp;$H12&amp;"') and is_specified_output_of some (('"&amp;IF(ISNA(VLOOKUP(C12,lookup!$A$2:$B$4,2,FALSE)=TRUE),C12,VLOOKUP(C12,lookup!$A$2:$B$4,2))&amp;"' and achieves_planned_objective some 'organism identification objective') and has_specified_input some '"&amp;$B12&amp;" specimen')"</f>
        <v>('data item' and 'is about' some '') and is_specified_output_of some (('' and achieves_planned_objective some 'organism identification objective') and has_specified_input some ' specimen')</v>
      </c>
    </row>
    <row r="13" spans="1:16" x14ac:dyDescent="0.2">
      <c r="N13" s="1" t="str">
        <f>IF(D13="boolean","presence of",IF(D13="count","count of",IF(E13="Ct value","threshold cycle indicating","data about")))&amp;" "&amp;H13&amp;" by "&amp;IF(ISNA(VLOOKUP(C13,lookup!$A$2:$B$4,2,FALSE)=TRUE),C13,VLOOKUP(C13,lookup!$A$2:$B$4,2))</f>
        <v xml:space="preserve">data about  by </v>
      </c>
      <c r="O13" s="1" t="str">
        <f>IF($D13="count","a count of the number of ",IF($D13="boolean","a categorical measurement datum",IF($E13="Ct value","a threshold cycle","a data item")&amp;" that is about ")&amp;$H13&amp;" and is the specified output of some "&amp;IF(ISNA(VLOOKUP(C13,lookup!$A$2:$B$4,2,FALSE)=TRUE),C13,VLOOKUP(C13,lookup!$A$2:$B$4,2))&amp;", which achieves an organism identification objective and has as specified input a "&amp;$B13&amp;" specimen")</f>
        <v>a data item that is about  and is the specified output of some , which achieves an organism identification objective and has as specified input a  specimen</v>
      </c>
      <c r="P13" s="1" t="str">
        <f>"("&amp;IF($D13="count","count and",IF($D13="boolean","'categorical measurement datum' and",IF($E13="Ct value","'threshold cycle' and","'data item' and"))&amp;" 'is about' some ")&amp;"'"&amp;$H13&amp;"') and is_specified_output_of some (('"&amp;IF(ISNA(VLOOKUP(C13,lookup!$A$2:$B$4,2,FALSE)=TRUE),C13,VLOOKUP(C13,lookup!$A$2:$B$4,2))&amp;"' and achieves_planned_objective some 'organism identification objective') and has_specified_input some '"&amp;$B13&amp;" specimen')"</f>
        <v>('data item' and 'is about' some '') and is_specified_output_of some (('' and achieves_planned_objective some 'organism identification objective') and has_specified_input some ' specimen')</v>
      </c>
    </row>
    <row r="14" spans="1:16" x14ac:dyDescent="0.2">
      <c r="N14" s="1" t="str">
        <f>IF(D14="boolean","presence of",IF(D14="count","count of",IF(E14="Ct value","threshold cycle indicating","data about")))&amp;" "&amp;H14&amp;" by "&amp;IF(ISNA(VLOOKUP(C14,lookup!$A$2:$B$4,2,FALSE)=TRUE),C14,VLOOKUP(C14,lookup!$A$2:$B$4,2))</f>
        <v xml:space="preserve">data about  by </v>
      </c>
      <c r="O14" s="1" t="str">
        <f>IF($D14="count","a count of the number of ",IF($D14="boolean","a categorical measurement datum",IF($E14="Ct value","a threshold cycle","a data item")&amp;" that is about ")&amp;$H14&amp;" and is the specified output of some "&amp;IF(ISNA(VLOOKUP(C14,lookup!$A$2:$B$4,2,FALSE)=TRUE),C14,VLOOKUP(C14,lookup!$A$2:$B$4,2))&amp;", which achieves an organism identification objective and has as specified input a "&amp;$B14&amp;" specimen")</f>
        <v>a data item that is about  and is the specified output of some , which achieves an organism identification objective and has as specified input a  specimen</v>
      </c>
      <c r="P14" s="1" t="str">
        <f>"("&amp;IF($D14="count","count and",IF($D14="boolean","'categorical measurement datum' and",IF($E14="Ct value","'threshold cycle' and","'data item' and"))&amp;" 'is about' some ")&amp;"'"&amp;$H14&amp;"') and is_specified_output_of some (('"&amp;IF(ISNA(VLOOKUP(C14,lookup!$A$2:$B$4,2,FALSE)=TRUE),C14,VLOOKUP(C14,lookup!$A$2:$B$4,2))&amp;"' and achieves_planned_objective some 'organism identification objective') and has_specified_input some '"&amp;$B14&amp;" specimen')"</f>
        <v>('data item' and 'is about' some '') and is_specified_output_of some (('' and achieves_planned_objective some 'organism identification objective') and has_specified_input some ' specimen')</v>
      </c>
    </row>
    <row r="15" spans="1:16" x14ac:dyDescent="0.2">
      <c r="N15" s="1" t="str">
        <f>IF(D15="boolean","presence of",IF(D15="count","count of",IF(E15="Ct value","threshold cycle indicating","data about")))&amp;" "&amp;H15&amp;" by "&amp;IF(ISNA(VLOOKUP(C15,lookup!$A$2:$B$4,2,FALSE)=TRUE),C15,VLOOKUP(C15,lookup!$A$2:$B$4,2))</f>
        <v xml:space="preserve">data about  by </v>
      </c>
      <c r="O15" s="1" t="str">
        <f>IF($D15="count","a count of the number of ",IF($D15="boolean","a categorical measurement datum",IF($E15="Ct value","a threshold cycle","a data item")&amp;" that is about ")&amp;$H15&amp;" and is the specified output of some "&amp;IF(ISNA(VLOOKUP(C15,lookup!$A$2:$B$4,2,FALSE)=TRUE),C15,VLOOKUP(C15,lookup!$A$2:$B$4,2))&amp;", which achieves an organism identification objective and has as specified input a "&amp;$B15&amp;" specimen")</f>
        <v>a data item that is about  and is the specified output of some , which achieves an organism identification objective and has as specified input a  specimen</v>
      </c>
      <c r="P15" s="1" t="str">
        <f>"("&amp;IF($D15="count","count and",IF($D15="boolean","'categorical measurement datum' and",IF($E15="Ct value","'threshold cycle' and","'data item' and"))&amp;" 'is about' some ")&amp;"'"&amp;$H15&amp;"') and is_specified_output_of some (('"&amp;IF(ISNA(VLOOKUP(C15,lookup!$A$2:$B$4,2,FALSE)=TRUE),C15,VLOOKUP(C15,lookup!$A$2:$B$4,2))&amp;"' and achieves_planned_objective some 'organism identification objective') and has_specified_input some '"&amp;$B15&amp;" specimen')"</f>
        <v>('data item' and 'is about' some '') and is_specified_output_of some (('' and achieves_planned_objective some 'organism identification objective') and has_specified_input some ' specimen')</v>
      </c>
    </row>
    <row r="16" spans="1:16" x14ac:dyDescent="0.2">
      <c r="N16" s="1" t="str">
        <f>IF(D16="boolean","presence of",IF(D16="count","count of",IF(E16="Ct value","threshold cycle indicating","data about")))&amp;" "&amp;H16&amp;" by "&amp;IF(ISNA(VLOOKUP(C16,lookup!$A$2:$B$4,2,FALSE)=TRUE),C16,VLOOKUP(C16,lookup!$A$2:$B$4,2))</f>
        <v xml:space="preserve">data about  by </v>
      </c>
      <c r="O16" s="1" t="str">
        <f>IF($D16="count","a count of the number of ",IF($D16="boolean","a categorical measurement datum",IF($E16="Ct value","a threshold cycle","a data item")&amp;" that is about ")&amp;$H16&amp;" and is the specified output of some "&amp;IF(ISNA(VLOOKUP(C16,lookup!$A$2:$B$4,2,FALSE)=TRUE),C16,VLOOKUP(C16,lookup!$A$2:$B$4,2))&amp;", which achieves an organism identification objective and has as specified input a "&amp;$B16&amp;" specimen")</f>
        <v>a data item that is about  and is the specified output of some , which achieves an organism identification objective and has as specified input a  specimen</v>
      </c>
      <c r="P16" s="1" t="str">
        <f>"("&amp;IF($D16="count","count and",IF($D16="boolean","'categorical measurement datum' and",IF($E16="Ct value","'threshold cycle' and","'data item' and"))&amp;" 'is about' some ")&amp;"'"&amp;$H16&amp;"') and is_specified_output_of some (('"&amp;IF(ISNA(VLOOKUP(C16,lookup!$A$2:$B$4,2,FALSE)=TRUE),C16,VLOOKUP(C16,lookup!$A$2:$B$4,2))&amp;"' and achieves_planned_objective some 'organism identification objective') and has_specified_input some '"&amp;$B16&amp;" specimen')"</f>
        <v>('data item' and 'is about' some '') and is_specified_output_of some (('' and achieves_planned_objective some 'organism identification objective') and has_specified_input some ' specimen')</v>
      </c>
    </row>
    <row r="17" spans="14:16" x14ac:dyDescent="0.2">
      <c r="N17" s="1" t="str">
        <f>IF(D17="boolean","presence of",IF(D17="count","count of",IF(E17="Ct value","threshold cycle indicating","data about")))&amp;" "&amp;H17&amp;" by "&amp;IF(ISNA(VLOOKUP(C17,lookup!$A$2:$B$4,2,FALSE)=TRUE),C17,VLOOKUP(C17,lookup!$A$2:$B$4,2))</f>
        <v xml:space="preserve">data about  by </v>
      </c>
      <c r="O17" s="1" t="str">
        <f>IF($D17="count","a count of the number of ",IF($D17="boolean","a categorical measurement datum",IF($E17="Ct value","a threshold cycle","a data item")&amp;" that is about ")&amp;$H17&amp;" and is the specified output of some "&amp;IF(ISNA(VLOOKUP(C17,lookup!$A$2:$B$4,2,FALSE)=TRUE),C17,VLOOKUP(C17,lookup!$A$2:$B$4,2))&amp;", which achieves an organism identification objective and has as specified input a "&amp;$B17&amp;" specimen")</f>
        <v>a data item that is about  and is the specified output of some , which achieves an organism identification objective and has as specified input a  specimen</v>
      </c>
      <c r="P17" s="1" t="str">
        <f>"("&amp;IF($D17="count","count and",IF($D17="boolean","'categorical measurement datum' and",IF($E17="Ct value","'threshold cycle' and","'data item' and"))&amp;" 'is about' some ")&amp;"'"&amp;$H17&amp;"') and is_specified_output_of some (('"&amp;IF(ISNA(VLOOKUP(C17,lookup!$A$2:$B$4,2,FALSE)=TRUE),C17,VLOOKUP(C17,lookup!$A$2:$B$4,2))&amp;"' and achieves_planned_objective some 'organism identification objective') and has_specified_input some '"&amp;$B17&amp;" specimen')"</f>
        <v>('data item' and 'is about' some '') and is_specified_output_of some (('' and achieves_planned_objective some 'organism identification objective') and has_specified_input some ' specimen')</v>
      </c>
    </row>
    <row r="18" spans="14:16" x14ac:dyDescent="0.2">
      <c r="N18" s="1" t="str">
        <f>IF(D18="boolean","presence of",IF(D18="count","count of",IF(E18="Ct value","threshold cycle indicating","data about")))&amp;" "&amp;H18&amp;" by "&amp;IF(ISNA(VLOOKUP(C18,lookup!$A$2:$B$4,2,FALSE)=TRUE),C18,VLOOKUP(C18,lookup!$A$2:$B$4,2))</f>
        <v xml:space="preserve">data about  by </v>
      </c>
      <c r="O18" s="1" t="str">
        <f>IF($D18="count","a count of the number of ",IF($D18="boolean","a categorical measurement datum",IF($E18="Ct value","a threshold cycle","a data item")&amp;" that is about ")&amp;$H18&amp;" and is the specified output of some "&amp;IF(ISNA(VLOOKUP(C18,lookup!$A$2:$B$4,2,FALSE)=TRUE),C18,VLOOKUP(C18,lookup!$A$2:$B$4,2))&amp;", which achieves an organism identification objective and has as specified input a "&amp;$B18&amp;" specimen")</f>
        <v>a data item that is about  and is the specified output of some , which achieves an organism identification objective and has as specified input a  specimen</v>
      </c>
      <c r="P18" s="1" t="str">
        <f>"("&amp;IF($D18="count","count and",IF($D18="boolean","'categorical measurement datum' and",IF($E18="Ct value","'threshold cycle' and","'data item' and"))&amp;" 'is about' some ")&amp;"'"&amp;$H18&amp;"') and is_specified_output_of some (('"&amp;IF(ISNA(VLOOKUP(C18,lookup!$A$2:$B$4,2,FALSE)=TRUE),C18,VLOOKUP(C18,lookup!$A$2:$B$4,2))&amp;"' and achieves_planned_objective some 'organism identification objective') and has_specified_input some '"&amp;$B18&amp;" specimen')"</f>
        <v>('data item' and 'is about' some '') and is_specified_output_of some (('' and achieves_planned_objective some 'organism identification objective') and has_specified_input some ' specimen')</v>
      </c>
    </row>
    <row r="19" spans="14:16" x14ac:dyDescent="0.2">
      <c r="N19" s="1" t="str">
        <f>IF(D19="boolean","presence of",IF(D19="count","count of",IF(E19="Ct value","threshold cycle indicating","data about")))&amp;" "&amp;H19&amp;" by "&amp;IF(ISNA(VLOOKUP(C19,lookup!$A$2:$B$4,2,FALSE)=TRUE),C19,VLOOKUP(C19,lookup!$A$2:$B$4,2))</f>
        <v xml:space="preserve">data about  by </v>
      </c>
      <c r="O19" s="1" t="str">
        <f>IF($D19="count","a count of the number of ",IF($D19="boolean","a categorical measurement datum",IF($E19="Ct value","a threshold cycle","a data item")&amp;" that is about ")&amp;$H19&amp;" and is the specified output of some "&amp;IF(ISNA(VLOOKUP(C19,lookup!$A$2:$B$4,2,FALSE)=TRUE),C19,VLOOKUP(C19,lookup!$A$2:$B$4,2))&amp;", which achieves an organism identification objective and has as specified input a "&amp;$B19&amp;" specimen")</f>
        <v>a data item that is about  and is the specified output of some , which achieves an organism identification objective and has as specified input a  specimen</v>
      </c>
      <c r="P19" s="1" t="str">
        <f>"("&amp;IF($D19="count","count and",IF($D19="boolean","'categorical measurement datum' and",IF($E19="Ct value","'threshold cycle' and","'data item' and"))&amp;" 'is about' some ")&amp;"'"&amp;$H19&amp;"') and is_specified_output_of some (('"&amp;IF(ISNA(VLOOKUP(C19,lookup!$A$2:$B$4,2,FALSE)=TRUE),C19,VLOOKUP(C19,lookup!$A$2:$B$4,2))&amp;"' and achieves_planned_objective some 'organism identification objective') and has_specified_input some '"&amp;$B19&amp;" specimen')"</f>
        <v>('data item' and 'is about' some '') and is_specified_output_of some (('' and achieves_planned_objective some 'organism identification objective') and has_specified_input some ' specimen')</v>
      </c>
    </row>
    <row r="20" spans="14:16" x14ac:dyDescent="0.2">
      <c r="N20" s="1" t="str">
        <f>IF(D20="boolean","presence of",IF(D20="count","count of",IF(E20="Ct value","threshold cycle indicating","data about")))&amp;" "&amp;H20&amp;" by "&amp;IF(ISNA(VLOOKUP(C20,lookup!$A$2:$B$4,2,FALSE)=TRUE),C20,VLOOKUP(C20,lookup!$A$2:$B$4,2))</f>
        <v xml:space="preserve">data about  by </v>
      </c>
      <c r="O20" s="1" t="str">
        <f>IF($D20="count","a count of the number of ",IF($D20="boolean","a categorical measurement datum",IF($E20="Ct value","a threshold cycle","a data item")&amp;" that is about ")&amp;$H20&amp;" and is the specified output of some "&amp;IF(ISNA(VLOOKUP(C20,lookup!$A$2:$B$4,2,FALSE)=TRUE),C20,VLOOKUP(C20,lookup!$A$2:$B$4,2))&amp;", which achieves an organism identification objective and has as specified input a "&amp;$B20&amp;" specimen")</f>
        <v>a data item that is about  and is the specified output of some , which achieves an organism identification objective and has as specified input a  specimen</v>
      </c>
      <c r="P20" s="1" t="str">
        <f>"("&amp;IF($D20="count","count and",IF($D20="boolean","'categorical measurement datum' and",IF($E20="Ct value","'threshold cycle' and","'data item' and"))&amp;" 'is about' some ")&amp;"'"&amp;$H20&amp;"') and is_specified_output_of some (('"&amp;IF(ISNA(VLOOKUP(C20,lookup!$A$2:$B$4,2,FALSE)=TRUE),C20,VLOOKUP(C20,lookup!$A$2:$B$4,2))&amp;"' and achieves_planned_objective some 'organism identification objective') and has_specified_input some '"&amp;$B20&amp;" specimen')"</f>
        <v>('data item' and 'is about' some '') and is_specified_output_of some (('' and achieves_planned_objective some 'organism identification objective') and has_specified_input some ' specimen')</v>
      </c>
    </row>
    <row r="21" spans="14:16" x14ac:dyDescent="0.2">
      <c r="N21" s="1" t="str">
        <f>IF(D21="boolean","presence of",IF(D21="count","count of",IF(E21="Ct value","threshold cycle indicating","data about")))&amp;" "&amp;H21&amp;" by "&amp;IF(ISNA(VLOOKUP(C21,lookup!$A$2:$B$4,2,FALSE)=TRUE),C21,VLOOKUP(C21,lookup!$A$2:$B$4,2))</f>
        <v xml:space="preserve">data about  by </v>
      </c>
      <c r="O21" s="1" t="str">
        <f>IF($D21="count","a count of the number of ",IF($D21="boolean","a categorical measurement datum",IF($E21="Ct value","a threshold cycle","a data item")&amp;" that is about ")&amp;$H21&amp;" and is the specified output of some "&amp;IF(ISNA(VLOOKUP(C21,lookup!$A$2:$B$4,2,FALSE)=TRUE),C21,VLOOKUP(C21,lookup!$A$2:$B$4,2))&amp;", which achieves an organism identification objective and has as specified input a "&amp;$B21&amp;" specimen")</f>
        <v>a data item that is about  and is the specified output of some , which achieves an organism identification objective and has as specified input a  specimen</v>
      </c>
      <c r="P21" s="1" t="str">
        <f>"("&amp;IF($D21="count","count and",IF($D21="boolean","'categorical measurement datum' and",IF($E21="Ct value","'threshold cycle' and","'data item' and"))&amp;" 'is about' some ")&amp;"'"&amp;$H21&amp;"') and is_specified_output_of some (('"&amp;IF(ISNA(VLOOKUP(C21,lookup!$A$2:$B$4,2,FALSE)=TRUE),C21,VLOOKUP(C21,lookup!$A$2:$B$4,2))&amp;"' and achieves_planned_objective some 'organism identification objective') and has_specified_input some '"&amp;$B21&amp;" specimen')"</f>
        <v>('data item' and 'is about' some '') and is_specified_output_of some (('' and achieves_planned_objective some 'organism identification objective') and has_specified_input some ' specimen')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B369-D91D-804D-8D4A-F6F9B2BC7AF1}">
  <dimension ref="A1:E1"/>
  <sheetViews>
    <sheetView workbookViewId="0">
      <selection activeCell="C2" sqref="C2"/>
    </sheetView>
  </sheetViews>
  <sheetFormatPr baseColWidth="10" defaultRowHeight="16" x14ac:dyDescent="0.2"/>
  <cols>
    <col min="2" max="2" width="21.6640625" bestFit="1" customWidth="1"/>
    <col min="3" max="3" width="11.6640625" bestFit="1" customWidth="1"/>
  </cols>
  <sheetData>
    <row r="1" spans="1:5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D4"/>
  <sheetViews>
    <sheetView workbookViewId="0">
      <selection activeCell="B4" sqref="B4:D4"/>
    </sheetView>
  </sheetViews>
  <sheetFormatPr baseColWidth="10" defaultRowHeight="16" x14ac:dyDescent="0.2"/>
  <cols>
    <col min="2" max="2" width="14.6640625" bestFit="1" customWidth="1"/>
    <col min="3" max="3" width="46.83203125" bestFit="1" customWidth="1"/>
  </cols>
  <sheetData>
    <row r="1" spans="1:4" x14ac:dyDescent="0.2">
      <c r="A1" t="s">
        <v>12</v>
      </c>
      <c r="B1" t="s">
        <v>6</v>
      </c>
      <c r="C1" t="s">
        <v>7</v>
      </c>
      <c r="D1" t="s">
        <v>23</v>
      </c>
    </row>
    <row r="2" spans="1:4" x14ac:dyDescent="0.2">
      <c r="A2" t="s">
        <v>4</v>
      </c>
      <c r="B2" t="s">
        <v>41</v>
      </c>
      <c r="C2" t="s">
        <v>40</v>
      </c>
      <c r="D2" t="s">
        <v>41</v>
      </c>
    </row>
    <row r="3" spans="1:4" x14ac:dyDescent="0.2">
      <c r="A3" t="s">
        <v>11</v>
      </c>
      <c r="B3" t="s">
        <v>13</v>
      </c>
      <c r="C3" t="s">
        <v>28</v>
      </c>
      <c r="D3" t="s">
        <v>30</v>
      </c>
    </row>
    <row r="4" spans="1:4" x14ac:dyDescent="0.2">
      <c r="A4" t="s">
        <v>31</v>
      </c>
      <c r="B4" t="s">
        <v>48</v>
      </c>
      <c r="C4" t="s">
        <v>29</v>
      </c>
      <c r="D4" s="2" t="str">
        <f>"'fluorogenic PCR assay'"</f>
        <v>'fluorogenic PCR assay'</v>
      </c>
    </row>
  </sheetData>
  <sortState ref="A2:D6">
    <sortCondition ref="A2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detection_template_csv</vt:lpstr>
      <vt:lpstr>antibiotics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2019-09-09T18:22:48Z</dcterms:modified>
</cp:coreProperties>
</file>