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sshahsimpson/Desktop/"/>
    </mc:Choice>
  </mc:AlternateContent>
  <xr:revisionPtr revIDLastSave="0" documentId="13_ncr:1_{3B1F399F-5025-C04B-8A89-21851DF5040D}" xr6:coauthVersionLast="36" xr6:coauthVersionMax="36" xr10:uidLastSave="{00000000-0000-0000-0000-000000000000}"/>
  <bookViews>
    <workbookView xWindow="2300" yWindow="460" windowWidth="28740" windowHeight="17940" xr2:uid="{00000000-000D-0000-FFFF-FFFF00000000}"/>
  </bookViews>
  <sheets>
    <sheet name="detection_template_csv" sheetId="1" r:id="rId1"/>
    <sheet name="antibiotics" sheetId="3" r:id="rId2"/>
    <sheet name="lookup" sheetId="2" r:id="rId3"/>
  </sheets>
  <definedNames>
    <definedName name="_xlnm._FilterDatabase" localSheetId="0" hidden="1">detection_template_csv!$A$1:$Q$72</definedName>
  </definedNames>
  <calcPr calcId="181029"/>
</workbook>
</file>

<file path=xl/calcChain.xml><?xml version="1.0" encoding="utf-8"?>
<calcChain xmlns="http://schemas.openxmlformats.org/spreadsheetml/2006/main">
  <c r="K71" i="1" l="1"/>
  <c r="Q72" i="1" l="1"/>
  <c r="P72" i="1"/>
  <c r="O72" i="1"/>
  <c r="M72" i="1"/>
  <c r="L72" i="1"/>
  <c r="K72" i="1"/>
  <c r="Q71" i="1"/>
  <c r="P71" i="1"/>
  <c r="O71" i="1"/>
  <c r="M71" i="1"/>
  <c r="L71" i="1"/>
  <c r="Q70" i="1"/>
  <c r="P70" i="1"/>
  <c r="O70" i="1"/>
  <c r="M70" i="1"/>
  <c r="L70" i="1"/>
  <c r="K70" i="1"/>
  <c r="Q69" i="1"/>
  <c r="P69" i="1"/>
  <c r="O69" i="1"/>
  <c r="M69" i="1"/>
  <c r="L69" i="1"/>
  <c r="K69" i="1"/>
  <c r="Q68" i="1"/>
  <c r="P68" i="1"/>
  <c r="O68" i="1"/>
  <c r="M68" i="1"/>
  <c r="L68" i="1"/>
  <c r="K68" i="1"/>
  <c r="Q67" i="1"/>
  <c r="P67" i="1"/>
  <c r="O67" i="1"/>
  <c r="M67" i="1"/>
  <c r="L67" i="1"/>
  <c r="K67" i="1"/>
  <c r="Q66" i="1"/>
  <c r="P66" i="1"/>
  <c r="O66" i="1"/>
  <c r="M66" i="1"/>
  <c r="L66" i="1"/>
  <c r="K66" i="1"/>
  <c r="Q65" i="1"/>
  <c r="P65" i="1"/>
  <c r="O65" i="1"/>
  <c r="M65" i="1"/>
  <c r="L65" i="1"/>
  <c r="K65" i="1"/>
  <c r="Q64" i="1"/>
  <c r="P64" i="1"/>
  <c r="O64" i="1"/>
  <c r="M64" i="1"/>
  <c r="L64" i="1"/>
  <c r="K64" i="1"/>
  <c r="Q63" i="1"/>
  <c r="P63" i="1"/>
  <c r="O63" i="1"/>
  <c r="M63" i="1"/>
  <c r="L63" i="1"/>
  <c r="K63" i="1"/>
  <c r="Q62" i="1"/>
  <c r="P62" i="1"/>
  <c r="O62" i="1"/>
  <c r="M62" i="1"/>
  <c r="L62" i="1"/>
  <c r="K62" i="1"/>
  <c r="Q61" i="1"/>
  <c r="P61" i="1"/>
  <c r="O61" i="1"/>
  <c r="M61" i="1"/>
  <c r="L61" i="1"/>
  <c r="K61" i="1"/>
  <c r="Q60" i="1"/>
  <c r="P60" i="1"/>
  <c r="O60" i="1"/>
  <c r="M60" i="1"/>
  <c r="L60" i="1"/>
  <c r="K60" i="1"/>
  <c r="Q59" i="1"/>
  <c r="P59" i="1"/>
  <c r="O59" i="1"/>
  <c r="M59" i="1"/>
  <c r="L59" i="1"/>
  <c r="K59" i="1"/>
  <c r="Q58" i="1"/>
  <c r="P58" i="1"/>
  <c r="O58" i="1"/>
  <c r="M58" i="1"/>
  <c r="L58" i="1"/>
  <c r="K58" i="1"/>
  <c r="Q57" i="1"/>
  <c r="P57" i="1"/>
  <c r="O57" i="1"/>
  <c r="M57" i="1"/>
  <c r="L57" i="1"/>
  <c r="K57" i="1"/>
  <c r="Q56" i="1"/>
  <c r="P56" i="1"/>
  <c r="O56" i="1"/>
  <c r="M56" i="1"/>
  <c r="L56" i="1"/>
  <c r="K56" i="1"/>
  <c r="Q55" i="1"/>
  <c r="P55" i="1"/>
  <c r="O55" i="1"/>
  <c r="M55" i="1"/>
  <c r="L55" i="1"/>
  <c r="K55" i="1"/>
  <c r="Q54" i="1"/>
  <c r="P54" i="1"/>
  <c r="O54" i="1"/>
  <c r="M54" i="1"/>
  <c r="L54" i="1"/>
  <c r="K54" i="1"/>
  <c r="Q53" i="1"/>
  <c r="P53" i="1"/>
  <c r="O53" i="1"/>
  <c r="M53" i="1"/>
  <c r="L53" i="1"/>
  <c r="K53" i="1"/>
  <c r="Q52" i="1"/>
  <c r="P52" i="1"/>
  <c r="O52" i="1"/>
  <c r="M52" i="1"/>
  <c r="L52" i="1"/>
  <c r="K52" i="1"/>
  <c r="Q51" i="1"/>
  <c r="P51" i="1"/>
  <c r="O51" i="1"/>
  <c r="M51" i="1"/>
  <c r="L51" i="1"/>
  <c r="K51" i="1"/>
  <c r="Q50" i="1"/>
  <c r="P50" i="1"/>
  <c r="O50" i="1"/>
  <c r="M50" i="1"/>
  <c r="L50" i="1"/>
  <c r="K50" i="1"/>
  <c r="Q49" i="1"/>
  <c r="P49" i="1"/>
  <c r="O49" i="1"/>
  <c r="M49" i="1"/>
  <c r="L49" i="1"/>
  <c r="K49" i="1"/>
  <c r="Q48" i="1"/>
  <c r="P48" i="1"/>
  <c r="O48" i="1"/>
  <c r="M48" i="1"/>
  <c r="L48" i="1"/>
  <c r="K48" i="1"/>
  <c r="Q47" i="1"/>
  <c r="P47" i="1"/>
  <c r="O47" i="1"/>
  <c r="M47" i="1"/>
  <c r="L47" i="1"/>
  <c r="K47" i="1"/>
  <c r="Q46" i="1"/>
  <c r="P46" i="1"/>
  <c r="O46" i="1"/>
  <c r="M46" i="1"/>
  <c r="L46" i="1"/>
  <c r="K46" i="1"/>
  <c r="Q45" i="1"/>
  <c r="P45" i="1"/>
  <c r="O45" i="1"/>
  <c r="M45" i="1"/>
  <c r="L45" i="1"/>
  <c r="K45" i="1"/>
  <c r="Q44" i="1"/>
  <c r="P44" i="1"/>
  <c r="O44" i="1"/>
  <c r="M44" i="1"/>
  <c r="L44" i="1"/>
  <c r="K44" i="1"/>
  <c r="Q43" i="1"/>
  <c r="P43" i="1"/>
  <c r="O43" i="1"/>
  <c r="M43" i="1"/>
  <c r="L43" i="1"/>
  <c r="K43" i="1"/>
  <c r="Q42" i="1"/>
  <c r="P42" i="1"/>
  <c r="O42" i="1"/>
  <c r="M42" i="1"/>
  <c r="L42" i="1"/>
  <c r="K42" i="1"/>
  <c r="Q41" i="1"/>
  <c r="P41" i="1"/>
  <c r="O41" i="1"/>
  <c r="M41" i="1"/>
  <c r="L41" i="1"/>
  <c r="K41" i="1"/>
  <c r="Q40" i="1"/>
  <c r="P40" i="1"/>
  <c r="O40" i="1"/>
  <c r="M40" i="1"/>
  <c r="L40" i="1"/>
  <c r="K40" i="1"/>
  <c r="Q39" i="1"/>
  <c r="P39" i="1"/>
  <c r="O39" i="1"/>
  <c r="M39" i="1"/>
  <c r="L39" i="1"/>
  <c r="K39" i="1"/>
  <c r="Q38" i="1"/>
  <c r="P38" i="1"/>
  <c r="O38" i="1"/>
  <c r="M38" i="1"/>
  <c r="L38" i="1"/>
  <c r="K38" i="1"/>
  <c r="Q37" i="1"/>
  <c r="P37" i="1"/>
  <c r="O37" i="1"/>
  <c r="M37" i="1"/>
  <c r="L37" i="1"/>
  <c r="K37" i="1"/>
  <c r="Q36" i="1"/>
  <c r="P36" i="1"/>
  <c r="O36" i="1"/>
  <c r="M36" i="1"/>
  <c r="L36" i="1"/>
  <c r="K36" i="1"/>
  <c r="Q35" i="1"/>
  <c r="P35" i="1"/>
  <c r="O35" i="1"/>
  <c r="M35" i="1"/>
  <c r="L35" i="1"/>
  <c r="K35" i="1"/>
  <c r="Q34" i="1"/>
  <c r="P34" i="1"/>
  <c r="O34" i="1"/>
  <c r="M34" i="1"/>
  <c r="L34" i="1"/>
  <c r="K34" i="1"/>
  <c r="Q33" i="1"/>
  <c r="P33" i="1"/>
  <c r="O33" i="1"/>
  <c r="M33" i="1"/>
  <c r="L33" i="1"/>
  <c r="K33" i="1"/>
  <c r="Q32" i="1"/>
  <c r="P32" i="1"/>
  <c r="O32" i="1"/>
  <c r="M32" i="1"/>
  <c r="L32" i="1"/>
  <c r="K32" i="1"/>
  <c r="Q31" i="1"/>
  <c r="P31" i="1"/>
  <c r="O31" i="1"/>
  <c r="M31" i="1"/>
  <c r="L31" i="1"/>
  <c r="K31" i="1"/>
  <c r="Q30" i="1"/>
  <c r="P30" i="1"/>
  <c r="O30" i="1"/>
  <c r="M30" i="1"/>
  <c r="L30" i="1"/>
  <c r="K30" i="1"/>
  <c r="Q29" i="1"/>
  <c r="P29" i="1"/>
  <c r="O29" i="1"/>
  <c r="M29" i="1"/>
  <c r="L29" i="1"/>
  <c r="K29" i="1"/>
  <c r="Q28" i="1"/>
  <c r="P28" i="1"/>
  <c r="O28" i="1"/>
  <c r="M28" i="1"/>
  <c r="L28" i="1"/>
  <c r="K28" i="1"/>
  <c r="Q27" i="1"/>
  <c r="P27" i="1"/>
  <c r="O27" i="1"/>
  <c r="M27" i="1"/>
  <c r="L27" i="1"/>
  <c r="K27" i="1"/>
  <c r="Q26" i="1"/>
  <c r="P26" i="1"/>
  <c r="O26" i="1"/>
  <c r="M26" i="1"/>
  <c r="L26" i="1"/>
  <c r="K26" i="1"/>
  <c r="Q25" i="1"/>
  <c r="P25" i="1"/>
  <c r="O25" i="1"/>
  <c r="M25" i="1"/>
  <c r="L25" i="1"/>
  <c r="K25" i="1"/>
  <c r="Q24" i="1"/>
  <c r="P24" i="1"/>
  <c r="O24" i="1"/>
  <c r="M24" i="1"/>
  <c r="L24" i="1"/>
  <c r="K24" i="1"/>
  <c r="Q23" i="1"/>
  <c r="P23" i="1"/>
  <c r="O23" i="1"/>
  <c r="M23" i="1"/>
  <c r="L23" i="1"/>
  <c r="K23" i="1"/>
  <c r="Q22" i="1"/>
  <c r="P22" i="1"/>
  <c r="O22" i="1"/>
  <c r="M22" i="1"/>
  <c r="L22" i="1"/>
  <c r="K22" i="1"/>
  <c r="Q21" i="1"/>
  <c r="P21" i="1"/>
  <c r="O21" i="1"/>
  <c r="M21" i="1"/>
  <c r="L21" i="1"/>
  <c r="K21" i="1"/>
  <c r="Q20" i="1"/>
  <c r="P20" i="1"/>
  <c r="O20" i="1"/>
  <c r="M20" i="1"/>
  <c r="L20" i="1"/>
  <c r="K20" i="1"/>
  <c r="Q19" i="1"/>
  <c r="P19" i="1"/>
  <c r="O19" i="1"/>
  <c r="M19" i="1"/>
  <c r="L19" i="1"/>
  <c r="K19" i="1"/>
  <c r="Q18" i="1"/>
  <c r="P18" i="1"/>
  <c r="O18" i="1"/>
  <c r="M18" i="1"/>
  <c r="L18" i="1"/>
  <c r="K18" i="1"/>
  <c r="Q17" i="1"/>
  <c r="P17" i="1"/>
  <c r="O17" i="1"/>
  <c r="M17" i="1"/>
  <c r="L17" i="1"/>
  <c r="K17" i="1"/>
  <c r="Q16" i="1"/>
  <c r="P16" i="1"/>
  <c r="O16" i="1"/>
  <c r="M16" i="1"/>
  <c r="L16" i="1"/>
  <c r="K16" i="1"/>
  <c r="Q15" i="1"/>
  <c r="P15" i="1"/>
  <c r="O15" i="1"/>
  <c r="M15" i="1"/>
  <c r="L15" i="1"/>
  <c r="K15" i="1"/>
  <c r="Q14" i="1"/>
  <c r="P14" i="1"/>
  <c r="O14" i="1"/>
  <c r="M14" i="1"/>
  <c r="L14" i="1"/>
  <c r="K14" i="1"/>
  <c r="Q13" i="1"/>
  <c r="P13" i="1"/>
  <c r="O13" i="1"/>
  <c r="M13" i="1"/>
  <c r="L13" i="1"/>
  <c r="K13" i="1"/>
  <c r="Q12" i="1"/>
  <c r="P12" i="1"/>
  <c r="O12" i="1"/>
  <c r="M12" i="1"/>
  <c r="L12" i="1"/>
  <c r="K12" i="1"/>
  <c r="Q11" i="1"/>
  <c r="P11" i="1"/>
  <c r="O11" i="1"/>
  <c r="M11" i="1"/>
  <c r="L11" i="1"/>
  <c r="K11" i="1"/>
  <c r="Q10" i="1"/>
  <c r="P10" i="1"/>
  <c r="O10" i="1"/>
  <c r="M10" i="1"/>
  <c r="L10" i="1"/>
  <c r="K10" i="1"/>
  <c r="Q9" i="1"/>
  <c r="P9" i="1"/>
  <c r="O9" i="1"/>
  <c r="M9" i="1"/>
  <c r="L9" i="1"/>
  <c r="K9" i="1"/>
  <c r="Q8" i="1"/>
  <c r="P8" i="1"/>
  <c r="O8" i="1"/>
  <c r="M8" i="1"/>
  <c r="L8" i="1"/>
  <c r="K8" i="1"/>
  <c r="Q7" i="1"/>
  <c r="P7" i="1"/>
  <c r="O7" i="1"/>
  <c r="M7" i="1"/>
  <c r="L7" i="1"/>
  <c r="K7" i="1"/>
  <c r="Q6" i="1"/>
  <c r="P6" i="1"/>
  <c r="O6" i="1"/>
  <c r="M6" i="1"/>
  <c r="L6" i="1"/>
  <c r="K6" i="1"/>
  <c r="Q5" i="1"/>
  <c r="P5" i="1"/>
  <c r="O5" i="1"/>
  <c r="M5" i="1"/>
  <c r="L5" i="1"/>
  <c r="K5" i="1"/>
  <c r="Q4" i="1"/>
  <c r="P4" i="1"/>
  <c r="O4" i="1"/>
  <c r="M4" i="1"/>
  <c r="L4" i="1"/>
  <c r="K4" i="1"/>
  <c r="O3" i="1" l="1"/>
  <c r="D4" i="2" l="1"/>
  <c r="K3" i="1" l="1"/>
  <c r="Q3" i="1"/>
  <c r="P3" i="1"/>
  <c r="M3" i="1"/>
  <c r="L3" i="1"/>
</calcChain>
</file>

<file path=xl/sharedStrings.xml><?xml version="1.0" encoding="utf-8"?>
<sst xmlns="http://schemas.openxmlformats.org/spreadsheetml/2006/main" count="644" uniqueCount="181">
  <si>
    <t>variable</t>
  </si>
  <si>
    <t>sample type</t>
  </si>
  <si>
    <t>assay type</t>
  </si>
  <si>
    <t>result type</t>
  </si>
  <si>
    <t>bacteriology</t>
  </si>
  <si>
    <t>website label</t>
  </si>
  <si>
    <t>ontological label</t>
  </si>
  <si>
    <t>ontological definition</t>
  </si>
  <si>
    <t>domain</t>
  </si>
  <si>
    <t>genus</t>
  </si>
  <si>
    <t>species</t>
  </si>
  <si>
    <t>PCR</t>
  </si>
  <si>
    <t>ClinEpi</t>
  </si>
  <si>
    <t>PCR assay</t>
  </si>
  <si>
    <t>Enter assay according to how it should appear in the label: bacteriology, TAQ, ELISA, …</t>
  </si>
  <si>
    <t>Genus or most specified taxonomic rank</t>
  </si>
  <si>
    <t>input "blood" or "stool"</t>
  </si>
  <si>
    <t>input "boolean", "raw", or "count"</t>
  </si>
  <si>
    <t>input "Bacteria", "Eukaryota", or "Virus"</t>
  </si>
  <si>
    <t>First, either enter genus and species, or E. coli type abbrev. (e.g. ETEC). Then, enter any additional specifics from data provider (serotype, gene).</t>
  </si>
  <si>
    <t>&lt;--INPUT | OUTPUT --&gt;</t>
  </si>
  <si>
    <t>website parent</t>
  </si>
  <si>
    <t>website grandparent</t>
  </si>
  <si>
    <t>&lt;--ClinEpi output | ontology output--&gt;</t>
  </si>
  <si>
    <t>Parent term in ClinEpi (which genus in which sample type)</t>
  </si>
  <si>
    <t>(which domain in which sample type)</t>
  </si>
  <si>
    <t>axiom</t>
  </si>
  <si>
    <t>value specification</t>
  </si>
  <si>
    <t>e.g. Ct value</t>
  </si>
  <si>
    <t>Ct value</t>
  </si>
  <si>
    <t>(Ontology output section still under construction)</t>
  </si>
  <si>
    <t>TaqMan</t>
  </si>
  <si>
    <t>an assay, of which a polymerase chain reaction is part,</t>
  </si>
  <si>
    <t>bacteriological assay</t>
  </si>
  <si>
    <t>a bacteriological assay</t>
  </si>
  <si>
    <t>a fluorogenic PCR assay</t>
  </si>
  <si>
    <t>assay and 'has part' some 'polymerase chain reaction'</t>
  </si>
  <si>
    <t>TAQ</t>
  </si>
  <si>
    <t>antibiotic</t>
  </si>
  <si>
    <t>treatment or medication</t>
  </si>
  <si>
    <t>clinical visit?</t>
  </si>
  <si>
    <t>control?</t>
  </si>
  <si>
    <t>enrollment?</t>
  </si>
  <si>
    <t>boolean</t>
  </si>
  <si>
    <t>IRI</t>
  </si>
  <si>
    <t>http://purl.obolibrary.org/obo/EUPATH_0023033</t>
  </si>
  <si>
    <t>http://purl.obolibrary.org/obo/EUPATH_0023018</t>
  </si>
  <si>
    <t>http://purl.obolibrary.org/obo/EUPATH_0000537</t>
  </si>
  <si>
    <t>http://purl.obolibrary.org/obo/EUPATH_0000547</t>
  </si>
  <si>
    <t>http://purl.obolibrary.org/obo/EUPATH_0022051</t>
  </si>
  <si>
    <t>http://purl.obolibrary.org/obo/EUPATH_0022059</t>
  </si>
  <si>
    <t>http://purl.obolibrary.org/obo/EUPATH_0000550</t>
  </si>
  <si>
    <t>http://purl.obolibrary.org/obo/EUPATH_0022062</t>
  </si>
  <si>
    <t>http://purl.obolibrary.org/obo/EUPATH_0022065</t>
  </si>
  <si>
    <t>http://purl.obolibrary.org/obo/EUPATH_0022060</t>
  </si>
  <si>
    <t>http://purl.obolibrary.org/obo/EUPATH_0000551</t>
  </si>
  <si>
    <t>http://purl.obolibrary.org/obo/EUPATH_0000546</t>
  </si>
  <si>
    <t>http://purl.obolibrary.org/obo/EUPATH_0000433</t>
  </si>
  <si>
    <t>http://purl.obolibrary.org/obo/EUPATH_0022061</t>
  </si>
  <si>
    <t>http://purl.obolibrary.org/obo/EUPATH_0000423</t>
  </si>
  <si>
    <t>http://purl.obolibrary.org/obo/EUPATH_0024316</t>
  </si>
  <si>
    <t>http://purl.obolibrary.org/obo/EUPATH_0024314</t>
  </si>
  <si>
    <t>http://purl.obolibrary.org/obo/EUPATH_0024217</t>
  </si>
  <si>
    <t>http://purl.obolibrary.org/obo/EUPATH_0024315</t>
  </si>
  <si>
    <t>http://purl.obolibrary.org/obo/EUPATH_0024318</t>
  </si>
  <si>
    <t>http://purl.obolibrary.org/obo/EUPATH_0000092</t>
  </si>
  <si>
    <t>http://purl.obolibrary.org/obo/EUPATH_0000048</t>
  </si>
  <si>
    <t>http://purl.obolibrary.org/obo/EUPATH_0000207</t>
  </si>
  <si>
    <t>http://purl.obolibrary.org/obo/EUPATH_0020223</t>
  </si>
  <si>
    <t>http://purl.obolibrary.org/obo/EUPATH_0025125</t>
  </si>
  <si>
    <t>http://purl.obolibrary.org/obo/EUPATH_0020166</t>
  </si>
  <si>
    <t>http://purl.obolibrary.org/obo/EUPATH_0020248</t>
  </si>
  <si>
    <t>http://purl.obolibrary.org/obo/EUPATH_0026003</t>
  </si>
  <si>
    <t>http://purl.obolibrary.org/obo/EUPATH_0033244</t>
  </si>
  <si>
    <t>http://purl.obolibrary.org/obo/EUPATH_0025122</t>
  </si>
  <si>
    <t>http://purl.obolibrary.org/obo/EUPATH_0025123</t>
  </si>
  <si>
    <t>http://purl.obolibrary.org/obo/EUPATH_0025126</t>
  </si>
  <si>
    <t>http://purl.obolibrary.org/obo/EUPATH_0025124</t>
  </si>
  <si>
    <t>Thin_blood|southAsia</t>
  </si>
  <si>
    <t>thn_species_ex3|southernAfrica</t>
  </si>
  <si>
    <t>thn_species_ex2|southernAfrica</t>
  </si>
  <si>
    <t>thn_species_ex1|southernAfrica</t>
  </si>
  <si>
    <t>Gametocyte_Density|southAsia</t>
  </si>
  <si>
    <t>gametocytes|prism2</t>
  </si>
  <si>
    <t>Parasite_Density|southAsia</t>
  </si>
  <si>
    <t>thicksm100pd1r|malawi</t>
  </si>
  <si>
    <t>thicksmpd1r|malawi</t>
  </si>
  <si>
    <t>dens_v_gam|amazonia</t>
  </si>
  <si>
    <t>mx_counts2_sexual_pv|indian</t>
  </si>
  <si>
    <t>mx_counts2_sexual_pv|indian_cx</t>
  </si>
  <si>
    <t>pviv_g|india_feverSurv</t>
  </si>
  <si>
    <t>frotis|amazonia</t>
  </si>
  <si>
    <t>ct_v|amazonia</t>
  </si>
  <si>
    <t>dens_f_asex|amazonia</t>
  </si>
  <si>
    <t>mx_counts1_asexual_pf|indian</t>
  </si>
  <si>
    <t>mx_counts1_asexual_pf|indian_cx</t>
  </si>
  <si>
    <t>pfal_a|india_feverSurv</t>
  </si>
  <si>
    <t>qtf_crx_f|amazonia</t>
  </si>
  <si>
    <t>pcr_ctrl_lima|amazonia</t>
  </si>
  <si>
    <t>ct_f|amazonia</t>
  </si>
  <si>
    <t>dens_v_asex|amazonia</t>
  </si>
  <si>
    <t>mx_counts2_asexual_pv|indian</t>
  </si>
  <si>
    <t>mx_counts2_asexual_pv|indian_cx</t>
  </si>
  <si>
    <t>pviv_a|india_feverSurv</t>
  </si>
  <si>
    <t>dens_f_gam|amazonia</t>
  </si>
  <si>
    <t>mx_counts1_sexual_pf|indian</t>
  </si>
  <si>
    <t>mx_counts1_sexual_pf|indian_cx</t>
  </si>
  <si>
    <t>pfal_g|india_feverSurv</t>
  </si>
  <si>
    <t>pcr_result|amazonia</t>
  </si>
  <si>
    <t>|indian</t>
  </si>
  <si>
    <t>|indian_cx</t>
  </si>
  <si>
    <t>|india_feverSurv</t>
  </si>
  <si>
    <t>|malawi</t>
  </si>
  <si>
    <t>qtf_crx_v|amazonia</t>
  </si>
  <si>
    <t>gg_result|amazonia</t>
  </si>
  <si>
    <t>malaria_result|southeastAsia</t>
  </si>
  <si>
    <t>gametocyt_ex3|southernAfrica</t>
  </si>
  <si>
    <t>gametocyt_ex2|southernAfrica</t>
  </si>
  <si>
    <t>gametocyt_ex1|southernAfrica</t>
  </si>
  <si>
    <t>thk_par_pres_ex3|southernAfrica</t>
  </si>
  <si>
    <t>thk_par_pres_ex2|southernAfrica</t>
  </si>
  <si>
    <t>thk_par_pres_ex1|southernAfrica</t>
  </si>
  <si>
    <t>thicksmres1r|malawi</t>
  </si>
  <si>
    <t>rdt_results|southernAfrica</t>
  </si>
  <si>
    <t>chld_rdt_results|southernAfrica</t>
  </si>
  <si>
    <t>asex_par_ex3|southernAfrica</t>
  </si>
  <si>
    <t>asex_par_ex2|southernAfrica</t>
  </si>
  <si>
    <t>asex_par_ex1|southernAfrica</t>
  </si>
  <si>
    <t>thn_par_pres_ex3|southernAfrica</t>
  </si>
  <si>
    <t>thn_par_pres_ex2|southernAfrica</t>
  </si>
  <si>
    <t>thn_par_pres_ex1|southernAfrica</t>
  </si>
  <si>
    <t>parasitedensity|prism</t>
  </si>
  <si>
    <t>parasitedensity|prism2</t>
  </si>
  <si>
    <t>bsdich|prism</t>
  </si>
  <si>
    <t>BSdich|prism2</t>
  </si>
  <si>
    <t>gametocytes|prism</t>
  </si>
  <si>
    <t>gamdich|prism2</t>
  </si>
  <si>
    <t>BScat|prism2</t>
  </si>
  <si>
    <t>qPCRdich|prism2</t>
  </si>
  <si>
    <t>pcrres|malawi</t>
  </si>
  <si>
    <t>qpcr|prism2</t>
  </si>
  <si>
    <t>qPCRcat|prism2</t>
  </si>
  <si>
    <t>confirmedslideresults|southeastAsia</t>
  </si>
  <si>
    <t>_lrcmalrs|perch</t>
  </si>
  <si>
    <t>thicksm100para1r|malawi</t>
  </si>
  <si>
    <t>thicksmpara1r|malawi</t>
  </si>
  <si>
    <t>thicksmwbc1r|malawi</t>
  </si>
  <si>
    <t>thinsmpd1r|malawi</t>
  </si>
  <si>
    <t>blood</t>
  </si>
  <si>
    <t>Plasmodium</t>
  </si>
  <si>
    <t>Eukaryota</t>
  </si>
  <si>
    <t>thin smear microscopy</t>
  </si>
  <si>
    <t>raw</t>
  </si>
  <si>
    <t>Plasmodium species</t>
  </si>
  <si>
    <t>(per uL blood)</t>
  </si>
  <si>
    <t>microscopy</t>
  </si>
  <si>
    <t>Plasmodium gametocytes</t>
  </si>
  <si>
    <t>Plasmodium vivax</t>
  </si>
  <si>
    <t>Plasmodium vivax gametocytes</t>
  </si>
  <si>
    <t>Ministry of Health microscopy</t>
  </si>
  <si>
    <t>Plasmodium falciparum gametocytes</t>
  </si>
  <si>
    <t>Plasmodium falciparum</t>
  </si>
  <si>
    <t>(per 500 WBC)</t>
  </si>
  <si>
    <t>thick smear microscopy</t>
  </si>
  <si>
    <t>RDT</t>
  </si>
  <si>
    <t>Plasmodium asexual stages</t>
  </si>
  <si>
    <t>Plasmodium vivax asexual stages</t>
  </si>
  <si>
    <t>Plasmodium falciparum asexual stages</t>
  </si>
  <si>
    <t>Plasmodium asexual stage density categorization</t>
  </si>
  <si>
    <t>qPCR</t>
  </si>
  <si>
    <t>(per uL)</t>
  </si>
  <si>
    <t>Plasmodium density categorization</t>
  </si>
  <si>
    <t>control lab microscopy</t>
  </si>
  <si>
    <t>multiple methods</t>
  </si>
  <si>
    <t>(per 100 WBC)</t>
  </si>
  <si>
    <t>(per 200 WBC)</t>
  </si>
  <si>
    <t>(per 500 RBC)</t>
  </si>
  <si>
    <t>Lima quality control lab qPCR</t>
  </si>
  <si>
    <t>(copies per rxn)</t>
  </si>
  <si>
    <t>Denominator</t>
  </si>
  <si>
    <t>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</si>
</sst>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quotePrefix="1"/>
    <xf numFmtId="0" fontId="0" fillId="33" borderId="0" xfId="0" applyFill="1"/>
    <xf numFmtId="0" fontId="0" fillId="33" borderId="0" xfId="0" applyFill="1" applyAlignment="1">
      <alignment wrapText="1"/>
    </xf>
    <xf numFmtId="0" fontId="0" fillId="0" borderId="0" xfId="0" applyFill="1"/>
    <xf numFmtId="0" fontId="18" fillId="0" borderId="0" xfId="0" applyFont="1"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
  <sheetViews>
    <sheetView tabSelected="1" zoomScaleNormal="100" workbookViewId="0">
      <pane ySplit="1" topLeftCell="A2" activePane="bottomLeft" state="frozen"/>
      <selection pane="bottomLeft" activeCell="J74" sqref="J74"/>
    </sheetView>
  </sheetViews>
  <sheetFormatPr baseColWidth="10" defaultRowHeight="16" x14ac:dyDescent="0.2"/>
  <cols>
    <col min="1" max="1" width="43.6640625" customWidth="1"/>
    <col min="2" max="2" width="29" customWidth="1"/>
    <col min="3" max="3" width="15.5" style="1" customWidth="1"/>
    <col min="4" max="4" width="17.83203125" customWidth="1"/>
    <col min="5" max="5" width="18.83203125" bestFit="1" customWidth="1"/>
    <col min="6" max="6" width="18" customWidth="1"/>
    <col min="7" max="7" width="18.5" customWidth="1"/>
    <col min="8" max="8" width="17.33203125" customWidth="1"/>
    <col min="9" max="9" width="24.83203125" bestFit="1" customWidth="1"/>
    <col min="10" max="10" width="20.6640625" bestFit="1" customWidth="1"/>
    <col min="11" max="11" width="39.83203125" style="1" customWidth="1"/>
    <col min="12" max="12" width="18.33203125" style="1" customWidth="1"/>
    <col min="13" max="13" width="19.83203125" style="1" customWidth="1"/>
    <col min="14" max="14" width="34.83203125" style="1" customWidth="1"/>
    <col min="15" max="15" width="23.83203125" style="1" customWidth="1"/>
    <col min="16" max="16" width="32.83203125" customWidth="1"/>
    <col min="17" max="17" width="33.83203125" customWidth="1"/>
  </cols>
  <sheetData>
    <row r="1" spans="1:17" ht="17" x14ac:dyDescent="0.2">
      <c r="A1" t="s">
        <v>44</v>
      </c>
      <c r="B1" t="s">
        <v>0</v>
      </c>
      <c r="C1" s="1" t="s">
        <v>1</v>
      </c>
      <c r="D1" t="s">
        <v>2</v>
      </c>
      <c r="E1" t="s">
        <v>3</v>
      </c>
      <c r="F1" t="s">
        <v>27</v>
      </c>
      <c r="G1" t="s">
        <v>8</v>
      </c>
      <c r="H1" t="s">
        <v>9</v>
      </c>
      <c r="I1" t="s">
        <v>10</v>
      </c>
      <c r="J1" t="s">
        <v>20</v>
      </c>
      <c r="K1" s="1" t="s">
        <v>5</v>
      </c>
      <c r="L1" s="1" t="s">
        <v>21</v>
      </c>
      <c r="M1" s="1" t="s">
        <v>22</v>
      </c>
      <c r="N1" s="1" t="s">
        <v>23</v>
      </c>
      <c r="O1" s="1" t="s">
        <v>6</v>
      </c>
      <c r="P1" s="1" t="s">
        <v>7</v>
      </c>
      <c r="Q1" s="1" t="s">
        <v>26</v>
      </c>
    </row>
    <row r="2" spans="1:17" ht="102" x14ac:dyDescent="0.2">
      <c r="C2" s="1" t="s">
        <v>16</v>
      </c>
      <c r="D2" s="1" t="s">
        <v>14</v>
      </c>
      <c r="E2" s="1" t="s">
        <v>17</v>
      </c>
      <c r="F2" s="1" t="s">
        <v>28</v>
      </c>
      <c r="G2" s="1" t="s">
        <v>18</v>
      </c>
      <c r="H2" s="1" t="s">
        <v>15</v>
      </c>
      <c r="I2" s="1" t="s">
        <v>19</v>
      </c>
      <c r="L2" s="1" t="s">
        <v>24</v>
      </c>
      <c r="M2" s="1" t="s">
        <v>25</v>
      </c>
      <c r="O2" s="1" t="s">
        <v>30</v>
      </c>
      <c r="P2" s="1" t="s">
        <v>30</v>
      </c>
      <c r="Q2" s="1" t="s">
        <v>30</v>
      </c>
    </row>
    <row r="3" spans="1:17" s="3" customFormat="1" ht="125" customHeight="1" x14ac:dyDescent="0.2">
      <c r="A3" s="3" t="s">
        <v>45</v>
      </c>
      <c r="B3" s="3" t="s">
        <v>78</v>
      </c>
      <c r="C3" s="4" t="s">
        <v>148</v>
      </c>
      <c r="D3" s="3" t="s">
        <v>151</v>
      </c>
      <c r="E3" s="3" t="s">
        <v>180</v>
      </c>
      <c r="G3" s="3" t="s">
        <v>150</v>
      </c>
      <c r="H3" s="3" t="s">
        <v>149</v>
      </c>
      <c r="I3" s="3" t="s">
        <v>153</v>
      </c>
      <c r="K3" s="4" t="str">
        <f>$I3&amp;IF($E3="raw",IF($F3&lt;&gt;""," ","")&amp;$F3,"")&amp;IF($E3="count"," count","")&amp;", by "&amp;IF($D3="TAC","TAC",$D3)&amp;IF($E3="raw"," result","")</f>
        <v>Plasmodium species, by thin smear microscopy</v>
      </c>
      <c r="L3" s="4" t="str">
        <f>IF($E3="raw","Raw "&amp;LOWER($G3)&amp;" data",IF($H3="",$I3,$H3)&amp;" in "&amp;$C3)</f>
        <v>Plasmodium in blood</v>
      </c>
      <c r="M3" s="4" t="str">
        <f>IF($E3="raw","Raw test result",$G3&amp; " in "&amp;$C3)</f>
        <v>Eukaryota in blood</v>
      </c>
      <c r="N3" s="4"/>
      <c r="O3" s="4" t="str">
        <f>IF(E3="boolean","presence of",IF(E3="count","count of","data about"))&amp;" "&amp;I3&amp;" by "&amp;IF(ISNA(VLOOKUP(D3,lookup!A2:B4,2,FALSE)=TRUE),D3,VLOOKUP(D3,lookup!A2:B4,2))</f>
        <v>data about Plasmodium species by thin smear microscopy</v>
      </c>
      <c r="P3" s="4" t="str">
        <f>IF($E3="count","a count of the number of ",IF($E3="boolean","a categorical measurement datum","a data item")&amp;" that is about ")&amp;$I3&amp;" and is the specified output of some "&amp;$D3&amp;" assay, which achieves an organism identification objective and has as specified input a "&amp;$C3&amp;" specimen from an organism"</f>
        <v>a data item that is about Plasmodium species and is the specified output of some thin smear microscopy assay, which achieves an organism identification objective and has as specified input a blood specimen from an organism</v>
      </c>
      <c r="Q3" s="4" t="str">
        <f>"("&amp;IF($E3="count","count and",IF($E3="boolean","'categorical measurement datum' and","'data item' and")&amp;" is about some ")&amp;$I3&amp;") and is_specified_output_of some (('"&amp;$D3&amp;" assay' and achieves_planned_objective some 'organism identification objective') and has_specified_input some '"&amp;$C3&amp;" specimen from organism')"</f>
        <v>('data item' and is about some Plasmodium species) and is_specified_output_of some (('thin smear microscopy assay' and achieves_planned_objective some 'organism identification objective') and has_specified_input some 'blood specimen from organism')</v>
      </c>
    </row>
    <row r="4" spans="1:17" s="3" customFormat="1" ht="34" x14ac:dyDescent="0.2">
      <c r="A4" s="3" t="s">
        <v>45</v>
      </c>
      <c r="B4" s="3" t="s">
        <v>79</v>
      </c>
      <c r="C4" s="4" t="s">
        <v>148</v>
      </c>
      <c r="D4" s="3" t="s">
        <v>151</v>
      </c>
      <c r="E4" s="3" t="s">
        <v>180</v>
      </c>
      <c r="G4" s="3" t="s">
        <v>150</v>
      </c>
      <c r="H4" s="3" t="s">
        <v>149</v>
      </c>
      <c r="I4" s="3" t="s">
        <v>153</v>
      </c>
      <c r="K4" s="4" t="str">
        <f t="shared" ref="K4:K67" si="0">$I4&amp;IF($E4="raw",IF($F4&lt;&gt;""," ","")&amp;$F4,"")&amp;IF($E4="count"," count","")&amp;", by "&amp;IF($D4="TAC","TAC",$D4)&amp;IF($E4="raw"," result","")</f>
        <v>Plasmodium species, by thin smear microscopy</v>
      </c>
      <c r="L4" s="4" t="str">
        <f t="shared" ref="L4:L67" si="1">IF($E4="raw","Raw "&amp;LOWER($G4)&amp;" data",IF($H4="",$I4,$H4)&amp;" in "&amp;$C4)</f>
        <v>Plasmodium in blood</v>
      </c>
      <c r="M4" s="4" t="str">
        <f t="shared" ref="M4:M67" si="2">IF($E4="raw","Raw test result",$G4&amp; " in "&amp;$C4)</f>
        <v>Eukaryota in blood</v>
      </c>
      <c r="N4" s="4"/>
      <c r="O4" s="4" t="str">
        <f>IF(E4="boolean","presence of",IF(E4="count","count of","data about"))&amp;" "&amp;I4&amp;" by "&amp;IF(ISNA(VLOOKUP(D4,lookup!A3:B5,2,FALSE)=TRUE),D4,VLOOKUP(D4,lookup!A3:B5,2))</f>
        <v>data about Plasmodium species by thin smear microscopy</v>
      </c>
      <c r="P4" s="4" t="str">
        <f t="shared" ref="P4:P67" si="3">IF($E4="count","a count of the number of ",IF($E4="boolean","a categorical measurement datum","a data item")&amp;" that is about ")&amp;$I4&amp;" and is the specified output of some "&amp;$D4&amp;" assay, which achieves an organism identification objective and has as specified input a "&amp;$C4&amp;" specimen from an organism"</f>
        <v>a data item that is about Plasmodium species and is the specified output of some thin smear microscopy assay, which achieves an organism identification objective and has as specified input a blood specimen from an organism</v>
      </c>
      <c r="Q4" s="4" t="str">
        <f t="shared" ref="Q4:Q67" si="4">"("&amp;IF($E4="count","count and",IF($E4="boolean","'categorical measurement datum' and","'data item' and")&amp;" is about some ")&amp;$I4&amp;") and is_specified_output_of some (('"&amp;$D4&amp;" assay' and achieves_planned_objective some 'organism identification objective') and has_specified_input some '"&amp;$C4&amp;" specimen from organism')"</f>
        <v>('data item' and is about some Plasmodium species) and is_specified_output_of some (('thin smear microscopy assay' and achieves_planned_objective some 'organism identification objective') and has_specified_input some 'blood specimen from organism')</v>
      </c>
    </row>
    <row r="5" spans="1:17" s="3" customFormat="1" ht="34" x14ac:dyDescent="0.2">
      <c r="A5" s="3" t="s">
        <v>45</v>
      </c>
      <c r="B5" s="3" t="s">
        <v>80</v>
      </c>
      <c r="C5" s="4" t="s">
        <v>148</v>
      </c>
      <c r="D5" s="3" t="s">
        <v>151</v>
      </c>
      <c r="E5" s="3" t="s">
        <v>180</v>
      </c>
      <c r="G5" s="3" t="s">
        <v>150</v>
      </c>
      <c r="H5" s="3" t="s">
        <v>149</v>
      </c>
      <c r="I5" s="3" t="s">
        <v>153</v>
      </c>
      <c r="K5" s="4" t="str">
        <f t="shared" si="0"/>
        <v>Plasmodium species, by thin smear microscopy</v>
      </c>
      <c r="L5" s="4" t="str">
        <f t="shared" si="1"/>
        <v>Plasmodium in blood</v>
      </c>
      <c r="M5" s="4" t="str">
        <f t="shared" si="2"/>
        <v>Eukaryota in blood</v>
      </c>
      <c r="N5" s="4"/>
      <c r="O5" s="4" t="str">
        <f>IF(E5="boolean","presence of",IF(E5="count","count of","data about"))&amp;" "&amp;I5&amp;" by "&amp;IF(ISNA(VLOOKUP(D5,lookup!A4:B6,2,FALSE)=TRUE),D5,VLOOKUP(D5,lookup!A4:B6,2))</f>
        <v>data about Plasmodium species by thin smear microscopy</v>
      </c>
      <c r="P5" s="4" t="str">
        <f t="shared" si="3"/>
        <v>a data item that is about Plasmodium species and is the specified output of some thin smear microscopy assay, which achieves an organism identification objective and has as specified input a blood specimen from an organism</v>
      </c>
      <c r="Q5" s="4" t="str">
        <f t="shared" si="4"/>
        <v>('data item' and is about some Plasmodium species) and is_specified_output_of some (('thin smear microscopy assay' and achieves_planned_objective some 'organism identification objective') and has_specified_input some 'blood specimen from organism')</v>
      </c>
    </row>
    <row r="6" spans="1:17" s="3" customFormat="1" ht="34" x14ac:dyDescent="0.2">
      <c r="A6" s="3" t="s">
        <v>45</v>
      </c>
      <c r="B6" s="3" t="s">
        <v>81</v>
      </c>
      <c r="C6" s="4" t="s">
        <v>148</v>
      </c>
      <c r="D6" s="3" t="s">
        <v>151</v>
      </c>
      <c r="E6" s="3" t="s">
        <v>180</v>
      </c>
      <c r="G6" s="3" t="s">
        <v>150</v>
      </c>
      <c r="H6" s="3" t="s">
        <v>149</v>
      </c>
      <c r="I6" s="3" t="s">
        <v>153</v>
      </c>
      <c r="K6" s="4" t="str">
        <f t="shared" si="0"/>
        <v>Plasmodium species, by thin smear microscopy</v>
      </c>
      <c r="L6" s="4" t="str">
        <f t="shared" si="1"/>
        <v>Plasmodium in blood</v>
      </c>
      <c r="M6" s="4" t="str">
        <f t="shared" si="2"/>
        <v>Eukaryota in blood</v>
      </c>
      <c r="N6" s="4"/>
      <c r="O6" s="4" t="str">
        <f>IF(E6="boolean","presence of",IF(E6="count","count of","data about"))&amp;" "&amp;I6&amp;" by "&amp;IF(ISNA(VLOOKUP(D6,lookup!A5:B7,2,FALSE)=TRUE),D6,VLOOKUP(D6,lookup!A5:B7,2))</f>
        <v>data about Plasmodium species by thin smear microscopy</v>
      </c>
      <c r="P6" s="4" t="str">
        <f t="shared" si="3"/>
        <v>a data item that is about Plasmodium species and is the specified output of some thin smear microscopy assay, which achieves an organism identification objective and has as specified input a blood specimen from an organism</v>
      </c>
      <c r="Q6" s="4" t="str">
        <f t="shared" si="4"/>
        <v>('data item' and is about some Plasmodium species) and is_specified_output_of some (('thin smear microscopy assay' and achieves_planned_objective some 'organism identification objective') and has_specified_input some 'blood specimen from organism')</v>
      </c>
    </row>
    <row r="7" spans="1:17" ht="34" x14ac:dyDescent="0.2">
      <c r="A7" t="s">
        <v>46</v>
      </c>
      <c r="B7" t="s">
        <v>82</v>
      </c>
      <c r="C7" s="1" t="s">
        <v>148</v>
      </c>
      <c r="D7" t="s">
        <v>155</v>
      </c>
      <c r="E7" t="s">
        <v>152</v>
      </c>
      <c r="F7" t="s">
        <v>154</v>
      </c>
      <c r="G7" t="s">
        <v>150</v>
      </c>
      <c r="H7" t="s">
        <v>149</v>
      </c>
      <c r="I7" t="s">
        <v>156</v>
      </c>
      <c r="K7" s="1" t="str">
        <f t="shared" si="0"/>
        <v>Plasmodium gametocytes (per uL blood), by microscopy result</v>
      </c>
      <c r="L7" s="1" t="str">
        <f t="shared" si="1"/>
        <v>Raw eukaryota data</v>
      </c>
      <c r="M7" s="1" t="str">
        <f t="shared" si="2"/>
        <v>Raw test result</v>
      </c>
      <c r="O7" s="1" t="str">
        <f>IF(E7="boolean","presence of",IF(E7="count","count of","data about"))&amp;" "&amp;I7&amp;" by "&amp;IF(ISNA(VLOOKUP(D7,lookup!A6:B8,2,FALSE)=TRUE),D7,VLOOKUP(D7,lookup!A6:B8,2))</f>
        <v>data about Plasmodium gametocytes by microscopy</v>
      </c>
      <c r="P7" s="1" t="str">
        <f t="shared" si="3"/>
        <v>a data item that is about Plasmodium gametocytes and is the specified output of some microscopy assay, which achieves an organism identification objective and has as specified input a blood specimen from an organism</v>
      </c>
      <c r="Q7" s="1" t="str">
        <f t="shared" si="4"/>
        <v>('data item' and is about some Plasmodium gametocytes) and is_specified_output_of some (('microscopy assay' and achieves_planned_objective some 'organism identification objective') and has_specified_input some 'blood specimen from organism')</v>
      </c>
    </row>
    <row r="8" spans="1:17" ht="34" x14ac:dyDescent="0.2">
      <c r="A8" t="s">
        <v>46</v>
      </c>
      <c r="B8" t="s">
        <v>83</v>
      </c>
      <c r="C8" s="1" t="s">
        <v>148</v>
      </c>
      <c r="D8" t="s">
        <v>155</v>
      </c>
      <c r="E8" t="s">
        <v>152</v>
      </c>
      <c r="F8" t="s">
        <v>154</v>
      </c>
      <c r="G8" t="s">
        <v>150</v>
      </c>
      <c r="H8" t="s">
        <v>149</v>
      </c>
      <c r="I8" t="s">
        <v>156</v>
      </c>
      <c r="K8" s="1" t="str">
        <f t="shared" si="0"/>
        <v>Plasmodium gametocytes (per uL blood), by microscopy result</v>
      </c>
      <c r="L8" s="1" t="str">
        <f t="shared" si="1"/>
        <v>Raw eukaryota data</v>
      </c>
      <c r="M8" s="1" t="str">
        <f t="shared" si="2"/>
        <v>Raw test result</v>
      </c>
      <c r="O8" s="1" t="str">
        <f>IF(E8="boolean","presence of",IF(E8="count","count of","data about"))&amp;" "&amp;I8&amp;" by "&amp;IF(ISNA(VLOOKUP(D8,lookup!A7:B9,2,FALSE)=TRUE),D8,VLOOKUP(D8,lookup!A7:B9,2))</f>
        <v>data about Plasmodium gametocytes by microscopy</v>
      </c>
      <c r="P8" s="1" t="str">
        <f t="shared" si="3"/>
        <v>a data item that is about Plasmodium gametocytes and is the specified output of some microscopy assay, which achieves an organism identification objective and has as specified input a blood specimen from an organism</v>
      </c>
      <c r="Q8" s="1" t="str">
        <f t="shared" si="4"/>
        <v>('data item' and is about some Plasmodium gametocytes) and is_specified_output_of some (('microscopy assay' and achieves_planned_objective some 'organism identification objective') and has_specified_input some 'blood specimen from organism')</v>
      </c>
    </row>
    <row r="9" spans="1:17" s="3" customFormat="1" ht="34" x14ac:dyDescent="0.2">
      <c r="A9" s="3" t="s">
        <v>47</v>
      </c>
      <c r="B9" s="3" t="s">
        <v>84</v>
      </c>
      <c r="C9" s="4" t="s">
        <v>148</v>
      </c>
      <c r="D9" s="3" t="s">
        <v>155</v>
      </c>
      <c r="E9" s="3" t="s">
        <v>152</v>
      </c>
      <c r="F9" s="3" t="s">
        <v>154</v>
      </c>
      <c r="G9" s="3" t="s">
        <v>150</v>
      </c>
      <c r="H9" s="3" t="s">
        <v>149</v>
      </c>
      <c r="I9" s="3" t="s">
        <v>149</v>
      </c>
      <c r="K9" s="4" t="str">
        <f t="shared" si="0"/>
        <v>Plasmodium (per uL blood), by microscopy result</v>
      </c>
      <c r="L9" s="4" t="str">
        <f t="shared" si="1"/>
        <v>Raw eukaryota data</v>
      </c>
      <c r="M9" s="4" t="str">
        <f t="shared" si="2"/>
        <v>Raw test result</v>
      </c>
      <c r="N9" s="4"/>
      <c r="O9" s="4" t="str">
        <f>IF(E9="boolean","presence of",IF(E9="count","count of","data about"))&amp;" "&amp;I9&amp;" by "&amp;IF(ISNA(VLOOKUP(D9,lookup!A8:B10,2,FALSE)=TRUE),D9,VLOOKUP(D9,lookup!A8:B10,2))</f>
        <v>data about Plasmodium by microscopy</v>
      </c>
      <c r="P9" s="4" t="str">
        <f t="shared" si="3"/>
        <v>a data item that is about Plasmodium and is the specified output of some microscopy assay, which achieves an organism identification objective and has as specified input a blood specimen from an organism</v>
      </c>
      <c r="Q9" s="4" t="str">
        <f t="shared" si="4"/>
        <v>('data item' and is about some Plasmodium) and is_specified_output_of some (('microscopy assay' and achieves_planned_objective some 'organism identification objective') and has_specified_input some 'blood specimen from organism')</v>
      </c>
    </row>
    <row r="10" spans="1:17" s="3" customFormat="1" ht="34" x14ac:dyDescent="0.2">
      <c r="A10" s="3" t="s">
        <v>47</v>
      </c>
      <c r="B10" s="3" t="s">
        <v>85</v>
      </c>
      <c r="C10" s="4" t="s">
        <v>148</v>
      </c>
      <c r="D10" s="3" t="s">
        <v>155</v>
      </c>
      <c r="E10" s="3" t="s">
        <v>152</v>
      </c>
      <c r="F10" s="3" t="s">
        <v>154</v>
      </c>
      <c r="G10" s="3" t="s">
        <v>150</v>
      </c>
      <c r="H10" s="3" t="s">
        <v>149</v>
      </c>
      <c r="I10" s="3" t="s">
        <v>149</v>
      </c>
      <c r="K10" s="4" t="str">
        <f t="shared" si="0"/>
        <v>Plasmodium (per uL blood), by microscopy result</v>
      </c>
      <c r="L10" s="4" t="str">
        <f t="shared" si="1"/>
        <v>Raw eukaryota data</v>
      </c>
      <c r="M10" s="4" t="str">
        <f t="shared" si="2"/>
        <v>Raw test result</v>
      </c>
      <c r="N10" s="4"/>
      <c r="O10" s="4" t="str">
        <f>IF(E10="boolean","presence of",IF(E10="count","count of","data about"))&amp;" "&amp;I10&amp;" by "&amp;IF(ISNA(VLOOKUP(D10,lookup!A9:B11,2,FALSE)=TRUE),D10,VLOOKUP(D10,lookup!A9:B11,2))</f>
        <v>data about Plasmodium by microscopy</v>
      </c>
      <c r="P10" s="4" t="str">
        <f t="shared" si="3"/>
        <v>a data item that is about Plasmodium and is the specified output of some microscopy assay, which achieves an organism identification objective and has as specified input a blood specimen from an organism</v>
      </c>
      <c r="Q10" s="4" t="str">
        <f t="shared" si="4"/>
        <v>('data item' and is about some Plasmodium) and is_specified_output_of some (('microscopy assay' and achieves_planned_objective some 'organism identification objective') and has_specified_input some 'blood specimen from organism')</v>
      </c>
    </row>
    <row r="11" spans="1:17" s="3" customFormat="1" ht="34" x14ac:dyDescent="0.2">
      <c r="A11" s="3" t="s">
        <v>47</v>
      </c>
      <c r="B11" s="3" t="s">
        <v>86</v>
      </c>
      <c r="C11" s="4" t="s">
        <v>148</v>
      </c>
      <c r="D11" s="3" t="s">
        <v>155</v>
      </c>
      <c r="E11" s="3" t="s">
        <v>152</v>
      </c>
      <c r="F11" s="3" t="s">
        <v>154</v>
      </c>
      <c r="G11" s="3" t="s">
        <v>150</v>
      </c>
      <c r="H11" s="3" t="s">
        <v>149</v>
      </c>
      <c r="I11" s="3" t="s">
        <v>149</v>
      </c>
      <c r="K11" s="4" t="str">
        <f t="shared" si="0"/>
        <v>Plasmodium (per uL blood), by microscopy result</v>
      </c>
      <c r="L11" s="4" t="str">
        <f t="shared" si="1"/>
        <v>Raw eukaryota data</v>
      </c>
      <c r="M11" s="4" t="str">
        <f t="shared" si="2"/>
        <v>Raw test result</v>
      </c>
      <c r="N11" s="4"/>
      <c r="O11" s="4" t="str">
        <f>IF(E11="boolean","presence of",IF(E11="count","count of","data about"))&amp;" "&amp;I11&amp;" by "&amp;IF(ISNA(VLOOKUP(D11,lookup!A10:B12,2,FALSE)=TRUE),D11,VLOOKUP(D11,lookup!A10:B12,2))</f>
        <v>data about Plasmodium by microscopy</v>
      </c>
      <c r="P11" s="4" t="str">
        <f t="shared" si="3"/>
        <v>a data item that is about Plasmodium and is the specified output of some microscopy assay, which achieves an organism identification objective and has as specified input a blood specimen from an organism</v>
      </c>
      <c r="Q11" s="4" t="str">
        <f t="shared" si="4"/>
        <v>('data item' and is about some Plasmodium) and is_specified_output_of some (('microscopy assay' and achieves_planned_objective some 'organism identification objective') and has_specified_input some 'blood specimen from organism')</v>
      </c>
    </row>
    <row r="12" spans="1:17" ht="34" x14ac:dyDescent="0.2">
      <c r="A12" t="s">
        <v>48</v>
      </c>
      <c r="B12" t="s">
        <v>87</v>
      </c>
      <c r="C12" s="1" t="s">
        <v>148</v>
      </c>
      <c r="D12" t="s">
        <v>155</v>
      </c>
      <c r="E12" t="s">
        <v>152</v>
      </c>
      <c r="F12" t="s">
        <v>154</v>
      </c>
      <c r="G12" t="s">
        <v>150</v>
      </c>
      <c r="H12" t="s">
        <v>149</v>
      </c>
      <c r="I12" s="5" t="s">
        <v>158</v>
      </c>
      <c r="K12" s="1" t="str">
        <f t="shared" si="0"/>
        <v>Plasmodium vivax gametocytes (per uL blood), by microscopy result</v>
      </c>
      <c r="L12" s="1" t="str">
        <f t="shared" si="1"/>
        <v>Raw eukaryota data</v>
      </c>
      <c r="M12" s="1" t="str">
        <f t="shared" si="2"/>
        <v>Raw test result</v>
      </c>
      <c r="O12" s="1" t="str">
        <f>IF(E12="boolean","presence of",IF(E12="count","count of","data about"))&amp;" "&amp;I12&amp;" by "&amp;IF(ISNA(VLOOKUP(D12,lookup!A11:B13,2,FALSE)=TRUE),D12,VLOOKUP(D12,lookup!A11:B13,2))</f>
        <v>data about Plasmodium vivax gametocytes by microscopy</v>
      </c>
      <c r="P12" s="1" t="str">
        <f t="shared" si="3"/>
        <v>a data item that is about Plasmodium vivax gametocytes and is the specified output of some microscopy assay, which achieves an organism identification objective and has as specified input a blood specimen from an organism</v>
      </c>
      <c r="Q12" s="1" t="str">
        <f t="shared" si="4"/>
        <v>('data item' and is about some Plasmodium vivax gametocytes) and is_specified_output_of some (('microscopy assay' and achieves_planned_objective some 'organism identification objective') and has_specified_input some 'blood specimen from organism')</v>
      </c>
    </row>
    <row r="13" spans="1:17" ht="34" x14ac:dyDescent="0.2">
      <c r="A13" t="s">
        <v>48</v>
      </c>
      <c r="B13" t="s">
        <v>88</v>
      </c>
      <c r="C13" s="1" t="s">
        <v>148</v>
      </c>
      <c r="D13" t="s">
        <v>155</v>
      </c>
      <c r="E13" t="s">
        <v>152</v>
      </c>
      <c r="F13" t="s">
        <v>154</v>
      </c>
      <c r="G13" t="s">
        <v>150</v>
      </c>
      <c r="H13" t="s">
        <v>149</v>
      </c>
      <c r="I13" s="5" t="s">
        <v>158</v>
      </c>
      <c r="K13" s="1" t="str">
        <f t="shared" si="0"/>
        <v>Plasmodium vivax gametocytes (per uL blood), by microscopy result</v>
      </c>
      <c r="L13" s="1" t="str">
        <f t="shared" si="1"/>
        <v>Raw eukaryota data</v>
      </c>
      <c r="M13" s="1" t="str">
        <f t="shared" si="2"/>
        <v>Raw test result</v>
      </c>
      <c r="O13" s="1" t="str">
        <f>IF(E13="boolean","presence of",IF(E13="count","count of","data about"))&amp;" "&amp;I13&amp;" by "&amp;IF(ISNA(VLOOKUP(D13,lookup!A12:B14,2,FALSE)=TRUE),D13,VLOOKUP(D13,lookup!A12:B14,2))</f>
        <v>data about Plasmodium vivax gametocytes by microscopy</v>
      </c>
      <c r="P13" s="1" t="str">
        <f t="shared" si="3"/>
        <v>a data item that is about Plasmodium vivax gametocytes and is the specified output of some microscopy assay, which achieves an organism identification objective and has as specified input a blood specimen from an organism</v>
      </c>
      <c r="Q13" s="1" t="str">
        <f t="shared" si="4"/>
        <v>('data item' and is about some Plasmodium vivax gametocytes) and is_specified_output_of some (('microscopy assay' and achieves_planned_objective some 'organism identification objective') and has_specified_input some 'blood specimen from organism')</v>
      </c>
    </row>
    <row r="14" spans="1:17" ht="34" x14ac:dyDescent="0.2">
      <c r="A14" t="s">
        <v>48</v>
      </c>
      <c r="B14" t="s">
        <v>89</v>
      </c>
      <c r="C14" s="1" t="s">
        <v>148</v>
      </c>
      <c r="D14" t="s">
        <v>155</v>
      </c>
      <c r="E14" t="s">
        <v>152</v>
      </c>
      <c r="F14" t="s">
        <v>154</v>
      </c>
      <c r="G14" t="s">
        <v>150</v>
      </c>
      <c r="H14" t="s">
        <v>149</v>
      </c>
      <c r="I14" s="5" t="s">
        <v>158</v>
      </c>
      <c r="K14" s="1" t="str">
        <f t="shared" si="0"/>
        <v>Plasmodium vivax gametocytes (per uL blood), by microscopy result</v>
      </c>
      <c r="L14" s="1" t="str">
        <f t="shared" si="1"/>
        <v>Raw eukaryota data</v>
      </c>
      <c r="M14" s="1" t="str">
        <f t="shared" si="2"/>
        <v>Raw test result</v>
      </c>
      <c r="O14" s="1" t="str">
        <f>IF(E14="boolean","presence of",IF(E14="count","count of","data about"))&amp;" "&amp;I14&amp;" by "&amp;IF(ISNA(VLOOKUP(D14,lookup!A13:B15,2,FALSE)=TRUE),D14,VLOOKUP(D14,lookup!A13:B15,2))</f>
        <v>data about Plasmodium vivax gametocytes by microscopy</v>
      </c>
      <c r="P14" s="1" t="str">
        <f t="shared" si="3"/>
        <v>a data item that is about Plasmodium vivax gametocytes and is the specified output of some microscopy assay, which achieves an organism identification objective and has as specified input a blood specimen from an organism</v>
      </c>
      <c r="Q14" s="1" t="str">
        <f t="shared" si="4"/>
        <v>('data item' and is about some Plasmodium vivax gametocytes) and is_specified_output_of some (('microscopy assay' and achieves_planned_objective some 'organism identification objective') and has_specified_input some 'blood specimen from organism')</v>
      </c>
    </row>
    <row r="15" spans="1:17" ht="34" x14ac:dyDescent="0.2">
      <c r="A15" t="s">
        <v>48</v>
      </c>
      <c r="B15" t="s">
        <v>90</v>
      </c>
      <c r="C15" s="1" t="s">
        <v>148</v>
      </c>
      <c r="D15" t="s">
        <v>155</v>
      </c>
      <c r="E15" t="s">
        <v>152</v>
      </c>
      <c r="F15" t="s">
        <v>154</v>
      </c>
      <c r="G15" t="s">
        <v>150</v>
      </c>
      <c r="H15" t="s">
        <v>149</v>
      </c>
      <c r="I15" s="5" t="s">
        <v>158</v>
      </c>
      <c r="K15" s="1" t="str">
        <f t="shared" si="0"/>
        <v>Plasmodium vivax gametocytes (per uL blood), by microscopy result</v>
      </c>
      <c r="L15" s="1" t="str">
        <f t="shared" si="1"/>
        <v>Raw eukaryota data</v>
      </c>
      <c r="M15" s="1" t="str">
        <f t="shared" si="2"/>
        <v>Raw test result</v>
      </c>
      <c r="O15" s="1" t="str">
        <f>IF(E15="boolean","presence of",IF(E15="count","count of","data about"))&amp;" "&amp;I15&amp;" by "&amp;IF(ISNA(VLOOKUP(D15,lookup!A14:B16,2,FALSE)=TRUE),D15,VLOOKUP(D15,lookup!A14:B16,2))</f>
        <v>data about Plasmodium vivax gametocytes by microscopy</v>
      </c>
      <c r="P15" s="1" t="str">
        <f t="shared" si="3"/>
        <v>a data item that is about Plasmodium vivax gametocytes and is the specified output of some microscopy assay, which achieves an organism identification objective and has as specified input a blood specimen from an organism</v>
      </c>
      <c r="Q15" s="1" t="str">
        <f t="shared" si="4"/>
        <v>('data item' and is about some Plasmodium vivax gametocytes) and is_specified_output_of some (('microscopy assay' and achieves_planned_objective some 'organism identification objective') and has_specified_input some 'blood specimen from organism')</v>
      </c>
    </row>
    <row r="16" spans="1:17" s="3" customFormat="1" ht="34" x14ac:dyDescent="0.2">
      <c r="A16" s="3" t="s">
        <v>49</v>
      </c>
      <c r="B16" s="3" t="s">
        <v>91</v>
      </c>
      <c r="C16" s="4" t="s">
        <v>148</v>
      </c>
      <c r="D16" s="3" t="s">
        <v>159</v>
      </c>
      <c r="E16" s="3" t="s">
        <v>180</v>
      </c>
      <c r="G16" s="3" t="s">
        <v>150</v>
      </c>
      <c r="H16" s="3" t="s">
        <v>149</v>
      </c>
      <c r="I16" s="3" t="s">
        <v>153</v>
      </c>
      <c r="K16" s="4" t="str">
        <f t="shared" si="0"/>
        <v>Plasmodium species, by Ministry of Health microscopy</v>
      </c>
      <c r="L16" s="4" t="str">
        <f t="shared" si="1"/>
        <v>Plasmodium in blood</v>
      </c>
      <c r="M16" s="4" t="str">
        <f t="shared" si="2"/>
        <v>Eukaryota in blood</v>
      </c>
      <c r="N16" s="4"/>
      <c r="O16" s="4" t="str">
        <f>IF(E16="boolean","presence of",IF(E16="count","count of","data about"))&amp;" "&amp;I16&amp;" by "&amp;IF(ISNA(VLOOKUP(D16,lookup!A15:B17,2,FALSE)=TRUE),D16,VLOOKUP(D16,lookup!A15:B17,2))</f>
        <v>data about Plasmodium species by Ministry of Health microscopy</v>
      </c>
      <c r="P16" s="4" t="str">
        <f t="shared" si="3"/>
        <v>a data item that is about Plasmodium species and is the specified output of some Ministry of Health microscopy assay, which achieves an organism identification objective and has as specified input a blood specimen from an organism</v>
      </c>
      <c r="Q16" s="4" t="str">
        <f t="shared" si="4"/>
        <v>('data item' and is about some Plasmodium species) and is_specified_output_of some (('Ministry of Health microscopy assay' and achieves_planned_objective some 'organism identification objective') and has_specified_input some 'blood specimen from organism')</v>
      </c>
    </row>
    <row r="17" spans="1:17" ht="34" x14ac:dyDescent="0.2">
      <c r="A17" t="s">
        <v>50</v>
      </c>
      <c r="B17" t="s">
        <v>92</v>
      </c>
      <c r="C17" s="1" t="s">
        <v>148</v>
      </c>
      <c r="D17" s="5" t="s">
        <v>169</v>
      </c>
      <c r="E17" t="s">
        <v>152</v>
      </c>
      <c r="F17" t="s">
        <v>29</v>
      </c>
      <c r="G17" t="s">
        <v>150</v>
      </c>
      <c r="H17" t="s">
        <v>149</v>
      </c>
      <c r="I17" s="5" t="s">
        <v>157</v>
      </c>
      <c r="K17" s="1" t="str">
        <f t="shared" si="0"/>
        <v>Plasmodium vivax Ct value, by qPCR result</v>
      </c>
      <c r="L17" s="1" t="str">
        <f t="shared" si="1"/>
        <v>Raw eukaryota data</v>
      </c>
      <c r="M17" s="1" t="str">
        <f t="shared" si="2"/>
        <v>Raw test result</v>
      </c>
      <c r="O17" s="1" t="str">
        <f>IF(E17="boolean","presence of",IF(E17="count","count of","data about"))&amp;" "&amp;I17&amp;" by "&amp;IF(ISNA(VLOOKUP(D17,lookup!A16:B18,2,FALSE)=TRUE),D17,VLOOKUP(D17,lookup!A16:B18,2))</f>
        <v>data about Plasmodium vivax by qPCR</v>
      </c>
      <c r="P17" s="1" t="str">
        <f t="shared" si="3"/>
        <v>a data item that is about Plasmodium vivax and is the specified output of some qPCR assay, which achieves an organism identification objective and has as specified input a blood specimen from an organism</v>
      </c>
      <c r="Q17" s="1" t="str">
        <f t="shared" si="4"/>
        <v>('data item' and is about some Plasmodium vivax) and is_specified_output_of some (('qPCR assay' and achieves_planned_objective some 'organism identification objective') and has_specified_input some 'blood specimen from organism')</v>
      </c>
    </row>
    <row r="18" spans="1:17" s="3" customFormat="1" ht="34" x14ac:dyDescent="0.2">
      <c r="A18" s="3" t="s">
        <v>51</v>
      </c>
      <c r="B18" s="3" t="s">
        <v>93</v>
      </c>
      <c r="C18" s="4" t="s">
        <v>148</v>
      </c>
      <c r="D18" s="3" t="s">
        <v>155</v>
      </c>
      <c r="E18" s="3" t="s">
        <v>152</v>
      </c>
      <c r="F18" s="3" t="s">
        <v>154</v>
      </c>
      <c r="G18" s="3" t="s">
        <v>150</v>
      </c>
      <c r="H18" s="3" t="s">
        <v>149</v>
      </c>
      <c r="I18" s="3" t="s">
        <v>167</v>
      </c>
      <c r="K18" s="4" t="str">
        <f t="shared" si="0"/>
        <v>Plasmodium falciparum asexual stages (per uL blood), by microscopy result</v>
      </c>
      <c r="L18" s="4" t="str">
        <f t="shared" si="1"/>
        <v>Raw eukaryota data</v>
      </c>
      <c r="M18" s="4" t="str">
        <f t="shared" si="2"/>
        <v>Raw test result</v>
      </c>
      <c r="N18" s="4"/>
      <c r="O18" s="4" t="str">
        <f>IF(E18="boolean","presence of",IF(E18="count","count of","data about"))&amp;" "&amp;I18&amp;" by "&amp;IF(ISNA(VLOOKUP(D18,lookup!A17:B19,2,FALSE)=TRUE),D18,VLOOKUP(D18,lookup!A17:B19,2))</f>
        <v>data about Plasmodium falciparum asexual stages by microscopy</v>
      </c>
      <c r="P18" s="4" t="str">
        <f t="shared" si="3"/>
        <v>a data item that is about Plasmodium falciparum asexual stages and is the specified output of some microscopy assay, which achieves an organism identification objective and has as specified input a blood specimen from an organism</v>
      </c>
      <c r="Q18" s="4" t="str">
        <f t="shared" si="4"/>
        <v>('data item' and is about some Plasmodium falciparum asexual stages) and is_specified_output_of some (('microscopy assay' and achieves_planned_objective some 'organism identification objective') and has_specified_input some 'blood specimen from organism')</v>
      </c>
    </row>
    <row r="19" spans="1:17" s="3" customFormat="1" ht="34" x14ac:dyDescent="0.2">
      <c r="A19" s="3" t="s">
        <v>51</v>
      </c>
      <c r="B19" s="3" t="s">
        <v>94</v>
      </c>
      <c r="C19" s="4" t="s">
        <v>148</v>
      </c>
      <c r="D19" s="3" t="s">
        <v>155</v>
      </c>
      <c r="E19" s="3" t="s">
        <v>152</v>
      </c>
      <c r="F19" s="3" t="s">
        <v>154</v>
      </c>
      <c r="G19" s="3" t="s">
        <v>150</v>
      </c>
      <c r="H19" s="3" t="s">
        <v>149</v>
      </c>
      <c r="I19" s="3" t="s">
        <v>167</v>
      </c>
      <c r="K19" s="4" t="str">
        <f t="shared" si="0"/>
        <v>Plasmodium falciparum asexual stages (per uL blood), by microscopy result</v>
      </c>
      <c r="L19" s="4" t="str">
        <f t="shared" si="1"/>
        <v>Raw eukaryota data</v>
      </c>
      <c r="M19" s="4" t="str">
        <f t="shared" si="2"/>
        <v>Raw test result</v>
      </c>
      <c r="N19" s="4"/>
      <c r="O19" s="4" t="str">
        <f>IF(E19="boolean","presence of",IF(E19="count","count of","data about"))&amp;" "&amp;I19&amp;" by "&amp;IF(ISNA(VLOOKUP(D19,lookup!A18:B20,2,FALSE)=TRUE),D19,VLOOKUP(D19,lookup!A18:B20,2))</f>
        <v>data about Plasmodium falciparum asexual stages by microscopy</v>
      </c>
      <c r="P19" s="4" t="str">
        <f t="shared" si="3"/>
        <v>a data item that is about Plasmodium falciparum asexual stages and is the specified output of some microscopy assay, which achieves an organism identification objective and has as specified input a blood specimen from an organism</v>
      </c>
      <c r="Q19" s="4" t="str">
        <f t="shared" si="4"/>
        <v>('data item' and is about some Plasmodium falciparum asexual stages) and is_specified_output_of some (('microscopy assay' and achieves_planned_objective some 'organism identification objective') and has_specified_input some 'blood specimen from organism')</v>
      </c>
    </row>
    <row r="20" spans="1:17" s="3" customFormat="1" ht="34" x14ac:dyDescent="0.2">
      <c r="A20" s="3" t="s">
        <v>51</v>
      </c>
      <c r="B20" s="3" t="s">
        <v>95</v>
      </c>
      <c r="C20" s="4" t="s">
        <v>148</v>
      </c>
      <c r="D20" s="3" t="s">
        <v>155</v>
      </c>
      <c r="E20" s="3" t="s">
        <v>152</v>
      </c>
      <c r="F20" s="3" t="s">
        <v>154</v>
      </c>
      <c r="G20" s="3" t="s">
        <v>150</v>
      </c>
      <c r="H20" s="3" t="s">
        <v>149</v>
      </c>
      <c r="I20" s="3" t="s">
        <v>167</v>
      </c>
      <c r="K20" s="4" t="str">
        <f t="shared" si="0"/>
        <v>Plasmodium falciparum asexual stages (per uL blood), by microscopy result</v>
      </c>
      <c r="L20" s="4" t="str">
        <f t="shared" si="1"/>
        <v>Raw eukaryota data</v>
      </c>
      <c r="M20" s="4" t="str">
        <f t="shared" si="2"/>
        <v>Raw test result</v>
      </c>
      <c r="N20" s="4"/>
      <c r="O20" s="4" t="str">
        <f>IF(E20="boolean","presence of",IF(E20="count","count of","data about"))&amp;" "&amp;I20&amp;" by "&amp;IF(ISNA(VLOOKUP(D20,lookup!A19:B21,2,FALSE)=TRUE),D20,VLOOKUP(D20,lookup!A19:B21,2))</f>
        <v>data about Plasmodium falciparum asexual stages by microscopy</v>
      </c>
      <c r="P20" s="4" t="str">
        <f t="shared" si="3"/>
        <v>a data item that is about Plasmodium falciparum asexual stages and is the specified output of some microscopy assay, which achieves an organism identification objective and has as specified input a blood specimen from an organism</v>
      </c>
      <c r="Q20" s="4" t="str">
        <f t="shared" si="4"/>
        <v>('data item' and is about some Plasmodium falciparum asexual stages) and is_specified_output_of some (('microscopy assay' and achieves_planned_objective some 'organism identification objective') and has_specified_input some 'blood specimen from organism')</v>
      </c>
    </row>
    <row r="21" spans="1:17" s="3" customFormat="1" ht="34" x14ac:dyDescent="0.2">
      <c r="A21" s="3" t="s">
        <v>51</v>
      </c>
      <c r="B21" s="3" t="s">
        <v>96</v>
      </c>
      <c r="C21" s="4" t="s">
        <v>148</v>
      </c>
      <c r="D21" s="3" t="s">
        <v>155</v>
      </c>
      <c r="E21" s="3" t="s">
        <v>152</v>
      </c>
      <c r="F21" s="3" t="s">
        <v>154</v>
      </c>
      <c r="G21" s="3" t="s">
        <v>150</v>
      </c>
      <c r="H21" s="3" t="s">
        <v>149</v>
      </c>
      <c r="I21" s="3" t="s">
        <v>167</v>
      </c>
      <c r="K21" s="4" t="str">
        <f t="shared" si="0"/>
        <v>Plasmodium falciparum asexual stages (per uL blood), by microscopy result</v>
      </c>
      <c r="L21" s="4" t="str">
        <f t="shared" si="1"/>
        <v>Raw eukaryota data</v>
      </c>
      <c r="M21" s="4" t="str">
        <f t="shared" si="2"/>
        <v>Raw test result</v>
      </c>
      <c r="N21" s="4"/>
      <c r="O21" s="4" t="str">
        <f>IF(E21="boolean","presence of",IF(E21="count","count of","data about"))&amp;" "&amp;I21&amp;" by "&amp;IF(ISNA(VLOOKUP(D21,lookup!A20:B22,2,FALSE)=TRUE),D21,VLOOKUP(D21,lookup!A20:B22,2))</f>
        <v>data about Plasmodium falciparum asexual stages by microscopy</v>
      </c>
      <c r="P21" s="4" t="str">
        <f t="shared" si="3"/>
        <v>a data item that is about Plasmodium falciparum asexual stages and is the specified output of some microscopy assay, which achieves an organism identification objective and has as specified input a blood specimen from an organism</v>
      </c>
      <c r="Q21" s="4" t="str">
        <f t="shared" si="4"/>
        <v>('data item' and is about some Plasmodium falciparum asexual stages) and is_specified_output_of some (('microscopy assay' and achieves_planned_objective some 'organism identification objective') and has_specified_input some 'blood specimen from organism')</v>
      </c>
    </row>
    <row r="22" spans="1:17" ht="34" x14ac:dyDescent="0.2">
      <c r="A22" t="s">
        <v>52</v>
      </c>
      <c r="B22" t="s">
        <v>97</v>
      </c>
      <c r="C22" s="1" t="s">
        <v>148</v>
      </c>
      <c r="D22" s="5" t="s">
        <v>169</v>
      </c>
      <c r="E22" s="5" t="s">
        <v>152</v>
      </c>
      <c r="F22" s="5" t="s">
        <v>178</v>
      </c>
      <c r="G22" s="5" t="s">
        <v>150</v>
      </c>
      <c r="H22" s="5" t="s">
        <v>149</v>
      </c>
      <c r="I22" s="5" t="s">
        <v>161</v>
      </c>
      <c r="K22" s="1" t="str">
        <f t="shared" si="0"/>
        <v>Plasmodium falciparum (copies per rxn), by qPCR result</v>
      </c>
      <c r="L22" s="1" t="str">
        <f t="shared" si="1"/>
        <v>Raw eukaryota data</v>
      </c>
      <c r="M22" s="1" t="str">
        <f t="shared" si="2"/>
        <v>Raw test result</v>
      </c>
      <c r="O22" s="1" t="str">
        <f>IF(E22="boolean","presence of",IF(E22="count","count of","data about"))&amp;" "&amp;I22&amp;" by "&amp;IF(ISNA(VLOOKUP(D22,lookup!A21:B23,2,FALSE)=TRUE),D22,VLOOKUP(D22,lookup!A21:B23,2))</f>
        <v>data about Plasmodium falciparum by qPCR</v>
      </c>
      <c r="P22" s="1" t="str">
        <f t="shared" si="3"/>
        <v>a data item that is about Plasmodium falciparum and is the specified output of some qPCR assay, which achieves an organism identification objective and has as specified input a blood specimen from an organism</v>
      </c>
      <c r="Q22" s="1" t="str">
        <f t="shared" si="4"/>
        <v>('data item' and is about some Plasmodium falciparum) and is_specified_output_of some (('qPCR assay' and achieves_planned_objective some 'organism identification objective') and has_specified_input some 'blood specimen from organism')</v>
      </c>
    </row>
    <row r="23" spans="1:17" s="3" customFormat="1" ht="34" x14ac:dyDescent="0.2">
      <c r="A23" s="3" t="s">
        <v>53</v>
      </c>
      <c r="B23" s="3" t="s">
        <v>98</v>
      </c>
      <c r="C23" s="4" t="s">
        <v>148</v>
      </c>
      <c r="D23" s="3" t="s">
        <v>177</v>
      </c>
      <c r="E23" s="3" t="s">
        <v>180</v>
      </c>
      <c r="G23" s="3" t="s">
        <v>150</v>
      </c>
      <c r="H23" s="3" t="s">
        <v>149</v>
      </c>
      <c r="I23" s="3" t="s">
        <v>153</v>
      </c>
      <c r="K23" s="4" t="str">
        <f t="shared" si="0"/>
        <v>Plasmodium species, by Lima quality control lab qPCR</v>
      </c>
      <c r="L23" s="4" t="str">
        <f t="shared" si="1"/>
        <v>Plasmodium in blood</v>
      </c>
      <c r="M23" s="4" t="str">
        <f t="shared" si="2"/>
        <v>Eukaryota in blood</v>
      </c>
      <c r="N23" s="4"/>
      <c r="O23" s="4" t="str">
        <f>IF(E23="boolean","presence of",IF(E23="count","count of","data about"))&amp;" "&amp;I23&amp;" by "&amp;IF(ISNA(VLOOKUP(D23,lookup!A22:B24,2,FALSE)=TRUE),D23,VLOOKUP(D23,lookup!A22:B24,2))</f>
        <v>data about Plasmodium species by Lima quality control lab qPCR</v>
      </c>
      <c r="P23" s="4" t="str">
        <f t="shared" si="3"/>
        <v>a data item that is about Plasmodium species and is the specified output of some Lima quality control lab qPCR assay, which achieves an organism identification objective and has as specified input a blood specimen from an organism</v>
      </c>
      <c r="Q23" s="4" t="str">
        <f t="shared" si="4"/>
        <v>('data item' and is about some Plasmodium species) and is_specified_output_of some (('Lima quality control lab qPCR assay' and achieves_planned_objective some 'organism identification objective') and has_specified_input some 'blood specimen from organism')</v>
      </c>
    </row>
    <row r="24" spans="1:17" ht="34" x14ac:dyDescent="0.2">
      <c r="A24" t="s">
        <v>54</v>
      </c>
      <c r="B24" t="s">
        <v>99</v>
      </c>
      <c r="C24" s="1" t="s">
        <v>148</v>
      </c>
      <c r="D24" s="5" t="s">
        <v>169</v>
      </c>
      <c r="E24" s="5" t="s">
        <v>152</v>
      </c>
      <c r="F24" s="5" t="s">
        <v>29</v>
      </c>
      <c r="G24" t="s">
        <v>150</v>
      </c>
      <c r="H24" t="s">
        <v>149</v>
      </c>
      <c r="I24" s="5" t="s">
        <v>161</v>
      </c>
      <c r="K24" s="1" t="str">
        <f t="shared" si="0"/>
        <v>Plasmodium falciparum Ct value, by qPCR result</v>
      </c>
      <c r="L24" s="1" t="str">
        <f t="shared" si="1"/>
        <v>Raw eukaryota data</v>
      </c>
      <c r="M24" s="1" t="str">
        <f t="shared" si="2"/>
        <v>Raw test result</v>
      </c>
      <c r="O24" s="1" t="str">
        <f>IF(E24="boolean","presence of",IF(E24="count","count of","data about"))&amp;" "&amp;I24&amp;" by "&amp;IF(ISNA(VLOOKUP(D24,lookup!A23:B25,2,FALSE)=TRUE),D24,VLOOKUP(D24,lookup!A23:B25,2))</f>
        <v>data about Plasmodium falciparum by qPCR</v>
      </c>
      <c r="P24" s="1" t="str">
        <f t="shared" si="3"/>
        <v>a data item that is about Plasmodium falciparum and is the specified output of some qPCR assay, which achieves an organism identification objective and has as specified input a blood specimen from an organism</v>
      </c>
      <c r="Q24" s="1" t="str">
        <f t="shared" si="4"/>
        <v>('data item' and is about some Plasmodium falciparum) and is_specified_output_of some (('qPCR assay' and achieves_planned_objective some 'organism identification objective') and has_specified_input some 'blood specimen from organism')</v>
      </c>
    </row>
    <row r="25" spans="1:17" s="3" customFormat="1" ht="34" x14ac:dyDescent="0.2">
      <c r="A25" s="3" t="s">
        <v>55</v>
      </c>
      <c r="B25" s="3" t="s">
        <v>100</v>
      </c>
      <c r="C25" s="4" t="s">
        <v>148</v>
      </c>
      <c r="D25" s="3" t="s">
        <v>155</v>
      </c>
      <c r="E25" s="3" t="s">
        <v>152</v>
      </c>
      <c r="F25" s="3" t="s">
        <v>154</v>
      </c>
      <c r="G25" s="3" t="s">
        <v>150</v>
      </c>
      <c r="H25" s="3" t="s">
        <v>149</v>
      </c>
      <c r="I25" s="3" t="s">
        <v>166</v>
      </c>
      <c r="K25" s="4" t="str">
        <f t="shared" si="0"/>
        <v>Plasmodium vivax asexual stages (per uL blood), by microscopy result</v>
      </c>
      <c r="L25" s="4" t="str">
        <f t="shared" si="1"/>
        <v>Raw eukaryota data</v>
      </c>
      <c r="M25" s="4" t="str">
        <f t="shared" si="2"/>
        <v>Raw test result</v>
      </c>
      <c r="N25" s="4"/>
      <c r="O25" s="4" t="str">
        <f>IF(E25="boolean","presence of",IF(E25="count","count of","data about"))&amp;" "&amp;I25&amp;" by "&amp;IF(ISNA(VLOOKUP(D25,lookup!A24:B26,2,FALSE)=TRUE),D25,VLOOKUP(D25,lookup!A24:B26,2))</f>
        <v>data about Plasmodium vivax asexual stages by microscopy</v>
      </c>
      <c r="P25" s="4" t="str">
        <f t="shared" si="3"/>
        <v>a data item that is about Plasmodium vivax asexual stages and is the specified output of some microscopy assay, which achieves an organism identification objective and has as specified input a blood specimen from an organism</v>
      </c>
      <c r="Q25" s="4" t="str">
        <f t="shared" si="4"/>
        <v>('data item' and is about some Plasmodium vivax asexual stages) and is_specified_output_of some (('microscopy assay' and achieves_planned_objective some 'organism identification objective') and has_specified_input some 'blood specimen from organism')</v>
      </c>
    </row>
    <row r="26" spans="1:17" s="3" customFormat="1" ht="34" x14ac:dyDescent="0.2">
      <c r="A26" s="3" t="s">
        <v>55</v>
      </c>
      <c r="B26" s="3" t="s">
        <v>101</v>
      </c>
      <c r="C26" s="4" t="s">
        <v>148</v>
      </c>
      <c r="D26" s="3" t="s">
        <v>155</v>
      </c>
      <c r="E26" s="3" t="s">
        <v>152</v>
      </c>
      <c r="F26" s="3" t="s">
        <v>154</v>
      </c>
      <c r="G26" s="3" t="s">
        <v>150</v>
      </c>
      <c r="H26" s="3" t="s">
        <v>149</v>
      </c>
      <c r="I26" s="3" t="s">
        <v>166</v>
      </c>
      <c r="K26" s="4" t="str">
        <f t="shared" si="0"/>
        <v>Plasmodium vivax asexual stages (per uL blood), by microscopy result</v>
      </c>
      <c r="L26" s="4" t="str">
        <f t="shared" si="1"/>
        <v>Raw eukaryota data</v>
      </c>
      <c r="M26" s="4" t="str">
        <f t="shared" si="2"/>
        <v>Raw test result</v>
      </c>
      <c r="N26" s="4"/>
      <c r="O26" s="4" t="str">
        <f>IF(E26="boolean","presence of",IF(E26="count","count of","data about"))&amp;" "&amp;I26&amp;" by "&amp;IF(ISNA(VLOOKUP(D26,lookup!A25:B27,2,FALSE)=TRUE),D26,VLOOKUP(D26,lookup!A25:B27,2))</f>
        <v>data about Plasmodium vivax asexual stages by microscopy</v>
      </c>
      <c r="P26" s="4" t="str">
        <f t="shared" si="3"/>
        <v>a data item that is about Plasmodium vivax asexual stages and is the specified output of some microscopy assay, which achieves an organism identification objective and has as specified input a blood specimen from an organism</v>
      </c>
      <c r="Q26" s="4" t="str">
        <f t="shared" si="4"/>
        <v>('data item' and is about some Plasmodium vivax asexual stages) and is_specified_output_of some (('microscopy assay' and achieves_planned_objective some 'organism identification objective') and has_specified_input some 'blood specimen from organism')</v>
      </c>
    </row>
    <row r="27" spans="1:17" s="3" customFormat="1" ht="34" x14ac:dyDescent="0.2">
      <c r="A27" s="3" t="s">
        <v>55</v>
      </c>
      <c r="B27" s="3" t="s">
        <v>102</v>
      </c>
      <c r="C27" s="4" t="s">
        <v>148</v>
      </c>
      <c r="D27" s="3" t="s">
        <v>155</v>
      </c>
      <c r="E27" s="3" t="s">
        <v>152</v>
      </c>
      <c r="F27" s="3" t="s">
        <v>154</v>
      </c>
      <c r="G27" s="3" t="s">
        <v>150</v>
      </c>
      <c r="H27" s="3" t="s">
        <v>149</v>
      </c>
      <c r="I27" s="3" t="s">
        <v>166</v>
      </c>
      <c r="K27" s="4" t="str">
        <f t="shared" si="0"/>
        <v>Plasmodium vivax asexual stages (per uL blood), by microscopy result</v>
      </c>
      <c r="L27" s="4" t="str">
        <f t="shared" si="1"/>
        <v>Raw eukaryota data</v>
      </c>
      <c r="M27" s="4" t="str">
        <f t="shared" si="2"/>
        <v>Raw test result</v>
      </c>
      <c r="N27" s="4"/>
      <c r="O27" s="4" t="str">
        <f>IF(E27="boolean","presence of",IF(E27="count","count of","data about"))&amp;" "&amp;I27&amp;" by "&amp;IF(ISNA(VLOOKUP(D27,lookup!A26:B28,2,FALSE)=TRUE),D27,VLOOKUP(D27,lookup!A26:B28,2))</f>
        <v>data about Plasmodium vivax asexual stages by microscopy</v>
      </c>
      <c r="P27" s="4" t="str">
        <f t="shared" si="3"/>
        <v>a data item that is about Plasmodium vivax asexual stages and is the specified output of some microscopy assay, which achieves an organism identification objective and has as specified input a blood specimen from an organism</v>
      </c>
      <c r="Q27" s="4" t="str">
        <f t="shared" si="4"/>
        <v>('data item' and is about some Plasmodium vivax asexual stages) and is_specified_output_of some (('microscopy assay' and achieves_planned_objective some 'organism identification objective') and has_specified_input some 'blood specimen from organism')</v>
      </c>
    </row>
    <row r="28" spans="1:17" s="3" customFormat="1" ht="34" x14ac:dyDescent="0.2">
      <c r="A28" s="3" t="s">
        <v>55</v>
      </c>
      <c r="B28" s="3" t="s">
        <v>103</v>
      </c>
      <c r="C28" s="4" t="s">
        <v>148</v>
      </c>
      <c r="D28" s="3" t="s">
        <v>155</v>
      </c>
      <c r="E28" s="3" t="s">
        <v>152</v>
      </c>
      <c r="F28" s="3" t="s">
        <v>154</v>
      </c>
      <c r="G28" s="3" t="s">
        <v>150</v>
      </c>
      <c r="H28" s="3" t="s">
        <v>149</v>
      </c>
      <c r="I28" s="3" t="s">
        <v>166</v>
      </c>
      <c r="K28" s="4" t="str">
        <f t="shared" si="0"/>
        <v>Plasmodium vivax asexual stages (per uL blood), by microscopy result</v>
      </c>
      <c r="L28" s="4" t="str">
        <f t="shared" si="1"/>
        <v>Raw eukaryota data</v>
      </c>
      <c r="M28" s="4" t="str">
        <f t="shared" si="2"/>
        <v>Raw test result</v>
      </c>
      <c r="N28" s="4"/>
      <c r="O28" s="4" t="str">
        <f>IF(E28="boolean","presence of",IF(E28="count","count of","data about"))&amp;" "&amp;I28&amp;" by "&amp;IF(ISNA(VLOOKUP(D28,lookup!A27:B29,2,FALSE)=TRUE),D28,VLOOKUP(D28,lookup!A27:B29,2))</f>
        <v>data about Plasmodium vivax asexual stages by microscopy</v>
      </c>
      <c r="P28" s="4" t="str">
        <f t="shared" si="3"/>
        <v>a data item that is about Plasmodium vivax asexual stages and is the specified output of some microscopy assay, which achieves an organism identification objective and has as specified input a blood specimen from an organism</v>
      </c>
      <c r="Q28" s="4" t="str">
        <f t="shared" si="4"/>
        <v>('data item' and is about some Plasmodium vivax asexual stages) and is_specified_output_of some (('microscopy assay' and achieves_planned_objective some 'organism identification objective') and has_specified_input some 'blood specimen from organism')</v>
      </c>
    </row>
    <row r="29" spans="1:17" ht="34" x14ac:dyDescent="0.2">
      <c r="A29" t="s">
        <v>56</v>
      </c>
      <c r="B29" t="s">
        <v>104</v>
      </c>
      <c r="C29" s="1" t="s">
        <v>148</v>
      </c>
      <c r="D29" t="s">
        <v>155</v>
      </c>
      <c r="E29" t="s">
        <v>152</v>
      </c>
      <c r="F29" t="s">
        <v>154</v>
      </c>
      <c r="G29" t="s">
        <v>150</v>
      </c>
      <c r="H29" t="s">
        <v>149</v>
      </c>
      <c r="I29" s="5" t="s">
        <v>160</v>
      </c>
      <c r="K29" s="1" t="str">
        <f t="shared" si="0"/>
        <v>Plasmodium falciparum gametocytes (per uL blood), by microscopy result</v>
      </c>
      <c r="L29" s="1" t="str">
        <f t="shared" si="1"/>
        <v>Raw eukaryota data</v>
      </c>
      <c r="M29" s="1" t="str">
        <f t="shared" si="2"/>
        <v>Raw test result</v>
      </c>
      <c r="O29" s="1" t="str">
        <f>IF(E29="boolean","presence of",IF(E29="count","count of","data about"))&amp;" "&amp;I29&amp;" by "&amp;IF(ISNA(VLOOKUP(D29,lookup!A28:B30,2,FALSE)=TRUE),D29,VLOOKUP(D29,lookup!A28:B30,2))</f>
        <v>data about Plasmodium falciparum gametocytes by microscopy</v>
      </c>
      <c r="P29" s="1" t="str">
        <f t="shared" si="3"/>
        <v>a data item that is about Plasmodium falciparum gametocytes and is the specified output of some microscopy assay, which achieves an organism identification objective and has as specified input a blood specimen from an organism</v>
      </c>
      <c r="Q29" s="1" t="str">
        <f t="shared" si="4"/>
        <v>('data item' and is about some Plasmodium falciparum gametocytes) and is_specified_output_of some (('microscopy assay' and achieves_planned_objective some 'organism identification objective') and has_specified_input some 'blood specimen from organism')</v>
      </c>
    </row>
    <row r="30" spans="1:17" ht="34" x14ac:dyDescent="0.2">
      <c r="A30" t="s">
        <v>56</v>
      </c>
      <c r="B30" t="s">
        <v>105</v>
      </c>
      <c r="C30" s="1" t="s">
        <v>148</v>
      </c>
      <c r="D30" t="s">
        <v>155</v>
      </c>
      <c r="E30" t="s">
        <v>152</v>
      </c>
      <c r="F30" t="s">
        <v>154</v>
      </c>
      <c r="G30" t="s">
        <v>150</v>
      </c>
      <c r="H30" t="s">
        <v>149</v>
      </c>
      <c r="I30" s="5" t="s">
        <v>160</v>
      </c>
      <c r="K30" s="1" t="str">
        <f t="shared" si="0"/>
        <v>Plasmodium falciparum gametocytes (per uL blood), by microscopy result</v>
      </c>
      <c r="L30" s="1" t="str">
        <f t="shared" si="1"/>
        <v>Raw eukaryota data</v>
      </c>
      <c r="M30" s="1" t="str">
        <f t="shared" si="2"/>
        <v>Raw test result</v>
      </c>
      <c r="O30" s="1" t="str">
        <f>IF(E30="boolean","presence of",IF(E30="count","count of","data about"))&amp;" "&amp;I30&amp;" by "&amp;IF(ISNA(VLOOKUP(D30,lookup!A29:B31,2,FALSE)=TRUE),D30,VLOOKUP(D30,lookup!A29:B31,2))</f>
        <v>data about Plasmodium falciparum gametocytes by microscopy</v>
      </c>
      <c r="P30" s="1" t="str">
        <f t="shared" si="3"/>
        <v>a data item that is about Plasmodium falciparum gametocytes and is the specified output of some microscopy assay, which achieves an organism identification objective and has as specified input a blood specimen from an organism</v>
      </c>
      <c r="Q30" s="1" t="str">
        <f t="shared" si="4"/>
        <v>('data item' and is about some Plasmodium falciparum gametocytes) and is_specified_output_of some (('microscopy assay' and achieves_planned_objective some 'organism identification objective') and has_specified_input some 'blood specimen from organism')</v>
      </c>
    </row>
    <row r="31" spans="1:17" ht="34" x14ac:dyDescent="0.2">
      <c r="A31" t="s">
        <v>56</v>
      </c>
      <c r="B31" t="s">
        <v>106</v>
      </c>
      <c r="C31" s="1" t="s">
        <v>148</v>
      </c>
      <c r="D31" t="s">
        <v>155</v>
      </c>
      <c r="E31" t="s">
        <v>152</v>
      </c>
      <c r="F31" t="s">
        <v>154</v>
      </c>
      <c r="G31" t="s">
        <v>150</v>
      </c>
      <c r="H31" t="s">
        <v>149</v>
      </c>
      <c r="I31" s="5" t="s">
        <v>160</v>
      </c>
      <c r="K31" s="1" t="str">
        <f t="shared" si="0"/>
        <v>Plasmodium falciparum gametocytes (per uL blood), by microscopy result</v>
      </c>
      <c r="L31" s="1" t="str">
        <f t="shared" si="1"/>
        <v>Raw eukaryota data</v>
      </c>
      <c r="M31" s="1" t="str">
        <f t="shared" si="2"/>
        <v>Raw test result</v>
      </c>
      <c r="O31" s="1" t="str">
        <f>IF(E31="boolean","presence of",IF(E31="count","count of","data about"))&amp;" "&amp;I31&amp;" by "&amp;IF(ISNA(VLOOKUP(D31,lookup!A30:B32,2,FALSE)=TRUE),D31,VLOOKUP(D31,lookup!A30:B32,2))</f>
        <v>data about Plasmodium falciparum gametocytes by microscopy</v>
      </c>
      <c r="P31" s="1" t="str">
        <f t="shared" si="3"/>
        <v>a data item that is about Plasmodium falciparum gametocytes and is the specified output of some microscopy assay, which achieves an organism identification objective and has as specified input a blood specimen from an organism</v>
      </c>
      <c r="Q31" s="1" t="str">
        <f t="shared" si="4"/>
        <v>('data item' and is about some Plasmodium falciparum gametocytes) and is_specified_output_of some (('microscopy assay' and achieves_planned_objective some 'organism identification objective') and has_specified_input some 'blood specimen from organism')</v>
      </c>
    </row>
    <row r="32" spans="1:17" ht="34" x14ac:dyDescent="0.2">
      <c r="A32" t="s">
        <v>56</v>
      </c>
      <c r="B32" t="s">
        <v>107</v>
      </c>
      <c r="C32" s="1" t="s">
        <v>148</v>
      </c>
      <c r="D32" t="s">
        <v>155</v>
      </c>
      <c r="E32" t="s">
        <v>152</v>
      </c>
      <c r="F32" t="s">
        <v>154</v>
      </c>
      <c r="G32" t="s">
        <v>150</v>
      </c>
      <c r="H32" t="s">
        <v>149</v>
      </c>
      <c r="I32" s="5" t="s">
        <v>160</v>
      </c>
      <c r="K32" s="1" t="str">
        <f t="shared" si="0"/>
        <v>Plasmodium falciparum gametocytes (per uL blood), by microscopy result</v>
      </c>
      <c r="L32" s="1" t="str">
        <f t="shared" si="1"/>
        <v>Raw eukaryota data</v>
      </c>
      <c r="M32" s="1" t="str">
        <f t="shared" si="2"/>
        <v>Raw test result</v>
      </c>
      <c r="O32" s="1" t="str">
        <f>IF(E32="boolean","presence of",IF(E32="count","count of","data about"))&amp;" "&amp;I32&amp;" by "&amp;IF(ISNA(VLOOKUP(D32,lookup!A31:B33,2,FALSE)=TRUE),D32,VLOOKUP(D32,lookup!A31:B33,2))</f>
        <v>data about Plasmodium falciparum gametocytes by microscopy</v>
      </c>
      <c r="P32" s="1" t="str">
        <f t="shared" si="3"/>
        <v>a data item that is about Plasmodium falciparum gametocytes and is the specified output of some microscopy assay, which achieves an organism identification objective and has as specified input a blood specimen from an organism</v>
      </c>
      <c r="Q32" s="1" t="str">
        <f t="shared" si="4"/>
        <v>('data item' and is about some Plasmodium falciparum gametocytes) and is_specified_output_of some (('microscopy assay' and achieves_planned_objective some 'organism identification objective') and has_specified_input some 'blood specimen from organism')</v>
      </c>
    </row>
    <row r="33" spans="1:17" s="3" customFormat="1" ht="34" x14ac:dyDescent="0.2">
      <c r="A33" s="3" t="s">
        <v>57</v>
      </c>
      <c r="B33" s="3" t="s">
        <v>108</v>
      </c>
      <c r="C33" s="4" t="s">
        <v>148</v>
      </c>
      <c r="D33" s="3" t="s">
        <v>169</v>
      </c>
      <c r="E33" s="3" t="s">
        <v>180</v>
      </c>
      <c r="G33" s="3" t="s">
        <v>150</v>
      </c>
      <c r="H33" s="3" t="s">
        <v>149</v>
      </c>
      <c r="I33" s="3" t="s">
        <v>153</v>
      </c>
      <c r="K33" s="4" t="str">
        <f t="shared" si="0"/>
        <v>Plasmodium species, by qPCR</v>
      </c>
      <c r="L33" s="4" t="str">
        <f t="shared" si="1"/>
        <v>Plasmodium in blood</v>
      </c>
      <c r="M33" s="4" t="str">
        <f t="shared" si="2"/>
        <v>Eukaryota in blood</v>
      </c>
      <c r="N33" s="4"/>
      <c r="O33" s="4" t="str">
        <f>IF(E33="boolean","presence of",IF(E33="count","count of","data about"))&amp;" "&amp;I33&amp;" by "&amp;IF(ISNA(VLOOKUP(D33,lookup!A32:B34,2,FALSE)=TRUE),D33,VLOOKUP(D33,lookup!A32:B34,2))</f>
        <v>data about Plasmodium species by qPCR</v>
      </c>
      <c r="P33" s="4" t="str">
        <f t="shared" si="3"/>
        <v>a data item that is about Plasmodium species and is the specified output of some qPCR assay, which achieves an organism identification objective and has as specified input a blood specimen from an organism</v>
      </c>
      <c r="Q33" s="4" t="str">
        <f t="shared" si="4"/>
        <v>('data item' and is about some Plasmodium species) and is_specified_output_of some (('qPCR assay' and achieves_planned_objective some 'organism identification objective') and has_specified_input some 'blood specimen from organism')</v>
      </c>
    </row>
    <row r="34" spans="1:17" s="3" customFormat="1" ht="34" x14ac:dyDescent="0.2">
      <c r="A34" s="3" t="s">
        <v>57</v>
      </c>
      <c r="B34" s="3" t="s">
        <v>109</v>
      </c>
      <c r="C34" s="4" t="s">
        <v>148</v>
      </c>
      <c r="D34" s="3" t="s">
        <v>169</v>
      </c>
      <c r="E34" s="3" t="s">
        <v>180</v>
      </c>
      <c r="G34" s="3" t="s">
        <v>150</v>
      </c>
      <c r="H34" s="3" t="s">
        <v>149</v>
      </c>
      <c r="I34" s="3" t="s">
        <v>153</v>
      </c>
      <c r="K34" s="4" t="str">
        <f t="shared" si="0"/>
        <v>Plasmodium species, by qPCR</v>
      </c>
      <c r="L34" s="4" t="str">
        <f t="shared" si="1"/>
        <v>Plasmodium in blood</v>
      </c>
      <c r="M34" s="4" t="str">
        <f t="shared" si="2"/>
        <v>Eukaryota in blood</v>
      </c>
      <c r="N34" s="4"/>
      <c r="O34" s="4" t="str">
        <f>IF(E34="boolean","presence of",IF(E34="count","count of","data about"))&amp;" "&amp;I34&amp;" by "&amp;IF(ISNA(VLOOKUP(D34,lookup!A33:B35,2,FALSE)=TRUE),D34,VLOOKUP(D34,lookup!A33:B35,2))</f>
        <v>data about Plasmodium species by qPCR</v>
      </c>
      <c r="P34" s="4" t="str">
        <f t="shared" si="3"/>
        <v>a data item that is about Plasmodium species and is the specified output of some qPCR assay, which achieves an organism identification objective and has as specified input a blood specimen from an organism</v>
      </c>
      <c r="Q34" s="4" t="str">
        <f t="shared" si="4"/>
        <v>('data item' and is about some Plasmodium species) and is_specified_output_of some (('qPCR assay' and achieves_planned_objective some 'organism identification objective') and has_specified_input some 'blood specimen from organism')</v>
      </c>
    </row>
    <row r="35" spans="1:17" s="3" customFormat="1" ht="34" x14ac:dyDescent="0.2">
      <c r="A35" s="3" t="s">
        <v>57</v>
      </c>
      <c r="B35" s="3" t="s">
        <v>110</v>
      </c>
      <c r="C35" s="4" t="s">
        <v>148</v>
      </c>
      <c r="D35" s="3" t="s">
        <v>169</v>
      </c>
      <c r="E35" s="3" t="s">
        <v>180</v>
      </c>
      <c r="G35" s="3" t="s">
        <v>150</v>
      </c>
      <c r="H35" s="3" t="s">
        <v>149</v>
      </c>
      <c r="I35" s="3" t="s">
        <v>153</v>
      </c>
      <c r="K35" s="4" t="str">
        <f t="shared" si="0"/>
        <v>Plasmodium species, by qPCR</v>
      </c>
      <c r="L35" s="4" t="str">
        <f t="shared" si="1"/>
        <v>Plasmodium in blood</v>
      </c>
      <c r="M35" s="4" t="str">
        <f t="shared" si="2"/>
        <v>Eukaryota in blood</v>
      </c>
      <c r="N35" s="4"/>
      <c r="O35" s="4" t="str">
        <f>IF(E35="boolean","presence of",IF(E35="count","count of","data about"))&amp;" "&amp;I35&amp;" by "&amp;IF(ISNA(VLOOKUP(D35,lookup!A34:B36,2,FALSE)=TRUE),D35,VLOOKUP(D35,lookup!A34:B36,2))</f>
        <v>data about Plasmodium species by qPCR</v>
      </c>
      <c r="P35" s="4" t="str">
        <f t="shared" si="3"/>
        <v>a data item that is about Plasmodium species and is the specified output of some qPCR assay, which achieves an organism identification objective and has as specified input a blood specimen from an organism</v>
      </c>
      <c r="Q35" s="4" t="str">
        <f t="shared" si="4"/>
        <v>('data item' and is about some Plasmodium species) and is_specified_output_of some (('qPCR assay' and achieves_planned_objective some 'organism identification objective') and has_specified_input some 'blood specimen from organism')</v>
      </c>
    </row>
    <row r="36" spans="1:17" s="3" customFormat="1" ht="34" x14ac:dyDescent="0.2">
      <c r="A36" s="3" t="s">
        <v>57</v>
      </c>
      <c r="B36" s="3" t="s">
        <v>111</v>
      </c>
      <c r="C36" s="4" t="s">
        <v>148</v>
      </c>
      <c r="D36" s="3" t="s">
        <v>169</v>
      </c>
      <c r="E36" s="3" t="s">
        <v>180</v>
      </c>
      <c r="G36" s="3" t="s">
        <v>150</v>
      </c>
      <c r="H36" s="3" t="s">
        <v>149</v>
      </c>
      <c r="I36" s="3" t="s">
        <v>153</v>
      </c>
      <c r="K36" s="4" t="str">
        <f t="shared" si="0"/>
        <v>Plasmodium species, by qPCR</v>
      </c>
      <c r="L36" s="4" t="str">
        <f t="shared" si="1"/>
        <v>Plasmodium in blood</v>
      </c>
      <c r="M36" s="4" t="str">
        <f t="shared" si="2"/>
        <v>Eukaryota in blood</v>
      </c>
      <c r="N36" s="4"/>
      <c r="O36" s="4" t="str">
        <f>IF(E36="boolean","presence of",IF(E36="count","count of","data about"))&amp;" "&amp;I36&amp;" by "&amp;IF(ISNA(VLOOKUP(D36,lookup!A35:B37,2,FALSE)=TRUE),D36,VLOOKUP(D36,lookup!A35:B37,2))</f>
        <v>data about Plasmodium species by qPCR</v>
      </c>
      <c r="P36" s="4" t="str">
        <f t="shared" si="3"/>
        <v>a data item that is about Plasmodium species and is the specified output of some qPCR assay, which achieves an organism identification objective and has as specified input a blood specimen from an organism</v>
      </c>
      <c r="Q36" s="4" t="str">
        <f t="shared" si="4"/>
        <v>('data item' and is about some Plasmodium species) and is_specified_output_of some (('qPCR assay' and achieves_planned_objective some 'organism identification objective') and has_specified_input some 'blood specimen from organism')</v>
      </c>
    </row>
    <row r="37" spans="1:17" s="3" customFormat="1" ht="34" x14ac:dyDescent="0.2">
      <c r="A37" s="3" t="s">
        <v>57</v>
      </c>
      <c r="B37" s="3" t="s">
        <v>112</v>
      </c>
      <c r="C37" s="4" t="s">
        <v>148</v>
      </c>
      <c r="D37" s="3" t="s">
        <v>169</v>
      </c>
      <c r="E37" s="3" t="s">
        <v>180</v>
      </c>
      <c r="G37" s="3" t="s">
        <v>150</v>
      </c>
      <c r="H37" s="3" t="s">
        <v>149</v>
      </c>
      <c r="I37" s="3" t="s">
        <v>153</v>
      </c>
      <c r="K37" s="4" t="str">
        <f t="shared" si="0"/>
        <v>Plasmodium species, by qPCR</v>
      </c>
      <c r="L37" s="4" t="str">
        <f t="shared" si="1"/>
        <v>Plasmodium in blood</v>
      </c>
      <c r="M37" s="4" t="str">
        <f t="shared" si="2"/>
        <v>Eukaryota in blood</v>
      </c>
      <c r="N37" s="4"/>
      <c r="O37" s="4" t="str">
        <f>IF(E37="boolean","presence of",IF(E37="count","count of","data about"))&amp;" "&amp;I37&amp;" by "&amp;IF(ISNA(VLOOKUP(D37,lookup!A36:B38,2,FALSE)=TRUE),D37,VLOOKUP(D37,lookup!A36:B38,2))</f>
        <v>data about Plasmodium species by qPCR</v>
      </c>
      <c r="P37" s="4" t="str">
        <f t="shared" si="3"/>
        <v>a data item that is about Plasmodium species and is the specified output of some qPCR assay, which achieves an organism identification objective and has as specified input a blood specimen from an organism</v>
      </c>
      <c r="Q37" s="4" t="str">
        <f t="shared" si="4"/>
        <v>('data item' and is about some Plasmodium species) and is_specified_output_of some (('qPCR assay' and achieves_planned_objective some 'organism identification objective') and has_specified_input some 'blood specimen from organism')</v>
      </c>
    </row>
    <row r="38" spans="1:17" ht="34" x14ac:dyDescent="0.2">
      <c r="A38" t="s">
        <v>58</v>
      </c>
      <c r="B38" t="s">
        <v>113</v>
      </c>
      <c r="C38" s="1" t="s">
        <v>148</v>
      </c>
      <c r="D38" s="5" t="s">
        <v>169</v>
      </c>
      <c r="E38" s="5" t="s">
        <v>152</v>
      </c>
      <c r="F38" t="s">
        <v>178</v>
      </c>
      <c r="G38" t="s">
        <v>150</v>
      </c>
      <c r="H38" t="s">
        <v>149</v>
      </c>
      <c r="I38" s="5" t="s">
        <v>157</v>
      </c>
      <c r="K38" s="1" t="str">
        <f t="shared" si="0"/>
        <v>Plasmodium vivax (copies per rxn), by qPCR result</v>
      </c>
      <c r="L38" s="1" t="str">
        <f t="shared" si="1"/>
        <v>Raw eukaryota data</v>
      </c>
      <c r="M38" s="1" t="str">
        <f t="shared" si="2"/>
        <v>Raw test result</v>
      </c>
      <c r="O38" s="1" t="str">
        <f>IF(E38="boolean","presence of",IF(E38="count","count of","data about"))&amp;" "&amp;I38&amp;" by "&amp;IF(ISNA(VLOOKUP(D38,lookup!A37:B39,2,FALSE)=TRUE),D38,VLOOKUP(D38,lookup!A37:B39,2))</f>
        <v>data about Plasmodium vivax by qPCR</v>
      </c>
      <c r="P38" s="1" t="str">
        <f t="shared" si="3"/>
        <v>a data item that is about Plasmodium vivax and is the specified output of some qPCR assay, which achieves an organism identification objective and has as specified input a blood specimen from an organism</v>
      </c>
      <c r="Q38" s="1" t="str">
        <f t="shared" si="4"/>
        <v>('data item' and is about some Plasmodium vivax) and is_specified_output_of some (('qPCR assay' and achieves_planned_objective some 'organism identification objective') and has_specified_input some 'blood specimen from organism')</v>
      </c>
    </row>
    <row r="39" spans="1:17" s="3" customFormat="1" ht="34" x14ac:dyDescent="0.2">
      <c r="A39" s="3" t="s">
        <v>59</v>
      </c>
      <c r="B39" s="3" t="s">
        <v>114</v>
      </c>
      <c r="C39" s="4" t="s">
        <v>148</v>
      </c>
      <c r="D39" s="3" t="s">
        <v>155</v>
      </c>
      <c r="E39" s="3" t="s">
        <v>180</v>
      </c>
      <c r="G39" s="3" t="s">
        <v>150</v>
      </c>
      <c r="H39" s="3" t="s">
        <v>149</v>
      </c>
      <c r="I39" s="3" t="s">
        <v>153</v>
      </c>
      <c r="K39" s="4" t="str">
        <f t="shared" si="0"/>
        <v>Plasmodium species, by microscopy</v>
      </c>
      <c r="L39" s="4" t="str">
        <f t="shared" si="1"/>
        <v>Plasmodium in blood</v>
      </c>
      <c r="M39" s="4" t="str">
        <f t="shared" si="2"/>
        <v>Eukaryota in blood</v>
      </c>
      <c r="N39" s="4"/>
      <c r="O39" s="4" t="str">
        <f>IF(E39="boolean","presence of",IF(E39="count","count of","data about"))&amp;" "&amp;I39&amp;" by "&amp;IF(ISNA(VLOOKUP(D39,lookup!A38:B40,2,FALSE)=TRUE),D39,VLOOKUP(D39,lookup!A38:B40,2))</f>
        <v>data about Plasmodium species by microscopy</v>
      </c>
      <c r="P39" s="4" t="str">
        <f t="shared" si="3"/>
        <v>a data item that is about Plasmodium species and is the specified output of some microscopy assay, which achieves an organism identification objective and has as specified input a blood specimen from an organism</v>
      </c>
      <c r="Q39" s="4" t="str">
        <f t="shared" si="4"/>
        <v>('data item' and is about some Plasmodium species) and is_specified_output_of some (('microscopy assay' and achieves_planned_objective some 'organism identification objective') and has_specified_input some 'blood specimen from organism')</v>
      </c>
    </row>
    <row r="40" spans="1:17" s="3" customFormat="1" ht="34" x14ac:dyDescent="0.2">
      <c r="A40" s="3" t="s">
        <v>59</v>
      </c>
      <c r="B40" s="3" t="s">
        <v>115</v>
      </c>
      <c r="C40" s="4" t="s">
        <v>148</v>
      </c>
      <c r="D40" s="3" t="s">
        <v>155</v>
      </c>
      <c r="E40" s="3" t="s">
        <v>180</v>
      </c>
      <c r="G40" s="3" t="s">
        <v>150</v>
      </c>
      <c r="H40" s="3" t="s">
        <v>149</v>
      </c>
      <c r="I40" s="3" t="s">
        <v>153</v>
      </c>
      <c r="K40" s="4" t="str">
        <f t="shared" si="0"/>
        <v>Plasmodium species, by microscopy</v>
      </c>
      <c r="L40" s="4" t="str">
        <f t="shared" si="1"/>
        <v>Plasmodium in blood</v>
      </c>
      <c r="M40" s="4" t="str">
        <f t="shared" si="2"/>
        <v>Eukaryota in blood</v>
      </c>
      <c r="N40" s="4"/>
      <c r="O40" s="4" t="str">
        <f>IF(E40="boolean","presence of",IF(E40="count","count of","data about"))&amp;" "&amp;I40&amp;" by "&amp;IF(ISNA(VLOOKUP(D40,lookup!A39:B41,2,FALSE)=TRUE),D40,VLOOKUP(D40,lookup!A39:B41,2))</f>
        <v>data about Plasmodium species by microscopy</v>
      </c>
      <c r="P40" s="4" t="str">
        <f t="shared" si="3"/>
        <v>a data item that is about Plasmodium species and is the specified output of some microscopy assay, which achieves an organism identification objective and has as specified input a blood specimen from an organism</v>
      </c>
      <c r="Q40" s="4" t="str">
        <f t="shared" si="4"/>
        <v>('data item' and is about some Plasmodium species) and is_specified_output_of some (('microscopy assay' and achieves_planned_objective some 'organism identification objective') and has_specified_input some 'blood specimen from organism')</v>
      </c>
    </row>
    <row r="41" spans="1:17" ht="34" x14ac:dyDescent="0.2">
      <c r="A41" t="s">
        <v>60</v>
      </c>
      <c r="B41" t="s">
        <v>116</v>
      </c>
      <c r="C41" s="1" t="s">
        <v>148</v>
      </c>
      <c r="D41" s="5" t="s">
        <v>155</v>
      </c>
      <c r="E41" s="5" t="s">
        <v>152</v>
      </c>
      <c r="F41" s="5" t="s">
        <v>162</v>
      </c>
      <c r="G41" s="5" t="s">
        <v>150</v>
      </c>
      <c r="H41" s="5" t="s">
        <v>149</v>
      </c>
      <c r="I41" s="5" t="s">
        <v>156</v>
      </c>
      <c r="K41" s="1" t="str">
        <f t="shared" si="0"/>
        <v>Plasmodium gametocytes (per 500 WBC), by microscopy result</v>
      </c>
      <c r="L41" s="1" t="str">
        <f t="shared" si="1"/>
        <v>Raw eukaryota data</v>
      </c>
      <c r="M41" s="1" t="str">
        <f t="shared" si="2"/>
        <v>Raw test result</v>
      </c>
      <c r="O41" s="1" t="str">
        <f>IF(E41="boolean","presence of",IF(E41="count","count of","data about"))&amp;" "&amp;I41&amp;" by "&amp;IF(ISNA(VLOOKUP(D41,lookup!A40:B42,2,FALSE)=TRUE),D41,VLOOKUP(D41,lookup!A40:B42,2))</f>
        <v>data about Plasmodium gametocytes by microscopy</v>
      </c>
      <c r="P41" s="1" t="str">
        <f t="shared" si="3"/>
        <v>a data item that is about Plasmodium gametocytes and is the specified output of some microscopy assay, which achieves an organism identification objective and has as specified input a blood specimen from an organism</v>
      </c>
      <c r="Q41" s="1" t="str">
        <f t="shared" si="4"/>
        <v>('data item' and is about some Plasmodium gametocytes) and is_specified_output_of some (('microscopy assay' and achieves_planned_objective some 'organism identification objective') and has_specified_input some 'blood specimen from organism')</v>
      </c>
    </row>
    <row r="42" spans="1:17" ht="34" x14ac:dyDescent="0.2">
      <c r="A42" t="s">
        <v>60</v>
      </c>
      <c r="B42" t="s">
        <v>117</v>
      </c>
      <c r="C42" s="1" t="s">
        <v>148</v>
      </c>
      <c r="D42" s="5" t="s">
        <v>155</v>
      </c>
      <c r="E42" s="5" t="s">
        <v>152</v>
      </c>
      <c r="F42" s="5" t="s">
        <v>162</v>
      </c>
      <c r="G42" s="5" t="s">
        <v>150</v>
      </c>
      <c r="H42" s="5" t="s">
        <v>149</v>
      </c>
      <c r="I42" s="5" t="s">
        <v>156</v>
      </c>
      <c r="K42" s="1" t="str">
        <f t="shared" si="0"/>
        <v>Plasmodium gametocytes (per 500 WBC), by microscopy result</v>
      </c>
      <c r="L42" s="1" t="str">
        <f t="shared" si="1"/>
        <v>Raw eukaryota data</v>
      </c>
      <c r="M42" s="1" t="str">
        <f t="shared" si="2"/>
        <v>Raw test result</v>
      </c>
      <c r="O42" s="1" t="str">
        <f>IF(E42="boolean","presence of",IF(E42="count","count of","data about"))&amp;" "&amp;I42&amp;" by "&amp;IF(ISNA(VLOOKUP(D42,lookup!A41:B43,2,FALSE)=TRUE),D42,VLOOKUP(D42,lookup!A41:B43,2))</f>
        <v>data about Plasmodium gametocytes by microscopy</v>
      </c>
      <c r="P42" s="1" t="str">
        <f t="shared" si="3"/>
        <v>a data item that is about Plasmodium gametocytes and is the specified output of some microscopy assay, which achieves an organism identification objective and has as specified input a blood specimen from an organism</v>
      </c>
      <c r="Q42" s="1" t="str">
        <f t="shared" si="4"/>
        <v>('data item' and is about some Plasmodium gametocytes) and is_specified_output_of some (('microscopy assay' and achieves_planned_objective some 'organism identification objective') and has_specified_input some 'blood specimen from organism')</v>
      </c>
    </row>
    <row r="43" spans="1:17" ht="34" x14ac:dyDescent="0.2">
      <c r="A43" t="s">
        <v>60</v>
      </c>
      <c r="B43" t="s">
        <v>118</v>
      </c>
      <c r="C43" s="1" t="s">
        <v>148</v>
      </c>
      <c r="D43" s="5" t="s">
        <v>155</v>
      </c>
      <c r="E43" s="5" t="s">
        <v>152</v>
      </c>
      <c r="F43" s="5" t="s">
        <v>162</v>
      </c>
      <c r="G43" s="5" t="s">
        <v>150</v>
      </c>
      <c r="H43" s="5" t="s">
        <v>149</v>
      </c>
      <c r="I43" s="5" t="s">
        <v>156</v>
      </c>
      <c r="K43" s="1" t="str">
        <f t="shared" si="0"/>
        <v>Plasmodium gametocytes (per 500 WBC), by microscopy result</v>
      </c>
      <c r="L43" s="1" t="str">
        <f t="shared" si="1"/>
        <v>Raw eukaryota data</v>
      </c>
      <c r="M43" s="1" t="str">
        <f t="shared" si="2"/>
        <v>Raw test result</v>
      </c>
      <c r="O43" s="1" t="str">
        <f>IF(E43="boolean","presence of",IF(E43="count","count of","data about"))&amp;" "&amp;I43&amp;" by "&amp;IF(ISNA(VLOOKUP(D43,lookup!A42:B44,2,FALSE)=TRUE),D43,VLOOKUP(D43,lookup!A42:B44,2))</f>
        <v>data about Plasmodium gametocytes by microscopy</v>
      </c>
      <c r="P43" s="1" t="str">
        <f t="shared" si="3"/>
        <v>a data item that is about Plasmodium gametocytes and is the specified output of some microscopy assay, which achieves an organism identification objective and has as specified input a blood specimen from an organism</v>
      </c>
      <c r="Q43" s="1" t="str">
        <f t="shared" si="4"/>
        <v>('data item' and is about some Plasmodium gametocytes) and is_specified_output_of some (('microscopy assay' and achieves_planned_objective some 'organism identification objective') and has_specified_input some 'blood specimen from organism')</v>
      </c>
    </row>
    <row r="44" spans="1:17" s="3" customFormat="1" ht="34" x14ac:dyDescent="0.2">
      <c r="A44" s="3" t="s">
        <v>61</v>
      </c>
      <c r="B44" s="3" t="s">
        <v>119</v>
      </c>
      <c r="C44" s="4" t="s">
        <v>148</v>
      </c>
      <c r="D44" s="3" t="s">
        <v>163</v>
      </c>
      <c r="E44" s="3" t="s">
        <v>43</v>
      </c>
      <c r="G44" s="3" t="s">
        <v>150</v>
      </c>
      <c r="H44" s="3" t="s">
        <v>149</v>
      </c>
      <c r="I44" s="3" t="s">
        <v>149</v>
      </c>
      <c r="K44" s="4" t="str">
        <f t="shared" si="0"/>
        <v>Plasmodium, by thick smear microscopy</v>
      </c>
      <c r="L44" s="4" t="str">
        <f t="shared" si="1"/>
        <v>Plasmodium in blood</v>
      </c>
      <c r="M44" s="4" t="str">
        <f t="shared" si="2"/>
        <v>Eukaryota in blood</v>
      </c>
      <c r="N44" s="4"/>
      <c r="O44" s="4" t="str">
        <f>IF(E44="boolean","presence of",IF(E44="count","count of","data about"))&amp;" "&amp;I44&amp;" by "&amp;IF(ISNA(VLOOKUP(D44,lookup!A43:B45,2,FALSE)=TRUE),D44,VLOOKUP(D44,lookup!A43:B45,2))</f>
        <v>presence of Plasmodium by thick smear microscopy</v>
      </c>
      <c r="P44" s="4" t="str">
        <f t="shared" si="3"/>
        <v>a categorical measurement datum that is about Plasmodium and is the specified output of some thick smear microscopy assay, which achieves an organism identification objective and has as specified input a blood specimen from an organism</v>
      </c>
      <c r="Q44" s="4" t="str">
        <f t="shared" si="4"/>
        <v>('categorical measurement datum' and is about some Plasmodium) and is_specified_output_of some (('thick smear microscopy assay' and achieves_planned_objective some 'organism identification objective') and has_specified_input some 'blood specimen from organism')</v>
      </c>
    </row>
    <row r="45" spans="1:17" s="3" customFormat="1" ht="34" x14ac:dyDescent="0.2">
      <c r="A45" s="3" t="s">
        <v>61</v>
      </c>
      <c r="B45" s="3" t="s">
        <v>120</v>
      </c>
      <c r="C45" s="4" t="s">
        <v>148</v>
      </c>
      <c r="D45" s="3" t="s">
        <v>163</v>
      </c>
      <c r="E45" s="3" t="s">
        <v>43</v>
      </c>
      <c r="G45" s="3" t="s">
        <v>150</v>
      </c>
      <c r="H45" s="3" t="s">
        <v>149</v>
      </c>
      <c r="I45" s="3" t="s">
        <v>149</v>
      </c>
      <c r="K45" s="4" t="str">
        <f t="shared" si="0"/>
        <v>Plasmodium, by thick smear microscopy</v>
      </c>
      <c r="L45" s="4" t="str">
        <f t="shared" si="1"/>
        <v>Plasmodium in blood</v>
      </c>
      <c r="M45" s="4" t="str">
        <f t="shared" si="2"/>
        <v>Eukaryota in blood</v>
      </c>
      <c r="N45" s="4"/>
      <c r="O45" s="4" t="str">
        <f>IF(E45="boolean","presence of",IF(E45="count","count of","data about"))&amp;" "&amp;I45&amp;" by "&amp;IF(ISNA(VLOOKUP(D45,lookup!A44:B46,2,FALSE)=TRUE),D45,VLOOKUP(D45,lookup!A44:B46,2))</f>
        <v>presence of Plasmodium by thick smear microscopy</v>
      </c>
      <c r="P45" s="4" t="str">
        <f t="shared" si="3"/>
        <v>a categorical measurement datum that is about Plasmodium and is the specified output of some thick smear microscopy assay, which achieves an organism identification objective and has as specified input a blood specimen from an organism</v>
      </c>
      <c r="Q45" s="4" t="str">
        <f t="shared" si="4"/>
        <v>('categorical measurement datum' and is about some Plasmodium) and is_specified_output_of some (('thick smear microscopy assay' and achieves_planned_objective some 'organism identification objective') and has_specified_input some 'blood specimen from organism')</v>
      </c>
    </row>
    <row r="46" spans="1:17" s="3" customFormat="1" ht="34" x14ac:dyDescent="0.2">
      <c r="A46" s="3" t="s">
        <v>61</v>
      </c>
      <c r="B46" s="3" t="s">
        <v>121</v>
      </c>
      <c r="C46" s="4" t="s">
        <v>148</v>
      </c>
      <c r="D46" s="3" t="s">
        <v>163</v>
      </c>
      <c r="E46" s="3" t="s">
        <v>43</v>
      </c>
      <c r="G46" s="3" t="s">
        <v>150</v>
      </c>
      <c r="H46" s="3" t="s">
        <v>149</v>
      </c>
      <c r="I46" s="3" t="s">
        <v>149</v>
      </c>
      <c r="K46" s="4" t="str">
        <f t="shared" si="0"/>
        <v>Plasmodium, by thick smear microscopy</v>
      </c>
      <c r="L46" s="4" t="str">
        <f t="shared" si="1"/>
        <v>Plasmodium in blood</v>
      </c>
      <c r="M46" s="4" t="str">
        <f t="shared" si="2"/>
        <v>Eukaryota in blood</v>
      </c>
      <c r="N46" s="4"/>
      <c r="O46" s="4" t="str">
        <f>IF(E46="boolean","presence of",IF(E46="count","count of","data about"))&amp;" "&amp;I46&amp;" by "&amp;IF(ISNA(VLOOKUP(D46,lookup!A45:B47,2,FALSE)=TRUE),D46,VLOOKUP(D46,lookup!A45:B47,2))</f>
        <v>presence of Plasmodium by thick smear microscopy</v>
      </c>
      <c r="P46" s="4" t="str">
        <f t="shared" si="3"/>
        <v>a categorical measurement datum that is about Plasmodium and is the specified output of some thick smear microscopy assay, which achieves an organism identification objective and has as specified input a blood specimen from an organism</v>
      </c>
      <c r="Q46" s="4" t="str">
        <f t="shared" si="4"/>
        <v>('categorical measurement datum' and is about some Plasmodium) and is_specified_output_of some (('thick smear microscopy assay' and achieves_planned_objective some 'organism identification objective') and has_specified_input some 'blood specimen from organism')</v>
      </c>
    </row>
    <row r="47" spans="1:17" s="3" customFormat="1" ht="34" x14ac:dyDescent="0.2">
      <c r="A47" s="3" t="s">
        <v>61</v>
      </c>
      <c r="B47" s="3" t="s">
        <v>122</v>
      </c>
      <c r="C47" s="4" t="s">
        <v>148</v>
      </c>
      <c r="D47" s="3" t="s">
        <v>163</v>
      </c>
      <c r="E47" s="3" t="s">
        <v>43</v>
      </c>
      <c r="G47" s="3" t="s">
        <v>150</v>
      </c>
      <c r="H47" s="3" t="s">
        <v>149</v>
      </c>
      <c r="I47" s="3" t="s">
        <v>149</v>
      </c>
      <c r="K47" s="4" t="str">
        <f t="shared" si="0"/>
        <v>Plasmodium, by thick smear microscopy</v>
      </c>
      <c r="L47" s="4" t="str">
        <f t="shared" si="1"/>
        <v>Plasmodium in blood</v>
      </c>
      <c r="M47" s="4" t="str">
        <f t="shared" si="2"/>
        <v>Eukaryota in blood</v>
      </c>
      <c r="N47" s="4"/>
      <c r="O47" s="4" t="str">
        <f>IF(E47="boolean","presence of",IF(E47="count","count of","data about"))&amp;" "&amp;I47&amp;" by "&amp;IF(ISNA(VLOOKUP(D47,lookup!A46:B48,2,FALSE)=TRUE),D47,VLOOKUP(D47,lookup!A46:B48,2))</f>
        <v>presence of Plasmodium by thick smear microscopy</v>
      </c>
      <c r="P47" s="4" t="str">
        <f t="shared" si="3"/>
        <v>a categorical measurement datum that is about Plasmodium and is the specified output of some thick smear microscopy assay, which achieves an organism identification objective and has as specified input a blood specimen from an organism</v>
      </c>
      <c r="Q47" s="4" t="str">
        <f t="shared" si="4"/>
        <v>('categorical measurement datum' and is about some Plasmodium) and is_specified_output_of some (('thick smear microscopy assay' and achieves_planned_objective some 'organism identification objective') and has_specified_input some 'blood specimen from organism')</v>
      </c>
    </row>
    <row r="48" spans="1:17" ht="34" x14ac:dyDescent="0.2">
      <c r="A48" t="s">
        <v>62</v>
      </c>
      <c r="B48" t="s">
        <v>123</v>
      </c>
      <c r="C48" s="1" t="s">
        <v>148</v>
      </c>
      <c r="D48" s="5" t="s">
        <v>164</v>
      </c>
      <c r="E48" s="5" t="s">
        <v>43</v>
      </c>
      <c r="G48" t="s">
        <v>150</v>
      </c>
      <c r="H48" t="s">
        <v>149</v>
      </c>
      <c r="I48" s="5" t="s">
        <v>149</v>
      </c>
      <c r="K48" s="1" t="str">
        <f t="shared" si="0"/>
        <v>Plasmodium, by RDT</v>
      </c>
      <c r="L48" s="1" t="str">
        <f t="shared" si="1"/>
        <v>Plasmodium in blood</v>
      </c>
      <c r="M48" s="1" t="str">
        <f t="shared" si="2"/>
        <v>Eukaryota in blood</v>
      </c>
      <c r="O48" s="1" t="str">
        <f>IF(E48="boolean","presence of",IF(E48="count","count of","data about"))&amp;" "&amp;I48&amp;" by "&amp;IF(ISNA(VLOOKUP(D48,lookup!A47:B49,2,FALSE)=TRUE),D48,VLOOKUP(D48,lookup!A47:B49,2))</f>
        <v>presence of Plasmodium by RDT</v>
      </c>
      <c r="P48" s="1" t="str">
        <f t="shared" si="3"/>
        <v>a categorical measurement datum that is about Plasmodium and is the specified output of some RDT assay, which achieves an organism identification objective and has as specified input a blood specimen from an organism</v>
      </c>
      <c r="Q48" s="1" t="str">
        <f t="shared" si="4"/>
        <v>('categorical measurement datum' and is about some Plasmodium) and is_specified_output_of some (('RDT assay' and achieves_planned_objective some 'organism identification objective') and has_specified_input some 'blood specimen from organism')</v>
      </c>
    </row>
    <row r="49" spans="1:17" ht="34" x14ac:dyDescent="0.2">
      <c r="A49" t="s">
        <v>62</v>
      </c>
      <c r="B49" t="s">
        <v>124</v>
      </c>
      <c r="C49" s="1" t="s">
        <v>148</v>
      </c>
      <c r="D49" s="5" t="s">
        <v>164</v>
      </c>
      <c r="E49" s="5" t="s">
        <v>43</v>
      </c>
      <c r="G49" t="s">
        <v>150</v>
      </c>
      <c r="H49" t="s">
        <v>149</v>
      </c>
      <c r="I49" s="5" t="s">
        <v>149</v>
      </c>
      <c r="K49" s="1" t="str">
        <f t="shared" si="0"/>
        <v>Plasmodium, by RDT</v>
      </c>
      <c r="L49" s="1" t="str">
        <f t="shared" si="1"/>
        <v>Plasmodium in blood</v>
      </c>
      <c r="M49" s="1" t="str">
        <f t="shared" si="2"/>
        <v>Eukaryota in blood</v>
      </c>
      <c r="O49" s="1" t="str">
        <f>IF(E49="boolean","presence of",IF(E49="count","count of","data about"))&amp;" "&amp;I49&amp;" by "&amp;IF(ISNA(VLOOKUP(D49,lookup!A48:B50,2,FALSE)=TRUE),D49,VLOOKUP(D49,lookup!A48:B50,2))</f>
        <v>presence of Plasmodium by RDT</v>
      </c>
      <c r="P49" s="1" t="str">
        <f t="shared" si="3"/>
        <v>a categorical measurement datum that is about Plasmodium and is the specified output of some RDT assay, which achieves an organism identification objective and has as specified input a blood specimen from an organism</v>
      </c>
      <c r="Q49" s="1" t="str">
        <f t="shared" si="4"/>
        <v>('categorical measurement datum' and is about some Plasmodium) and is_specified_output_of some (('RDT assay' and achieves_planned_objective some 'organism identification objective') and has_specified_input some 'blood specimen from organism')</v>
      </c>
    </row>
    <row r="50" spans="1:17" s="3" customFormat="1" ht="34" x14ac:dyDescent="0.2">
      <c r="A50" s="3" t="s">
        <v>63</v>
      </c>
      <c r="B50" s="3" t="s">
        <v>125</v>
      </c>
      <c r="C50" s="4" t="s">
        <v>148</v>
      </c>
      <c r="D50" s="3" t="s">
        <v>155</v>
      </c>
      <c r="E50" s="3" t="s">
        <v>152</v>
      </c>
      <c r="F50" s="3" t="s">
        <v>162</v>
      </c>
      <c r="G50" s="3" t="s">
        <v>150</v>
      </c>
      <c r="H50" s="3" t="s">
        <v>149</v>
      </c>
      <c r="I50" s="3" t="s">
        <v>165</v>
      </c>
      <c r="K50" s="4" t="str">
        <f t="shared" si="0"/>
        <v>Plasmodium asexual stages (per 500 WBC), by microscopy result</v>
      </c>
      <c r="L50" s="4" t="str">
        <f t="shared" si="1"/>
        <v>Raw eukaryota data</v>
      </c>
      <c r="M50" s="4" t="str">
        <f t="shared" si="2"/>
        <v>Raw test result</v>
      </c>
      <c r="N50" s="4"/>
      <c r="O50" s="4" t="str">
        <f>IF(E50="boolean","presence of",IF(E50="count","count of","data about"))&amp;" "&amp;I50&amp;" by "&amp;IF(ISNA(VLOOKUP(D50,lookup!A49:B51,2,FALSE)=TRUE),D50,VLOOKUP(D50,lookup!A49:B51,2))</f>
        <v>data about Plasmodium asexual stages by microscopy</v>
      </c>
      <c r="P50" s="4" t="str">
        <f t="shared" si="3"/>
        <v>a data item that is about Plasmodium asexual stages and is the specified output of some microscopy assay, which achieves an organism identification objective and has as specified input a blood specimen from an organism</v>
      </c>
      <c r="Q50" s="4" t="str">
        <f t="shared" si="4"/>
        <v>('data item' and is about some Plasmodium asexual stages) and is_specified_output_of some (('microscopy assay' and achieves_planned_objective some 'organism identification objective') and has_specified_input some 'blood specimen from organism')</v>
      </c>
    </row>
    <row r="51" spans="1:17" s="3" customFormat="1" ht="34" x14ac:dyDescent="0.2">
      <c r="A51" s="3" t="s">
        <v>63</v>
      </c>
      <c r="B51" s="3" t="s">
        <v>126</v>
      </c>
      <c r="C51" s="4" t="s">
        <v>148</v>
      </c>
      <c r="D51" s="3" t="s">
        <v>155</v>
      </c>
      <c r="E51" s="3" t="s">
        <v>152</v>
      </c>
      <c r="F51" s="3" t="s">
        <v>162</v>
      </c>
      <c r="G51" s="3" t="s">
        <v>150</v>
      </c>
      <c r="H51" s="3" t="s">
        <v>149</v>
      </c>
      <c r="I51" s="3" t="s">
        <v>165</v>
      </c>
      <c r="K51" s="4" t="str">
        <f t="shared" si="0"/>
        <v>Plasmodium asexual stages (per 500 WBC), by microscopy result</v>
      </c>
      <c r="L51" s="4" t="str">
        <f t="shared" si="1"/>
        <v>Raw eukaryota data</v>
      </c>
      <c r="M51" s="4" t="str">
        <f t="shared" si="2"/>
        <v>Raw test result</v>
      </c>
      <c r="N51" s="4"/>
      <c r="O51" s="4" t="str">
        <f>IF(E51="boolean","presence of",IF(E51="count","count of","data about"))&amp;" "&amp;I51&amp;" by "&amp;IF(ISNA(VLOOKUP(D51,lookup!A50:B52,2,FALSE)=TRUE),D51,VLOOKUP(D51,lookup!A50:B52,2))</f>
        <v>data about Plasmodium asexual stages by microscopy</v>
      </c>
      <c r="P51" s="4" t="str">
        <f t="shared" si="3"/>
        <v>a data item that is about Plasmodium asexual stages and is the specified output of some microscopy assay, which achieves an organism identification objective and has as specified input a blood specimen from an organism</v>
      </c>
      <c r="Q51" s="4" t="str">
        <f t="shared" si="4"/>
        <v>('data item' and is about some Plasmodium asexual stages) and is_specified_output_of some (('microscopy assay' and achieves_planned_objective some 'organism identification objective') and has_specified_input some 'blood specimen from organism')</v>
      </c>
    </row>
    <row r="52" spans="1:17" s="3" customFormat="1" ht="34" x14ac:dyDescent="0.2">
      <c r="A52" s="3" t="s">
        <v>63</v>
      </c>
      <c r="B52" s="3" t="s">
        <v>127</v>
      </c>
      <c r="C52" s="4" t="s">
        <v>148</v>
      </c>
      <c r="D52" s="3" t="s">
        <v>155</v>
      </c>
      <c r="E52" s="3" t="s">
        <v>152</v>
      </c>
      <c r="F52" s="3" t="s">
        <v>162</v>
      </c>
      <c r="G52" s="3" t="s">
        <v>150</v>
      </c>
      <c r="H52" s="3" t="s">
        <v>149</v>
      </c>
      <c r="I52" s="3" t="s">
        <v>165</v>
      </c>
      <c r="K52" s="4" t="str">
        <f t="shared" si="0"/>
        <v>Plasmodium asexual stages (per 500 WBC), by microscopy result</v>
      </c>
      <c r="L52" s="4" t="str">
        <f t="shared" si="1"/>
        <v>Raw eukaryota data</v>
      </c>
      <c r="M52" s="4" t="str">
        <f t="shared" si="2"/>
        <v>Raw test result</v>
      </c>
      <c r="N52" s="4"/>
      <c r="O52" s="4" t="str">
        <f>IF(E52="boolean","presence of",IF(E52="count","count of","data about"))&amp;" "&amp;I52&amp;" by "&amp;IF(ISNA(VLOOKUP(D52,lookup!A51:B53,2,FALSE)=TRUE),D52,VLOOKUP(D52,lookup!A51:B53,2))</f>
        <v>data about Plasmodium asexual stages by microscopy</v>
      </c>
      <c r="P52" s="4" t="str">
        <f t="shared" si="3"/>
        <v>a data item that is about Plasmodium asexual stages and is the specified output of some microscopy assay, which achieves an organism identification objective and has as specified input a blood specimen from an organism</v>
      </c>
      <c r="Q52" s="4" t="str">
        <f t="shared" si="4"/>
        <v>('data item' and is about some Plasmodium asexual stages) and is_specified_output_of some (('microscopy assay' and achieves_planned_objective some 'organism identification objective') and has_specified_input some 'blood specimen from organism')</v>
      </c>
    </row>
    <row r="53" spans="1:17" ht="34" x14ac:dyDescent="0.2">
      <c r="A53" t="s">
        <v>64</v>
      </c>
      <c r="B53" t="s">
        <v>128</v>
      </c>
      <c r="C53" s="1" t="s">
        <v>148</v>
      </c>
      <c r="D53" s="5" t="s">
        <v>151</v>
      </c>
      <c r="E53" s="5" t="s">
        <v>43</v>
      </c>
      <c r="G53" t="s">
        <v>150</v>
      </c>
      <c r="H53" t="s">
        <v>149</v>
      </c>
      <c r="I53" s="5" t="s">
        <v>149</v>
      </c>
      <c r="K53" s="1" t="str">
        <f t="shared" si="0"/>
        <v>Plasmodium, by thin smear microscopy</v>
      </c>
      <c r="L53" s="1" t="str">
        <f t="shared" si="1"/>
        <v>Plasmodium in blood</v>
      </c>
      <c r="M53" s="1" t="str">
        <f t="shared" si="2"/>
        <v>Eukaryota in blood</v>
      </c>
      <c r="O53" s="1" t="str">
        <f>IF(E53="boolean","presence of",IF(E53="count","count of","data about"))&amp;" "&amp;I53&amp;" by "&amp;IF(ISNA(VLOOKUP(D53,lookup!A52:B54,2,FALSE)=TRUE),D53,VLOOKUP(D53,lookup!A52:B54,2))</f>
        <v>presence of Plasmodium by thin smear microscopy</v>
      </c>
      <c r="P53" s="1" t="str">
        <f t="shared" si="3"/>
        <v>a categorical measurement datum that is about Plasmodium and is the specified output of some thin smear microscopy assay, which achieves an organism identification objective and has as specified input a blood specimen from an organism</v>
      </c>
      <c r="Q53" s="1" t="str">
        <f t="shared" si="4"/>
        <v>('categorical measurement datum' and is about some Plasmodium) and is_specified_output_of some (('thin smear microscopy assay' and achieves_planned_objective some 'organism identification objective') and has_specified_input some 'blood specimen from organism')</v>
      </c>
    </row>
    <row r="54" spans="1:17" ht="34" x14ac:dyDescent="0.2">
      <c r="A54" t="s">
        <v>64</v>
      </c>
      <c r="B54" t="s">
        <v>129</v>
      </c>
      <c r="C54" s="1" t="s">
        <v>148</v>
      </c>
      <c r="D54" s="5" t="s">
        <v>151</v>
      </c>
      <c r="E54" s="5" t="s">
        <v>43</v>
      </c>
      <c r="G54" t="s">
        <v>150</v>
      </c>
      <c r="H54" t="s">
        <v>149</v>
      </c>
      <c r="I54" s="5" t="s">
        <v>149</v>
      </c>
      <c r="K54" s="1" t="str">
        <f t="shared" si="0"/>
        <v>Plasmodium, by thin smear microscopy</v>
      </c>
      <c r="L54" s="1" t="str">
        <f t="shared" si="1"/>
        <v>Plasmodium in blood</v>
      </c>
      <c r="M54" s="1" t="str">
        <f t="shared" si="2"/>
        <v>Eukaryota in blood</v>
      </c>
      <c r="O54" s="1" t="str">
        <f>IF(E54="boolean","presence of",IF(E54="count","count of","data about"))&amp;" "&amp;I54&amp;" by "&amp;IF(ISNA(VLOOKUP(D54,lookup!A53:B55,2,FALSE)=TRUE),D54,VLOOKUP(D54,lookup!A53:B55,2))</f>
        <v>presence of Plasmodium by thin smear microscopy</v>
      </c>
      <c r="P54" s="1" t="str">
        <f t="shared" si="3"/>
        <v>a categorical measurement datum that is about Plasmodium and is the specified output of some thin smear microscopy assay, which achieves an organism identification objective and has as specified input a blood specimen from an organism</v>
      </c>
      <c r="Q54" s="1" t="str">
        <f t="shared" si="4"/>
        <v>('categorical measurement datum' and is about some Plasmodium) and is_specified_output_of some (('thin smear microscopy assay' and achieves_planned_objective some 'organism identification objective') and has_specified_input some 'blood specimen from organism')</v>
      </c>
    </row>
    <row r="55" spans="1:17" ht="34" x14ac:dyDescent="0.2">
      <c r="A55" t="s">
        <v>64</v>
      </c>
      <c r="B55" t="s">
        <v>130</v>
      </c>
      <c r="C55" s="1" t="s">
        <v>148</v>
      </c>
      <c r="D55" s="5" t="s">
        <v>151</v>
      </c>
      <c r="E55" s="5" t="s">
        <v>43</v>
      </c>
      <c r="G55" t="s">
        <v>150</v>
      </c>
      <c r="H55" t="s">
        <v>149</v>
      </c>
      <c r="I55" s="5" t="s">
        <v>149</v>
      </c>
      <c r="K55" s="1" t="str">
        <f t="shared" si="0"/>
        <v>Plasmodium, by thin smear microscopy</v>
      </c>
      <c r="L55" s="1" t="str">
        <f t="shared" si="1"/>
        <v>Plasmodium in blood</v>
      </c>
      <c r="M55" s="1" t="str">
        <f t="shared" si="2"/>
        <v>Eukaryota in blood</v>
      </c>
      <c r="O55" s="1" t="str">
        <f>IF(E55="boolean","presence of",IF(E55="count","count of","data about"))&amp;" "&amp;I55&amp;" by "&amp;IF(ISNA(VLOOKUP(D55,lookup!A54:B56,2,FALSE)=TRUE),D55,VLOOKUP(D55,lookup!A54:B56,2))</f>
        <v>presence of Plasmodium by thin smear microscopy</v>
      </c>
      <c r="P55" s="1" t="str">
        <f t="shared" si="3"/>
        <v>a categorical measurement datum that is about Plasmodium and is the specified output of some thin smear microscopy assay, which achieves an organism identification objective and has as specified input a blood specimen from an organism</v>
      </c>
      <c r="Q55" s="1" t="str">
        <f t="shared" si="4"/>
        <v>('categorical measurement datum' and is about some Plasmodium) and is_specified_output_of some (('thin smear microscopy assay' and achieves_planned_objective some 'organism identification objective') and has_specified_input some 'blood specimen from organism')</v>
      </c>
    </row>
    <row r="56" spans="1:17" s="3" customFormat="1" ht="34" x14ac:dyDescent="0.2">
      <c r="A56" s="3" t="s">
        <v>65</v>
      </c>
      <c r="B56" s="3" t="s">
        <v>131</v>
      </c>
      <c r="C56" s="4" t="s">
        <v>148</v>
      </c>
      <c r="D56" s="3" t="s">
        <v>155</v>
      </c>
      <c r="E56" s="3" t="s">
        <v>152</v>
      </c>
      <c r="F56" s="3" t="s">
        <v>154</v>
      </c>
      <c r="G56" s="3" t="s">
        <v>150</v>
      </c>
      <c r="H56" s="3" t="s">
        <v>149</v>
      </c>
      <c r="I56" s="3" t="s">
        <v>165</v>
      </c>
      <c r="K56" s="4" t="str">
        <f t="shared" si="0"/>
        <v>Plasmodium asexual stages (per uL blood), by microscopy result</v>
      </c>
      <c r="L56" s="4" t="str">
        <f t="shared" si="1"/>
        <v>Raw eukaryota data</v>
      </c>
      <c r="M56" s="4" t="str">
        <f t="shared" si="2"/>
        <v>Raw test result</v>
      </c>
      <c r="N56" s="4"/>
      <c r="O56" s="4" t="str">
        <f>IF(E56="boolean","presence of",IF(E56="count","count of","data about"))&amp;" "&amp;I56&amp;" by "&amp;IF(ISNA(VLOOKUP(D56,lookup!A55:B57,2,FALSE)=TRUE),D56,VLOOKUP(D56,lookup!A55:B57,2))</f>
        <v>data about Plasmodium asexual stages by microscopy</v>
      </c>
      <c r="P56" s="4" t="str">
        <f t="shared" si="3"/>
        <v>a data item that is about Plasmodium asexual stages and is the specified output of some microscopy assay, which achieves an organism identification objective and has as specified input a blood specimen from an organism</v>
      </c>
      <c r="Q56" s="4" t="str">
        <f t="shared" si="4"/>
        <v>('data item' and is about some Plasmodium asexual stages) and is_specified_output_of some (('microscopy assay' and achieves_planned_objective some 'organism identification objective') and has_specified_input some 'blood specimen from organism')</v>
      </c>
    </row>
    <row r="57" spans="1:17" s="3" customFormat="1" ht="34" x14ac:dyDescent="0.2">
      <c r="A57" s="3" t="s">
        <v>65</v>
      </c>
      <c r="B57" s="3" t="s">
        <v>132</v>
      </c>
      <c r="C57" s="4" t="s">
        <v>148</v>
      </c>
      <c r="D57" s="3" t="s">
        <v>155</v>
      </c>
      <c r="E57" s="3" t="s">
        <v>152</v>
      </c>
      <c r="F57" s="3" t="s">
        <v>154</v>
      </c>
      <c r="G57" s="3" t="s">
        <v>150</v>
      </c>
      <c r="H57" s="3" t="s">
        <v>149</v>
      </c>
      <c r="I57" s="3" t="s">
        <v>165</v>
      </c>
      <c r="K57" s="4" t="str">
        <f t="shared" si="0"/>
        <v>Plasmodium asexual stages (per uL blood), by microscopy result</v>
      </c>
      <c r="L57" s="4" t="str">
        <f t="shared" si="1"/>
        <v>Raw eukaryota data</v>
      </c>
      <c r="M57" s="4" t="str">
        <f t="shared" si="2"/>
        <v>Raw test result</v>
      </c>
      <c r="N57" s="4"/>
      <c r="O57" s="4" t="str">
        <f>IF(E57="boolean","presence of",IF(E57="count","count of","data about"))&amp;" "&amp;I57&amp;" by "&amp;IF(ISNA(VLOOKUP(D57,lookup!A56:B58,2,FALSE)=TRUE),D57,VLOOKUP(D57,lookup!A56:B58,2))</f>
        <v>data about Plasmodium asexual stages by microscopy</v>
      </c>
      <c r="P57" s="4" t="str">
        <f t="shared" si="3"/>
        <v>a data item that is about Plasmodium asexual stages and is the specified output of some microscopy assay, which achieves an organism identification objective and has as specified input a blood specimen from an organism</v>
      </c>
      <c r="Q57" s="4" t="str">
        <f t="shared" si="4"/>
        <v>('data item' and is about some Plasmodium asexual stages) and is_specified_output_of some (('microscopy assay' and achieves_planned_objective some 'organism identification objective') and has_specified_input some 'blood specimen from organism')</v>
      </c>
    </row>
    <row r="58" spans="1:17" ht="34" x14ac:dyDescent="0.2">
      <c r="A58" t="s">
        <v>66</v>
      </c>
      <c r="B58" t="s">
        <v>133</v>
      </c>
      <c r="C58" s="1" t="s">
        <v>148</v>
      </c>
      <c r="D58" s="5" t="s">
        <v>155</v>
      </c>
      <c r="E58" s="5" t="s">
        <v>43</v>
      </c>
      <c r="G58" t="s">
        <v>150</v>
      </c>
      <c r="H58" t="s">
        <v>149</v>
      </c>
      <c r="I58" s="5" t="s">
        <v>165</v>
      </c>
      <c r="K58" s="1" t="str">
        <f t="shared" si="0"/>
        <v>Plasmodium asexual stages, by microscopy</v>
      </c>
      <c r="L58" s="1" t="str">
        <f t="shared" si="1"/>
        <v>Plasmodium in blood</v>
      </c>
      <c r="M58" s="1" t="str">
        <f t="shared" si="2"/>
        <v>Eukaryota in blood</v>
      </c>
      <c r="O58" s="1" t="str">
        <f>IF(E58="boolean","presence of",IF(E58="count","count of","data about"))&amp;" "&amp;I58&amp;" by "&amp;IF(ISNA(VLOOKUP(D58,lookup!A57:B59,2,FALSE)=TRUE),D58,VLOOKUP(D58,lookup!A57:B59,2))</f>
        <v>presence of Plasmodium asexual stages by microscopy</v>
      </c>
      <c r="P58" s="1" t="str">
        <f t="shared" si="3"/>
        <v>a categorical measurement datum that is about Plasmodium asexual stages and is the specified output of some microscopy assay, which achieves an organism identification objective and has as specified input a blood specimen from an organism</v>
      </c>
      <c r="Q58" s="1" t="str">
        <f t="shared" si="4"/>
        <v>('categorical measurement datum' and is about some Plasmodium asexual stages) and is_specified_output_of some (('microscopy assay' and achieves_planned_objective some 'organism identification objective') and has_specified_input some 'blood specimen from organism')</v>
      </c>
    </row>
    <row r="59" spans="1:17" ht="34" x14ac:dyDescent="0.2">
      <c r="A59" t="s">
        <v>66</v>
      </c>
      <c r="B59" t="s">
        <v>134</v>
      </c>
      <c r="C59" s="1" t="s">
        <v>148</v>
      </c>
      <c r="D59" s="5" t="s">
        <v>155</v>
      </c>
      <c r="E59" s="5" t="s">
        <v>43</v>
      </c>
      <c r="G59" t="s">
        <v>150</v>
      </c>
      <c r="H59" t="s">
        <v>149</v>
      </c>
      <c r="I59" s="5" t="s">
        <v>165</v>
      </c>
      <c r="K59" s="1" t="str">
        <f t="shared" si="0"/>
        <v>Plasmodium asexual stages, by microscopy</v>
      </c>
      <c r="L59" s="1" t="str">
        <f t="shared" si="1"/>
        <v>Plasmodium in blood</v>
      </c>
      <c r="M59" s="1" t="str">
        <f t="shared" si="2"/>
        <v>Eukaryota in blood</v>
      </c>
      <c r="O59" s="1" t="str">
        <f>IF(E59="boolean","presence of",IF(E59="count","count of","data about"))&amp;" "&amp;I59&amp;" by "&amp;IF(ISNA(VLOOKUP(D59,lookup!A58:B60,2,FALSE)=TRUE),D59,VLOOKUP(D59,lookup!A58:B60,2))</f>
        <v>presence of Plasmodium asexual stages by microscopy</v>
      </c>
      <c r="P59" s="1" t="str">
        <f t="shared" si="3"/>
        <v>a categorical measurement datum that is about Plasmodium asexual stages and is the specified output of some microscopy assay, which achieves an organism identification objective and has as specified input a blood specimen from an organism</v>
      </c>
      <c r="Q59" s="1" t="str">
        <f t="shared" si="4"/>
        <v>('categorical measurement datum' and is about some Plasmodium asexual stages) and is_specified_output_of some (('microscopy assay' and achieves_planned_objective some 'organism identification objective') and has_specified_input some 'blood specimen from organism')</v>
      </c>
    </row>
    <row r="60" spans="1:17" s="3" customFormat="1" ht="34" x14ac:dyDescent="0.2">
      <c r="A60" s="3" t="s">
        <v>67</v>
      </c>
      <c r="B60" s="3" t="s">
        <v>135</v>
      </c>
      <c r="C60" s="4" t="s">
        <v>148</v>
      </c>
      <c r="D60" s="3" t="s">
        <v>155</v>
      </c>
      <c r="E60" s="3" t="s">
        <v>43</v>
      </c>
      <c r="G60" s="3" t="s">
        <v>150</v>
      </c>
      <c r="H60" s="3" t="s">
        <v>149</v>
      </c>
      <c r="I60" s="3" t="s">
        <v>156</v>
      </c>
      <c r="K60" s="4" t="str">
        <f t="shared" si="0"/>
        <v>Plasmodium gametocytes, by microscopy</v>
      </c>
      <c r="L60" s="4" t="str">
        <f t="shared" si="1"/>
        <v>Plasmodium in blood</v>
      </c>
      <c r="M60" s="4" t="str">
        <f t="shared" si="2"/>
        <v>Eukaryota in blood</v>
      </c>
      <c r="N60" s="4"/>
      <c r="O60" s="4" t="str">
        <f>IF(E60="boolean","presence of",IF(E60="count","count of","data about"))&amp;" "&amp;I60&amp;" by "&amp;IF(ISNA(VLOOKUP(D60,lookup!A59:B61,2,FALSE)=TRUE),D60,VLOOKUP(D60,lookup!A59:B61,2))</f>
        <v>presence of Plasmodium gametocytes by microscopy</v>
      </c>
      <c r="P60" s="4" t="str">
        <f t="shared" si="3"/>
        <v>a categorical measurement datum that is about Plasmodium gametocytes and is the specified output of some microscopy assay, which achieves an organism identification objective and has as specified input a blood specimen from an organism</v>
      </c>
      <c r="Q60" s="4" t="str">
        <f t="shared" si="4"/>
        <v>('categorical measurement datum' and is about some Plasmodium gametocytes) and is_specified_output_of some (('microscopy assay' and achieves_planned_objective some 'organism identification objective') and has_specified_input some 'blood specimen from organism')</v>
      </c>
    </row>
    <row r="61" spans="1:17" s="3" customFormat="1" ht="34" x14ac:dyDescent="0.2">
      <c r="A61" s="3" t="s">
        <v>67</v>
      </c>
      <c r="B61" s="3" t="s">
        <v>136</v>
      </c>
      <c r="C61" s="4" t="s">
        <v>148</v>
      </c>
      <c r="D61" s="3" t="s">
        <v>155</v>
      </c>
      <c r="E61" s="3" t="s">
        <v>43</v>
      </c>
      <c r="G61" s="3" t="s">
        <v>150</v>
      </c>
      <c r="H61" s="3" t="s">
        <v>149</v>
      </c>
      <c r="I61" s="3" t="s">
        <v>156</v>
      </c>
      <c r="K61" s="4" t="str">
        <f t="shared" si="0"/>
        <v>Plasmodium gametocytes, by microscopy</v>
      </c>
      <c r="L61" s="4" t="str">
        <f t="shared" si="1"/>
        <v>Plasmodium in blood</v>
      </c>
      <c r="M61" s="4" t="str">
        <f t="shared" si="2"/>
        <v>Eukaryota in blood</v>
      </c>
      <c r="N61" s="4"/>
      <c r="O61" s="4" t="str">
        <f>IF(E61="boolean","presence of",IF(E61="count","count of","data about"))&amp;" "&amp;I61&amp;" by "&amp;IF(ISNA(VLOOKUP(D61,lookup!A60:B62,2,FALSE)=TRUE),D61,VLOOKUP(D61,lookup!A60:B62,2))</f>
        <v>presence of Plasmodium gametocytes by microscopy</v>
      </c>
      <c r="P61" s="4" t="str">
        <f t="shared" si="3"/>
        <v>a categorical measurement datum that is about Plasmodium gametocytes and is the specified output of some microscopy assay, which achieves an organism identification objective and has as specified input a blood specimen from an organism</v>
      </c>
      <c r="Q61" s="4" t="str">
        <f t="shared" si="4"/>
        <v>('categorical measurement datum' and is about some Plasmodium gametocytes) and is_specified_output_of some (('microscopy assay' and achieves_planned_objective some 'organism identification objective') and has_specified_input some 'blood specimen from organism')</v>
      </c>
    </row>
    <row r="62" spans="1:17" ht="34" x14ac:dyDescent="0.2">
      <c r="A62" t="s">
        <v>68</v>
      </c>
      <c r="B62" t="s">
        <v>137</v>
      </c>
      <c r="C62" s="1" t="s">
        <v>148</v>
      </c>
      <c r="D62" s="6" t="s">
        <v>155</v>
      </c>
      <c r="E62" s="6" t="s">
        <v>43</v>
      </c>
      <c r="G62" t="s">
        <v>150</v>
      </c>
      <c r="H62" t="s">
        <v>149</v>
      </c>
      <c r="I62" s="5" t="s">
        <v>168</v>
      </c>
      <c r="K62" s="1" t="str">
        <f t="shared" si="0"/>
        <v>Plasmodium asexual stage density categorization, by microscopy</v>
      </c>
      <c r="L62" s="1" t="str">
        <f t="shared" si="1"/>
        <v>Plasmodium in blood</v>
      </c>
      <c r="M62" s="1" t="str">
        <f t="shared" si="2"/>
        <v>Eukaryota in blood</v>
      </c>
      <c r="O62" s="1" t="str">
        <f>IF(E62="boolean","presence of",IF(E62="count","count of","data about"))&amp;" "&amp;I62&amp;" by "&amp;IF(ISNA(VLOOKUP(D62,lookup!A61:B63,2,FALSE)=TRUE),D62,VLOOKUP(D62,lookup!A61:B63,2))</f>
        <v>presence of Plasmodium asexual stage density categorization by microscopy</v>
      </c>
      <c r="P62" s="1" t="str">
        <f t="shared" si="3"/>
        <v>a categorical measurement datum that is about Plasmodium asexual stage density categorization and is the specified output of some microscopy assay, which achieves an organism identification objective and has as specified input a blood specimen from an organism</v>
      </c>
      <c r="Q62" s="1" t="str">
        <f t="shared" si="4"/>
        <v>('categorical measurement datum' and is about some Plasmodium asexual stage density categorization) and is_specified_output_of some (('microscopy assay' and achieves_planned_objective some 'organism identification objective') and has_specified_input some 'blood specimen from organism')</v>
      </c>
    </row>
    <row r="63" spans="1:17" s="3" customFormat="1" ht="34" x14ac:dyDescent="0.2">
      <c r="A63" s="3" t="s">
        <v>69</v>
      </c>
      <c r="B63" s="3" t="s">
        <v>138</v>
      </c>
      <c r="C63" s="4" t="s">
        <v>148</v>
      </c>
      <c r="D63" s="3" t="s">
        <v>169</v>
      </c>
      <c r="E63" s="3" t="s">
        <v>43</v>
      </c>
      <c r="G63" s="3" t="s">
        <v>150</v>
      </c>
      <c r="H63" s="3" t="s">
        <v>149</v>
      </c>
      <c r="I63" s="3" t="s">
        <v>149</v>
      </c>
      <c r="K63" s="4" t="str">
        <f t="shared" si="0"/>
        <v>Plasmodium, by qPCR</v>
      </c>
      <c r="L63" s="4" t="str">
        <f t="shared" si="1"/>
        <v>Plasmodium in blood</v>
      </c>
      <c r="M63" s="4" t="str">
        <f t="shared" si="2"/>
        <v>Eukaryota in blood</v>
      </c>
      <c r="N63" s="4"/>
      <c r="O63" s="4" t="str">
        <f>IF(E63="boolean","presence of",IF(E63="count","count of","data about"))&amp;" "&amp;I63&amp;" by "&amp;IF(ISNA(VLOOKUP(D63,lookup!A62:B64,2,FALSE)=TRUE),D63,VLOOKUP(D63,lookup!A62:B64,2))</f>
        <v>presence of Plasmodium by qPCR</v>
      </c>
      <c r="P63" s="4" t="str">
        <f t="shared" si="3"/>
        <v>a categorical measurement datum that is about Plasmodium and is the specified output of some qPCR assay, which achieves an organism identification objective and has as specified input a blood specimen from an organism</v>
      </c>
      <c r="Q63" s="4" t="str">
        <f t="shared" si="4"/>
        <v>('categorical measurement datum' and is about some Plasmodium) and is_specified_output_of some (('qPCR assay' and achieves_planned_objective some 'organism identification objective') and has_specified_input some 'blood specimen from organism')</v>
      </c>
    </row>
    <row r="64" spans="1:17" s="3" customFormat="1" ht="34" x14ac:dyDescent="0.2">
      <c r="A64" s="3" t="s">
        <v>69</v>
      </c>
      <c r="B64" s="3" t="s">
        <v>139</v>
      </c>
      <c r="C64" s="4" t="s">
        <v>148</v>
      </c>
      <c r="D64" s="3" t="s">
        <v>169</v>
      </c>
      <c r="E64" s="3" t="s">
        <v>43</v>
      </c>
      <c r="G64" s="3" t="s">
        <v>150</v>
      </c>
      <c r="H64" s="3" t="s">
        <v>149</v>
      </c>
      <c r="I64" s="3" t="s">
        <v>149</v>
      </c>
      <c r="K64" s="4" t="str">
        <f t="shared" si="0"/>
        <v>Plasmodium, by qPCR</v>
      </c>
      <c r="L64" s="4" t="str">
        <f t="shared" si="1"/>
        <v>Plasmodium in blood</v>
      </c>
      <c r="M64" s="4" t="str">
        <f t="shared" si="2"/>
        <v>Eukaryota in blood</v>
      </c>
      <c r="N64" s="4"/>
      <c r="O64" s="4" t="str">
        <f>IF(E64="boolean","presence of",IF(E64="count","count of","data about"))&amp;" "&amp;I64&amp;" by "&amp;IF(ISNA(VLOOKUP(D64,lookup!A63:B65,2,FALSE)=TRUE),D64,VLOOKUP(D64,lookup!A63:B65,2))</f>
        <v>presence of Plasmodium by qPCR</v>
      </c>
      <c r="P64" s="4" t="str">
        <f t="shared" si="3"/>
        <v>a categorical measurement datum that is about Plasmodium and is the specified output of some qPCR assay, which achieves an organism identification objective and has as specified input a blood specimen from an organism</v>
      </c>
      <c r="Q64" s="4" t="str">
        <f t="shared" si="4"/>
        <v>('categorical measurement datum' and is about some Plasmodium) and is_specified_output_of some (('qPCR assay' and achieves_planned_objective some 'organism identification objective') and has_specified_input some 'blood specimen from organism')</v>
      </c>
    </row>
    <row r="65" spans="1:17" ht="17" x14ac:dyDescent="0.2">
      <c r="A65" s="5" t="s">
        <v>70</v>
      </c>
      <c r="B65" t="s">
        <v>140</v>
      </c>
      <c r="C65" s="1" t="s">
        <v>148</v>
      </c>
      <c r="D65" s="5" t="s">
        <v>169</v>
      </c>
      <c r="E65" s="5" t="s">
        <v>152</v>
      </c>
      <c r="F65" s="5" t="s">
        <v>170</v>
      </c>
      <c r="G65" s="5" t="s">
        <v>150</v>
      </c>
      <c r="H65" s="5" t="s">
        <v>149</v>
      </c>
      <c r="I65" s="5" t="s">
        <v>149</v>
      </c>
      <c r="K65" s="1" t="str">
        <f t="shared" si="0"/>
        <v>Plasmodium (per uL), by qPCR result</v>
      </c>
      <c r="L65" s="1" t="str">
        <f t="shared" si="1"/>
        <v>Raw eukaryota data</v>
      </c>
      <c r="M65" s="1" t="str">
        <f t="shared" si="2"/>
        <v>Raw test result</v>
      </c>
      <c r="O65" s="1" t="str">
        <f>IF(E65="boolean","presence of",IF(E65="count","count of","data about"))&amp;" "&amp;I65&amp;" by "&amp;IF(ISNA(VLOOKUP(D65,lookup!A64:B66,2,FALSE)=TRUE),D65,VLOOKUP(D65,lookup!A64:B66,2))</f>
        <v>data about Plasmodium by qPCR</v>
      </c>
      <c r="P65" s="1" t="str">
        <f t="shared" si="3"/>
        <v>a data item that is about Plasmodium and is the specified output of some qPCR assay, which achieves an organism identification objective and has as specified input a blood specimen from an organism</v>
      </c>
      <c r="Q65" s="1" t="str">
        <f t="shared" si="4"/>
        <v>('data item' and is about some Plasmodium) and is_specified_output_of some (('qPCR assay' and achieves_planned_objective some 'organism identification objective') and has_specified_input some 'blood specimen from organism')</v>
      </c>
    </row>
    <row r="66" spans="1:17" s="3" customFormat="1" ht="34" x14ac:dyDescent="0.2">
      <c r="A66" s="3" t="s">
        <v>71</v>
      </c>
      <c r="B66" s="3" t="s">
        <v>141</v>
      </c>
      <c r="C66" s="4" t="s">
        <v>148</v>
      </c>
      <c r="D66" s="3" t="s">
        <v>169</v>
      </c>
      <c r="E66" s="3" t="s">
        <v>43</v>
      </c>
      <c r="G66" s="3" t="s">
        <v>150</v>
      </c>
      <c r="H66" s="3" t="s">
        <v>149</v>
      </c>
      <c r="I66" s="3" t="s">
        <v>171</v>
      </c>
      <c r="K66" s="4" t="str">
        <f t="shared" si="0"/>
        <v>Plasmodium density categorization, by qPCR</v>
      </c>
      <c r="L66" s="4" t="str">
        <f t="shared" si="1"/>
        <v>Plasmodium in blood</v>
      </c>
      <c r="M66" s="4" t="str">
        <f t="shared" si="2"/>
        <v>Eukaryota in blood</v>
      </c>
      <c r="N66" s="4"/>
      <c r="O66" s="4" t="str">
        <f>IF(E66="boolean","presence of",IF(E66="count","count of","data about"))&amp;" "&amp;I66&amp;" by "&amp;IF(ISNA(VLOOKUP(D66,lookup!A65:B67,2,FALSE)=TRUE),D66,VLOOKUP(D66,lookup!A65:B67,2))</f>
        <v>presence of Plasmodium density categorization by qPCR</v>
      </c>
      <c r="P66" s="4" t="str">
        <f t="shared" si="3"/>
        <v>a categorical measurement datum that is about Plasmodium density categorization and is the specified output of some qPCR assay, which achieves an organism identification objective and has as specified input a blood specimen from an organism</v>
      </c>
      <c r="Q66" s="4" t="str">
        <f t="shared" si="4"/>
        <v>('categorical measurement datum' and is about some Plasmodium density categorization) and is_specified_output_of some (('qPCR assay' and achieves_planned_objective some 'organism identification objective') and has_specified_input some 'blood specimen from organism')</v>
      </c>
    </row>
    <row r="67" spans="1:17" ht="34" x14ac:dyDescent="0.2">
      <c r="A67" t="s">
        <v>72</v>
      </c>
      <c r="B67" t="s">
        <v>142</v>
      </c>
      <c r="C67" s="1" t="s">
        <v>148</v>
      </c>
      <c r="D67" t="s">
        <v>172</v>
      </c>
      <c r="E67" s="5" t="s">
        <v>180</v>
      </c>
      <c r="F67" s="5"/>
      <c r="G67" s="5" t="s">
        <v>150</v>
      </c>
      <c r="H67" s="5" t="s">
        <v>149</v>
      </c>
      <c r="I67" s="5" t="s">
        <v>153</v>
      </c>
      <c r="K67" s="1" t="str">
        <f t="shared" si="0"/>
        <v>Plasmodium species, by control lab microscopy</v>
      </c>
      <c r="L67" s="1" t="str">
        <f t="shared" si="1"/>
        <v>Plasmodium in blood</v>
      </c>
      <c r="M67" s="1" t="str">
        <f t="shared" si="2"/>
        <v>Eukaryota in blood</v>
      </c>
      <c r="O67" s="1" t="str">
        <f>IF(E67="boolean","presence of",IF(E67="count","count of","data about"))&amp;" "&amp;I67&amp;" by "&amp;IF(ISNA(VLOOKUP(D67,lookup!A66:B68,2,FALSE)=TRUE),D67,VLOOKUP(D67,lookup!A66:B68,2))</f>
        <v>data about Plasmodium species by control lab microscopy</v>
      </c>
      <c r="P67" s="1" t="str">
        <f t="shared" si="3"/>
        <v>a data item that is about Plasmodium species and is the specified output of some control lab microscopy assay, which achieves an organism identification objective and has as specified input a blood specimen from an organism</v>
      </c>
      <c r="Q67" s="1" t="str">
        <f t="shared" si="4"/>
        <v>('data item' and is about some Plasmodium species) and is_specified_output_of some (('control lab microscopy assay' and achieves_planned_objective some 'organism identification objective') and has_specified_input some 'blood specimen from organism')</v>
      </c>
    </row>
    <row r="68" spans="1:17" s="3" customFormat="1" ht="34" x14ac:dyDescent="0.2">
      <c r="A68" s="3" t="s">
        <v>73</v>
      </c>
      <c r="B68" s="3" t="s">
        <v>143</v>
      </c>
      <c r="C68" s="4" t="s">
        <v>148</v>
      </c>
      <c r="D68" s="3" t="s">
        <v>173</v>
      </c>
      <c r="E68" s="3" t="s">
        <v>43</v>
      </c>
      <c r="G68" s="3" t="s">
        <v>150</v>
      </c>
      <c r="H68" s="3" t="s">
        <v>149</v>
      </c>
      <c r="I68" s="3" t="s">
        <v>149</v>
      </c>
      <c r="K68" s="4" t="str">
        <f t="shared" ref="K68:K72" si="5">$I68&amp;IF($E68="raw",IF($F68&lt;&gt;""," ","")&amp;$F68,"")&amp;IF($E68="count"," count","")&amp;", by "&amp;IF($D68="TAC","TAC",$D68)&amp;IF($E68="raw"," result","")</f>
        <v>Plasmodium, by multiple methods</v>
      </c>
      <c r="L68" s="4" t="str">
        <f t="shared" ref="L68:L72" si="6">IF($E68="raw","Raw "&amp;LOWER($G68)&amp;" data",IF($H68="",$I68,$H68)&amp;" in "&amp;$C68)</f>
        <v>Plasmodium in blood</v>
      </c>
      <c r="M68" s="4" t="str">
        <f t="shared" ref="M68:M72" si="7">IF($E68="raw","Raw test result",$G68&amp; " in "&amp;$C68)</f>
        <v>Eukaryota in blood</v>
      </c>
      <c r="N68" s="4"/>
      <c r="O68" s="4" t="str">
        <f>IF(E68="boolean","presence of",IF(E68="count","count of","data about"))&amp;" "&amp;I68&amp;" by "&amp;IF(ISNA(VLOOKUP(D68,lookup!A67:B69,2,FALSE)=TRUE),D68,VLOOKUP(D68,lookup!A67:B69,2))</f>
        <v>presence of Plasmodium by multiple methods</v>
      </c>
      <c r="P68" s="4" t="str">
        <f t="shared" ref="P68:P72" si="8">IF($E68="count","a count of the number of ",IF($E68="boolean","a categorical measurement datum","a data item")&amp;" that is about ")&amp;$I68&amp;" and is the specified output of some "&amp;$D68&amp;" assay, which achieves an organism identification objective and has as specified input a "&amp;$C68&amp;" specimen from an organism"</f>
        <v>a categorical measurement datum that is about Plasmodium and is the specified output of some multiple methods assay, which achieves an organism identification objective and has as specified input a blood specimen from an organism</v>
      </c>
      <c r="Q68" s="4" t="str">
        <f t="shared" ref="Q68:Q72" si="9">"("&amp;IF($E68="count","count and",IF($E68="boolean","'categorical measurement datum' and","'data item' and")&amp;" is about some ")&amp;$I68&amp;") and is_specified_output_of some (('"&amp;$D68&amp;" assay' and achieves_planned_objective some 'organism identification objective') and has_specified_input some '"&amp;$C68&amp;" specimen from organism')"</f>
        <v>('categorical measurement datum' and is about some Plasmodium) and is_specified_output_of some (('multiple methods assay' and achieves_planned_objective some 'organism identification objective') and has_specified_input some 'blood specimen from organism')</v>
      </c>
    </row>
    <row r="69" spans="1:17" ht="34" x14ac:dyDescent="0.2">
      <c r="A69" t="s">
        <v>74</v>
      </c>
      <c r="B69" t="s">
        <v>144</v>
      </c>
      <c r="C69" s="1" t="s">
        <v>148</v>
      </c>
      <c r="D69" t="s">
        <v>163</v>
      </c>
      <c r="E69" s="5" t="s">
        <v>152</v>
      </c>
      <c r="F69" s="5" t="s">
        <v>174</v>
      </c>
      <c r="G69" t="s">
        <v>150</v>
      </c>
      <c r="H69" t="s">
        <v>149</v>
      </c>
      <c r="I69" s="5" t="s">
        <v>149</v>
      </c>
      <c r="K69" s="1" t="str">
        <f t="shared" si="5"/>
        <v>Plasmodium (per 100 WBC), by thick smear microscopy result</v>
      </c>
      <c r="L69" s="1" t="str">
        <f t="shared" si="6"/>
        <v>Raw eukaryota data</v>
      </c>
      <c r="M69" s="1" t="str">
        <f t="shared" si="7"/>
        <v>Raw test result</v>
      </c>
      <c r="O69" s="1" t="str">
        <f>IF(E69="boolean","presence of",IF(E69="count","count of","data about"))&amp;" "&amp;I69&amp;" by "&amp;IF(ISNA(VLOOKUP(D69,lookup!A68:B70,2,FALSE)=TRUE),D69,VLOOKUP(D69,lookup!A68:B70,2))</f>
        <v>data about Plasmodium by thick smear microscopy</v>
      </c>
      <c r="P69" s="1" t="str">
        <f t="shared" si="8"/>
        <v>a data item that is about Plasmodium and is the specified output of some thick smear microscopy assay, which achieves an organism identification objective and has as specified input a blood specimen from an organism</v>
      </c>
      <c r="Q69" s="1" t="str">
        <f t="shared" si="9"/>
        <v>('data item' and is about some Plasmodium) and is_specified_output_of some (('thick smear microscopy assay' and achieves_planned_objective some 'organism identification objective') and has_specified_input some 'blood specimen from organism')</v>
      </c>
    </row>
    <row r="70" spans="1:17" s="3" customFormat="1" ht="34" x14ac:dyDescent="0.2">
      <c r="A70" s="3" t="s">
        <v>75</v>
      </c>
      <c r="B70" s="3" t="s">
        <v>145</v>
      </c>
      <c r="C70" s="4" t="s">
        <v>148</v>
      </c>
      <c r="D70" s="3" t="s">
        <v>163</v>
      </c>
      <c r="E70" s="3" t="s">
        <v>152</v>
      </c>
      <c r="F70" s="3" t="s">
        <v>175</v>
      </c>
      <c r="G70" s="3" t="s">
        <v>150</v>
      </c>
      <c r="H70" s="3" t="s">
        <v>149</v>
      </c>
      <c r="I70" s="3" t="s">
        <v>149</v>
      </c>
      <c r="K70" s="4" t="str">
        <f t="shared" si="5"/>
        <v>Plasmodium (per 200 WBC), by thick smear microscopy result</v>
      </c>
      <c r="L70" s="4" t="str">
        <f t="shared" si="6"/>
        <v>Raw eukaryota data</v>
      </c>
      <c r="M70" s="4" t="str">
        <f t="shared" si="7"/>
        <v>Raw test result</v>
      </c>
      <c r="N70" s="4"/>
      <c r="O70" s="4" t="str">
        <f>IF(E70="boolean","presence of",IF(E70="count","count of","data about"))&amp;" "&amp;I70&amp;" by "&amp;IF(ISNA(VLOOKUP(D70,lookup!A69:B71,2,FALSE)=TRUE),D70,VLOOKUP(D70,lookup!A69:B71,2))</f>
        <v>data about Plasmodium by thick smear microscopy</v>
      </c>
      <c r="P70" s="4" t="str">
        <f t="shared" si="8"/>
        <v>a data item that is about Plasmodium and is the specified output of some thick smear microscopy assay, which achieves an organism identification objective and has as specified input a blood specimen from an organism</v>
      </c>
      <c r="Q70" s="4" t="str">
        <f t="shared" si="9"/>
        <v>('data item' and is about some Plasmodium) and is_specified_output_of some (('thick smear microscopy assay' and achieves_planned_objective some 'organism identification objective') and has_specified_input some 'blood specimen from organism')</v>
      </c>
    </row>
    <row r="71" spans="1:17" ht="34" x14ac:dyDescent="0.2">
      <c r="A71" t="s">
        <v>76</v>
      </c>
      <c r="B71" t="s">
        <v>146</v>
      </c>
      <c r="C71" s="1" t="s">
        <v>148</v>
      </c>
      <c r="D71" t="s">
        <v>163</v>
      </c>
      <c r="G71" t="s">
        <v>150</v>
      </c>
      <c r="I71" s="5" t="s">
        <v>179</v>
      </c>
      <c r="K71" s="7" t="str">
        <f>$I71&amp;IF($E71="raw",IF($F71&lt;&gt;""," ","")&amp;$F71,"")&amp;IF($E71="count"," count","")&amp;", for "&amp;IF($D71="TAC","TAC",$D71)&amp;IF($E71="raw"," result","")</f>
        <v>Denominator, for thick smear microscopy</v>
      </c>
      <c r="L71" s="1" t="str">
        <f t="shared" si="6"/>
        <v>Denominator in blood</v>
      </c>
      <c r="M71" s="1" t="str">
        <f t="shared" si="7"/>
        <v>Eukaryota in blood</v>
      </c>
      <c r="O71" s="1" t="str">
        <f>IF(E71="boolean","presence of",IF(E71="count","count of","data about"))&amp;" "&amp;I71&amp;" by "&amp;IF(ISNA(VLOOKUP(D71,lookup!A70:B72,2,FALSE)=TRUE),D71,VLOOKUP(D71,lookup!A70:B72,2))</f>
        <v>data about Denominator by thick smear microscopy</v>
      </c>
      <c r="P71" s="1" t="str">
        <f t="shared" si="8"/>
        <v>a data item that is about Denominator and is the specified output of some thick smear microscopy assay, which achieves an organism identification objective and has as specified input a blood specimen from an organism</v>
      </c>
      <c r="Q71" s="1" t="str">
        <f t="shared" si="9"/>
        <v>('data item' and is about some Denominator) and is_specified_output_of some (('thick smear microscopy assay' and achieves_planned_objective some 'organism identification objective') and has_specified_input some 'blood specimen from organism')</v>
      </c>
    </row>
    <row r="72" spans="1:17" s="3" customFormat="1" ht="34" x14ac:dyDescent="0.2">
      <c r="A72" s="3" t="s">
        <v>77</v>
      </c>
      <c r="B72" s="3" t="s">
        <v>147</v>
      </c>
      <c r="C72" s="4" t="s">
        <v>148</v>
      </c>
      <c r="D72" s="3" t="s">
        <v>151</v>
      </c>
      <c r="E72" s="3" t="s">
        <v>152</v>
      </c>
      <c r="F72" s="3" t="s">
        <v>176</v>
      </c>
      <c r="G72" s="3" t="s">
        <v>150</v>
      </c>
      <c r="H72" s="3" t="s">
        <v>149</v>
      </c>
      <c r="I72" s="3" t="s">
        <v>149</v>
      </c>
      <c r="K72" s="4" t="str">
        <f t="shared" si="5"/>
        <v>Plasmodium (per 500 RBC), by thin smear microscopy result</v>
      </c>
      <c r="L72" s="4" t="str">
        <f t="shared" si="6"/>
        <v>Raw eukaryota data</v>
      </c>
      <c r="M72" s="4" t="str">
        <f t="shared" si="7"/>
        <v>Raw test result</v>
      </c>
      <c r="N72" s="4"/>
      <c r="O72" s="4" t="str">
        <f>IF(E72="boolean","presence of",IF(E72="count","count of","data about"))&amp;" "&amp;I72&amp;" by "&amp;IF(ISNA(VLOOKUP(D72,lookup!A71:B73,2,FALSE)=TRUE),D72,VLOOKUP(D72,lookup!A71:B73,2))</f>
        <v>data about Plasmodium by thin smear microscopy</v>
      </c>
      <c r="P72" s="4" t="str">
        <f t="shared" si="8"/>
        <v>a data item that is about Plasmodium and is the specified output of some thin smear microscopy assay, which achieves an organism identification objective and has as specified input a blood specimen from an organism</v>
      </c>
      <c r="Q72" s="4" t="str">
        <f t="shared" si="9"/>
        <v>('data item' and is about some Plasmodium) and is_specified_output_of some (('thin smear microscopy assay' and achieves_planned_objective some 'organism identification objective') and has_specified_input some 'blood specimen from organism')</v>
      </c>
    </row>
  </sheetData>
  <autoFilter ref="A1:Q72" xr:uid="{78625AC4-5C29-2941-967E-68D0F0D647C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B369-D91D-804D-8D4A-F6F9B2BC7AF1}">
  <dimension ref="A1:E1"/>
  <sheetViews>
    <sheetView workbookViewId="0">
      <selection activeCell="C2" sqref="C2"/>
    </sheetView>
  </sheetViews>
  <sheetFormatPr baseColWidth="10" defaultRowHeight="16" x14ac:dyDescent="0.2"/>
  <cols>
    <col min="2" max="2" width="21.6640625" bestFit="1" customWidth="1"/>
    <col min="3" max="3" width="11.6640625" bestFit="1" customWidth="1"/>
  </cols>
  <sheetData>
    <row r="1" spans="1:5" x14ac:dyDescent="0.2">
      <c r="A1" t="s">
        <v>38</v>
      </c>
      <c r="B1" t="s">
        <v>39</v>
      </c>
      <c r="C1" t="s">
        <v>40</v>
      </c>
      <c r="D1" t="s">
        <v>41</v>
      </c>
      <c r="E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4B01-1A62-8B4E-8367-99824A1C2D4E}">
  <dimension ref="A1:D4"/>
  <sheetViews>
    <sheetView workbookViewId="0">
      <selection activeCell="A5" sqref="A5"/>
    </sheetView>
  </sheetViews>
  <sheetFormatPr baseColWidth="10" defaultRowHeight="16" x14ac:dyDescent="0.2"/>
  <cols>
    <col min="2" max="2" width="14.6640625" bestFit="1" customWidth="1"/>
    <col min="3" max="3" width="46.83203125" bestFit="1" customWidth="1"/>
  </cols>
  <sheetData>
    <row r="1" spans="1:4" x14ac:dyDescent="0.2">
      <c r="A1" t="s">
        <v>12</v>
      </c>
      <c r="B1" t="s">
        <v>6</v>
      </c>
      <c r="C1" t="s">
        <v>7</v>
      </c>
      <c r="D1" t="s">
        <v>26</v>
      </c>
    </row>
    <row r="2" spans="1:4" x14ac:dyDescent="0.2">
      <c r="A2" t="s">
        <v>4</v>
      </c>
      <c r="B2" t="s">
        <v>4</v>
      </c>
      <c r="C2" t="s">
        <v>34</v>
      </c>
      <c r="D2" t="s">
        <v>33</v>
      </c>
    </row>
    <row r="3" spans="1:4" x14ac:dyDescent="0.2">
      <c r="A3" t="s">
        <v>11</v>
      </c>
      <c r="B3" t="s">
        <v>13</v>
      </c>
      <c r="C3" t="s">
        <v>32</v>
      </c>
      <c r="D3" t="s">
        <v>36</v>
      </c>
    </row>
    <row r="4" spans="1:4" x14ac:dyDescent="0.2">
      <c r="A4" t="s">
        <v>37</v>
      </c>
      <c r="B4" t="s">
        <v>31</v>
      </c>
      <c r="C4" t="s">
        <v>35</v>
      </c>
      <c r="D4" s="2" t="str">
        <f>"'fluorogenic PCR assay'"</f>
        <v>'fluorogenic PCR assay'</v>
      </c>
    </row>
  </sheetData>
  <sortState ref="A2:D6">
    <sortCondition ref="A2:A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detection_template_csv</vt:lpstr>
      <vt:lpstr>antibiotics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Shah-Simpson, Sheena</cp:lastModifiedBy>
  <dcterms:created xsi:type="dcterms:W3CDTF">2019-06-21T20:08:45Z</dcterms:created>
  <dcterms:modified xsi:type="dcterms:W3CDTF">2019-06-24T15:27:23Z</dcterms:modified>
</cp:coreProperties>
</file>