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A222E8FB-BAA4-C340-A136-6490AC4FAD4F}" xr6:coauthVersionLast="36" xr6:coauthVersionMax="36" xr10:uidLastSave="{00000000-0000-0000-0000-000000000000}"/>
  <bookViews>
    <workbookView xWindow="0" yWindow="-21140" windowWidth="51200" windowHeight="211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P10" i="1" l="1"/>
  <c r="O3" i="1"/>
  <c r="O4" i="1"/>
  <c r="O5" i="1"/>
  <c r="O6" i="1"/>
  <c r="O7" i="1"/>
  <c r="O8" i="1"/>
  <c r="O9" i="1"/>
  <c r="O10" i="1"/>
  <c r="Q10" i="1" l="1"/>
  <c r="Q25" i="1"/>
  <c r="Q24" i="1"/>
  <c r="Q23" i="1"/>
  <c r="Q22" i="1"/>
  <c r="Q21" i="1"/>
  <c r="Q20" i="1"/>
  <c r="Q19" i="1"/>
  <c r="P9" i="1" l="1"/>
  <c r="Q9" i="1"/>
  <c r="P8" i="1"/>
  <c r="Q8" i="1"/>
  <c r="P4" i="1"/>
  <c r="P5" i="1"/>
  <c r="P6" i="1"/>
  <c r="P7" i="1"/>
  <c r="P3" i="1"/>
  <c r="Q3" i="1" l="1"/>
  <c r="Q4" i="1"/>
  <c r="Q5" i="1"/>
  <c r="Q6" i="1"/>
  <c r="Q7" i="1"/>
  <c r="U4" i="1" l="1"/>
  <c r="U5" i="1"/>
  <c r="U6" i="1"/>
  <c r="U7" i="1"/>
  <c r="U8" i="1"/>
  <c r="U9" i="1"/>
  <c r="U3" i="1"/>
  <c r="T3" i="1"/>
  <c r="T4" i="1"/>
  <c r="T5" i="1"/>
  <c r="T6" i="1"/>
  <c r="T7" i="1"/>
  <c r="T8" i="1"/>
  <c r="T9" i="1"/>
  <c r="S9" i="1"/>
  <c r="S4" i="1"/>
  <c r="S5" i="1"/>
  <c r="S6" i="1"/>
  <c r="S7" i="1"/>
  <c r="S8" i="1"/>
  <c r="S3" i="1"/>
  <c r="D4" i="2"/>
</calcChain>
</file>

<file path=xl/sharedStrings.xml><?xml version="1.0" encoding="utf-8"?>
<sst xmlns="http://schemas.openxmlformats.org/spreadsheetml/2006/main" count="110" uniqueCount="80">
  <si>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</si>
  <si>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</si>
  <si>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</si>
  <si>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</si>
  <si>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</si>
  <si>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</si>
  <si>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</si>
  <si>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</si>
  <si>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</si>
  <si>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</si>
  <si>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</si>
  <si>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</si>
  <si>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</si>
  <si>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</si>
  <si>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Genus or most specified taxonomic rank</t>
  </si>
  <si>
    <t>input "Bacteria", "Eukaryota", or "Virus"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</si>
  <si>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</si>
  <si>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</si>
  <si>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</si>
  <si>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</si>
  <si>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</si>
  <si>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axiom</t>
  </si>
  <si>
    <t>stool</t>
  </si>
  <si>
    <t>value specification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</si>
  <si>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</si>
  <si>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</si>
  <si>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</si>
  <si>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</si>
  <si>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</si>
  <si>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</si>
  <si>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</si>
  <si>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</si>
  <si>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</si>
  <si>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</si>
  <si>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</si>
  <si>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</si>
  <si>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</si>
  <si>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</si>
  <si>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</si>
  <si>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</si>
  <si>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</si>
  <si>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</si>
  <si>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</si>
  <si>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>Virus</t>
  </si>
  <si>
    <t>Eukaryota</t>
  </si>
  <si>
    <t>raw</t>
  </si>
  <si>
    <t>fluorogenic PCR assay</t>
  </si>
  <si>
    <t>Adenovirus</t>
  </si>
  <si>
    <t>Aeromonas</t>
  </si>
  <si>
    <t>Ancylostoma</t>
  </si>
  <si>
    <t>input "boolean", "raw", "count", or "aggregate"</t>
  </si>
  <si>
    <t>e.g. Ct value, stools, 1st monthly stools</t>
  </si>
  <si>
    <t>microscopy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</si>
  <si>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</si>
  <si>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</si>
  <si>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</si>
  <si>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</si>
  <si>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</si>
  <si>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aggregate</t>
  </si>
  <si>
    <t>ELISA</t>
  </si>
  <si>
    <t>Norovirus GII.4</t>
  </si>
  <si>
    <t>Norovirus</t>
  </si>
  <si>
    <t>Chikungunya</t>
  </si>
  <si>
    <t>OD cutoff value</t>
  </si>
  <si>
    <t>SD Bioline IgM ELISA</t>
  </si>
  <si>
    <t>1st diarrheal stools</t>
  </si>
  <si>
    <t>Escherichia coli</t>
  </si>
  <si>
    <t>Escherichia</t>
  </si>
  <si>
    <t>enterotoxin or virulence factor 1</t>
  </si>
  <si>
    <t>enterotoxin or virulence factor 2</t>
  </si>
  <si>
    <t>aaiC</t>
  </si>
  <si>
    <t>aatA</t>
  </si>
  <si>
    <t>if ETEC, STEC, etc. enter it here</t>
  </si>
  <si>
    <t>E.g.: LT, ST, ipaH, aatA</t>
  </si>
  <si>
    <r>
      <t xml:space="preserve">First, either enter genus and species, or </t>
    </r>
    <r>
      <rPr>
        <strike/>
        <sz val="12"/>
        <color theme="1"/>
        <rFont val="Arial"/>
        <family val="2"/>
      </rPr>
      <t>E. coli type abbrev. (e.g. ETEC)</t>
    </r>
    <r>
      <rPr>
        <sz val="12"/>
        <color theme="1"/>
        <rFont val="Arial"/>
        <family val="2"/>
      </rPr>
      <t>.</t>
    </r>
    <r>
      <rPr>
        <strike/>
        <sz val="12"/>
        <color theme="1"/>
        <rFont val="Arial"/>
        <family val="2"/>
      </rPr>
      <t xml:space="preserve"> Then, enter any additional specifics from data provider (serotype, gene).</t>
    </r>
  </si>
  <si>
    <t>"and" or "or"?</t>
  </si>
  <si>
    <t>enterotoxic or virulence factor tested negative</t>
  </si>
  <si>
    <t>and</t>
  </si>
  <si>
    <t>EAEC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</si>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</sst>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trike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8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zoomScaleNormal="100" workbookViewId="0">
      <pane xSplit="1" ySplit="2" topLeftCell="G5" activePane="bottomRight" state="frozen"/>
      <selection pane="topRight" activeCell="B1" sqref="B1"/>
      <selection pane="bottomLeft" activeCell="A3" sqref="A3"/>
      <selection pane="bottomRight" activeCell="L7" sqref="L7"/>
    </sheetView>
  </sheetViews>
  <sheetFormatPr baseColWidth="10" defaultRowHeight="16" x14ac:dyDescent="0.2"/>
  <cols>
    <col min="1" max="1" width="9.6640625" style="2" customWidth="1"/>
    <col min="2" max="2" width="15.5" style="3" customWidth="1"/>
    <col min="3" max="3" width="17.83203125" style="2" customWidth="1"/>
    <col min="4" max="4" width="18.83203125" style="2" bestFit="1" customWidth="1"/>
    <col min="5" max="5" width="18" style="2" customWidth="1"/>
    <col min="6" max="6" width="18.5" style="2" customWidth="1"/>
    <col min="7" max="7" width="17.33203125" style="2" customWidth="1"/>
    <col min="8" max="8" width="24.83203125" style="2" bestFit="1" customWidth="1"/>
    <col min="9" max="13" width="24.83203125" style="2" customWidth="1"/>
    <col min="14" max="14" width="20.6640625" style="2" bestFit="1" customWidth="1"/>
    <col min="15" max="15" width="45.33203125" style="3" customWidth="1"/>
    <col min="16" max="16" width="18.33203125" style="3" customWidth="1"/>
    <col min="17" max="17" width="19.83203125" style="3" customWidth="1"/>
    <col min="18" max="18" width="34.83203125" style="3" customWidth="1"/>
    <col min="19" max="19" width="74.83203125" style="3" customWidth="1"/>
    <col min="20" max="20" width="187.83203125" style="2" customWidth="1"/>
    <col min="21" max="21" width="214.5" style="2" customWidth="1"/>
    <col min="22" max="16384" width="10.83203125" style="2"/>
  </cols>
  <sheetData>
    <row r="1" spans="1:21" ht="34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23</v>
      </c>
      <c r="F1" s="2" t="s">
        <v>8</v>
      </c>
      <c r="G1" s="2" t="s">
        <v>9</v>
      </c>
      <c r="H1" s="2" t="s">
        <v>10</v>
      </c>
      <c r="J1" s="3" t="s">
        <v>68</v>
      </c>
      <c r="K1" s="3" t="s">
        <v>69</v>
      </c>
      <c r="L1" s="3" t="s">
        <v>75</v>
      </c>
      <c r="M1" s="3" t="s">
        <v>76</v>
      </c>
      <c r="N1" s="2" t="s">
        <v>16</v>
      </c>
      <c r="O1" s="3" t="s">
        <v>5</v>
      </c>
      <c r="P1" s="3" t="s">
        <v>17</v>
      </c>
      <c r="Q1" s="3" t="s">
        <v>18</v>
      </c>
      <c r="R1" s="3" t="s">
        <v>19</v>
      </c>
      <c r="S1" s="3" t="s">
        <v>6</v>
      </c>
      <c r="T1" s="3" t="s">
        <v>7</v>
      </c>
      <c r="U1" s="3" t="s">
        <v>21</v>
      </c>
    </row>
    <row r="2" spans="1:21" ht="119" x14ac:dyDescent="0.2">
      <c r="B2" s="3" t="s">
        <v>55</v>
      </c>
      <c r="C2" s="3" t="s">
        <v>54</v>
      </c>
      <c r="D2" s="3" t="s">
        <v>50</v>
      </c>
      <c r="E2" s="3" t="s">
        <v>51</v>
      </c>
      <c r="F2" s="3" t="s">
        <v>15</v>
      </c>
      <c r="G2" s="3" t="s">
        <v>14</v>
      </c>
      <c r="H2" s="3" t="s">
        <v>74</v>
      </c>
      <c r="I2" s="3" t="s">
        <v>72</v>
      </c>
      <c r="J2" s="3" t="s">
        <v>73</v>
      </c>
      <c r="P2" s="3" t="s">
        <v>20</v>
      </c>
      <c r="S2" s="3" t="s">
        <v>25</v>
      </c>
      <c r="T2" s="3" t="s">
        <v>25</v>
      </c>
      <c r="U2" s="3" t="s">
        <v>25</v>
      </c>
    </row>
    <row r="3" spans="1:21" ht="125" customHeight="1" x14ac:dyDescent="0.2">
      <c r="B3" s="3" t="s">
        <v>22</v>
      </c>
      <c r="C3" s="2" t="s">
        <v>52</v>
      </c>
      <c r="D3" s="2" t="s">
        <v>79</v>
      </c>
      <c r="F3" s="2" t="s">
        <v>35</v>
      </c>
      <c r="G3" s="2" t="s">
        <v>36</v>
      </c>
      <c r="H3" s="2" t="s">
        <v>37</v>
      </c>
      <c r="O3" s="3" t="str">
        <f t="shared" ref="O3:O6" si="0">IF(ISNUMBER(SEARCH("stools",$E3)),"Cumulative sum ","")
&amp;IF($I3="",$H3,"")
&amp;IF($I3&lt;&gt;"",$I3&amp;" ","")
&amp;IF($J3&lt;&gt;"",$J3,$I3)
&amp;IF(OR(ISNUMBER(SEARCH("stools",$E3)),$J3&lt;&gt;""),"-pos","")
&amp;IF($L3&lt;&gt;""," "&amp;$L3,"")
&amp;IF($K3&lt;&gt;""," "&amp;$K3&amp;"-pos","")
&amp;IF($M3&lt;&gt;""," "&amp;$M3&amp;"-neg","")
&amp;IF(ISNUMBER(SEARCH("1st monthly",$E3))," 1st monthly","")
&amp;IF(ISNUMBER(SEARCH("1st diarrheal",$E3))," 1st diarrheal","")
&amp;IF(ISNUMBER(SEARCH("stools",$E3))," stools","")
&amp;IF($D3="raw",IF($E3&lt;&gt;""," ","")&amp;$E3,"")
&amp;IF($D3="count"," count","")
&amp;IF($C3&lt;&gt;"",", by "&amp;$C3,"")
&amp;IF($D3="raw"," result","")</f>
        <v>Vibrio cholerae, by microscopy</v>
      </c>
      <c r="P3" s="3" t="str">
        <f>IF($D3="raw","Raw "&amp;LOWER($F3)&amp;" data ",
IF($G3="",$H3,
IF($D3="aggregate",$H3&amp;" aggregate data ",$G3)))
&amp;IF(NOT(OR($D3="raw",ISNUMBER(SEARCH("stools",$E3)))),"in "&amp;$B3,"")</f>
        <v>Vibrioin stool</v>
      </c>
      <c r="Q3" s="3" t="str">
        <f t="shared" ref="Q3:Q10" si="1">IF(
$D3="raw","Raw test result",
$F3&amp;" "
&amp;IF(NOT(ISNUMBER(SEARCH("stools",$E3))),"in "&amp;$B3&amp;" ","")
)
&amp;IF($D3="aggregate","detection aggregate data","")</f>
        <v xml:space="preserve">Bacteria in stool </v>
      </c>
      <c r="S3" s="3" t="str">
        <f>IF(D3="boolean","presence of",IF(D3="count","count of",IF(E3="Ct value","threshold cycle indicating","data about")))&amp;" "&amp;H3&amp;" by "&amp;IF(ISNA(VLOOKUP(C3,lookup!$A$2:$B$4,2,FALSE)=TRUE),C3,VLOOKUP(C3,lookup!$A$2:$B$4,2))</f>
        <v>presence of Vibrio cholerae by microscopy</v>
      </c>
      <c r="T3" s="3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categorical measurement datumVibrio cholerae and is the specified output of some microscopy, which achieves an organism identification objective and has as specified input a stool specimen</v>
      </c>
      <c r="U3" s="3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('categorical measurement datum' and 'is about' some 'Vibrio cholerae') and is_specified_output_of some (('microscopy' and achieves_planned_objective some 'organism identification objective') and has_specified_input some 'stool specimen')</v>
      </c>
    </row>
    <row r="4" spans="1:21" ht="42" customHeight="1" x14ac:dyDescent="0.2">
      <c r="B4" s="3" t="s">
        <v>56</v>
      </c>
      <c r="C4" s="2" t="s">
        <v>53</v>
      </c>
      <c r="D4" s="2" t="s">
        <v>45</v>
      </c>
      <c r="F4" s="2" t="s">
        <v>43</v>
      </c>
      <c r="G4" s="2" t="s">
        <v>40</v>
      </c>
      <c r="H4" s="2" t="s">
        <v>47</v>
      </c>
      <c r="O4" s="3" t="str">
        <f t="shared" si="0"/>
        <v>Adenovirus, by TAC result</v>
      </c>
      <c r="P4" s="3" t="str">
        <f t="shared" ref="P4:P10" si="2">IF($D4="raw","Raw "&amp;LOWER($F4)&amp;" data ",
IF($G4="",$H4,
IF($D4="aggregate",$H4&amp;" aggregate data ",$G4)))
&amp;IF(NOT(OR($D4="raw",ISNUMBER(SEARCH("stools",$E4)))),"in "&amp;$B4,"")</f>
        <v xml:space="preserve">Raw virus data </v>
      </c>
      <c r="Q4" s="3" t="str">
        <f t="shared" si="1"/>
        <v>Raw test result</v>
      </c>
      <c r="S4" s="3" t="str">
        <f>IF(D4="boolean","presence of",IF(D4="count","count of",IF(E4="Ct value","threshold cycle indicating","data about")))&amp;" "&amp;H4&amp;" by "&amp;IF(ISNA(VLOOKUP(C4,lookup!$A$2:$B$4,2,FALSE)=TRUE),C4,VLOOKUP(C4,lookup!$A$2:$B$4,2))</f>
        <v>data about Adenovirus by TAC</v>
      </c>
      <c r="T4" s="3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data item that is about Adenovirus and is the specified output of some TAC, which achieves an organism identification objective and has as specified input a urine specimen</v>
      </c>
      <c r="U4" s="3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('data item' and 'is about' some 'Adenovirus') and is_specified_output_of some (('TAC' and achieves_planned_objective some 'organism identification objective') and has_specified_input some 'urine specimen')</v>
      </c>
    </row>
    <row r="5" spans="1:21" ht="34" x14ac:dyDescent="0.2">
      <c r="B5" s="3" t="s">
        <v>56</v>
      </c>
      <c r="C5" s="2" t="s">
        <v>53</v>
      </c>
      <c r="D5" s="2" t="s">
        <v>45</v>
      </c>
      <c r="E5" s="2" t="s">
        <v>24</v>
      </c>
      <c r="F5" s="2" t="s">
        <v>43</v>
      </c>
      <c r="G5" s="2" t="s">
        <v>41</v>
      </c>
      <c r="H5" s="2" t="s">
        <v>48</v>
      </c>
      <c r="O5" s="3" t="str">
        <f t="shared" si="0"/>
        <v>Aeromonas Ct value, by TAC result</v>
      </c>
      <c r="P5" s="3" t="str">
        <f t="shared" si="2"/>
        <v xml:space="preserve">Raw virus data </v>
      </c>
      <c r="Q5" s="3" t="str">
        <f t="shared" si="1"/>
        <v>Raw test result</v>
      </c>
      <c r="S5" s="3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TAC</v>
      </c>
      <c r="T5" s="3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TAC, which achieves an organism identification objective and has as specified input a urine specimen</v>
      </c>
      <c r="U5" s="3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(('TAC' and achieves_planned_objective some 'organism identification objective') and has_specified_input some 'urine specimen')</v>
      </c>
    </row>
    <row r="6" spans="1:21" ht="34" x14ac:dyDescent="0.2">
      <c r="B6" s="3" t="s">
        <v>56</v>
      </c>
      <c r="C6" s="2" t="s">
        <v>53</v>
      </c>
      <c r="D6" s="2" t="s">
        <v>45</v>
      </c>
      <c r="E6" s="2" t="s">
        <v>24</v>
      </c>
      <c r="F6" s="2" t="s">
        <v>44</v>
      </c>
      <c r="G6" s="2" t="s">
        <v>42</v>
      </c>
      <c r="H6" s="2" t="s">
        <v>49</v>
      </c>
      <c r="O6" s="3" t="str">
        <f t="shared" si="0"/>
        <v>Ancylostoma Ct value, by TAC result</v>
      </c>
      <c r="P6" s="3" t="str">
        <f t="shared" si="2"/>
        <v xml:space="preserve">Raw eukaryota data </v>
      </c>
      <c r="Q6" s="3" t="str">
        <f t="shared" si="1"/>
        <v>Raw test result</v>
      </c>
      <c r="S6" s="3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TAC</v>
      </c>
      <c r="T6" s="3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TAC, which achieves an organism identification objective and has as specified input a urine specimen</v>
      </c>
      <c r="U6" s="3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(('TAC' and achieves_planned_objective some 'organism identification objective') and has_specified_input some 'urine specimen')</v>
      </c>
    </row>
    <row r="7" spans="1:21" ht="94" customHeight="1" x14ac:dyDescent="0.2">
      <c r="B7" s="3" t="s">
        <v>22</v>
      </c>
      <c r="C7" s="2" t="s">
        <v>59</v>
      </c>
      <c r="D7" s="2" t="s">
        <v>58</v>
      </c>
      <c r="E7" s="2" t="s">
        <v>65</v>
      </c>
      <c r="F7" s="2" t="s">
        <v>35</v>
      </c>
      <c r="G7" s="2" t="s">
        <v>57</v>
      </c>
      <c r="H7" s="2" t="s">
        <v>57</v>
      </c>
      <c r="O7" s="3" t="str">
        <f t="shared" ref="O7:O9" si="3">IF(ISNUMBER(SEARCH("stools",$E7)),"Cumulative sum ","")
&amp;IF($I7="",$H7,"")
&amp;IF($I7&lt;&gt;"",$I7&amp;" ","")
&amp;IF($J7&lt;&gt;"",$J7,$I7)
&amp;IF(OR(ISNUMBER(SEARCH("stools",$E7)),$J7&lt;&gt;""),"-pos","")
&amp;IF($L7&lt;&gt;""," "&amp;$L7,"")
&amp;IF($K7&lt;&gt;""," "&amp;$K7&amp;"-pos","")
&amp;IF($M7&lt;&gt;""," "&amp;$M7&amp;"-neg","")
&amp;IF(ISNUMBER(SEARCH("1st monthly",$E7))," 1st monthly","")
&amp;IF(ISNUMBER(SEARCH("1st diarrheal",$E7))," 1st diarrheal","")
&amp;IF(ISNUMBER(SEARCH("stools",$E7))," stools","")
&amp;IF($D7="raw",IF($E7&lt;&gt;""," ","")&amp;$E7,"")
&amp;IF($D7="count"," count","")
&amp;IF($C7&lt;&gt;"",", by "&amp;$C7,"")
&amp;IF($D7="raw"," result","")</f>
        <v>Cumulative sum Campylobacter-pos 1st diarrheal stools, by ELISA</v>
      </c>
      <c r="P7" s="3" t="str">
        <f t="shared" si="2"/>
        <v xml:space="preserve">Campylobacter aggregate data </v>
      </c>
      <c r="Q7" s="3" t="str">
        <f t="shared" si="1"/>
        <v>Bacteria detection aggregate data</v>
      </c>
      <c r="S7" s="3" t="str">
        <f>IF(D7="boolean","presence of",IF(D7="count","count of",IF(E7="Ct value","threshold cycle indicating","data about")))&amp;" "&amp;H7&amp;" by "&amp;IF(ISNA(VLOOKUP(C7,lookup!$A$2:$B$4,2,FALSE)=TRUE),C7,VLOOKUP(C7,lookup!$A$2:$B$4,2))</f>
        <v>data about Campylobacter by ELISA</v>
      </c>
      <c r="T7" s="3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data item that is about Campylobacter and is the specified output of some ELISA, which achieves an organism identification objective and has as specified input a stool specimen</v>
      </c>
      <c r="U7" s="3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('data item' and 'is about' some 'Campylobacter') and is_specified_output_of some (('ELISA' and achieves_planned_objective some 'organism identification objective') and has_specified_input some 'stool specimen')</v>
      </c>
    </row>
    <row r="8" spans="1:21" ht="34" x14ac:dyDescent="0.2">
      <c r="B8" s="3" t="s">
        <v>22</v>
      </c>
      <c r="C8" s="2" t="s">
        <v>53</v>
      </c>
      <c r="D8" s="2" t="s">
        <v>45</v>
      </c>
      <c r="E8" s="2" t="s">
        <v>24</v>
      </c>
      <c r="F8" s="2" t="s">
        <v>43</v>
      </c>
      <c r="G8" s="2" t="s">
        <v>61</v>
      </c>
      <c r="H8" s="2" t="s">
        <v>60</v>
      </c>
      <c r="O8" s="3" t="str">
        <f t="shared" si="3"/>
        <v>Norovirus GII.4 Ct value, by TAC result</v>
      </c>
      <c r="P8" s="3" t="str">
        <f t="shared" si="2"/>
        <v xml:space="preserve">Raw virus data </v>
      </c>
      <c r="Q8" s="3" t="str">
        <f t="shared" si="1"/>
        <v>Raw test result</v>
      </c>
      <c r="S8" s="3" t="str">
        <f>IF(D8="boolean","presence of",IF(D8="count","count of",IF(E8="Ct value","threshold cycle indicating","data about")))&amp;" "&amp;H8&amp;" by "&amp;IF(ISNA(VLOOKUP(C8,lookup!$A$2:$B$4,2,FALSE)=TRUE),C8,VLOOKUP(C8,lookup!$A$2:$B$4,2))</f>
        <v>threshold cycle indicating Norovirus GII.4 by TAC</v>
      </c>
      <c r="T8" s="3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threshold cycle that is about Norovirus GII.4 and is the specified output of some TAC, which achieves an organism identification objective and has as specified input a stool specimen</v>
      </c>
      <c r="U8" s="3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('threshold cycle' and 'is about' some 'Norovirus GII.4') and is_specified_output_of some (('TAC' and achieves_planned_objective some 'organism identification objective') and has_specified_input some 'stool specimen')</v>
      </c>
    </row>
    <row r="9" spans="1:21" ht="34" x14ac:dyDescent="0.2">
      <c r="B9" s="3" t="s">
        <v>22</v>
      </c>
      <c r="C9" s="2" t="s">
        <v>64</v>
      </c>
      <c r="D9" s="2" t="s">
        <v>45</v>
      </c>
      <c r="E9" s="2" t="s">
        <v>63</v>
      </c>
      <c r="F9" s="2" t="s">
        <v>43</v>
      </c>
      <c r="G9" s="2" t="s">
        <v>62</v>
      </c>
      <c r="H9" s="2" t="s">
        <v>62</v>
      </c>
      <c r="O9" s="3" t="str">
        <f t="shared" si="3"/>
        <v>Chikungunya OD cutoff value, by SD Bioline IgM ELISA result</v>
      </c>
      <c r="P9" s="3" t="str">
        <f t="shared" si="2"/>
        <v xml:space="preserve">Raw virus data </v>
      </c>
      <c r="Q9" s="3" t="str">
        <f t="shared" si="1"/>
        <v>Raw test result</v>
      </c>
      <c r="S9" s="3" t="str">
        <f>IF(D9="boolean","presence of",IF(D9="count","count of",IF(E9="Ct value","threshold cycle indicating","data about")))&amp;" "&amp;H9&amp;" by "&amp;IF(ISNA(VLOOKUP(C9,lookup!$A$2:$B$4,2,FALSE)=TRUE),C9,VLOOKUP(C9,lookup!$A$2:$B$4,2))</f>
        <v>data about Chikungunya by SD Bioline IgM ELISA</v>
      </c>
      <c r="T9" s="3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data item that is about Chikungunya and is the specified output of some SD Bioline IgM ELISA, which achieves an organism identification objective and has as specified input a stool specimen</v>
      </c>
      <c r="U9" s="3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('data item' and 'is about' some 'Chikungunya') and is_specified_output_of some (('SD Bioline IgM ELISA' and achieves_planned_objective some 'organism identification objective') and has_specified_input some 'stool specimen')</v>
      </c>
    </row>
    <row r="10" spans="1:21" ht="67" customHeight="1" x14ac:dyDescent="0.2">
      <c r="B10" s="3" t="s">
        <v>22</v>
      </c>
      <c r="D10" s="2" t="s">
        <v>58</v>
      </c>
      <c r="E10" s="2" t="s">
        <v>65</v>
      </c>
      <c r="F10" s="2" t="s">
        <v>35</v>
      </c>
      <c r="G10" s="2" t="s">
        <v>67</v>
      </c>
      <c r="H10" s="2" t="s">
        <v>66</v>
      </c>
      <c r="I10" s="2" t="s">
        <v>78</v>
      </c>
      <c r="J10" s="2" t="s">
        <v>71</v>
      </c>
      <c r="K10" s="2" t="s">
        <v>70</v>
      </c>
      <c r="L10" s="2" t="s">
        <v>77</v>
      </c>
      <c r="O10" s="3" t="str">
        <f>IF(ISNUMBER(SEARCH("stools",$E10)),"Cumulative sum ","")
&amp;IF($I10="",$H10,"")
&amp;IF($I10&lt;&gt;"",$I10&amp;" ","")
&amp;IF($J10&lt;&gt;"",$J10,$I10)
&amp;IF(OR(ISNUMBER(SEARCH("stools",$E10)),$J10&lt;&gt;""),"-pos","")
&amp;IF($L10&lt;&gt;""," "&amp;$L10,"")
&amp;IF($K10&lt;&gt;""," "&amp;$K10&amp;"-pos","")
&amp;IF($M10&lt;&gt;""," "&amp;$M10&amp;"-neg","")
&amp;IF(ISNUMBER(SEARCH("1st monthly",$E10))," 1st monthly","")
&amp;IF(ISNUMBER(SEARCH("1st diarrheal",$E10))," 1st diarrheal","")
&amp;IF(ISNUMBER(SEARCH("stools",$E10))," stools","")
&amp;IF($D10="raw",IF($E10&lt;&gt;""," ","")&amp;$E10,"")
&amp;IF($D10="count"," count","")
&amp;IF($C10&lt;&gt;"",", by "&amp;$C10,"")
&amp;IF($D10="raw"," result","")</f>
        <v>Cumulative sum EAEC aatA-pos and aaiC-pos 1st diarrheal stools</v>
      </c>
      <c r="P10" s="3" t="str">
        <f>IF($H10="Escherichia coli","PLACEHOLDER",IF($D10="raw","Raw "&amp;LOWER($F10)&amp;" data ",
IF($G10="",$H10,
IF($D10="aggregate",$H10&amp;" aggregate data ",$G10)))
&amp;IF(NOT(OR($D10="raw",ISNUMBER(SEARCH("stools",$E10)))),"in "&amp;$B10,""))</f>
        <v>PLACEHOLDER</v>
      </c>
      <c r="Q10" s="3" t="str">
        <f t="shared" si="1"/>
        <v>Bacteria detection aggregate data</v>
      </c>
      <c r="T10" s="3"/>
      <c r="U10" s="3"/>
    </row>
    <row r="11" spans="1:21" x14ac:dyDescent="0.2">
      <c r="T11" s="3"/>
      <c r="U11" s="3"/>
    </row>
    <row r="12" spans="1:21" x14ac:dyDescent="0.2">
      <c r="T12" s="3"/>
      <c r="U12" s="3"/>
    </row>
    <row r="13" spans="1:21" x14ac:dyDescent="0.2">
      <c r="T13" s="3"/>
      <c r="U13" s="3"/>
    </row>
    <row r="14" spans="1:21" x14ac:dyDescent="0.2">
      <c r="T14" s="3"/>
      <c r="U14" s="3"/>
    </row>
    <row r="15" spans="1:21" x14ac:dyDescent="0.2">
      <c r="T15" s="3"/>
      <c r="U15" s="3"/>
    </row>
    <row r="16" spans="1:21" x14ac:dyDescent="0.2">
      <c r="T16" s="3"/>
      <c r="U16" s="3"/>
    </row>
    <row r="17" spans="17:21" x14ac:dyDescent="0.2">
      <c r="T17" s="3"/>
      <c r="U17" s="3"/>
    </row>
    <row r="18" spans="17:21" x14ac:dyDescent="0.2">
      <c r="T18" s="3"/>
      <c r="U18" s="3"/>
    </row>
    <row r="19" spans="17:21" x14ac:dyDescent="0.2">
      <c r="Q19" s="3" t="str">
        <f>IF(ISNUMBER(SEARCH("stools",$E19)),"Cumulative sum ","")
&amp;$H19
&amp;IF(ISNUMBER(SEARCH("stools",$E19)),"-pos ","")
&amp;IF(ISNUMBER(SEARCH("1st monthly",$E19)),"1st monthly ","")
&amp;IF(ISNUMBER(SEARCH("1st diarrheal",$E19)),"1st diarrheal ","")
&amp;IF(ISNUMBER(SEARCH("stools",$E19)),"stools","")
&amp;IF($D19="raw",IF($E19&lt;&gt;""," ","")&amp;$E19,"")
&amp;IF($D19="count"," count","")
&amp;IF($C19&lt;&gt;"",", by "&amp;$C19,"")
&amp;IF($D19="raw"," result","")</f>
        <v/>
      </c>
      <c r="T19" s="3"/>
      <c r="U19" s="3"/>
    </row>
    <row r="20" spans="17:21" x14ac:dyDescent="0.2">
      <c r="Q20" s="3" t="str">
        <f t="shared" ref="Q20:Q25" si="4">IF(ISNUMBER(SEARCH("stools",$E20)),"Cumulative sum ","")
&amp;$H20
&amp;IF(ISNUMBER(SEARCH("stools",$E20)),"-pos ","")
&amp;IF(ISNUMBER(SEARCH("1st monthly",$E20)),"1st monthly ","")
&amp;IF(ISNUMBER(SEARCH("1st diarrheal",$E20)),"1st diarrheal ","")
&amp;IF(ISNUMBER(SEARCH("stools",$E20)),"stools","")
&amp;IF($D20="raw",IF($E20&lt;&gt;""," ","")&amp;$E20,"")
&amp;IF($D20="count"," count","")
&amp;IF($C20&lt;&gt;"",", by "&amp;$C20,"")
&amp;IF($D20="raw"," result","")</f>
        <v/>
      </c>
      <c r="T20" s="3"/>
      <c r="U20" s="3"/>
    </row>
    <row r="21" spans="17:21" x14ac:dyDescent="0.2">
      <c r="Q21" s="3" t="str">
        <f t="shared" si="4"/>
        <v/>
      </c>
      <c r="T21" s="3"/>
      <c r="U21" s="3"/>
    </row>
    <row r="22" spans="17:21" x14ac:dyDescent="0.2">
      <c r="Q22" s="3" t="str">
        <f t="shared" si="4"/>
        <v/>
      </c>
    </row>
    <row r="23" spans="17:21" x14ac:dyDescent="0.2">
      <c r="Q23" s="3" t="str">
        <f t="shared" si="4"/>
        <v/>
      </c>
    </row>
    <row r="24" spans="17:21" x14ac:dyDescent="0.2">
      <c r="Q24" s="3" t="str">
        <f t="shared" si="4"/>
        <v/>
      </c>
    </row>
    <row r="25" spans="17:21" x14ac:dyDescent="0.2">
      <c r="Q25" s="3" t="str">
        <f t="shared" si="4"/>
        <v/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21</v>
      </c>
    </row>
    <row r="2" spans="1:4" x14ac:dyDescent="0.2">
      <c r="A2" t="s">
        <v>4</v>
      </c>
      <c r="B2" t="s">
        <v>39</v>
      </c>
      <c r="C2" t="s">
        <v>38</v>
      </c>
      <c r="D2" t="s">
        <v>39</v>
      </c>
    </row>
    <row r="3" spans="1:4" x14ac:dyDescent="0.2">
      <c r="A3" t="s">
        <v>11</v>
      </c>
      <c r="B3" t="s">
        <v>13</v>
      </c>
      <c r="C3" t="s">
        <v>26</v>
      </c>
      <c r="D3" t="s">
        <v>28</v>
      </c>
    </row>
    <row r="4" spans="1:4" x14ac:dyDescent="0.2">
      <c r="A4" t="s">
        <v>29</v>
      </c>
      <c r="B4" t="s">
        <v>46</v>
      </c>
      <c r="C4" t="s">
        <v>27</v>
      </c>
      <c r="D4" s="1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2019-09-13T15:58:44Z</dcterms:modified>
</cp:coreProperties>
</file>