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43F13A67-7DE1-6B43-87BD-9B4C50AA6C2A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3" i="1"/>
  <c r="Q6" i="1" l="1"/>
  <c r="Q7" i="1"/>
  <c r="Q8" i="1"/>
  <c r="Q9" i="1"/>
  <c r="Q10" i="1"/>
  <c r="Q11" i="1"/>
  <c r="Q12" i="1"/>
  <c r="Q13" i="1"/>
  <c r="Q5" i="1"/>
  <c r="Q3" i="1"/>
  <c r="Q4" i="1"/>
  <c r="P4" i="1" l="1"/>
  <c r="P5" i="1"/>
  <c r="P6" i="1"/>
  <c r="P7" i="1"/>
  <c r="P8" i="1"/>
  <c r="P9" i="1"/>
  <c r="P10" i="1"/>
  <c r="P11" i="1"/>
  <c r="P12" i="1"/>
  <c r="P13" i="1"/>
  <c r="P3" i="1"/>
  <c r="O12" i="1"/>
  <c r="O11" i="1"/>
  <c r="O10" i="1"/>
  <c r="O13" i="1"/>
  <c r="O4" i="1" l="1"/>
  <c r="O5" i="1"/>
  <c r="O6" i="1"/>
  <c r="O7" i="1"/>
  <c r="O8" i="1"/>
  <c r="O9" i="1"/>
  <c r="O3" i="1"/>
</calcChain>
</file>

<file path=xl/sharedStrings.xml><?xml version="1.0" encoding="utf-8"?>
<sst xmlns="http://schemas.openxmlformats.org/spreadsheetml/2006/main" count="87" uniqueCount="58">
  <si>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</si>
  <si>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</si>
  <si>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</si>
  <si>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</si>
  <si>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</si>
  <si>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</si>
  <si>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</si>
  <si>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</si>
  <si>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</si>
  <si>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</si>
  <si>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Bacteria</t>
  </si>
  <si>
    <t>Vibrio</t>
  </si>
  <si>
    <t>Vibrio cholerae</t>
  </si>
  <si>
    <t xml:space="preserve">Adenovirus </t>
  </si>
  <si>
    <t xml:space="preserve">Ancylostoma </t>
  </si>
  <si>
    <t>Virus</t>
  </si>
  <si>
    <t>Eukaryota</t>
  </si>
  <si>
    <t>Adenovirus</t>
  </si>
  <si>
    <t>Ancylostoma</t>
  </si>
  <si>
    <t>TAC</t>
  </si>
  <si>
    <t>Campylobacter</t>
  </si>
  <si>
    <t>ELISA</t>
  </si>
  <si>
    <t>Norovirus</t>
  </si>
  <si>
    <t>Chikungunya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</si>
  <si>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</si>
  <si>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</si>
  <si>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</si>
  <si>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</si>
  <si>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</si>
  <si>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</si>
  <si>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</si>
  <si>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</si>
  <si>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</si>
  <si>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"and" or "or"? (if you have 2 -pos values)</t>
  </si>
  <si>
    <t>enterotoxin or virulence factor tested positive 1</t>
  </si>
  <si>
    <t>enterotoxin or virulence factor tested positive 2</t>
  </si>
  <si>
    <t>website grandparent</t>
  </si>
  <si>
    <t>STEC</t>
  </si>
  <si>
    <t>stx1</t>
  </si>
  <si>
    <t>PCR</t>
  </si>
  <si>
    <t>RT-PCR</t>
  </si>
  <si>
    <t>Norovirus GII</t>
  </si>
  <si>
    <t>E.g.: bacteriology, TAC, ELISA</t>
  </si>
  <si>
    <t>website great-grandparent</t>
  </si>
  <si>
    <t>value specification</t>
  </si>
  <si>
    <t>Ancylostomatoidea</t>
  </si>
  <si>
    <t>Hookworm</t>
  </si>
  <si>
    <t>microscopy</t>
  </si>
  <si>
    <t>sample type</t>
  </si>
  <si>
    <t>stool</t>
  </si>
  <si>
    <t>urine</t>
  </si>
  <si>
    <t>Schistosoma</t>
  </si>
  <si>
    <t>Enter genus (and species if applicable). Then, enter any additional specifics from data provider (serotype, gene) UNLESS species is E. coli.</t>
  </si>
  <si>
    <t>Schistosoma mansoni</t>
  </si>
  <si>
    <t>E.g. count eggs per gram</t>
  </si>
  <si>
    <t>count eggs per gram</t>
  </si>
  <si>
    <t>stx2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</si>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</sst>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="90" zoomScaleNormal="9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baseColWidth="10" defaultRowHeight="52" customHeight="1" x14ac:dyDescent="0.2"/>
  <cols>
    <col min="1" max="1" width="9.6640625" style="1" customWidth="1"/>
    <col min="2" max="2" width="11.33203125" style="1" bestFit="1" customWidth="1"/>
    <col min="3" max="3" width="21" style="1" bestFit="1" customWidth="1"/>
    <col min="4" max="4" width="21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30.33203125" style="2" customWidth="1"/>
    <col min="16" max="16" width="18.33203125" style="2" customWidth="1"/>
    <col min="17" max="17" width="19.6640625" style="1" customWidth="1"/>
    <col min="18" max="16384" width="10.83203125" style="1"/>
  </cols>
  <sheetData>
    <row r="1" spans="1:19" ht="52" customHeight="1" x14ac:dyDescent="0.2">
      <c r="A1" s="1" t="s">
        <v>0</v>
      </c>
      <c r="B1" s="1" t="s">
        <v>48</v>
      </c>
      <c r="C1" s="1" t="s">
        <v>1</v>
      </c>
      <c r="D1" s="1" t="s">
        <v>44</v>
      </c>
      <c r="E1" s="1" t="s">
        <v>3</v>
      </c>
      <c r="F1" s="1" t="s">
        <v>4</v>
      </c>
      <c r="G1" s="1" t="s">
        <v>5</v>
      </c>
      <c r="I1" s="2" t="s">
        <v>34</v>
      </c>
      <c r="J1" s="2" t="s">
        <v>35</v>
      </c>
      <c r="K1" s="2" t="s">
        <v>33</v>
      </c>
      <c r="L1" s="2" t="s">
        <v>29</v>
      </c>
      <c r="M1" s="1" t="s">
        <v>8</v>
      </c>
      <c r="N1" s="2" t="s">
        <v>2</v>
      </c>
      <c r="O1" s="2" t="s">
        <v>9</v>
      </c>
      <c r="P1" s="2" t="s">
        <v>36</v>
      </c>
      <c r="Q1" s="2" t="s">
        <v>43</v>
      </c>
      <c r="S1" s="4"/>
    </row>
    <row r="2" spans="1:19" ht="94" customHeight="1" x14ac:dyDescent="0.2">
      <c r="C2" s="2" t="s">
        <v>42</v>
      </c>
      <c r="D2" s="2" t="s">
        <v>54</v>
      </c>
      <c r="E2" s="2" t="s">
        <v>7</v>
      </c>
      <c r="F2" s="2" t="s">
        <v>6</v>
      </c>
      <c r="G2" s="2" t="s">
        <v>52</v>
      </c>
      <c r="H2" s="2" t="s">
        <v>27</v>
      </c>
      <c r="I2" s="2" t="s">
        <v>28</v>
      </c>
    </row>
    <row r="3" spans="1:19" ht="52" customHeight="1" x14ac:dyDescent="0.2">
      <c r="B3" s="1" t="s">
        <v>49</v>
      </c>
      <c r="C3" s="1" t="s">
        <v>21</v>
      </c>
      <c r="E3" s="1" t="s">
        <v>10</v>
      </c>
      <c r="F3" s="1" t="s">
        <v>11</v>
      </c>
      <c r="G3" s="1" t="s">
        <v>12</v>
      </c>
      <c r="N3" s="2" t="str">
        <f>IF($D3&lt;&gt;"","Mean ","Any ")&amp;IF($H3="",$G3,"")
&amp;IF($H3&lt;&gt;"",$H3,"")
&amp;IF(AND($L3="LT",I3="ST")," LT-neg ST-pos",
IF($I3&lt;&gt;""," "&amp;$I3,"")
&amp;IF(OR($I3="LT",$I3="ST",$I3&lt;&gt;""),"-pos","")
&amp;IF($K3&lt;&gt;""," "&amp;$K3,"")
&amp;IF($J3&lt;&gt;""," "&amp;$J3&amp;"-pos","")
&amp;IF($L3&lt;&gt;""," "&amp;$L3&amp;"-neg",""))&amp;IF($D3="",""," "&amp;$D3)&amp;", by "&amp;$C3</f>
        <v>Any Vibrio cholerae, by ELISA</v>
      </c>
      <c r="O3" s="2" t="str">
        <f>IF($I3="",IF($H3="",$G3,$H3),$I3)&amp;" aggregate data"</f>
        <v>Vibrio cholerae aggregate data</v>
      </c>
      <c r="P3" s="2" t="str">
        <f t="shared" ref="P3" si="0">IF($E3="Eukaryota","Eukaryote",$E3)&amp;" in "&amp;$B3&amp;" aggregate data"</f>
        <v>Bacteria in stool aggregate data</v>
      </c>
      <c r="Q3" s="2" t="str">
        <f t="shared" ref="Q3:Q4" si="1">"Aggregate organism in "&amp;$B3&amp;" data"</f>
        <v>Aggregate organism in stool data</v>
      </c>
    </row>
    <row r="4" spans="1:19" ht="52" customHeight="1" x14ac:dyDescent="0.2">
      <c r="B4" s="1" t="s">
        <v>49</v>
      </c>
      <c r="C4" s="1" t="s">
        <v>21</v>
      </c>
      <c r="E4" s="1" t="s">
        <v>15</v>
      </c>
      <c r="F4" s="1" t="s">
        <v>13</v>
      </c>
      <c r="G4" s="1" t="s">
        <v>17</v>
      </c>
      <c r="N4" s="2" t="str">
        <f t="shared" ref="N4:N13" si="2">IF($D4&lt;&gt;"","Mean ","Any ")&amp;IF($H4="",$G4,"")
&amp;IF($H4&lt;&gt;"",$H4,"")
&amp;IF(AND($L4="LT",I4="ST")," LT-neg ST-pos",
IF($I4&lt;&gt;""," "&amp;$I4,"")
&amp;IF(OR($I4="LT",$I4="ST",$I4&lt;&gt;""),"-pos","")
&amp;IF($K4&lt;&gt;""," "&amp;$K4,"")
&amp;IF($J4&lt;&gt;""," "&amp;$J4&amp;"-pos","")
&amp;IF($L4&lt;&gt;""," "&amp;$L4&amp;"-neg",""))&amp;IF($D4="",""," "&amp;$D4)&amp;", by "&amp;$C4</f>
        <v>Any Adenovirus, by ELISA</v>
      </c>
      <c r="O4" s="2" t="str">
        <f t="shared" ref="O4:O9" si="3">IF($I4="",IF($H4="",$G4,$H4),$I4)&amp;" aggregate data"</f>
        <v>Adenovirus aggregate data</v>
      </c>
      <c r="P4" s="2" t="str">
        <f t="shared" ref="P4:P8" si="4">IF($E4="Eukaryota","Eukaryote",$E4)&amp;" in "&amp;$B4&amp;" detection aggregate data"</f>
        <v>Virus in stool detection aggregate data</v>
      </c>
      <c r="Q4" s="2" t="str">
        <f t="shared" si="1"/>
        <v>Aggregate organism in stool data</v>
      </c>
    </row>
    <row r="5" spans="1:19" ht="52" customHeight="1" x14ac:dyDescent="0.2">
      <c r="B5" s="1" t="s">
        <v>50</v>
      </c>
      <c r="C5" s="1" t="s">
        <v>47</v>
      </c>
      <c r="D5" s="1" t="s">
        <v>55</v>
      </c>
      <c r="E5" s="1" t="s">
        <v>16</v>
      </c>
      <c r="F5" s="1" t="s">
        <v>51</v>
      </c>
      <c r="G5" s="1" t="s">
        <v>53</v>
      </c>
      <c r="N5" s="2" t="str">
        <f t="shared" si="2"/>
        <v>Mean Schistosoma mansoni count eggs per gram, by microscopy</v>
      </c>
      <c r="O5" s="2" t="str">
        <f t="shared" si="3"/>
        <v>Schistosoma mansoni aggregate data</v>
      </c>
      <c r="P5" s="2" t="str">
        <f t="shared" si="4"/>
        <v>Eukaryote in urine detection aggregate data</v>
      </c>
      <c r="Q5" s="2" t="str">
        <f>"Aggregate organism in "&amp;$B5&amp;" detection data"</f>
        <v>Aggregate organism in urine detection data</v>
      </c>
    </row>
    <row r="6" spans="1:19" ht="52" customHeight="1" x14ac:dyDescent="0.2">
      <c r="B6" s="1" t="s">
        <v>49</v>
      </c>
      <c r="C6" s="1" t="s">
        <v>19</v>
      </c>
      <c r="E6" s="1" t="s">
        <v>16</v>
      </c>
      <c r="F6" s="1" t="s">
        <v>14</v>
      </c>
      <c r="G6" s="1" t="s">
        <v>18</v>
      </c>
      <c r="N6" s="2" t="str">
        <f t="shared" si="2"/>
        <v>Any Ancylostoma, by TAC</v>
      </c>
      <c r="O6" s="2" t="str">
        <f t="shared" si="3"/>
        <v>Ancylostoma aggregate data</v>
      </c>
      <c r="P6" s="2" t="str">
        <f t="shared" si="4"/>
        <v>Eukaryote in stool detection aggregate data</v>
      </c>
      <c r="Q6" s="2" t="str">
        <f t="shared" ref="Q6:Q13" si="5">"Aggregate organism in "&amp;$B6&amp;" detection data"</f>
        <v>Aggregate organism in stool detection data</v>
      </c>
    </row>
    <row r="7" spans="1:19" ht="52" customHeight="1" x14ac:dyDescent="0.2">
      <c r="B7" s="1" t="s">
        <v>49</v>
      </c>
      <c r="C7" s="1" t="s">
        <v>21</v>
      </c>
      <c r="E7" s="1" t="s">
        <v>10</v>
      </c>
      <c r="F7" s="1" t="s">
        <v>20</v>
      </c>
      <c r="G7" s="1" t="s">
        <v>20</v>
      </c>
      <c r="N7" s="2" t="str">
        <f t="shared" si="2"/>
        <v>Any Campylobacter, by ELISA</v>
      </c>
      <c r="O7" s="2" t="str">
        <f t="shared" si="3"/>
        <v>Campylobacter aggregate data</v>
      </c>
      <c r="P7" s="2" t="str">
        <f t="shared" si="4"/>
        <v>Bacteria in stool detection aggregate data</v>
      </c>
      <c r="Q7" s="2" t="str">
        <f t="shared" si="5"/>
        <v>Aggregate organism in stool detection data</v>
      </c>
    </row>
    <row r="8" spans="1:19" ht="52" customHeight="1" x14ac:dyDescent="0.2">
      <c r="B8" s="1" t="s">
        <v>49</v>
      </c>
      <c r="C8" s="1" t="s">
        <v>40</v>
      </c>
      <c r="E8" s="1" t="s">
        <v>15</v>
      </c>
      <c r="F8" s="1" t="s">
        <v>22</v>
      </c>
      <c r="G8" s="1" t="s">
        <v>41</v>
      </c>
      <c r="N8" s="2" t="str">
        <f t="shared" si="2"/>
        <v>Any Norovirus GII, by RT-PCR</v>
      </c>
      <c r="O8" s="2" t="str">
        <f t="shared" si="3"/>
        <v>Norovirus GII aggregate data</v>
      </c>
      <c r="P8" s="2" t="str">
        <f t="shared" si="4"/>
        <v>Virus in stool detection aggregate data</v>
      </c>
      <c r="Q8" s="2" t="str">
        <f t="shared" si="5"/>
        <v>Aggregate organism in stool detection data</v>
      </c>
    </row>
    <row r="9" spans="1:19" ht="52" customHeight="1" x14ac:dyDescent="0.2">
      <c r="B9" s="1" t="s">
        <v>49</v>
      </c>
      <c r="C9" s="1" t="s">
        <v>24</v>
      </c>
      <c r="E9" s="1" t="s">
        <v>15</v>
      </c>
      <c r="F9" s="1" t="s">
        <v>23</v>
      </c>
      <c r="G9" s="1" t="s">
        <v>23</v>
      </c>
      <c r="N9" s="2" t="str">
        <f t="shared" si="2"/>
        <v>Any Chikungunya, by SD Bioline IgM ELISA</v>
      </c>
      <c r="O9" s="2" t="str">
        <f t="shared" si="3"/>
        <v>Chikungunya aggregate data</v>
      </c>
      <c r="P9" s="2" t="str">
        <f t="shared" ref="P9:P12" si="6">IF($E9="Eukaryota","Eukaryote",$E9)&amp;" in "&amp;$B9&amp;" detection aggregate data"</f>
        <v>Virus in stool detection aggregate data</v>
      </c>
      <c r="Q9" s="2" t="str">
        <f t="shared" si="5"/>
        <v>Aggregate organism in stool detection data</v>
      </c>
    </row>
    <row r="10" spans="1:19" ht="52" customHeight="1" x14ac:dyDescent="0.2">
      <c r="B10" s="1" t="s">
        <v>49</v>
      </c>
      <c r="C10" s="1" t="s">
        <v>39</v>
      </c>
      <c r="E10" s="1" t="s">
        <v>10</v>
      </c>
      <c r="F10" s="1" t="s">
        <v>26</v>
      </c>
      <c r="G10" s="1" t="s">
        <v>25</v>
      </c>
      <c r="H10" s="1" t="s">
        <v>30</v>
      </c>
      <c r="I10" s="1" t="s">
        <v>31</v>
      </c>
      <c r="L10" s="1" t="s">
        <v>32</v>
      </c>
      <c r="N10" s="2" t="str">
        <f t="shared" si="2"/>
        <v>Any ETEC LT-pos ST-neg, by PCR</v>
      </c>
      <c r="O10" s="2" t="str">
        <f t="shared" ref="O10:O12" si="7">$F10&amp;" in "&amp;$B10&amp;" aggregate data"</f>
        <v>Escherichia in stool aggregate data</v>
      </c>
      <c r="P10" s="2" t="str">
        <f t="shared" si="6"/>
        <v>Bacteria in stool detection aggregate data</v>
      </c>
      <c r="Q10" s="2" t="str">
        <f t="shared" si="5"/>
        <v>Aggregate organism in stool detection data</v>
      </c>
    </row>
    <row r="11" spans="1:19" ht="52" customHeight="1" x14ac:dyDescent="0.2">
      <c r="B11" s="1" t="s">
        <v>49</v>
      </c>
      <c r="C11" s="1" t="s">
        <v>39</v>
      </c>
      <c r="E11" s="1" t="s">
        <v>10</v>
      </c>
      <c r="F11" s="1" t="s">
        <v>26</v>
      </c>
      <c r="G11" s="1" t="s">
        <v>25</v>
      </c>
      <c r="H11" s="1" t="s">
        <v>37</v>
      </c>
      <c r="N11" s="2" t="str">
        <f t="shared" si="2"/>
        <v>Any STEC, by PCR</v>
      </c>
      <c r="O11" s="2" t="str">
        <f t="shared" si="7"/>
        <v>Escherichia in stool aggregate data</v>
      </c>
      <c r="P11" s="2" t="str">
        <f t="shared" si="6"/>
        <v>Bacteria in stool detection aggregate data</v>
      </c>
      <c r="Q11" s="2" t="str">
        <f t="shared" si="5"/>
        <v>Aggregate organism in stool detection data</v>
      </c>
    </row>
    <row r="12" spans="1:19" ht="52" customHeight="1" x14ac:dyDescent="0.2">
      <c r="B12" s="1" t="s">
        <v>49</v>
      </c>
      <c r="C12" s="1" t="s">
        <v>39</v>
      </c>
      <c r="E12" s="1" t="s">
        <v>10</v>
      </c>
      <c r="F12" s="1" t="s">
        <v>26</v>
      </c>
      <c r="G12" s="1" t="s">
        <v>25</v>
      </c>
      <c r="H12" s="1" t="s">
        <v>37</v>
      </c>
      <c r="I12" s="1" t="s">
        <v>38</v>
      </c>
      <c r="J12" s="1" t="s">
        <v>56</v>
      </c>
      <c r="K12" s="1" t="s">
        <v>57</v>
      </c>
      <c r="N12" s="2" t="str">
        <f t="shared" si="2"/>
        <v>Any STEC stx1-pos or stx2-pos, by PCR</v>
      </c>
      <c r="O12" s="2" t="str">
        <f t="shared" si="7"/>
        <v>Escherichia in stool aggregate data</v>
      </c>
      <c r="P12" s="2" t="str">
        <f t="shared" si="6"/>
        <v>Bacteria in stool detection aggregate data</v>
      </c>
      <c r="Q12" s="2" t="str">
        <f t="shared" si="5"/>
        <v>Aggregate organism in stool detection data</v>
      </c>
    </row>
    <row r="13" spans="1:19" ht="52" customHeight="1" x14ac:dyDescent="0.2">
      <c r="B13" s="1" t="s">
        <v>49</v>
      </c>
      <c r="C13" s="1" t="s">
        <v>47</v>
      </c>
      <c r="E13" s="1" t="s">
        <v>16</v>
      </c>
      <c r="F13" s="1" t="s">
        <v>45</v>
      </c>
      <c r="G13" s="1" t="s">
        <v>46</v>
      </c>
      <c r="N13" s="2" t="str">
        <f t="shared" si="2"/>
        <v>Any Hookworm, by microscopy</v>
      </c>
      <c r="O13" s="2" t="str">
        <f>$F13&amp;" in "&amp;$B13&amp;" aggregate data"</f>
        <v>Ancylostomatoidea in stool aggregate data</v>
      </c>
      <c r="P13" s="2" t="str">
        <f>IF($E13="Eukaryota","Eukaryote",$E13)&amp;" in "&amp;$B13&amp;" detection aggregate data"</f>
        <v>Eukaryote in stool detection aggregate data</v>
      </c>
      <c r="Q13" s="2" t="str">
        <f t="shared" si="5"/>
        <v>Aggregate organism in stool detection data</v>
      </c>
    </row>
    <row r="14" spans="1:19" ht="52" customHeight="1" x14ac:dyDescent="0.2">
      <c r="O14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2019-09-17T17:06:23Z</dcterms:modified>
</cp:coreProperties>
</file>