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udkins/ontology/script/"/>
    </mc:Choice>
  </mc:AlternateContent>
  <xr:revisionPtr revIDLastSave="0" documentId="13_ncr:1_{14976DB0-E7DF-2240-8C01-C9850DA423AD}" xr6:coauthVersionLast="36" xr6:coauthVersionMax="36" xr10:uidLastSave="{00000000-0000-0000-0000-000000000000}"/>
  <bookViews>
    <workbookView xWindow="580" yWindow="1480" windowWidth="32720" windowHeight="17440" xr2:uid="{00000000-000D-0000-FFFF-FFFF00000000}"/>
  </bookViews>
  <sheets>
    <sheet name="detection_template_csv" sheetId="1" r:id="rId1"/>
    <sheet name="antibiotics" sheetId="3" r:id="rId2"/>
    <sheet name="lookup" sheetId="2" r:id="rId3"/>
  </sheets>
  <calcPr calcId="181029"/>
</workbook>
</file>

<file path=xl/calcChain.xml><?xml version="1.0" encoding="utf-8"?>
<calcChain xmlns="http://schemas.openxmlformats.org/spreadsheetml/2006/main">
  <c r="O3" i="1" l="1"/>
  <c r="P3" i="1"/>
  <c r="N3" i="1"/>
  <c r="D4" i="2" l="1"/>
  <c r="J3" i="1" l="1"/>
  <c r="L3" i="1"/>
  <c r="K3" i="1"/>
</calcChain>
</file>

<file path=xl/sharedStrings.xml><?xml version="1.0" encoding="utf-8"?>
<sst xmlns="http://schemas.openxmlformats.org/spreadsheetml/2006/main" count="55" uniqueCount="48">
  <si>
    <t>variable</t>
  </si>
  <si>
    <t>sample type</t>
  </si>
  <si>
    <t>assay type</t>
  </si>
  <si>
    <t>result type</t>
  </si>
  <si>
    <t>bacteriology</t>
  </si>
  <si>
    <t>website label</t>
  </si>
  <si>
    <t>ontological label</t>
  </si>
  <si>
    <t>ontological definition</t>
  </si>
  <si>
    <t>domain</t>
  </si>
  <si>
    <t>genus</t>
  </si>
  <si>
    <t>species</t>
  </si>
  <si>
    <t>PCR</t>
  </si>
  <si>
    <t>ClinEpi</t>
  </si>
  <si>
    <t>PCR assay</t>
  </si>
  <si>
    <t>Enter assay according to how it should appear in the label: bacteriology, TAQ, ELISA, …</t>
  </si>
  <si>
    <t>Genus or most specified taxonomic rank</t>
  </si>
  <si>
    <t>input "blood" or "stool"</t>
  </si>
  <si>
    <t>input "boolean", "raw", or "count"</t>
  </si>
  <si>
    <t>input "Bacteria", "Eukaryota", or "Virus"</t>
  </si>
  <si>
    <t>First, either enter genus and species, or E. coli type abbrev. (e.g. ETEC). Then, enter any additional specifics from data provider (serotype, gene).</t>
  </si>
  <si>
    <t>&lt;--INPUT | OUTPUT --&gt;</t>
  </si>
  <si>
    <t>website parent</t>
  </si>
  <si>
    <t>website grandparent</t>
  </si>
  <si>
    <t>&lt;--ClinEpi output | ontology output--&gt;</t>
  </si>
  <si>
    <t>Parent term in ClinEpi (which genus in which sample type)</t>
  </si>
  <si>
    <t>(which domain in which sample type)</t>
  </si>
  <si>
    <t>axiom</t>
  </si>
  <si>
    <t>stool</t>
  </si>
  <si>
    <t>value specification</t>
  </si>
  <si>
    <t>e.g. Ct value</t>
  </si>
  <si>
    <t>Ct value</t>
  </si>
  <si>
    <t>(Ontology output section still under construction)</t>
  </si>
  <si>
    <t>TaqMan</t>
  </si>
  <si>
    <t>an assay, of which a polymerase chain reaction is part,</t>
  </si>
  <si>
    <t>a fluorogenic PCR assay</t>
  </si>
  <si>
    <t>assay and 'has part' some 'polymerase chain reaction'</t>
  </si>
  <si>
    <t>TAQ</t>
  </si>
  <si>
    <t>antibiotic</t>
  </si>
  <si>
    <t>treatment or medication</t>
  </si>
  <si>
    <t>clinical visit?</t>
  </si>
  <si>
    <t>control?</t>
  </si>
  <si>
    <t>enrollment?</t>
  </si>
  <si>
    <t>Bacteria</t>
  </si>
  <si>
    <t>boolean</t>
  </si>
  <si>
    <t>Vibrio</t>
  </si>
  <si>
    <t>Vibrio cholerae</t>
  </si>
  <si>
    <t>a differential medium assay</t>
  </si>
  <si>
    <t>differential medium assay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</si>
</sst>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tabSelected="1" topLeftCell="H1" zoomScaleNormal="100" workbookViewId="0">
      <selection activeCell="O4" sqref="O4"/>
    </sheetView>
  </sheetViews>
  <sheetFormatPr baseColWidth="10" defaultRowHeight="16" x14ac:dyDescent="0.2"/>
  <cols>
    <col min="1" max="1" width="9.6640625" customWidth="1"/>
    <col min="2" max="2" width="15.5" style="1" customWidth="1"/>
    <col min="3" max="3" width="17.83203125" customWidth="1"/>
    <col min="4" max="4" width="18.83203125" bestFit="1" customWidth="1"/>
    <col min="5" max="5" width="18" customWidth="1"/>
    <col min="6" max="6" width="18.5" customWidth="1"/>
    <col min="7" max="7" width="17.33203125" customWidth="1"/>
    <col min="8" max="8" width="24.83203125" bestFit="1" customWidth="1"/>
    <col min="9" max="9" width="20.6640625" bestFit="1" customWidth="1"/>
    <col min="10" max="10" width="29.33203125" style="1" customWidth="1"/>
    <col min="11" max="11" width="18.33203125" style="1" customWidth="1"/>
    <col min="12" max="12" width="19.83203125" style="1" customWidth="1"/>
    <col min="13" max="13" width="34.83203125" style="1" customWidth="1"/>
    <col min="14" max="14" width="23.83203125" style="1" customWidth="1"/>
    <col min="15" max="15" width="32.83203125" customWidth="1"/>
    <col min="16" max="16" width="33.83203125" customWidth="1"/>
  </cols>
  <sheetData>
    <row r="1" spans="1:16" ht="17" x14ac:dyDescent="0.2">
      <c r="A1" t="s">
        <v>0</v>
      </c>
      <c r="B1" s="1" t="s">
        <v>1</v>
      </c>
      <c r="C1" t="s">
        <v>2</v>
      </c>
      <c r="D1" t="s">
        <v>3</v>
      </c>
      <c r="E1" t="s">
        <v>28</v>
      </c>
      <c r="F1" t="s">
        <v>8</v>
      </c>
      <c r="G1" t="s">
        <v>9</v>
      </c>
      <c r="H1" t="s">
        <v>10</v>
      </c>
      <c r="I1" t="s">
        <v>20</v>
      </c>
      <c r="J1" s="1" t="s">
        <v>5</v>
      </c>
      <c r="K1" s="1" t="s">
        <v>21</v>
      </c>
      <c r="L1" s="1" t="s">
        <v>22</v>
      </c>
      <c r="M1" s="1" t="s">
        <v>23</v>
      </c>
      <c r="N1" s="1" t="s">
        <v>6</v>
      </c>
      <c r="O1" s="1" t="s">
        <v>7</v>
      </c>
      <c r="P1" s="1" t="s">
        <v>26</v>
      </c>
    </row>
    <row r="2" spans="1:16" ht="102" x14ac:dyDescent="0.2">
      <c r="B2" s="1" t="s">
        <v>16</v>
      </c>
      <c r="C2" s="1" t="s">
        <v>14</v>
      </c>
      <c r="D2" s="1" t="s">
        <v>17</v>
      </c>
      <c r="E2" s="1" t="s">
        <v>29</v>
      </c>
      <c r="F2" s="1" t="s">
        <v>18</v>
      </c>
      <c r="G2" s="1" t="s">
        <v>15</v>
      </c>
      <c r="H2" s="1" t="s">
        <v>19</v>
      </c>
      <c r="K2" s="1" t="s">
        <v>24</v>
      </c>
      <c r="L2" s="1" t="s">
        <v>25</v>
      </c>
      <c r="N2" s="1" t="s">
        <v>31</v>
      </c>
      <c r="O2" s="1" t="s">
        <v>31</v>
      </c>
      <c r="P2" s="1" t="s">
        <v>31</v>
      </c>
    </row>
    <row r="3" spans="1:16" ht="125" customHeight="1" x14ac:dyDescent="0.2">
      <c r="B3" s="1" t="s">
        <v>27</v>
      </c>
      <c r="C3" t="s">
        <v>4</v>
      </c>
      <c r="D3" t="s">
        <v>43</v>
      </c>
      <c r="E3" t="s">
        <v>30</v>
      </c>
      <c r="F3" t="s">
        <v>42</v>
      </c>
      <c r="G3" t="s">
        <v>44</v>
      </c>
      <c r="H3" t="s">
        <v>45</v>
      </c>
      <c r="J3" s="1" t="str">
        <f>$H3&amp;IF($D3="raw",IF($E3&lt;&gt;""," ","")&amp;$E3,"")&amp;IF($D3="count"," count","")&amp;", by "&amp;IF($C3="TAC","TAC",$C3)&amp;IF($D3="raw"," result","")</f>
        <v>Vibrio cholerae, by bacteriology</v>
      </c>
      <c r="K3" s="1" t="str">
        <f>IF($D3="raw","Raw "&amp;LOWER($F3)&amp;" data",IF($G3="",$H3,$G3)&amp;" in "&amp;$B3)</f>
        <v>Vibrio in stool</v>
      </c>
      <c r="L3" s="1" t="str">
        <f>IF($D3="raw","Raw test result",$F3&amp; " in "&amp;$B3)</f>
        <v>Bacteria in stool</v>
      </c>
      <c r="N3" s="1" t="str">
        <f>IF(D3="boolean","presence of",IF(D3="count","count of","data about"))&amp;" "&amp;H3&amp;" by "&amp;IF(ISNA(VLOOKUP(C3,lookup!A2:B4,2,FALSE)=TRUE),C3,VLOOKUP(C3,lookup!A2:B4,2))</f>
        <v>presence of Vibrio cholerae by differential medium assay</v>
      </c>
      <c r="O3" s="1" t="str">
        <f>IF($D3="count","a count of the number of ",IF($D3="boolean","a categorical measurement datum","a data item")&amp;" that is about ")&amp;$H3&amp;" and is the specified output of some "&amp;IF(ISNA(VLOOKUP(C3,lookup!A2:B4,2,FALSE)=TRUE),C3,VLOOKUP(C3,lookup!A2:B4,2))&amp;", which achieves an organism identification objective and has as specified input a "&amp;$B3&amp;" specimen"</f>
        <v>a categorical measurement datum that is about Vibrio cholerae and is the specified output of some differential medium assay, which achieves an organism identification objective and has as specified input a stool specimen</v>
      </c>
      <c r="P3" s="1" t="str">
        <f>"("&amp;IF($D3="count","count and",IF($D3="boolean","'categorical measurement datum' and","'data item' and")&amp;" 'is about' some ")&amp;"'"&amp;$H3&amp;"') and is_specified_output_of some (('"&amp;IF(ISNA(VLOOKUP(C3,lookup!A2:B4,2,FALSE)=TRUE),C3,VLOOKUP(C3,lookup!A2:B4,2))&amp;"' and achieves_planned_objective some 'organism identification objective') and has_specified_input some '"&amp;$B3&amp;" specimen')"</f>
        <v>('categorical measurement datum' and 'is about' some 'Vibrio cholerae') and is_specified_output_of some (('differential medium assay' and achieves_planned_objective some 'organism identification objective') and has_specified_input some 'stool specimen')</v>
      </c>
    </row>
    <row r="5" spans="1:16" x14ac:dyDescent="0.2">
      <c r="J5" s="2"/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DB369-D91D-804D-8D4A-F6F9B2BC7AF1}">
  <dimension ref="A1:E1"/>
  <sheetViews>
    <sheetView workbookViewId="0">
      <selection activeCell="C2" sqref="C2"/>
    </sheetView>
  </sheetViews>
  <sheetFormatPr baseColWidth="10" defaultRowHeight="16" x14ac:dyDescent="0.2"/>
  <cols>
    <col min="2" max="2" width="21.6640625" bestFit="1" customWidth="1"/>
    <col min="3" max="3" width="11.6640625" bestFit="1" customWidth="1"/>
  </cols>
  <sheetData>
    <row r="1" spans="1:5" x14ac:dyDescent="0.2">
      <c r="A1" t="s">
        <v>37</v>
      </c>
      <c r="B1" t="s">
        <v>38</v>
      </c>
      <c r="C1" t="s">
        <v>39</v>
      </c>
      <c r="D1" t="s">
        <v>40</v>
      </c>
      <c r="E1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A4B01-1A62-8B4E-8367-99824A1C2D4E}">
  <dimension ref="A1:D4"/>
  <sheetViews>
    <sheetView workbookViewId="0">
      <selection activeCell="B3" sqref="B3"/>
    </sheetView>
  </sheetViews>
  <sheetFormatPr baseColWidth="10" defaultRowHeight="16" x14ac:dyDescent="0.2"/>
  <cols>
    <col min="2" max="2" width="14.6640625" bestFit="1" customWidth="1"/>
    <col min="3" max="3" width="46.83203125" bestFit="1" customWidth="1"/>
  </cols>
  <sheetData>
    <row r="1" spans="1:4" x14ac:dyDescent="0.2">
      <c r="A1" t="s">
        <v>12</v>
      </c>
      <c r="B1" t="s">
        <v>6</v>
      </c>
      <c r="C1" t="s">
        <v>7</v>
      </c>
      <c r="D1" t="s">
        <v>26</v>
      </c>
    </row>
    <row r="2" spans="1:4" x14ac:dyDescent="0.2">
      <c r="A2" t="s">
        <v>4</v>
      </c>
      <c r="B2" t="s">
        <v>47</v>
      </c>
      <c r="C2" t="s">
        <v>46</v>
      </c>
      <c r="D2" t="s">
        <v>47</v>
      </c>
    </row>
    <row r="3" spans="1:4" x14ac:dyDescent="0.2">
      <c r="A3" t="s">
        <v>11</v>
      </c>
      <c r="B3" t="s">
        <v>13</v>
      </c>
      <c r="C3" t="s">
        <v>33</v>
      </c>
      <c r="D3" t="s">
        <v>35</v>
      </c>
    </row>
    <row r="4" spans="1:4" x14ac:dyDescent="0.2">
      <c r="A4" t="s">
        <v>36</v>
      </c>
      <c r="B4" t="s">
        <v>32</v>
      </c>
      <c r="C4" t="s">
        <v>34</v>
      </c>
      <c r="D4" s="3" t="str">
        <f>"'fluorogenic PCR assay'"</f>
        <v>'fluorogenic PCR assay'</v>
      </c>
    </row>
  </sheetData>
  <sortState ref="A2:D6">
    <sortCondition ref="A2:A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detection_template_csv</vt:lpstr>
      <vt:lpstr>antibiotics</vt:lpstr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2019-08-15T18:55:35Z</dcterms:modified>
</cp:coreProperties>
</file>