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C18B2CBF-BBBA-4FA8-B973-A80C04EA9493}" xr6:coauthVersionLast="47" xr6:coauthVersionMax="47" xr10:uidLastSave="{00000000-0000-0000-0000-000000000000}"/>
  <bookViews>
    <workbookView xWindow="-110" yWindow="-110" windowWidth="19420" windowHeight="10420"/>
  </bookViews>
  <sheets>
    <sheet name="sales_dataset" sheetId="1" r:id="rId1"/>
    <sheet name="Cost per unit" sheetId="2" state="hidden" r:id="rId2"/>
  </sheets>
  <calcPr calcId="0"/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</calcChain>
</file>

<file path=xl/sharedStrings.xml><?xml version="1.0" encoding="utf-8"?>
<sst xmlns="http://schemas.openxmlformats.org/spreadsheetml/2006/main" count="7045" uniqueCount="2056">
  <si>
    <t>Order ID</t>
  </si>
  <si>
    <t>Customer Name</t>
  </si>
  <si>
    <t>Product Category</t>
  </si>
  <si>
    <t>Product Name</t>
  </si>
  <si>
    <t>Order Date</t>
  </si>
  <si>
    <t>Delivery Date</t>
  </si>
  <si>
    <t>Quantity</t>
  </si>
  <si>
    <t>Unit Price</t>
  </si>
  <si>
    <t>Status</t>
  </si>
  <si>
    <t>Payment Method</t>
  </si>
  <si>
    <t>Country</t>
  </si>
  <si>
    <t>ORD0001</t>
  </si>
  <si>
    <t>Shannon Anderson</t>
  </si>
  <si>
    <t>Electronics</t>
  </si>
  <si>
    <t>Headphones</t>
  </si>
  <si>
    <t>Canceled</t>
  </si>
  <si>
    <t>PayPal</t>
  </si>
  <si>
    <t>UK</t>
  </si>
  <si>
    <t>ORD0002</t>
  </si>
  <si>
    <t>Lisa Larson</t>
  </si>
  <si>
    <t>Home &amp; Kitchen</t>
  </si>
  <si>
    <t>Toaster</t>
  </si>
  <si>
    <t>Pending</t>
  </si>
  <si>
    <t>Credit Card</t>
  </si>
  <si>
    <t>Brazil</t>
  </si>
  <si>
    <t>ORD0003</t>
  </si>
  <si>
    <t>Jeanette Arnold</t>
  </si>
  <si>
    <t>Books</t>
  </si>
  <si>
    <t>Cookbook</t>
  </si>
  <si>
    <t>India</t>
  </si>
  <si>
    <t>ORD0004</t>
  </si>
  <si>
    <t>Tamara Gilmore</t>
  </si>
  <si>
    <t>Science Book</t>
  </si>
  <si>
    <t>Delivered</t>
  </si>
  <si>
    <t>Japan</t>
  </si>
  <si>
    <t>ORD0005</t>
  </si>
  <si>
    <t>Nicole Cook</t>
  </si>
  <si>
    <t>Clothing</t>
  </si>
  <si>
    <t>Jeans</t>
  </si>
  <si>
    <t>France</t>
  </si>
  <si>
    <t>ORD0006</t>
  </si>
  <si>
    <t>Brianna Robertson</t>
  </si>
  <si>
    <t>Smartwatch</t>
  </si>
  <si>
    <t>Australia</t>
  </si>
  <si>
    <t>ORD0007</t>
  </si>
  <si>
    <t>Jonathan Ellis</t>
  </si>
  <si>
    <t>Fiction Book</t>
  </si>
  <si>
    <t>ORD0008</t>
  </si>
  <si>
    <t>Nancy Ramirez</t>
  </si>
  <si>
    <t>Bank Transfer</t>
  </si>
  <si>
    <t>South Africa</t>
  </si>
  <si>
    <t>ORD0009</t>
  </si>
  <si>
    <t>James Fox</t>
  </si>
  <si>
    <t>ORD0010</t>
  </si>
  <si>
    <t>Tara Gonzalez</t>
  </si>
  <si>
    <t>Smartphone</t>
  </si>
  <si>
    <t>ORD0011</t>
  </si>
  <si>
    <t>Danielle Kim</t>
  </si>
  <si>
    <t>Cash on Delivery</t>
  </si>
  <si>
    <t>ORD0012</t>
  </si>
  <si>
    <t>Michael Hancock</t>
  </si>
  <si>
    <t>Sports &amp; Outdoors</t>
  </si>
  <si>
    <t>Yoga Mat</t>
  </si>
  <si>
    <t>USA</t>
  </si>
  <si>
    <t>ORD0013</t>
  </si>
  <si>
    <t>Samuel Holmes</t>
  </si>
  <si>
    <t>Vacuum Cleaner</t>
  </si>
  <si>
    <t>ORD0014</t>
  </si>
  <si>
    <t>Heather Vaughn</t>
  </si>
  <si>
    <t>Cookware Set</t>
  </si>
  <si>
    <t>ORD0015</t>
  </si>
  <si>
    <t>Sheila Munoz</t>
  </si>
  <si>
    <t>Laptop</t>
  </si>
  <si>
    <t>ORD0016</t>
  </si>
  <si>
    <t>Michelle Fuller</t>
  </si>
  <si>
    <t>Dress</t>
  </si>
  <si>
    <t>ORD0017</t>
  </si>
  <si>
    <t>Dustin Martinez</t>
  </si>
  <si>
    <t>Treadmill</t>
  </si>
  <si>
    <t>Germany</t>
  </si>
  <si>
    <t>ORD0018</t>
  </si>
  <si>
    <t>Carlos Snyder</t>
  </si>
  <si>
    <t>Tablet</t>
  </si>
  <si>
    <t>ORD0019</t>
  </si>
  <si>
    <t>Andrew Rios</t>
  </si>
  <si>
    <t>T-shirt</t>
  </si>
  <si>
    <t>ORD0020</t>
  </si>
  <si>
    <t>Jenny Wilson</t>
  </si>
  <si>
    <t>Self-Help Book</t>
  </si>
  <si>
    <t>ORD0021</t>
  </si>
  <si>
    <t>Kristine Morrison</t>
  </si>
  <si>
    <t>ORD0022</t>
  </si>
  <si>
    <t>Michael Wheeler</t>
  </si>
  <si>
    <t>Microwave</t>
  </si>
  <si>
    <t>ORD0023</t>
  </si>
  <si>
    <t>Megan Deleon</t>
  </si>
  <si>
    <t>Canada</t>
  </si>
  <si>
    <t>ORD0024</t>
  </si>
  <si>
    <t>Shelly Gomez</t>
  </si>
  <si>
    <t>ORD0025</t>
  </si>
  <si>
    <t>Christopher Winters</t>
  </si>
  <si>
    <t>ORD0026</t>
  </si>
  <si>
    <t>Jacob Molina</t>
  </si>
  <si>
    <t>Blender</t>
  </si>
  <si>
    <t>ORD0027</t>
  </si>
  <si>
    <t>Christopher Guzman</t>
  </si>
  <si>
    <t>ORD0028</t>
  </si>
  <si>
    <t>Brenda Johnson</t>
  </si>
  <si>
    <t>ORD0029</t>
  </si>
  <si>
    <t>Adam Cain</t>
  </si>
  <si>
    <t>ORD0030</t>
  </si>
  <si>
    <t>Catherine Fleming</t>
  </si>
  <si>
    <t>ORD0031</t>
  </si>
  <si>
    <t>Elizabeth Barnes</t>
  </si>
  <si>
    <t>Sweater</t>
  </si>
  <si>
    <t>ORD0032</t>
  </si>
  <si>
    <t>Sara Kane</t>
  </si>
  <si>
    <t>ORD0033</t>
  </si>
  <si>
    <t>Christopher Alexander DVM</t>
  </si>
  <si>
    <t>Dumbbells</t>
  </si>
  <si>
    <t>ORD0034</t>
  </si>
  <si>
    <t>Carlos Mendoza</t>
  </si>
  <si>
    <t>ORD0035</t>
  </si>
  <si>
    <t>Benjamin Watts MD</t>
  </si>
  <si>
    <t>History Book</t>
  </si>
  <si>
    <t>ORD0036</t>
  </si>
  <si>
    <t>David Simmons</t>
  </si>
  <si>
    <t>ORD0037</t>
  </si>
  <si>
    <t>Michael Neal</t>
  </si>
  <si>
    <t>ORD0038</t>
  </si>
  <si>
    <t>Sarah Howard</t>
  </si>
  <si>
    <t>ORD0039</t>
  </si>
  <si>
    <t>Bonnie Thomas</t>
  </si>
  <si>
    <t>ORD0040</t>
  </si>
  <si>
    <t>Samantha Pham</t>
  </si>
  <si>
    <t>ORD0041</t>
  </si>
  <si>
    <t>Tiffany Brown</t>
  </si>
  <si>
    <t>ORD0042</t>
  </si>
  <si>
    <t>Anthony Anderson</t>
  </si>
  <si>
    <t>ORD0043</t>
  </si>
  <si>
    <t>Tyler Carney</t>
  </si>
  <si>
    <t>Tennis Racket</t>
  </si>
  <si>
    <t>ORD0044</t>
  </si>
  <si>
    <t>Monica Houston</t>
  </si>
  <si>
    <t>ORD0045</t>
  </si>
  <si>
    <t>Timothy Greene</t>
  </si>
  <si>
    <t>ORD0046</t>
  </si>
  <si>
    <t>David Dunn</t>
  </si>
  <si>
    <t>ORD0047</t>
  </si>
  <si>
    <t>Andrea Reed</t>
  </si>
  <si>
    <t>ORD0048</t>
  </si>
  <si>
    <t>Jermaine Erickson</t>
  </si>
  <si>
    <t>ORD0049</t>
  </si>
  <si>
    <t>Gloria Velasquez</t>
  </si>
  <si>
    <t>ORD0050</t>
  </si>
  <si>
    <t>Tracey Fields</t>
  </si>
  <si>
    <t>ORD0051</t>
  </si>
  <si>
    <t>Sonya Brown</t>
  </si>
  <si>
    <t>ORD0052</t>
  </si>
  <si>
    <t>Daniel Gregory</t>
  </si>
  <si>
    <t>Jacket</t>
  </si>
  <si>
    <t>ORD0053</t>
  </si>
  <si>
    <t>Mark Rich</t>
  </si>
  <si>
    <t>Cycling Helmet</t>
  </si>
  <si>
    <t>ORD0054</t>
  </si>
  <si>
    <t>Stacie Chavez</t>
  </si>
  <si>
    <t>ORD0055</t>
  </si>
  <si>
    <t>Michelle Wilson</t>
  </si>
  <si>
    <t>ORD0056</t>
  </si>
  <si>
    <t>Zachary Mayer</t>
  </si>
  <si>
    <t>ORD0057</t>
  </si>
  <si>
    <t>Rickey Johnson</t>
  </si>
  <si>
    <t>ORD0058</t>
  </si>
  <si>
    <t>Nicholas Martinez</t>
  </si>
  <si>
    <t>ORD0059</t>
  </si>
  <si>
    <t>Kristen Winters</t>
  </si>
  <si>
    <t>ORD0060</t>
  </si>
  <si>
    <t>David Page</t>
  </si>
  <si>
    <t>ORD0061</t>
  </si>
  <si>
    <t>Joseph Martin</t>
  </si>
  <si>
    <t>ORD0062</t>
  </si>
  <si>
    <t>James Lynch</t>
  </si>
  <si>
    <t>ORD0063</t>
  </si>
  <si>
    <t>Tonya Winters</t>
  </si>
  <si>
    <t>ORD0064</t>
  </si>
  <si>
    <t>Michael Ellis</t>
  </si>
  <si>
    <t>ORD0065</t>
  </si>
  <si>
    <t>Jeremy Greene</t>
  </si>
  <si>
    <t>ORD0066</t>
  </si>
  <si>
    <t>Robert Pierce</t>
  </si>
  <si>
    <t>ORD0067</t>
  </si>
  <si>
    <t>Tammie Martin</t>
  </si>
  <si>
    <t>ORD0068</t>
  </si>
  <si>
    <t>Joshua Johnson</t>
  </si>
  <si>
    <t>ORD0069</t>
  </si>
  <si>
    <t>Krista Ray</t>
  </si>
  <si>
    <t>ORD0070</t>
  </si>
  <si>
    <t>Jason Nelson</t>
  </si>
  <si>
    <t>ORD0071</t>
  </si>
  <si>
    <t>Mark Baker</t>
  </si>
  <si>
    <t>ORD0072</t>
  </si>
  <si>
    <t>Brandon Holmes</t>
  </si>
  <si>
    <t>ORD0073</t>
  </si>
  <si>
    <t>Pamela Bell</t>
  </si>
  <si>
    <t>ORD0074</t>
  </si>
  <si>
    <t>Mr. James Nelson</t>
  </si>
  <si>
    <t>ORD0075</t>
  </si>
  <si>
    <t>Christopher Walker</t>
  </si>
  <si>
    <t>ORD0076</t>
  </si>
  <si>
    <t>Stacy Stephenson</t>
  </si>
  <si>
    <t>ORD0077</t>
  </si>
  <si>
    <t>Tanya Robertson</t>
  </si>
  <si>
    <t>ORD0078</t>
  </si>
  <si>
    <t>Heather Graves</t>
  </si>
  <si>
    <t>ORD0079</t>
  </si>
  <si>
    <t>Brandon Gonzalez</t>
  </si>
  <si>
    <t>ORD0080</t>
  </si>
  <si>
    <t>Kirk Lewis</t>
  </si>
  <si>
    <t>ORD0081</t>
  </si>
  <si>
    <t>Kara Sparks</t>
  </si>
  <si>
    <t>ORD0082</t>
  </si>
  <si>
    <t>Mary Stone</t>
  </si>
  <si>
    <t>ORD0083</t>
  </si>
  <si>
    <t>Crystal Alvarado</t>
  </si>
  <si>
    <t>ORD0084</t>
  </si>
  <si>
    <t>Lori Smith</t>
  </si>
  <si>
    <t>ORD0085</t>
  </si>
  <si>
    <t>Shawn Harrison</t>
  </si>
  <si>
    <t>ORD0086</t>
  </si>
  <si>
    <t>John Love</t>
  </si>
  <si>
    <t>ORD0087</t>
  </si>
  <si>
    <t>Gary Aguilar</t>
  </si>
  <si>
    <t>ORD0088</t>
  </si>
  <si>
    <t>Eric Hickman</t>
  </si>
  <si>
    <t>ORD0089</t>
  </si>
  <si>
    <t>Robert Wheeler</t>
  </si>
  <si>
    <t>ORD0090</t>
  </si>
  <si>
    <t>Melissa Myers</t>
  </si>
  <si>
    <t>ORD0091</t>
  </si>
  <si>
    <t>Shelby Pierce</t>
  </si>
  <si>
    <t>ORD0092</t>
  </si>
  <si>
    <t>Timothy Flores</t>
  </si>
  <si>
    <t>ORD0093</t>
  </si>
  <si>
    <t>Stephanie Curtis</t>
  </si>
  <si>
    <t>ORD0094</t>
  </si>
  <si>
    <t>Jennifer Morris</t>
  </si>
  <si>
    <t>ORD0095</t>
  </si>
  <si>
    <t>Sara Strong</t>
  </si>
  <si>
    <t>ORD0096</t>
  </si>
  <si>
    <t>Hannah Simpson MD</t>
  </si>
  <si>
    <t>ORD0097</t>
  </si>
  <si>
    <t>Matthew Duran</t>
  </si>
  <si>
    <t>ORD0098</t>
  </si>
  <si>
    <t>Kelly Klein</t>
  </si>
  <si>
    <t>ORD0099</t>
  </si>
  <si>
    <t>Lisa Hall</t>
  </si>
  <si>
    <t>ORD0100</t>
  </si>
  <si>
    <t>Rhonda Fernandez</t>
  </si>
  <si>
    <t>ORD0101</t>
  </si>
  <si>
    <t>Brandon Webster</t>
  </si>
  <si>
    <t>ORD0102</t>
  </si>
  <si>
    <t>Ashley Moore</t>
  </si>
  <si>
    <t>ORD0103</t>
  </si>
  <si>
    <t>Melody Gibson</t>
  </si>
  <si>
    <t>ORD0104</t>
  </si>
  <si>
    <t>Robin Thomas</t>
  </si>
  <si>
    <t>ORD0105</t>
  </si>
  <si>
    <t>Anthony Jones</t>
  </si>
  <si>
    <t>ORD0106</t>
  </si>
  <si>
    <t>Keith Johnson</t>
  </si>
  <si>
    <t>ORD0107</t>
  </si>
  <si>
    <t>Paul King</t>
  </si>
  <si>
    <t>ORD0108</t>
  </si>
  <si>
    <t>Matthew Jimenez</t>
  </si>
  <si>
    <t>ORD0109</t>
  </si>
  <si>
    <t>Karen Pena</t>
  </si>
  <si>
    <t>ORD0110</t>
  </si>
  <si>
    <t>Ashley Martin</t>
  </si>
  <si>
    <t>ORD0111</t>
  </si>
  <si>
    <t>Emily Marshall</t>
  </si>
  <si>
    <t>ORD0112</t>
  </si>
  <si>
    <t>Richard Thornton</t>
  </si>
  <si>
    <t>ORD0113</t>
  </si>
  <si>
    <t>Jean Cook</t>
  </si>
  <si>
    <t>ORD0114</t>
  </si>
  <si>
    <t>Laura Alvarez</t>
  </si>
  <si>
    <t>ORD0115</t>
  </si>
  <si>
    <t>James Fisher</t>
  </si>
  <si>
    <t>ORD0116</t>
  </si>
  <si>
    <t>Sandy Meyer</t>
  </si>
  <si>
    <t>ORD0117</t>
  </si>
  <si>
    <t>Matthew Roberts</t>
  </si>
  <si>
    <t>ORD0118</t>
  </si>
  <si>
    <t>Samuel Wells</t>
  </si>
  <si>
    <t>ORD0119</t>
  </si>
  <si>
    <t>Jonathan Williams</t>
  </si>
  <si>
    <t>ORD0120</t>
  </si>
  <si>
    <t>Sharon Taylor</t>
  </si>
  <si>
    <t>ORD0121</t>
  </si>
  <si>
    <t>Nicole Beard</t>
  </si>
  <si>
    <t>ORD0122</t>
  </si>
  <si>
    <t>Thomas Daugherty</t>
  </si>
  <si>
    <t>ORD0123</t>
  </si>
  <si>
    <t>Nathaniel Harrington</t>
  </si>
  <si>
    <t>ORD0124</t>
  </si>
  <si>
    <t>Kathy Patterson</t>
  </si>
  <si>
    <t>ORD0125</t>
  </si>
  <si>
    <t>Sara Fitzgerald</t>
  </si>
  <si>
    <t>ORD0126</t>
  </si>
  <si>
    <t>Joseph Rice</t>
  </si>
  <si>
    <t>ORD0127</t>
  </si>
  <si>
    <t>Dustin Chapman</t>
  </si>
  <si>
    <t>ORD0128</t>
  </si>
  <si>
    <t>Blake Strickland</t>
  </si>
  <si>
    <t>ORD0129</t>
  </si>
  <si>
    <t>Stacy Baker</t>
  </si>
  <si>
    <t>ORD0130</t>
  </si>
  <si>
    <t>Carlos Harmon</t>
  </si>
  <si>
    <t>ORD0131</t>
  </si>
  <si>
    <t>Scott Macdonald</t>
  </si>
  <si>
    <t>ORD0132</t>
  </si>
  <si>
    <t>Lawrence Hansen</t>
  </si>
  <si>
    <t>ORD0133</t>
  </si>
  <si>
    <t>Crystal Merritt</t>
  </si>
  <si>
    <t>ORD0134</t>
  </si>
  <si>
    <t>Denise Walker</t>
  </si>
  <si>
    <t>ORD0135</t>
  </si>
  <si>
    <t>Brianna Duarte</t>
  </si>
  <si>
    <t>ORD0136</t>
  </si>
  <si>
    <t>Adam Reed</t>
  </si>
  <si>
    <t>ORD0137</t>
  </si>
  <si>
    <t>Emily Warren</t>
  </si>
  <si>
    <t>ORD0138</t>
  </si>
  <si>
    <t>Tracey Valdez</t>
  </si>
  <si>
    <t>ORD0139</t>
  </si>
  <si>
    <t>Robert Wood</t>
  </si>
  <si>
    <t>ORD0140</t>
  </si>
  <si>
    <t>Robert Odom</t>
  </si>
  <si>
    <t>ORD0141</t>
  </si>
  <si>
    <t>William White</t>
  </si>
  <si>
    <t>ORD0142</t>
  </si>
  <si>
    <t>Charles Shields</t>
  </si>
  <si>
    <t>ORD0143</t>
  </si>
  <si>
    <t>Jason Floyd</t>
  </si>
  <si>
    <t>ORD0144</t>
  </si>
  <si>
    <t>Joan Lyons</t>
  </si>
  <si>
    <t>ORD0145</t>
  </si>
  <si>
    <t>Scott Davis</t>
  </si>
  <si>
    <t>ORD0146</t>
  </si>
  <si>
    <t>Ashley Forbes</t>
  </si>
  <si>
    <t>ORD0147</t>
  </si>
  <si>
    <t>Cynthia Collins</t>
  </si>
  <si>
    <t>ORD0148</t>
  </si>
  <si>
    <t>Michelle Hart</t>
  </si>
  <si>
    <t>ORD0149</t>
  </si>
  <si>
    <t>Shannon Ewing</t>
  </si>
  <si>
    <t>ORD0150</t>
  </si>
  <si>
    <t>Joseph Johnson</t>
  </si>
  <si>
    <t>ORD0151</t>
  </si>
  <si>
    <t>Robert Rodriguez</t>
  </si>
  <si>
    <t>ORD0152</t>
  </si>
  <si>
    <t>Deborah Harrison</t>
  </si>
  <si>
    <t>ORD0153</t>
  </si>
  <si>
    <t>Samuel Swanson</t>
  </si>
  <si>
    <t>ORD0154</t>
  </si>
  <si>
    <t>Kenneth Kelley</t>
  </si>
  <si>
    <t>ORD0155</t>
  </si>
  <si>
    <t>Catherine Hunt</t>
  </si>
  <si>
    <t>ORD0156</t>
  </si>
  <si>
    <t>Philip Bradley</t>
  </si>
  <si>
    <t>ORD0157</t>
  </si>
  <si>
    <t>Tammy Johnson</t>
  </si>
  <si>
    <t>ORD0158</t>
  </si>
  <si>
    <t>Amanda Davis</t>
  </si>
  <si>
    <t>ORD0159</t>
  </si>
  <si>
    <t>Mitchell Berry</t>
  </si>
  <si>
    <t>ORD0160</t>
  </si>
  <si>
    <t>Mrs. Brenda Williams</t>
  </si>
  <si>
    <t>ORD0161</t>
  </si>
  <si>
    <t>Mary Gonzales DVM</t>
  </si>
  <si>
    <t>ORD0162</t>
  </si>
  <si>
    <t>Brett Webb</t>
  </si>
  <si>
    <t>ORD0163</t>
  </si>
  <si>
    <t>Terrence Montes</t>
  </si>
  <si>
    <t>ORD0164</t>
  </si>
  <si>
    <t>Donald Hall</t>
  </si>
  <si>
    <t>ORD0165</t>
  </si>
  <si>
    <t>Beth Wiggins</t>
  </si>
  <si>
    <t>ORD0166</t>
  </si>
  <si>
    <t>Andrew Torres</t>
  </si>
  <si>
    <t>ORD0167</t>
  </si>
  <si>
    <t>Elizabeth Parker</t>
  </si>
  <si>
    <t>ORD0168</t>
  </si>
  <si>
    <t>Rachel Barton</t>
  </si>
  <si>
    <t>ORD0169</t>
  </si>
  <si>
    <t>Michael Morales</t>
  </si>
  <si>
    <t>ORD0170</t>
  </si>
  <si>
    <t>Michael Smith</t>
  </si>
  <si>
    <t>ORD0171</t>
  </si>
  <si>
    <t>Cassidy Lee</t>
  </si>
  <si>
    <t>ORD0172</t>
  </si>
  <si>
    <t>Nicole Sheppard</t>
  </si>
  <si>
    <t>ORD0173</t>
  </si>
  <si>
    <t>Jared Oneill</t>
  </si>
  <si>
    <t>ORD0174</t>
  </si>
  <si>
    <t>Scott Wood</t>
  </si>
  <si>
    <t>ORD0175</t>
  </si>
  <si>
    <t>Megan Torres</t>
  </si>
  <si>
    <t>ORD0176</t>
  </si>
  <si>
    <t>Carolyn Woodard</t>
  </si>
  <si>
    <t>ORD0177</t>
  </si>
  <si>
    <t>Mark Richardson</t>
  </si>
  <si>
    <t>ORD0178</t>
  </si>
  <si>
    <t>Laura Hall</t>
  </si>
  <si>
    <t>ORD0179</t>
  </si>
  <si>
    <t>Jodi Miller</t>
  </si>
  <si>
    <t>ORD0180</t>
  </si>
  <si>
    <t>Darryl Guerrero</t>
  </si>
  <si>
    <t>ORD0181</t>
  </si>
  <si>
    <t>Michael Paul</t>
  </si>
  <si>
    <t>ORD0182</t>
  </si>
  <si>
    <t>Katrina Holland</t>
  </si>
  <si>
    <t>ORD0183</t>
  </si>
  <si>
    <t>Mary Jones</t>
  </si>
  <si>
    <t>ORD0184</t>
  </si>
  <si>
    <t>Joan Thomas</t>
  </si>
  <si>
    <t>ORD0185</t>
  </si>
  <si>
    <t>Brittany Moore</t>
  </si>
  <si>
    <t>ORD0186</t>
  </si>
  <si>
    <t>Craig Obrien</t>
  </si>
  <si>
    <t>ORD0187</t>
  </si>
  <si>
    <t>Cheryl Parker</t>
  </si>
  <si>
    <t>ORD0188</t>
  </si>
  <si>
    <t>Theodore Ramirez</t>
  </si>
  <si>
    <t>ORD0189</t>
  </si>
  <si>
    <t>Kelly Daugherty</t>
  </si>
  <si>
    <t>ORD0190</t>
  </si>
  <si>
    <t>Andrea Gallegos MD</t>
  </si>
  <si>
    <t>ORD0191</t>
  </si>
  <si>
    <t>Dale Hernandez</t>
  </si>
  <si>
    <t>ORD0192</t>
  </si>
  <si>
    <t>Ashley Villarreal</t>
  </si>
  <si>
    <t>ORD0193</t>
  </si>
  <si>
    <t>Michelle Delacruz</t>
  </si>
  <si>
    <t>ORD0194</t>
  </si>
  <si>
    <t>Kristen Watkins</t>
  </si>
  <si>
    <t>ORD0195</t>
  </si>
  <si>
    <t>Krista Gray</t>
  </si>
  <si>
    <t>ORD0196</t>
  </si>
  <si>
    <t>Lauren Kelly</t>
  </si>
  <si>
    <t>ORD0197</t>
  </si>
  <si>
    <t>Ryan Warren</t>
  </si>
  <si>
    <t>ORD0198</t>
  </si>
  <si>
    <t>Christian Gibson</t>
  </si>
  <si>
    <t>ORD0199</t>
  </si>
  <si>
    <t>Ricky Douglas</t>
  </si>
  <si>
    <t>ORD0200</t>
  </si>
  <si>
    <t>John Becker</t>
  </si>
  <si>
    <t>ORD0201</t>
  </si>
  <si>
    <t>Levi Glass</t>
  </si>
  <si>
    <t>ORD0202</t>
  </si>
  <si>
    <t>Thomas Thomas</t>
  </si>
  <si>
    <t>ORD0203</t>
  </si>
  <si>
    <t>Andrea Cruz</t>
  </si>
  <si>
    <t>ORD0204</t>
  </si>
  <si>
    <t>Christine Crawford</t>
  </si>
  <si>
    <t>ORD0205</t>
  </si>
  <si>
    <t>Caitlyn Miller</t>
  </si>
  <si>
    <t>ORD0206</t>
  </si>
  <si>
    <t>William Thompson</t>
  </si>
  <si>
    <t>ORD0207</t>
  </si>
  <si>
    <t>Ian Sutton</t>
  </si>
  <si>
    <t>ORD0208</t>
  </si>
  <si>
    <t>Jose Haney</t>
  </si>
  <si>
    <t>ORD0209</t>
  </si>
  <si>
    <t>Mrs. Lindsay Atkins MD</t>
  </si>
  <si>
    <t>ORD0210</t>
  </si>
  <si>
    <t>Jo Marshall</t>
  </si>
  <si>
    <t>ORD0211</t>
  </si>
  <si>
    <t>Mason Franco</t>
  </si>
  <si>
    <t>ORD0212</t>
  </si>
  <si>
    <t>Brandi Meyer</t>
  </si>
  <si>
    <t>ORD0213</t>
  </si>
  <si>
    <t>Mrs. Cindy Calderon DDS</t>
  </si>
  <si>
    <t>ORD0214</t>
  </si>
  <si>
    <t>Scott Steele</t>
  </si>
  <si>
    <t>ORD0215</t>
  </si>
  <si>
    <t>Roger Barnett</t>
  </si>
  <si>
    <t>ORD0216</t>
  </si>
  <si>
    <t>Michael Jordan</t>
  </si>
  <si>
    <t>ORD0217</t>
  </si>
  <si>
    <t>Ashley Jones</t>
  </si>
  <si>
    <t>ORD0218</t>
  </si>
  <si>
    <t>Caroline Yates</t>
  </si>
  <si>
    <t>ORD0219</t>
  </si>
  <si>
    <t>Evan Gardner</t>
  </si>
  <si>
    <t>ORD0220</t>
  </si>
  <si>
    <t>Debbie Glass</t>
  </si>
  <si>
    <t>ORD0221</t>
  </si>
  <si>
    <t>Jeffrey Carter</t>
  </si>
  <si>
    <t>ORD0222</t>
  </si>
  <si>
    <t>Richard Simpson</t>
  </si>
  <si>
    <t>ORD0223</t>
  </si>
  <si>
    <t>Kenneth Johnson</t>
  </si>
  <si>
    <t>ORD0224</t>
  </si>
  <si>
    <t>Kristine Stout</t>
  </si>
  <si>
    <t>ORD0225</t>
  </si>
  <si>
    <t>Cassandra Davidson</t>
  </si>
  <si>
    <t>ORD0226</t>
  </si>
  <si>
    <t>Joseph Orr</t>
  </si>
  <si>
    <t>ORD0227</t>
  </si>
  <si>
    <t>Wanda Gallagher</t>
  </si>
  <si>
    <t>ORD0228</t>
  </si>
  <si>
    <t>Justin Harris</t>
  </si>
  <si>
    <t>ORD0229</t>
  </si>
  <si>
    <t>Robert Park</t>
  </si>
  <si>
    <t>ORD0230</t>
  </si>
  <si>
    <t>Brandon Anderson PhD</t>
  </si>
  <si>
    <t>ORD0231</t>
  </si>
  <si>
    <t>Jeffery Cole</t>
  </si>
  <si>
    <t>ORD0232</t>
  </si>
  <si>
    <t>Anthony Hanson</t>
  </si>
  <si>
    <t>ORD0233</t>
  </si>
  <si>
    <t>Caitlin Sims</t>
  </si>
  <si>
    <t>ORD0234</t>
  </si>
  <si>
    <t>Richard Wilson</t>
  </si>
  <si>
    <t>ORD0235</t>
  </si>
  <si>
    <t>Aaron Weber</t>
  </si>
  <si>
    <t>ORD0236</t>
  </si>
  <si>
    <t>Robert Ramos</t>
  </si>
  <si>
    <t>ORD0237</t>
  </si>
  <si>
    <t>Sarah Reyes</t>
  </si>
  <si>
    <t>ORD0238</t>
  </si>
  <si>
    <t>Hunter Patrick</t>
  </si>
  <si>
    <t>ORD0239</t>
  </si>
  <si>
    <t>Marvin White</t>
  </si>
  <si>
    <t>ORD0240</t>
  </si>
  <si>
    <t>Jesse Wheeler</t>
  </si>
  <si>
    <t>ORD0241</t>
  </si>
  <si>
    <t>Joanna Park</t>
  </si>
  <si>
    <t>ORD0242</t>
  </si>
  <si>
    <t>Christina Walker</t>
  </si>
  <si>
    <t>ORD0243</t>
  </si>
  <si>
    <t>Christine Hicks</t>
  </si>
  <si>
    <t>ORD0244</t>
  </si>
  <si>
    <t>Erin Whitehead</t>
  </si>
  <si>
    <t>ORD0245</t>
  </si>
  <si>
    <t>Allen Pope</t>
  </si>
  <si>
    <t>ORD0246</t>
  </si>
  <si>
    <t>Vanessa Long</t>
  </si>
  <si>
    <t>ORD0247</t>
  </si>
  <si>
    <t>Kimberly Herrera</t>
  </si>
  <si>
    <t>ORD0248</t>
  </si>
  <si>
    <t>Bruce Anderson</t>
  </si>
  <si>
    <t>ORD0249</t>
  </si>
  <si>
    <t>Brenda Thomas</t>
  </si>
  <si>
    <t>ORD0250</t>
  </si>
  <si>
    <t>John Clark</t>
  </si>
  <si>
    <t>ORD0251</t>
  </si>
  <si>
    <t>Sara Rice</t>
  </si>
  <si>
    <t>ORD0252</t>
  </si>
  <si>
    <t>Karen Cummings</t>
  </si>
  <si>
    <t>ORD0253</t>
  </si>
  <si>
    <t>Cristina Martinez</t>
  </si>
  <si>
    <t>ORD0254</t>
  </si>
  <si>
    <t>Timothy Brown</t>
  </si>
  <si>
    <t>ORD0255</t>
  </si>
  <si>
    <t>Deanna Horton</t>
  </si>
  <si>
    <t>ORD0256</t>
  </si>
  <si>
    <t>Mary Gentry</t>
  </si>
  <si>
    <t>ORD0257</t>
  </si>
  <si>
    <t>Christian Smith</t>
  </si>
  <si>
    <t>ORD0258</t>
  </si>
  <si>
    <t>Andrew Castro</t>
  </si>
  <si>
    <t>ORD0259</t>
  </si>
  <si>
    <t>Annette Welch</t>
  </si>
  <si>
    <t>ORD0260</t>
  </si>
  <si>
    <t>Dennis Benson</t>
  </si>
  <si>
    <t>ORD0261</t>
  </si>
  <si>
    <t>Robert Williams</t>
  </si>
  <si>
    <t>ORD0262</t>
  </si>
  <si>
    <t>Patricia Gordon</t>
  </si>
  <si>
    <t>ORD0263</t>
  </si>
  <si>
    <t>Shane Brennan</t>
  </si>
  <si>
    <t>ORD0264</t>
  </si>
  <si>
    <t>Renee Olson</t>
  </si>
  <si>
    <t>ORD0265</t>
  </si>
  <si>
    <t>Willie Wood</t>
  </si>
  <si>
    <t>ORD0266</t>
  </si>
  <si>
    <t>Tina Glass</t>
  </si>
  <si>
    <t>ORD0267</t>
  </si>
  <si>
    <t>William Valenzuela</t>
  </si>
  <si>
    <t>ORD0268</t>
  </si>
  <si>
    <t>Crystal Mack</t>
  </si>
  <si>
    <t>ORD0269</t>
  </si>
  <si>
    <t>Robert Wallace</t>
  </si>
  <si>
    <t>ORD0270</t>
  </si>
  <si>
    <t>Yolanda Nelson</t>
  </si>
  <si>
    <t>ORD0271</t>
  </si>
  <si>
    <t>Ronald Martin</t>
  </si>
  <si>
    <t>ORD0272</t>
  </si>
  <si>
    <t>Janice Graham</t>
  </si>
  <si>
    <t>ORD0273</t>
  </si>
  <si>
    <t>Ronald Roberson</t>
  </si>
  <si>
    <t>ORD0274</t>
  </si>
  <si>
    <t>Gregory Nunez</t>
  </si>
  <si>
    <t>ORD0275</t>
  </si>
  <si>
    <t>Roy Carpenter</t>
  </si>
  <si>
    <t>ORD0276</t>
  </si>
  <si>
    <t>Gabrielle Ashley</t>
  </si>
  <si>
    <t>ORD0277</t>
  </si>
  <si>
    <t>Erin Morse</t>
  </si>
  <si>
    <t>ORD0278</t>
  </si>
  <si>
    <t>Katrina Patton</t>
  </si>
  <si>
    <t>ORD0279</t>
  </si>
  <si>
    <t>Phyllis Fisher</t>
  </si>
  <si>
    <t>ORD0280</t>
  </si>
  <si>
    <t>David Goodwin</t>
  </si>
  <si>
    <t>ORD0281</t>
  </si>
  <si>
    <t>Katherine Chandler</t>
  </si>
  <si>
    <t>ORD0282</t>
  </si>
  <si>
    <t>Austin Medina</t>
  </si>
  <si>
    <t>ORD0283</t>
  </si>
  <si>
    <t>Frank Lopez</t>
  </si>
  <si>
    <t>ORD0284</t>
  </si>
  <si>
    <t>Wendy Clark</t>
  </si>
  <si>
    <t>ORD0285</t>
  </si>
  <si>
    <t>Douglas Kelly</t>
  </si>
  <si>
    <t>ORD0286</t>
  </si>
  <si>
    <t>Michael Ruiz</t>
  </si>
  <si>
    <t>ORD0287</t>
  </si>
  <si>
    <t>Dawn Jones</t>
  </si>
  <si>
    <t>ORD0288</t>
  </si>
  <si>
    <t>Christina Cunningham</t>
  </si>
  <si>
    <t>ORD0289</t>
  </si>
  <si>
    <t>Garrett Hunter</t>
  </si>
  <si>
    <t>ORD0290</t>
  </si>
  <si>
    <t>Sheila Terry</t>
  </si>
  <si>
    <t>ORD0291</t>
  </si>
  <si>
    <t>Amanda Lane</t>
  </si>
  <si>
    <t>ORD0292</t>
  </si>
  <si>
    <t>Susan Montgomery</t>
  </si>
  <si>
    <t>ORD0293</t>
  </si>
  <si>
    <t>Elizabeth Miranda</t>
  </si>
  <si>
    <t>ORD0294</t>
  </si>
  <si>
    <t>Michael Butler</t>
  </si>
  <si>
    <t>ORD0295</t>
  </si>
  <si>
    <t>Bryan Allen</t>
  </si>
  <si>
    <t>ORD0296</t>
  </si>
  <si>
    <t>Miranda Harris</t>
  </si>
  <si>
    <t>ORD0297</t>
  </si>
  <si>
    <t>Marc Owens</t>
  </si>
  <si>
    <t>ORD0298</t>
  </si>
  <si>
    <t>Hannah Tucker</t>
  </si>
  <si>
    <t>ORD0299</t>
  </si>
  <si>
    <t>Linda Davis</t>
  </si>
  <si>
    <t>ORD0300</t>
  </si>
  <si>
    <t>Jerry Charles</t>
  </si>
  <si>
    <t>ORD0301</t>
  </si>
  <si>
    <t>Mitchell Ortiz</t>
  </si>
  <si>
    <t>ORD0302</t>
  </si>
  <si>
    <t>Kelly Ayala</t>
  </si>
  <si>
    <t>ORD0303</t>
  </si>
  <si>
    <t>Anita Mosley</t>
  </si>
  <si>
    <t>ORD0304</t>
  </si>
  <si>
    <t>Jeffrey Morris</t>
  </si>
  <si>
    <t>ORD0305</t>
  </si>
  <si>
    <t>Michael Walker</t>
  </si>
  <si>
    <t>ORD0306</t>
  </si>
  <si>
    <t>Steven Mills</t>
  </si>
  <si>
    <t>ORD0307</t>
  </si>
  <si>
    <t>Amber Payne</t>
  </si>
  <si>
    <t>ORD0308</t>
  </si>
  <si>
    <t>Stephanie Mcpherson</t>
  </si>
  <si>
    <t>ORD0309</t>
  </si>
  <si>
    <t>Jerry Garcia</t>
  </si>
  <si>
    <t>ORD0310</t>
  </si>
  <si>
    <t>Pamela Wood</t>
  </si>
  <si>
    <t>ORD0311</t>
  </si>
  <si>
    <t>Jennifer Saunders</t>
  </si>
  <si>
    <t>ORD0312</t>
  </si>
  <si>
    <t>Patrick Gonzalez</t>
  </si>
  <si>
    <t>ORD0313</t>
  </si>
  <si>
    <t>Kristin Thomas</t>
  </si>
  <si>
    <t>ORD0314</t>
  </si>
  <si>
    <t>Theresa Tanner MD</t>
  </si>
  <si>
    <t>ORD0315</t>
  </si>
  <si>
    <t>Crystal Joyce</t>
  </si>
  <si>
    <t>ORD0316</t>
  </si>
  <si>
    <t>Alexis Wolfe</t>
  </si>
  <si>
    <t>ORD0317</t>
  </si>
  <si>
    <t>Natalie Oliver</t>
  </si>
  <si>
    <t>ORD0318</t>
  </si>
  <si>
    <t>Jennifer Brown</t>
  </si>
  <si>
    <t>ORD0319</t>
  </si>
  <si>
    <t>Haley Martin</t>
  </si>
  <si>
    <t>ORD0320</t>
  </si>
  <si>
    <t>James Brown</t>
  </si>
  <si>
    <t>ORD0321</t>
  </si>
  <si>
    <t>Anthony Hines</t>
  </si>
  <si>
    <t>ORD0322</t>
  </si>
  <si>
    <t>Mark Soto</t>
  </si>
  <si>
    <t>ORD0323</t>
  </si>
  <si>
    <t>Christine Stafford</t>
  </si>
  <si>
    <t>ORD0324</t>
  </si>
  <si>
    <t>Elizabeth Owens</t>
  </si>
  <si>
    <t>ORD0325</t>
  </si>
  <si>
    <t>Yvette Marquez</t>
  </si>
  <si>
    <t>ORD0326</t>
  </si>
  <si>
    <t>Monica Garcia</t>
  </si>
  <si>
    <t>ORD0327</t>
  </si>
  <si>
    <t>Raymond Le</t>
  </si>
  <si>
    <t>ORD0328</t>
  </si>
  <si>
    <t>Robert Allen</t>
  </si>
  <si>
    <t>ORD0329</t>
  </si>
  <si>
    <t>Karen Terry</t>
  </si>
  <si>
    <t>ORD0330</t>
  </si>
  <si>
    <t>Luke Horne</t>
  </si>
  <si>
    <t>ORD0331</t>
  </si>
  <si>
    <t>Allison Wright</t>
  </si>
  <si>
    <t>ORD0332</t>
  </si>
  <si>
    <t>Brandon Chan</t>
  </si>
  <si>
    <t>ORD0333</t>
  </si>
  <si>
    <t>Melanie Burns</t>
  </si>
  <si>
    <t>ORD0334</t>
  </si>
  <si>
    <t>Raymond Hanson</t>
  </si>
  <si>
    <t>ORD0335</t>
  </si>
  <si>
    <t>Christopher Obrien</t>
  </si>
  <si>
    <t>ORD0336</t>
  </si>
  <si>
    <t>Barbara Norris</t>
  </si>
  <si>
    <t>ORD0337</t>
  </si>
  <si>
    <t>Jeremy Mcfarland</t>
  </si>
  <si>
    <t>ORD0338</t>
  </si>
  <si>
    <t>Brian Hickman</t>
  </si>
  <si>
    <t>ORD0339</t>
  </si>
  <si>
    <t>Donna Johnson</t>
  </si>
  <si>
    <t>ORD0340</t>
  </si>
  <si>
    <t>Chelsea Rodriguez</t>
  </si>
  <si>
    <t>ORD0341</t>
  </si>
  <si>
    <t>Jennifer Castro</t>
  </si>
  <si>
    <t>ORD0342</t>
  </si>
  <si>
    <t>Lisa Rodriguez</t>
  </si>
  <si>
    <t>ORD0343</t>
  </si>
  <si>
    <t>Kathy Clark</t>
  </si>
  <si>
    <t>ORD0344</t>
  </si>
  <si>
    <t>Jody Little</t>
  </si>
  <si>
    <t>ORD0345</t>
  </si>
  <si>
    <t>Amy Murphy</t>
  </si>
  <si>
    <t>ORD0346</t>
  </si>
  <si>
    <t>Kathleen Shelton</t>
  </si>
  <si>
    <t>ORD0347</t>
  </si>
  <si>
    <t>Ann Cabrera</t>
  </si>
  <si>
    <t>ORD0348</t>
  </si>
  <si>
    <t>Adam Miller</t>
  </si>
  <si>
    <t>ORD0349</t>
  </si>
  <si>
    <t>Linda Burke</t>
  </si>
  <si>
    <t>ORD0350</t>
  </si>
  <si>
    <t>Jane Rice</t>
  </si>
  <si>
    <t>ORD0351</t>
  </si>
  <si>
    <t>James Anthony</t>
  </si>
  <si>
    <t>ORD0352</t>
  </si>
  <si>
    <t>Jennifer Mcneil</t>
  </si>
  <si>
    <t>ORD0353</t>
  </si>
  <si>
    <t>Clayton Rodriguez</t>
  </si>
  <si>
    <t>ORD0354</t>
  </si>
  <si>
    <t>Jeremiah Hansen</t>
  </si>
  <si>
    <t>ORD0355</t>
  </si>
  <si>
    <t>Lauren Robertson</t>
  </si>
  <si>
    <t>ORD0356</t>
  </si>
  <si>
    <t>John Willis</t>
  </si>
  <si>
    <t>ORD0357</t>
  </si>
  <si>
    <t>Emma Gonzalez</t>
  </si>
  <si>
    <t>ORD0358</t>
  </si>
  <si>
    <t>Andrew Reyes</t>
  </si>
  <si>
    <t>ORD0359</t>
  </si>
  <si>
    <t>Justin Rodriguez</t>
  </si>
  <si>
    <t>ORD0360</t>
  </si>
  <si>
    <t>Brad Sanchez</t>
  </si>
  <si>
    <t>ORD0361</t>
  </si>
  <si>
    <t>Sarah Kemp</t>
  </si>
  <si>
    <t>ORD0362</t>
  </si>
  <si>
    <t>Richard Camacho</t>
  </si>
  <si>
    <t>ORD0363</t>
  </si>
  <si>
    <t>Timothy Nguyen</t>
  </si>
  <si>
    <t>ORD0364</t>
  </si>
  <si>
    <t>Michele Thomas</t>
  </si>
  <si>
    <t>ORD0365</t>
  </si>
  <si>
    <t>Alexander Ruiz</t>
  </si>
  <si>
    <t>ORD0366</t>
  </si>
  <si>
    <t>Sandra Spencer</t>
  </si>
  <si>
    <t>ORD0367</t>
  </si>
  <si>
    <t>Laura Williams</t>
  </si>
  <si>
    <t>ORD0368</t>
  </si>
  <si>
    <t>Keith Schneider</t>
  </si>
  <si>
    <t>ORD0369</t>
  </si>
  <si>
    <t>Christian Williams</t>
  </si>
  <si>
    <t>ORD0370</t>
  </si>
  <si>
    <t>Jeffery Edwards</t>
  </si>
  <si>
    <t>ORD0371</t>
  </si>
  <si>
    <t>Eugene Murphy</t>
  </si>
  <si>
    <t>ORD0372</t>
  </si>
  <si>
    <t>Jordan Gonzalez</t>
  </si>
  <si>
    <t>ORD0373</t>
  </si>
  <si>
    <t>Michelle Christensen</t>
  </si>
  <si>
    <t>ORD0374</t>
  </si>
  <si>
    <t>Holly Smith</t>
  </si>
  <si>
    <t>ORD0375</t>
  </si>
  <si>
    <t>Kelly Moore</t>
  </si>
  <si>
    <t>ORD0376</t>
  </si>
  <si>
    <t>Mrs. Brittney Williams</t>
  </si>
  <si>
    <t>ORD0377</t>
  </si>
  <si>
    <t>Brianna Huffman</t>
  </si>
  <si>
    <t>ORD0378</t>
  </si>
  <si>
    <t>Regina Butler</t>
  </si>
  <si>
    <t>ORD0379</t>
  </si>
  <si>
    <t>Jonathan Deleon</t>
  </si>
  <si>
    <t>ORD0380</t>
  </si>
  <si>
    <t>Zachary Velez</t>
  </si>
  <si>
    <t>ORD0381</t>
  </si>
  <si>
    <t>Andrew Ruiz</t>
  </si>
  <si>
    <t>ORD0382</t>
  </si>
  <si>
    <t>Dylan Henry</t>
  </si>
  <si>
    <t>ORD0383</t>
  </si>
  <si>
    <t>Sarah Chavez</t>
  </si>
  <si>
    <t>ORD0384</t>
  </si>
  <si>
    <t>William Elliott</t>
  </si>
  <si>
    <t>ORD0385</t>
  </si>
  <si>
    <t>Jean Fowler</t>
  </si>
  <si>
    <t>ORD0386</t>
  </si>
  <si>
    <t>Yvonne Mason</t>
  </si>
  <si>
    <t>ORD0387</t>
  </si>
  <si>
    <t>George Watson</t>
  </si>
  <si>
    <t>ORD0388</t>
  </si>
  <si>
    <t>Justin Bailey</t>
  </si>
  <si>
    <t>ORD0389</t>
  </si>
  <si>
    <t>Michele Nelson</t>
  </si>
  <si>
    <t>ORD0390</t>
  </si>
  <si>
    <t>Nicole Ramos</t>
  </si>
  <si>
    <t>ORD0391</t>
  </si>
  <si>
    <t>Nicole Stewart</t>
  </si>
  <si>
    <t>ORD0392</t>
  </si>
  <si>
    <t>Luis Miller</t>
  </si>
  <si>
    <t>ORD0393</t>
  </si>
  <si>
    <t>Sarah Martin</t>
  </si>
  <si>
    <t>ORD0394</t>
  </si>
  <si>
    <t>Xavier Newton</t>
  </si>
  <si>
    <t>ORD0395</t>
  </si>
  <si>
    <t>Raymond Phillips</t>
  </si>
  <si>
    <t>ORD0396</t>
  </si>
  <si>
    <t>Andrew Stewart</t>
  </si>
  <si>
    <t>ORD0397</t>
  </si>
  <si>
    <t>Sharon Williams</t>
  </si>
  <si>
    <t>ORD0398</t>
  </si>
  <si>
    <t>Jeffrey Sims</t>
  </si>
  <si>
    <t>ORD0399</t>
  </si>
  <si>
    <t>Chloe Allen</t>
  </si>
  <si>
    <t>ORD0400</t>
  </si>
  <si>
    <t>Bobby Russell</t>
  </si>
  <si>
    <t>ORD0401</t>
  </si>
  <si>
    <t>Angela Shelton</t>
  </si>
  <si>
    <t>ORD0402</t>
  </si>
  <si>
    <t>Joseph Garcia</t>
  </si>
  <si>
    <t>ORD0403</t>
  </si>
  <si>
    <t>Rebecca Walker</t>
  </si>
  <si>
    <t>ORD0404</t>
  </si>
  <si>
    <t>Joshua Adams</t>
  </si>
  <si>
    <t>ORD0405</t>
  </si>
  <si>
    <t>Stacey Carlson</t>
  </si>
  <si>
    <t>ORD0406</t>
  </si>
  <si>
    <t>Michael Ramsey</t>
  </si>
  <si>
    <t>ORD0407</t>
  </si>
  <si>
    <t>Joseph Gomez</t>
  </si>
  <si>
    <t>ORD0408</t>
  </si>
  <si>
    <t>Ashley Vang</t>
  </si>
  <si>
    <t>ORD0409</t>
  </si>
  <si>
    <t>Maria Rodriguez</t>
  </si>
  <si>
    <t>ORD0410</t>
  </si>
  <si>
    <t>Angela Miller</t>
  </si>
  <si>
    <t>ORD0411</t>
  </si>
  <si>
    <t>Christopher King</t>
  </si>
  <si>
    <t>ORD0412</t>
  </si>
  <si>
    <t>Jose Mullen</t>
  </si>
  <si>
    <t>ORD0413</t>
  </si>
  <si>
    <t>Cynthia Banks</t>
  </si>
  <si>
    <t>ORD0414</t>
  </si>
  <si>
    <t>Edward Carter</t>
  </si>
  <si>
    <t>ORD0415</t>
  </si>
  <si>
    <t>Gregory Hoffman</t>
  </si>
  <si>
    <t>ORD0416</t>
  </si>
  <si>
    <t>Patricia Reed</t>
  </si>
  <si>
    <t>ORD0417</t>
  </si>
  <si>
    <t>Mary Stewart</t>
  </si>
  <si>
    <t>ORD0418</t>
  </si>
  <si>
    <t>Kristy Roberts</t>
  </si>
  <si>
    <t>ORD0419</t>
  </si>
  <si>
    <t>Donald Jones</t>
  </si>
  <si>
    <t>ORD0420</t>
  </si>
  <si>
    <t>Annette Vega</t>
  </si>
  <si>
    <t>ORD0421</t>
  </si>
  <si>
    <t>Louis Ramos</t>
  </si>
  <si>
    <t>ORD0422</t>
  </si>
  <si>
    <t>Kayla Jones</t>
  </si>
  <si>
    <t>ORD0423</t>
  </si>
  <si>
    <t>Andrew Briggs</t>
  </si>
  <si>
    <t>ORD0424</t>
  </si>
  <si>
    <t>ORD0425</t>
  </si>
  <si>
    <t>Levi Bennett</t>
  </si>
  <si>
    <t>ORD0426</t>
  </si>
  <si>
    <t>Cynthia Webster</t>
  </si>
  <si>
    <t>ORD0427</t>
  </si>
  <si>
    <t>Albert Johnson</t>
  </si>
  <si>
    <t>ORD0428</t>
  </si>
  <si>
    <t>Timothy Watson</t>
  </si>
  <si>
    <t>ORD0429</t>
  </si>
  <si>
    <t>Michelle Brown</t>
  </si>
  <si>
    <t>ORD0430</t>
  </si>
  <si>
    <t>Robin Hunter</t>
  </si>
  <si>
    <t>ORD0431</t>
  </si>
  <si>
    <t>Mr. Christopher Merritt</t>
  </si>
  <si>
    <t>ORD0432</t>
  </si>
  <si>
    <t>Robin Hall</t>
  </si>
  <si>
    <t>ORD0433</t>
  </si>
  <si>
    <t>William Gomez</t>
  </si>
  <si>
    <t>ORD0434</t>
  </si>
  <si>
    <t>Jason Carter</t>
  </si>
  <si>
    <t>ORD0435</t>
  </si>
  <si>
    <t>Mark Smith</t>
  </si>
  <si>
    <t>ORD0436</t>
  </si>
  <si>
    <t>Karen Lambert</t>
  </si>
  <si>
    <t>ORD0437</t>
  </si>
  <si>
    <t>Angela Valentine</t>
  </si>
  <si>
    <t>ORD0438</t>
  </si>
  <si>
    <t>Jeffrey Jenkins</t>
  </si>
  <si>
    <t>ORD0439</t>
  </si>
  <si>
    <t>Bradley Bryant</t>
  </si>
  <si>
    <t>ORD0440</t>
  </si>
  <si>
    <t>Robert Knight</t>
  </si>
  <si>
    <t>ORD0441</t>
  </si>
  <si>
    <t>Karen Dominguez</t>
  </si>
  <si>
    <t>ORD0442</t>
  </si>
  <si>
    <t>Bonnie Flores</t>
  </si>
  <si>
    <t>ORD0443</t>
  </si>
  <si>
    <t>Kellie Gibbs</t>
  </si>
  <si>
    <t>ORD0444</t>
  </si>
  <si>
    <t>Charles James</t>
  </si>
  <si>
    <t>ORD0445</t>
  </si>
  <si>
    <t>Jamie Love</t>
  </si>
  <si>
    <t>ORD0446</t>
  </si>
  <si>
    <t>Angela Barrera</t>
  </si>
  <si>
    <t>ORD0447</t>
  </si>
  <si>
    <t>Norman Liu</t>
  </si>
  <si>
    <t>ORD0448</t>
  </si>
  <si>
    <t>Krystal Butler</t>
  </si>
  <si>
    <t>ORD0449</t>
  </si>
  <si>
    <t>Michael Elliott</t>
  </si>
  <si>
    <t>ORD0450</t>
  </si>
  <si>
    <t>Jonathan Jones</t>
  </si>
  <si>
    <t>ORD0451</t>
  </si>
  <si>
    <t>Ann Carey</t>
  </si>
  <si>
    <t>ORD0452</t>
  </si>
  <si>
    <t>Collin Andrews</t>
  </si>
  <si>
    <t>ORD0453</t>
  </si>
  <si>
    <t>Julia Morris</t>
  </si>
  <si>
    <t>ORD0454</t>
  </si>
  <si>
    <t>Christopher Hess</t>
  </si>
  <si>
    <t>ORD0455</t>
  </si>
  <si>
    <t>Theresa Soto</t>
  </si>
  <si>
    <t>ORD0456</t>
  </si>
  <si>
    <t>William Villarreal</t>
  </si>
  <si>
    <t>ORD0457</t>
  </si>
  <si>
    <t>Kyle Wise</t>
  </si>
  <si>
    <t>ORD0458</t>
  </si>
  <si>
    <t>Kevin Sandoval</t>
  </si>
  <si>
    <t>ORD0459</t>
  </si>
  <si>
    <t>Cynthia Macias</t>
  </si>
  <si>
    <t>ORD0460</t>
  </si>
  <si>
    <t>Anne Fischer</t>
  </si>
  <si>
    <t>ORD0461</t>
  </si>
  <si>
    <t>Jessica Guerra</t>
  </si>
  <si>
    <t>ORD0462</t>
  </si>
  <si>
    <t>Michelle Miller</t>
  </si>
  <si>
    <t>ORD0463</t>
  </si>
  <si>
    <t>Christine Orozco</t>
  </si>
  <si>
    <t>ORD0464</t>
  </si>
  <si>
    <t>Elizabeth Hill</t>
  </si>
  <si>
    <t>ORD0465</t>
  </si>
  <si>
    <t>John Pierce</t>
  </si>
  <si>
    <t>ORD0466</t>
  </si>
  <si>
    <t>Hunter Austin</t>
  </si>
  <si>
    <t>ORD0467</t>
  </si>
  <si>
    <t>Jonathan Phillips</t>
  </si>
  <si>
    <t>ORD0468</t>
  </si>
  <si>
    <t>Adrian Reese</t>
  </si>
  <si>
    <t>ORD0469</t>
  </si>
  <si>
    <t>Tiffany Acosta</t>
  </si>
  <si>
    <t>ORD0470</t>
  </si>
  <si>
    <t>David Ross</t>
  </si>
  <si>
    <t>ORD0471</t>
  </si>
  <si>
    <t>Allison Daniels</t>
  </si>
  <si>
    <t>ORD0472</t>
  </si>
  <si>
    <t>Colleen Acosta</t>
  </si>
  <si>
    <t>ORD0473</t>
  </si>
  <si>
    <t>Amy Davis</t>
  </si>
  <si>
    <t>ORD0474</t>
  </si>
  <si>
    <t>George Kelly</t>
  </si>
  <si>
    <t>ORD0475</t>
  </si>
  <si>
    <t>Virginia Lopez</t>
  </si>
  <si>
    <t>ORD0476</t>
  </si>
  <si>
    <t>Melanie Barnes</t>
  </si>
  <si>
    <t>ORD0477</t>
  </si>
  <si>
    <t>Michael Ray</t>
  </si>
  <si>
    <t>ORD0478</t>
  </si>
  <si>
    <t>Linda Chan</t>
  </si>
  <si>
    <t>ORD0479</t>
  </si>
  <si>
    <t>Casey Gonzalez</t>
  </si>
  <si>
    <t>ORD0480</t>
  </si>
  <si>
    <t>Rodney Carpenter</t>
  </si>
  <si>
    <t>ORD0481</t>
  </si>
  <si>
    <t>Patricia Garza</t>
  </si>
  <si>
    <t>ORD0482</t>
  </si>
  <si>
    <t>Mr. Nathan Carter</t>
  </si>
  <si>
    <t>ORD0483</t>
  </si>
  <si>
    <t>Meagan Young</t>
  </si>
  <si>
    <t>ORD0484</t>
  </si>
  <si>
    <t>Alicia Powell</t>
  </si>
  <si>
    <t>ORD0485</t>
  </si>
  <si>
    <t>Briana Lowery</t>
  </si>
  <si>
    <t>ORD0486</t>
  </si>
  <si>
    <t>Elizabeth Foster</t>
  </si>
  <si>
    <t>ORD0487</t>
  </si>
  <si>
    <t>Jesse Garcia</t>
  </si>
  <si>
    <t>ORD0488</t>
  </si>
  <si>
    <t>James Garrett</t>
  </si>
  <si>
    <t>ORD0489</t>
  </si>
  <si>
    <t>Heather Brown</t>
  </si>
  <si>
    <t>ORD0490</t>
  </si>
  <si>
    <t>Michael Prince</t>
  </si>
  <si>
    <t>ORD0491</t>
  </si>
  <si>
    <t>Joseph Payne</t>
  </si>
  <si>
    <t>ORD0492</t>
  </si>
  <si>
    <t>Dylan Acevedo</t>
  </si>
  <si>
    <t>ORD0493</t>
  </si>
  <si>
    <t>Dylan Burke</t>
  </si>
  <si>
    <t>ORD0494</t>
  </si>
  <si>
    <t>Donald Knight</t>
  </si>
  <si>
    <t>ORD0495</t>
  </si>
  <si>
    <t>Jeremy Ramirez</t>
  </si>
  <si>
    <t>ORD0496</t>
  </si>
  <si>
    <t>Elijah Schneider</t>
  </si>
  <si>
    <t>ORD0497</t>
  </si>
  <si>
    <t>Eugene Dunlap</t>
  </si>
  <si>
    <t>ORD0498</t>
  </si>
  <si>
    <t>Leonard Edwards</t>
  </si>
  <si>
    <t>ORD0499</t>
  </si>
  <si>
    <t>Angela Hawkins</t>
  </si>
  <si>
    <t>ORD0500</t>
  </si>
  <si>
    <t>Alison Vazquez</t>
  </si>
  <si>
    <t>ORD0501</t>
  </si>
  <si>
    <t>Richard Dunn</t>
  </si>
  <si>
    <t>ORD0502</t>
  </si>
  <si>
    <t>Renee Willis</t>
  </si>
  <si>
    <t>ORD0503</t>
  </si>
  <si>
    <t>Joseph Daniel</t>
  </si>
  <si>
    <t>ORD0504</t>
  </si>
  <si>
    <t>Cheyenne Miller</t>
  </si>
  <si>
    <t>ORD0505</t>
  </si>
  <si>
    <t>John Ortiz</t>
  </si>
  <si>
    <t>ORD0506</t>
  </si>
  <si>
    <t>Chad Ward</t>
  </si>
  <si>
    <t>ORD0507</t>
  </si>
  <si>
    <t>Kevin Stewart</t>
  </si>
  <si>
    <t>ORD0508</t>
  </si>
  <si>
    <t>Randy Donaldson</t>
  </si>
  <si>
    <t>ORD0509</t>
  </si>
  <si>
    <t>Marissa Whitney</t>
  </si>
  <si>
    <t>ORD0510</t>
  </si>
  <si>
    <t>Kelli Washington</t>
  </si>
  <si>
    <t>ORD0511</t>
  </si>
  <si>
    <t>Larry Johnson</t>
  </si>
  <si>
    <t>ORD0512</t>
  </si>
  <si>
    <t>Gloria Lewis</t>
  </si>
  <si>
    <t>ORD0513</t>
  </si>
  <si>
    <t>Nathan Scott</t>
  </si>
  <si>
    <t>ORD0514</t>
  </si>
  <si>
    <t>Mario Jones</t>
  </si>
  <si>
    <t>ORD0515</t>
  </si>
  <si>
    <t>Connor Dean</t>
  </si>
  <si>
    <t>ORD0516</t>
  </si>
  <si>
    <t>Hunter Harmon</t>
  </si>
  <si>
    <t>ORD0517</t>
  </si>
  <si>
    <t>Robert Clark</t>
  </si>
  <si>
    <t>ORD0518</t>
  </si>
  <si>
    <t>Susan Ramirez</t>
  </si>
  <si>
    <t>ORD0519</t>
  </si>
  <si>
    <t>Thomas Williams</t>
  </si>
  <si>
    <t>ORD0520</t>
  </si>
  <si>
    <t>Rachel Castaneda</t>
  </si>
  <si>
    <t>ORD0521</t>
  </si>
  <si>
    <t>Christine Bowen</t>
  </si>
  <si>
    <t>ORD0522</t>
  </si>
  <si>
    <t>Kimberly Murray</t>
  </si>
  <si>
    <t>ORD0523</t>
  </si>
  <si>
    <t>Erik Burgess</t>
  </si>
  <si>
    <t>ORD0524</t>
  </si>
  <si>
    <t>Julie Garcia</t>
  </si>
  <si>
    <t>ORD0525</t>
  </si>
  <si>
    <t>Autumn Davis</t>
  </si>
  <si>
    <t>ORD0526</t>
  </si>
  <si>
    <t>Christine Hammond</t>
  </si>
  <si>
    <t>ORD0527</t>
  </si>
  <si>
    <t>Mark Todd</t>
  </si>
  <si>
    <t>ORD0528</t>
  </si>
  <si>
    <t>Paul Hawkins MD</t>
  </si>
  <si>
    <t>ORD0529</t>
  </si>
  <si>
    <t>Taylor Reed</t>
  </si>
  <si>
    <t>ORD0530</t>
  </si>
  <si>
    <t>Brooke Rodriguez</t>
  </si>
  <si>
    <t>ORD0531</t>
  </si>
  <si>
    <t>Shawn Simon</t>
  </si>
  <si>
    <t>ORD0532</t>
  </si>
  <si>
    <t>Michael Graham</t>
  </si>
  <si>
    <t>ORD0533</t>
  </si>
  <si>
    <t>Jared Erickson</t>
  </si>
  <si>
    <t>ORD0534</t>
  </si>
  <si>
    <t>Anna Mcmahon</t>
  </si>
  <si>
    <t>ORD0535</t>
  </si>
  <si>
    <t>Steve White</t>
  </si>
  <si>
    <t>ORD0536</t>
  </si>
  <si>
    <t>Mr. Patrick Rice</t>
  </si>
  <si>
    <t>ORD0537</t>
  </si>
  <si>
    <t>Brandon Higgins Jr.</t>
  </si>
  <si>
    <t>ORD0538</t>
  </si>
  <si>
    <t>Howard Foster</t>
  </si>
  <si>
    <t>ORD0539</t>
  </si>
  <si>
    <t>Randy Hayden</t>
  </si>
  <si>
    <t>ORD0540</t>
  </si>
  <si>
    <t>Mary Conley</t>
  </si>
  <si>
    <t>ORD0541</t>
  </si>
  <si>
    <t>Mary Frazier</t>
  </si>
  <si>
    <t>ORD0542</t>
  </si>
  <si>
    <t>Tanya Smith</t>
  </si>
  <si>
    <t>ORD0543</t>
  </si>
  <si>
    <t>Donna Brown</t>
  </si>
  <si>
    <t>ORD0544</t>
  </si>
  <si>
    <t>Katherine Salazar</t>
  </si>
  <si>
    <t>ORD0545</t>
  </si>
  <si>
    <t>Joshua Olsen</t>
  </si>
  <si>
    <t>ORD0546</t>
  </si>
  <si>
    <t>Steven Clark</t>
  </si>
  <si>
    <t>ORD0547</t>
  </si>
  <si>
    <t>Charles Rodriguez</t>
  </si>
  <si>
    <t>ORD0548</t>
  </si>
  <si>
    <t>Isaac Quinn</t>
  </si>
  <si>
    <t>ORD0549</t>
  </si>
  <si>
    <t>Jennifer Vega</t>
  </si>
  <si>
    <t>ORD0550</t>
  </si>
  <si>
    <t>Vanessa Benitez</t>
  </si>
  <si>
    <t>ORD0551</t>
  </si>
  <si>
    <t>Jessica Rogers</t>
  </si>
  <si>
    <t>ORD0552</t>
  </si>
  <si>
    <t>Henry Jones</t>
  </si>
  <si>
    <t>ORD0553</t>
  </si>
  <si>
    <t>John Moore</t>
  </si>
  <si>
    <t>ORD0554</t>
  </si>
  <si>
    <t>Jeremy Bolton</t>
  </si>
  <si>
    <t>ORD0555</t>
  </si>
  <si>
    <t>Glen Larson</t>
  </si>
  <si>
    <t>ORD0556</t>
  </si>
  <si>
    <t>Jordan Alexander</t>
  </si>
  <si>
    <t>ORD0557</t>
  </si>
  <si>
    <t>Robert Jones</t>
  </si>
  <si>
    <t>ORD0558</t>
  </si>
  <si>
    <t>Joseph Miller</t>
  </si>
  <si>
    <t>ORD0559</t>
  </si>
  <si>
    <t>Kyle Marshall</t>
  </si>
  <si>
    <t>ORD0560</t>
  </si>
  <si>
    <t>Sarah Moody</t>
  </si>
  <si>
    <t>ORD0561</t>
  </si>
  <si>
    <t>Pamela Diaz</t>
  </si>
  <si>
    <t>ORD0562</t>
  </si>
  <si>
    <t>Dr. Travis Reyes</t>
  </si>
  <si>
    <t>ORD0563</t>
  </si>
  <si>
    <t>Vicki Curry</t>
  </si>
  <si>
    <t>ORD0564</t>
  </si>
  <si>
    <t>Sarah Zamora</t>
  </si>
  <si>
    <t>ORD0565</t>
  </si>
  <si>
    <t>Deborah Randolph</t>
  </si>
  <si>
    <t>ORD0566</t>
  </si>
  <si>
    <t>Dennis Rogers</t>
  </si>
  <si>
    <t>ORD0567</t>
  </si>
  <si>
    <t>James Williams</t>
  </si>
  <si>
    <t>ORD0568</t>
  </si>
  <si>
    <t>Eric Pena</t>
  </si>
  <si>
    <t>ORD0569</t>
  </si>
  <si>
    <t>Sonia Carson</t>
  </si>
  <si>
    <t>ORD0570</t>
  </si>
  <si>
    <t>Jade Johnson</t>
  </si>
  <si>
    <t>ORD0571</t>
  </si>
  <si>
    <t>Shannon Dillon</t>
  </si>
  <si>
    <t>ORD0572</t>
  </si>
  <si>
    <t>Mark Harvey</t>
  </si>
  <si>
    <t>ORD0573</t>
  </si>
  <si>
    <t>Amy Carter</t>
  </si>
  <si>
    <t>ORD0574</t>
  </si>
  <si>
    <t>Pamela Kelly</t>
  </si>
  <si>
    <t>ORD0575</t>
  </si>
  <si>
    <t>Andrew Fletcher</t>
  </si>
  <si>
    <t>ORD0576</t>
  </si>
  <si>
    <t>Nicole Taylor</t>
  </si>
  <si>
    <t>ORD0577</t>
  </si>
  <si>
    <t>Bradley Garcia</t>
  </si>
  <si>
    <t>ORD0578</t>
  </si>
  <si>
    <t>Lauren Wright</t>
  </si>
  <si>
    <t>ORD0579</t>
  </si>
  <si>
    <t>Taylor Powell</t>
  </si>
  <si>
    <t>ORD0580</t>
  </si>
  <si>
    <t>Michelle Randall</t>
  </si>
  <si>
    <t>ORD0581</t>
  </si>
  <si>
    <t>Michael Quinn</t>
  </si>
  <si>
    <t>ORD0582</t>
  </si>
  <si>
    <t>Theresa Finley</t>
  </si>
  <si>
    <t>ORD0583</t>
  </si>
  <si>
    <t>Jessica Stone</t>
  </si>
  <si>
    <t>ORD0584</t>
  </si>
  <si>
    <t>Stacey Wright</t>
  </si>
  <si>
    <t>ORD0585</t>
  </si>
  <si>
    <t>Robert Henderson</t>
  </si>
  <si>
    <t>ORD0586</t>
  </si>
  <si>
    <t>William Norton</t>
  </si>
  <si>
    <t>ORD0587</t>
  </si>
  <si>
    <t>Andrew Gray</t>
  </si>
  <si>
    <t>ORD0588</t>
  </si>
  <si>
    <t>Shannon Wright</t>
  </si>
  <si>
    <t>ORD0589</t>
  </si>
  <si>
    <t>Rachel Martinez</t>
  </si>
  <si>
    <t>ORD0590</t>
  </si>
  <si>
    <t>Regina Liu</t>
  </si>
  <si>
    <t>ORD0591</t>
  </si>
  <si>
    <t>Billy Johnson</t>
  </si>
  <si>
    <t>ORD0592</t>
  </si>
  <si>
    <t>Misty Johnson</t>
  </si>
  <si>
    <t>ORD0593</t>
  </si>
  <si>
    <t>Chris Butler</t>
  </si>
  <si>
    <t>ORD0594</t>
  </si>
  <si>
    <t>Alexandra Turner</t>
  </si>
  <si>
    <t>ORD0595</t>
  </si>
  <si>
    <t>Michael Wolfe</t>
  </si>
  <si>
    <t>ORD0596</t>
  </si>
  <si>
    <t>John Roth</t>
  </si>
  <si>
    <t>ORD0597</t>
  </si>
  <si>
    <t>Miss Kathleen Higgins</t>
  </si>
  <si>
    <t>ORD0598</t>
  </si>
  <si>
    <t>John Richards</t>
  </si>
  <si>
    <t>ORD0599</t>
  </si>
  <si>
    <t>Jessica Mcdonald</t>
  </si>
  <si>
    <t>ORD0600</t>
  </si>
  <si>
    <t>Juan Lowe</t>
  </si>
  <si>
    <t>ORD0601</t>
  </si>
  <si>
    <t>Lisa Lambert</t>
  </si>
  <si>
    <t>ORD0602</t>
  </si>
  <si>
    <t>Jean Stevens</t>
  </si>
  <si>
    <t>ORD0603</t>
  </si>
  <si>
    <t>Michelle Jackson</t>
  </si>
  <si>
    <t>ORD0604</t>
  </si>
  <si>
    <t>Tammy Harris</t>
  </si>
  <si>
    <t>ORD0605</t>
  </si>
  <si>
    <t>Marie Anderson</t>
  </si>
  <si>
    <t>ORD0606</t>
  </si>
  <si>
    <t>Tyler Randall</t>
  </si>
  <si>
    <t>ORD0607</t>
  </si>
  <si>
    <t>Brandi Petersen</t>
  </si>
  <si>
    <t>ORD0608</t>
  </si>
  <si>
    <t>ORD0609</t>
  </si>
  <si>
    <t>Ralph Orozco</t>
  </si>
  <si>
    <t>ORD0610</t>
  </si>
  <si>
    <t>Mr. Mark Green</t>
  </si>
  <si>
    <t>ORD0611</t>
  </si>
  <si>
    <t>John Dennis</t>
  </si>
  <si>
    <t>ORD0612</t>
  </si>
  <si>
    <t>Dawn Molina</t>
  </si>
  <si>
    <t>ORD0613</t>
  </si>
  <si>
    <t>Christian Elliott</t>
  </si>
  <si>
    <t>ORD0614</t>
  </si>
  <si>
    <t>Cynthia Rodriguez</t>
  </si>
  <si>
    <t>ORD0615</t>
  </si>
  <si>
    <t>Jacqueline Thomas</t>
  </si>
  <si>
    <t>ORD0616</t>
  </si>
  <si>
    <t>Melissa Black</t>
  </si>
  <si>
    <t>ORD0617</t>
  </si>
  <si>
    <t>Christopher Davis DDS</t>
  </si>
  <si>
    <t>ORD0618</t>
  </si>
  <si>
    <t>Dr. Amanda Scott</t>
  </si>
  <si>
    <t>ORD0619</t>
  </si>
  <si>
    <t>Crystal Davis</t>
  </si>
  <si>
    <t>ORD0620</t>
  </si>
  <si>
    <t>Samantha Black</t>
  </si>
  <si>
    <t>ORD0621</t>
  </si>
  <si>
    <t>Adam Green</t>
  </si>
  <si>
    <t>ORD0622</t>
  </si>
  <si>
    <t>Adam Flynn</t>
  </si>
  <si>
    <t>ORD0623</t>
  </si>
  <si>
    <t>ORD0624</t>
  </si>
  <si>
    <t>Jason Rose</t>
  </si>
  <si>
    <t>ORD0625</t>
  </si>
  <si>
    <t>Anthony Smith</t>
  </si>
  <si>
    <t>ORD0626</t>
  </si>
  <si>
    <t>Adam Scott</t>
  </si>
  <si>
    <t>ORD0627</t>
  </si>
  <si>
    <t>Veronica Fields</t>
  </si>
  <si>
    <t>ORD0628</t>
  </si>
  <si>
    <t>Bradley Day</t>
  </si>
  <si>
    <t>ORD0629</t>
  </si>
  <si>
    <t>Robin Jones</t>
  </si>
  <si>
    <t>ORD0630</t>
  </si>
  <si>
    <t>Jennifer Murphy</t>
  </si>
  <si>
    <t>ORD0631</t>
  </si>
  <si>
    <t>Logan Frost</t>
  </si>
  <si>
    <t>ORD0632</t>
  </si>
  <si>
    <t>Amanda Carr</t>
  </si>
  <si>
    <t>ORD0633</t>
  </si>
  <si>
    <t>Gabriel Lee</t>
  </si>
  <si>
    <t>ORD0634</t>
  </si>
  <si>
    <t>Sarah Evans</t>
  </si>
  <si>
    <t>ORD0635</t>
  </si>
  <si>
    <t>Daniel Rios</t>
  </si>
  <si>
    <t>ORD0636</t>
  </si>
  <si>
    <t>Heather Foley</t>
  </si>
  <si>
    <t>ORD0637</t>
  </si>
  <si>
    <t>Charles Medina</t>
  </si>
  <si>
    <t>ORD0638</t>
  </si>
  <si>
    <t>Michael Gray</t>
  </si>
  <si>
    <t>ORD0639</t>
  </si>
  <si>
    <t>Jeremy Shelton</t>
  </si>
  <si>
    <t>ORD0640</t>
  </si>
  <si>
    <t>Sherri Gregory DDS</t>
  </si>
  <si>
    <t>ORD0641</t>
  </si>
  <si>
    <t>David Chapman</t>
  </si>
  <si>
    <t>ORD0642</t>
  </si>
  <si>
    <t>Kenneth Alexander</t>
  </si>
  <si>
    <t>ORD0643</t>
  </si>
  <si>
    <t>Meredith Wilson</t>
  </si>
  <si>
    <t>ORD0644</t>
  </si>
  <si>
    <t>Melissa Phillips</t>
  </si>
  <si>
    <t>ORD0645</t>
  </si>
  <si>
    <t>Jason Johnson</t>
  </si>
  <si>
    <t>ORD0646</t>
  </si>
  <si>
    <t>Mariah Reid</t>
  </si>
  <si>
    <t>ORD0647</t>
  </si>
  <si>
    <t>Haley Daniels</t>
  </si>
  <si>
    <t>ORD0648</t>
  </si>
  <si>
    <t>Brenda Rodriguez DDS</t>
  </si>
  <si>
    <t>ORD0649</t>
  </si>
  <si>
    <t>Tammy Kelley</t>
  </si>
  <si>
    <t>ORD0650</t>
  </si>
  <si>
    <t>Renee Cummings</t>
  </si>
  <si>
    <t>ORD0651</t>
  </si>
  <si>
    <t>Reginald Sherman</t>
  </si>
  <si>
    <t>ORD0652</t>
  </si>
  <si>
    <t>Carrie Perry</t>
  </si>
  <si>
    <t>ORD0653</t>
  </si>
  <si>
    <t>Rebecca Lopez</t>
  </si>
  <si>
    <t>ORD0654</t>
  </si>
  <si>
    <t>Billy Mcdaniel</t>
  </si>
  <si>
    <t>ORD0655</t>
  </si>
  <si>
    <t>Kara Weber</t>
  </si>
  <si>
    <t>ORD0656</t>
  </si>
  <si>
    <t>Dr. Gary Smith MD</t>
  </si>
  <si>
    <t>ORD0657</t>
  </si>
  <si>
    <t>Andrew Fritz</t>
  </si>
  <si>
    <t>ORD0658</t>
  </si>
  <si>
    <t>Tristan Williams</t>
  </si>
  <si>
    <t>ORD0659</t>
  </si>
  <si>
    <t>Shannon Kennedy</t>
  </si>
  <si>
    <t>ORD0660</t>
  </si>
  <si>
    <t>Kathleen Gillespie</t>
  </si>
  <si>
    <t>ORD0661</t>
  </si>
  <si>
    <t>Dakota Holmes</t>
  </si>
  <si>
    <t>ORD0662</t>
  </si>
  <si>
    <t>Robin Cox</t>
  </si>
  <si>
    <t>ORD0663</t>
  </si>
  <si>
    <t>Amanda Caldwell</t>
  </si>
  <si>
    <t>ORD0664</t>
  </si>
  <si>
    <t>Michelle Beck</t>
  </si>
  <si>
    <t>ORD0665</t>
  </si>
  <si>
    <t>Cheryl Ramirez MD</t>
  </si>
  <si>
    <t>ORD0666</t>
  </si>
  <si>
    <t>Melissa Ellison</t>
  </si>
  <si>
    <t>ORD0667</t>
  </si>
  <si>
    <t>Kellie Sims</t>
  </si>
  <si>
    <t>ORD0668</t>
  </si>
  <si>
    <t>James Benson</t>
  </si>
  <si>
    <t>ORD0669</t>
  </si>
  <si>
    <t>Bobby Klein</t>
  </si>
  <si>
    <t>ORD0670</t>
  </si>
  <si>
    <t>Elizabeth Smith</t>
  </si>
  <si>
    <t>ORD0671</t>
  </si>
  <si>
    <t>Mrs. Tracy Lang DVM</t>
  </si>
  <si>
    <t>ORD0672</t>
  </si>
  <si>
    <t>Kenneth Morgan</t>
  </si>
  <si>
    <t>ORD0673</t>
  </si>
  <si>
    <t>Kimberly Thomas</t>
  </si>
  <si>
    <t>ORD0674</t>
  </si>
  <si>
    <t>Laura Palmer</t>
  </si>
  <si>
    <t>ORD0675</t>
  </si>
  <si>
    <t>Angela Moses</t>
  </si>
  <si>
    <t>ORD0676</t>
  </si>
  <si>
    <t>Brenda Schmidt</t>
  </si>
  <si>
    <t>ORD0677</t>
  </si>
  <si>
    <t>ORD0678</t>
  </si>
  <si>
    <t>Kathryn Freeman</t>
  </si>
  <si>
    <t>ORD0679</t>
  </si>
  <si>
    <t>Katherine Daugherty</t>
  </si>
  <si>
    <t>ORD0680</t>
  </si>
  <si>
    <t>Donna Benitez</t>
  </si>
  <si>
    <t>ORD0681</t>
  </si>
  <si>
    <t>Michelle Nelson</t>
  </si>
  <si>
    <t>ORD0682</t>
  </si>
  <si>
    <t>Courtney Fischer</t>
  </si>
  <si>
    <t>ORD0683</t>
  </si>
  <si>
    <t>Allison Mcdowell</t>
  </si>
  <si>
    <t>ORD0684</t>
  </si>
  <si>
    <t>Bryan Black</t>
  </si>
  <si>
    <t>ORD0685</t>
  </si>
  <si>
    <t>Jonathan Cooper</t>
  </si>
  <si>
    <t>ORD0686</t>
  </si>
  <si>
    <t>Robert Cruz</t>
  </si>
  <si>
    <t>ORD0687</t>
  </si>
  <si>
    <t>Justin Watson</t>
  </si>
  <si>
    <t>ORD0688</t>
  </si>
  <si>
    <t>Cheryl Price</t>
  </si>
  <si>
    <t>ORD0689</t>
  </si>
  <si>
    <t>Ronald Mitchell</t>
  </si>
  <si>
    <t>ORD0690</t>
  </si>
  <si>
    <t>Rachel Baker</t>
  </si>
  <si>
    <t>ORD0691</t>
  </si>
  <si>
    <t>Tommy Holmes</t>
  </si>
  <si>
    <t>ORD0692</t>
  </si>
  <si>
    <t>Anthony Miller</t>
  </si>
  <si>
    <t>ORD0693</t>
  </si>
  <si>
    <t>Megan Goodman</t>
  </si>
  <si>
    <t>ORD0694</t>
  </si>
  <si>
    <t>Juan Martin</t>
  </si>
  <si>
    <t>ORD0695</t>
  </si>
  <si>
    <t>Robert Simmons</t>
  </si>
  <si>
    <t>ORD0696</t>
  </si>
  <si>
    <t>Robert Mccarty</t>
  </si>
  <si>
    <t>ORD0697</t>
  </si>
  <si>
    <t>Wyatt Mack</t>
  </si>
  <si>
    <t>ORD0698</t>
  </si>
  <si>
    <t>Joseph Roth PhD</t>
  </si>
  <si>
    <t>ORD0699</t>
  </si>
  <si>
    <t>Shannon Melton</t>
  </si>
  <si>
    <t>ORD0700</t>
  </si>
  <si>
    <t>Colleen Galloway</t>
  </si>
  <si>
    <t>ORD0701</t>
  </si>
  <si>
    <t>Jonathan Walters</t>
  </si>
  <si>
    <t>ORD0702</t>
  </si>
  <si>
    <t>Jorge Brady</t>
  </si>
  <si>
    <t>ORD0703</t>
  </si>
  <si>
    <t>Angelica Brown</t>
  </si>
  <si>
    <t>ORD0704</t>
  </si>
  <si>
    <t>Jacqueline Black</t>
  </si>
  <si>
    <t>ORD0705</t>
  </si>
  <si>
    <t>Mrs. Sarah Haynes</t>
  </si>
  <si>
    <t>ORD0706</t>
  </si>
  <si>
    <t>Barbara Williams</t>
  </si>
  <si>
    <t>ORD0707</t>
  </si>
  <si>
    <t>Jeff Gomez</t>
  </si>
  <si>
    <t>ORD0708</t>
  </si>
  <si>
    <t>Maria Warner</t>
  </si>
  <si>
    <t>ORD0709</t>
  </si>
  <si>
    <t>Miss Jaime Walker PhD</t>
  </si>
  <si>
    <t>ORD0710</t>
  </si>
  <si>
    <t>Jonathan Harris</t>
  </si>
  <si>
    <t>ORD0711</t>
  </si>
  <si>
    <t>David Hess</t>
  </si>
  <si>
    <t>ORD0712</t>
  </si>
  <si>
    <t>Karen Owens</t>
  </si>
  <si>
    <t>ORD0713</t>
  </si>
  <si>
    <t>Michael Johnson</t>
  </si>
  <si>
    <t>ORD0714</t>
  </si>
  <si>
    <t>Michaela Jones MD</t>
  </si>
  <si>
    <t>ORD0715</t>
  </si>
  <si>
    <t>Christina Schmidt</t>
  </si>
  <si>
    <t>ORD0716</t>
  </si>
  <si>
    <t>Lindsey Fox</t>
  </si>
  <si>
    <t>ORD0717</t>
  </si>
  <si>
    <t>Andre Adams</t>
  </si>
  <si>
    <t>ORD0718</t>
  </si>
  <si>
    <t>James Todd</t>
  </si>
  <si>
    <t>ORD0719</t>
  </si>
  <si>
    <t>Morgan Price</t>
  </si>
  <si>
    <t>ORD0720</t>
  </si>
  <si>
    <t>Miss Carol Garcia</t>
  </si>
  <si>
    <t>ORD0721</t>
  </si>
  <si>
    <t>Thomas Castro</t>
  </si>
  <si>
    <t>ORD0722</t>
  </si>
  <si>
    <t>Nancy Dyer</t>
  </si>
  <si>
    <t>ORD0723</t>
  </si>
  <si>
    <t>Danielle Washington</t>
  </si>
  <si>
    <t>ORD0724</t>
  </si>
  <si>
    <t>Chad Holmes</t>
  </si>
  <si>
    <t>ORD0725</t>
  </si>
  <si>
    <t>Manuel Peterson</t>
  </si>
  <si>
    <t>ORD0726</t>
  </si>
  <si>
    <t>Joy Williams</t>
  </si>
  <si>
    <t>ORD0727</t>
  </si>
  <si>
    <t>Eric Morris</t>
  </si>
  <si>
    <t>ORD0728</t>
  </si>
  <si>
    <t>Angela Nolan MD</t>
  </si>
  <si>
    <t>ORD0729</t>
  </si>
  <si>
    <t>Beth Sims</t>
  </si>
  <si>
    <t>ORD0730</t>
  </si>
  <si>
    <t>Jason Andrews</t>
  </si>
  <si>
    <t>ORD0731</t>
  </si>
  <si>
    <t>James Kirk</t>
  </si>
  <si>
    <t>ORD0732</t>
  </si>
  <si>
    <t>Robert Ford</t>
  </si>
  <si>
    <t>ORD0733</t>
  </si>
  <si>
    <t>Angela Morales</t>
  </si>
  <si>
    <t>ORD0734</t>
  </si>
  <si>
    <t>ORD0735</t>
  </si>
  <si>
    <t>William Leonard</t>
  </si>
  <si>
    <t>ORD0736</t>
  </si>
  <si>
    <t>Dustin Wilkerson</t>
  </si>
  <si>
    <t>ORD0737</t>
  </si>
  <si>
    <t>Tammy White</t>
  </si>
  <si>
    <t>ORD0738</t>
  </si>
  <si>
    <t>Michele Roberts</t>
  </si>
  <si>
    <t>ORD0739</t>
  </si>
  <si>
    <t>Kyle Mercer</t>
  </si>
  <si>
    <t>ORD0740</t>
  </si>
  <si>
    <t>Michael Lewis</t>
  </si>
  <si>
    <t>ORD0741</t>
  </si>
  <si>
    <t>Carol Cooper</t>
  </si>
  <si>
    <t>ORD0742</t>
  </si>
  <si>
    <t>Thomas Jones</t>
  </si>
  <si>
    <t>ORD0743</t>
  </si>
  <si>
    <t>Stacy Johnston</t>
  </si>
  <si>
    <t>ORD0744</t>
  </si>
  <si>
    <t>Christopher Thomas</t>
  </si>
  <si>
    <t>ORD0745</t>
  </si>
  <si>
    <t>Jacqueline White</t>
  </si>
  <si>
    <t>ORD0746</t>
  </si>
  <si>
    <t>Lori Barrett</t>
  </si>
  <si>
    <t>ORD0747</t>
  </si>
  <si>
    <t>Steven Cox</t>
  </si>
  <si>
    <t>ORD0748</t>
  </si>
  <si>
    <t>Kevin Rodriguez</t>
  </si>
  <si>
    <t>ORD0749</t>
  </si>
  <si>
    <t>Jane Allen</t>
  </si>
  <si>
    <t>ORD0750</t>
  </si>
  <si>
    <t>Michael Patel</t>
  </si>
  <si>
    <t>ORD0751</t>
  </si>
  <si>
    <t>Robert Hays</t>
  </si>
  <si>
    <t>ORD0752</t>
  </si>
  <si>
    <t>Nichole Graves</t>
  </si>
  <si>
    <t>ORD0753</t>
  </si>
  <si>
    <t>Jason Hill</t>
  </si>
  <si>
    <t>ORD0754</t>
  </si>
  <si>
    <t>Victoria Donovan</t>
  </si>
  <si>
    <t>ORD0755</t>
  </si>
  <si>
    <t>Miss Vickie Snow DDS</t>
  </si>
  <si>
    <t>ORD0756</t>
  </si>
  <si>
    <t>Michael Reyes</t>
  </si>
  <si>
    <t>ORD0757</t>
  </si>
  <si>
    <t>Sharon Buchanan</t>
  </si>
  <si>
    <t>ORD0758</t>
  </si>
  <si>
    <t>Oscar Walker</t>
  </si>
  <si>
    <t>ORD0759</t>
  </si>
  <si>
    <t>Tyler Perez</t>
  </si>
  <si>
    <t>ORD0760</t>
  </si>
  <si>
    <t>Danielle Mcdaniel</t>
  </si>
  <si>
    <t>ORD0761</t>
  </si>
  <si>
    <t>Nathan Riley</t>
  </si>
  <si>
    <t>ORD0762</t>
  </si>
  <si>
    <t>Gail Harrison</t>
  </si>
  <si>
    <t>ORD0763</t>
  </si>
  <si>
    <t>Mrs. Madeline Leonard</t>
  </si>
  <si>
    <t>ORD0764</t>
  </si>
  <si>
    <t>Christopher Buchanan</t>
  </si>
  <si>
    <t>ORD0765</t>
  </si>
  <si>
    <t>Brett Guerra</t>
  </si>
  <si>
    <t>ORD0766</t>
  </si>
  <si>
    <t>Travis Rosario</t>
  </si>
  <si>
    <t>ORD0767</t>
  </si>
  <si>
    <t>Lisa Wiggins</t>
  </si>
  <si>
    <t>ORD0768</t>
  </si>
  <si>
    <t>Daniel Martinez DDS</t>
  </si>
  <si>
    <t>ORD0769</t>
  </si>
  <si>
    <t>Sherry Daniel</t>
  </si>
  <si>
    <t>ORD0770</t>
  </si>
  <si>
    <t>Linda Macias</t>
  </si>
  <si>
    <t>ORD0771</t>
  </si>
  <si>
    <t>Jason Anderson</t>
  </si>
  <si>
    <t>ORD0772</t>
  </si>
  <si>
    <t>Kenneth Romero</t>
  </si>
  <si>
    <t>ORD0773</t>
  </si>
  <si>
    <t>Tracie Salinas</t>
  </si>
  <si>
    <t>ORD0774</t>
  </si>
  <si>
    <t>Ashley Gonzales</t>
  </si>
  <si>
    <t>ORD0775</t>
  </si>
  <si>
    <t>Jeffrey Jones</t>
  </si>
  <si>
    <t>ORD0776</t>
  </si>
  <si>
    <t>Gail Gray</t>
  </si>
  <si>
    <t>ORD0777</t>
  </si>
  <si>
    <t>Natalie Olson</t>
  </si>
  <si>
    <t>ORD0778</t>
  </si>
  <si>
    <t>Jorge Martin</t>
  </si>
  <si>
    <t>ORD0779</t>
  </si>
  <si>
    <t>Angela Colon</t>
  </si>
  <si>
    <t>ORD0780</t>
  </si>
  <si>
    <t>Lawrence Johnson</t>
  </si>
  <si>
    <t>ORD0781</t>
  </si>
  <si>
    <t>Mrs. Susan Murphy MD</t>
  </si>
  <si>
    <t>ORD0782</t>
  </si>
  <si>
    <t>Cheyenne Browning</t>
  </si>
  <si>
    <t>ORD0783</t>
  </si>
  <si>
    <t>John Sandoval</t>
  </si>
  <si>
    <t>ORD0784</t>
  </si>
  <si>
    <t>Frank Rivas</t>
  </si>
  <si>
    <t>ORD0785</t>
  </si>
  <si>
    <t>Roger James</t>
  </si>
  <si>
    <t>ORD0786</t>
  </si>
  <si>
    <t>Sabrina Morton</t>
  </si>
  <si>
    <t>ORD0787</t>
  </si>
  <si>
    <t>James Shea</t>
  </si>
  <si>
    <t>ORD0788</t>
  </si>
  <si>
    <t>David Garcia</t>
  </si>
  <si>
    <t>ORD0789</t>
  </si>
  <si>
    <t>Heather Cox</t>
  </si>
  <si>
    <t>ORD0790</t>
  </si>
  <si>
    <t>James Perkins</t>
  </si>
  <si>
    <t>ORD0791</t>
  </si>
  <si>
    <t>Derrick Reed</t>
  </si>
  <si>
    <t>ORD0792</t>
  </si>
  <si>
    <t>Charlotte Mccoy</t>
  </si>
  <si>
    <t>ORD0793</t>
  </si>
  <si>
    <t>Betty Herrera</t>
  </si>
  <si>
    <t>ORD0794</t>
  </si>
  <si>
    <t>Matthew Smith</t>
  </si>
  <si>
    <t>ORD0795</t>
  </si>
  <si>
    <t>Zachary Melendez</t>
  </si>
  <si>
    <t>ORD0796</t>
  </si>
  <si>
    <t>Wayne Roberts</t>
  </si>
  <si>
    <t>ORD0797</t>
  </si>
  <si>
    <t>Robert White</t>
  </si>
  <si>
    <t>ORD0798</t>
  </si>
  <si>
    <t>Melissa Willis</t>
  </si>
  <si>
    <t>ORD0799</t>
  </si>
  <si>
    <t>Matthew Francis</t>
  </si>
  <si>
    <t>ORD0800</t>
  </si>
  <si>
    <t>Susan Martin</t>
  </si>
  <si>
    <t>ORD0801</t>
  </si>
  <si>
    <t>Matthew Yu</t>
  </si>
  <si>
    <t>ORD0802</t>
  </si>
  <si>
    <t>Benjamin Perez</t>
  </si>
  <si>
    <t>ORD0803</t>
  </si>
  <si>
    <t>Paul Foley</t>
  </si>
  <si>
    <t>ORD0804</t>
  </si>
  <si>
    <t>Michelle Chavez</t>
  </si>
  <si>
    <t>ORD0805</t>
  </si>
  <si>
    <t>Holly Koch</t>
  </si>
  <si>
    <t>ORD0806</t>
  </si>
  <si>
    <t>Nicole Jones</t>
  </si>
  <si>
    <t>ORD0807</t>
  </si>
  <si>
    <t>Jeffrey Baker</t>
  </si>
  <si>
    <t>ORD0808</t>
  </si>
  <si>
    <t>Amanda Gordon</t>
  </si>
  <si>
    <t>ORD0809</t>
  </si>
  <si>
    <t>Christopher Ramos</t>
  </si>
  <si>
    <t>ORD0810</t>
  </si>
  <si>
    <t>Lucas Munoz</t>
  </si>
  <si>
    <t>ORD0811</t>
  </si>
  <si>
    <t>Mary Carroll</t>
  </si>
  <si>
    <t>ORD0812</t>
  </si>
  <si>
    <t>Collin Young</t>
  </si>
  <si>
    <t>ORD0813</t>
  </si>
  <si>
    <t>Bryan Price</t>
  </si>
  <si>
    <t>ORD0814</t>
  </si>
  <si>
    <t>Bryan Bradford</t>
  </si>
  <si>
    <t>ORD0815</t>
  </si>
  <si>
    <t>Justin Mcgee</t>
  </si>
  <si>
    <t>ORD0816</t>
  </si>
  <si>
    <t>Kimberly Rivera</t>
  </si>
  <si>
    <t>ORD0817</t>
  </si>
  <si>
    <t>Clarence Young</t>
  </si>
  <si>
    <t>ORD0818</t>
  </si>
  <si>
    <t>Nancy Smith</t>
  </si>
  <si>
    <t>ORD0819</t>
  </si>
  <si>
    <t>Andrea Austin</t>
  </si>
  <si>
    <t>ORD0820</t>
  </si>
  <si>
    <t>Regina White</t>
  </si>
  <si>
    <t>ORD0821</t>
  </si>
  <si>
    <t>Anita Ruiz</t>
  </si>
  <si>
    <t>ORD0822</t>
  </si>
  <si>
    <t>Matthew Evans</t>
  </si>
  <si>
    <t>ORD0823</t>
  </si>
  <si>
    <t>Sarah Shelton</t>
  </si>
  <si>
    <t>ORD0824</t>
  </si>
  <si>
    <t>Kimberly Dennis</t>
  </si>
  <si>
    <t>ORD0825</t>
  </si>
  <si>
    <t>Kathleen Hickman</t>
  </si>
  <si>
    <t>ORD0826</t>
  </si>
  <si>
    <t>Crystal Shah</t>
  </si>
  <si>
    <t>ORD0827</t>
  </si>
  <si>
    <t>Cheryl Holland</t>
  </si>
  <si>
    <t>ORD0828</t>
  </si>
  <si>
    <t>Joseph Savage</t>
  </si>
  <si>
    <t>ORD0829</t>
  </si>
  <si>
    <t>Cole Sutton</t>
  </si>
  <si>
    <t>ORD0830</t>
  </si>
  <si>
    <t>Morgan Carter</t>
  </si>
  <si>
    <t>ORD0831</t>
  </si>
  <si>
    <t>John Oneal</t>
  </si>
  <si>
    <t>ORD0832</t>
  </si>
  <si>
    <t>Ronald Collins</t>
  </si>
  <si>
    <t>ORD0833</t>
  </si>
  <si>
    <t>Ashley Nguyen</t>
  </si>
  <si>
    <t>ORD0834</t>
  </si>
  <si>
    <t>Bridget Gibbs</t>
  </si>
  <si>
    <t>ORD0835</t>
  </si>
  <si>
    <t>James Carson</t>
  </si>
  <si>
    <t>ORD0836</t>
  </si>
  <si>
    <t>Anne Collins</t>
  </si>
  <si>
    <t>ORD0837</t>
  </si>
  <si>
    <t>Stephen Lyons</t>
  </si>
  <si>
    <t>ORD0838</t>
  </si>
  <si>
    <t>Matthew Oliver</t>
  </si>
  <si>
    <t>ORD0839</t>
  </si>
  <si>
    <t>Carlos Miller</t>
  </si>
  <si>
    <t>ORD0840</t>
  </si>
  <si>
    <t>Jacob Hardin</t>
  </si>
  <si>
    <t>ORD0841</t>
  </si>
  <si>
    <t>Mr. Daniel Carpenter</t>
  </si>
  <si>
    <t>ORD0842</t>
  </si>
  <si>
    <t>Mary Huerta</t>
  </si>
  <si>
    <t>ORD0843</t>
  </si>
  <si>
    <t>Destiny Fuller</t>
  </si>
  <si>
    <t>ORD0844</t>
  </si>
  <si>
    <t>Jason Hood</t>
  </si>
  <si>
    <t>ORD0845</t>
  </si>
  <si>
    <t>Eric Roberts</t>
  </si>
  <si>
    <t>ORD0846</t>
  </si>
  <si>
    <t>Mark Johnson</t>
  </si>
  <si>
    <t>ORD0847</t>
  </si>
  <si>
    <t>Brandon Wise</t>
  </si>
  <si>
    <t>ORD0848</t>
  </si>
  <si>
    <t>Dawn Archer</t>
  </si>
  <si>
    <t>ORD0849</t>
  </si>
  <si>
    <t>Amy Washington</t>
  </si>
  <si>
    <t>ORD0850</t>
  </si>
  <si>
    <t>Angela Ayala</t>
  </si>
  <si>
    <t>ORD0851</t>
  </si>
  <si>
    <t>Christopher Gray</t>
  </si>
  <si>
    <t>ORD0852</t>
  </si>
  <si>
    <t>Mary Casey</t>
  </si>
  <si>
    <t>ORD0853</t>
  </si>
  <si>
    <t>Joseph Spencer</t>
  </si>
  <si>
    <t>ORD0854</t>
  </si>
  <si>
    <t>Margaret Colon</t>
  </si>
  <si>
    <t>ORD0855</t>
  </si>
  <si>
    <t>Virginia Sims</t>
  </si>
  <si>
    <t>ORD0856</t>
  </si>
  <si>
    <t>Dylan James</t>
  </si>
  <si>
    <t>ORD0857</t>
  </si>
  <si>
    <t>Evan Lambert DDS</t>
  </si>
  <si>
    <t>ORD0858</t>
  </si>
  <si>
    <t>Daniel Cook</t>
  </si>
  <si>
    <t>ORD0859</t>
  </si>
  <si>
    <t>Michael Brady</t>
  </si>
  <si>
    <t>ORD0860</t>
  </si>
  <si>
    <t>William Malone DDS</t>
  </si>
  <si>
    <t>ORD0861</t>
  </si>
  <si>
    <t>Curtis Smith</t>
  </si>
  <si>
    <t>ORD0862</t>
  </si>
  <si>
    <t>Sean Coffey</t>
  </si>
  <si>
    <t>ORD0863</t>
  </si>
  <si>
    <t>Gloria Brady</t>
  </si>
  <si>
    <t>ORD0864</t>
  </si>
  <si>
    <t>Susan Gibson MD</t>
  </si>
  <si>
    <t>ORD0865</t>
  </si>
  <si>
    <t>ORD0866</t>
  </si>
  <si>
    <t>Kenneth Jones</t>
  </si>
  <si>
    <t>ORD0867</t>
  </si>
  <si>
    <t>Marissa Evans</t>
  </si>
  <si>
    <t>ORD0868</t>
  </si>
  <si>
    <t>Matthew Medina</t>
  </si>
  <si>
    <t>ORD0869</t>
  </si>
  <si>
    <t>Gregory Schneider</t>
  </si>
  <si>
    <t>ORD0870</t>
  </si>
  <si>
    <t>Abigail Garcia</t>
  </si>
  <si>
    <t>ORD0871</t>
  </si>
  <si>
    <t>Amy Gibson</t>
  </si>
  <si>
    <t>ORD0872</t>
  </si>
  <si>
    <t>Tara Durham</t>
  </si>
  <si>
    <t>ORD0873</t>
  </si>
  <si>
    <t>Nicholas Johnson</t>
  </si>
  <si>
    <t>ORD0874</t>
  </si>
  <si>
    <t>Henry Walker</t>
  </si>
  <si>
    <t>ORD0875</t>
  </si>
  <si>
    <t>Dalton Cherry</t>
  </si>
  <si>
    <t>ORD0876</t>
  </si>
  <si>
    <t>Christine Smith</t>
  </si>
  <si>
    <t>ORD0877</t>
  </si>
  <si>
    <t>Kelly Wong</t>
  </si>
  <si>
    <t>ORD0878</t>
  </si>
  <si>
    <t>Kara Oneill</t>
  </si>
  <si>
    <t>ORD0879</t>
  </si>
  <si>
    <t>Nina Hernandez</t>
  </si>
  <si>
    <t>ORD0880</t>
  </si>
  <si>
    <t>Christine Gonzalez</t>
  </si>
  <si>
    <t>ORD0881</t>
  </si>
  <si>
    <t>Laura Lopez</t>
  </si>
  <si>
    <t>ORD0882</t>
  </si>
  <si>
    <t>Kara Roberts</t>
  </si>
  <si>
    <t>ORD0883</t>
  </si>
  <si>
    <t>Robert Aguilar</t>
  </si>
  <si>
    <t>ORD0884</t>
  </si>
  <si>
    <t>Joanna Smith</t>
  </si>
  <si>
    <t>ORD0885</t>
  </si>
  <si>
    <t>Veronica Meyer</t>
  </si>
  <si>
    <t>ORD0886</t>
  </si>
  <si>
    <t>Cheryl Nelson</t>
  </si>
  <si>
    <t>ORD0887</t>
  </si>
  <si>
    <t>Elizabeth Jenkins</t>
  </si>
  <si>
    <t>ORD0888</t>
  </si>
  <si>
    <t>Thomas Perez</t>
  </si>
  <si>
    <t>ORD0889</t>
  </si>
  <si>
    <t>Jesus Michael</t>
  </si>
  <si>
    <t>ORD0890</t>
  </si>
  <si>
    <t>Keith Nelson</t>
  </si>
  <si>
    <t>ORD0891</t>
  </si>
  <si>
    <t>Erin Campos</t>
  </si>
  <si>
    <t>ORD0892</t>
  </si>
  <si>
    <t>Matthew Ford</t>
  </si>
  <si>
    <t>ORD0893</t>
  </si>
  <si>
    <t>Richard Bennett</t>
  </si>
  <si>
    <t>ORD0894</t>
  </si>
  <si>
    <t>Jo Obrien</t>
  </si>
  <si>
    <t>ORD0895</t>
  </si>
  <si>
    <t>Barbara Dudley</t>
  </si>
  <si>
    <t>ORD0896</t>
  </si>
  <si>
    <t>Jennifer Robbins</t>
  </si>
  <si>
    <t>ORD0897</t>
  </si>
  <si>
    <t>Cheryl Franco</t>
  </si>
  <si>
    <t>ORD0898</t>
  </si>
  <si>
    <t>Steve Acevedo</t>
  </si>
  <si>
    <t>ORD0899</t>
  </si>
  <si>
    <t>Regina Anderson</t>
  </si>
  <si>
    <t>ORD0900</t>
  </si>
  <si>
    <t>Michelle Smith</t>
  </si>
  <si>
    <t>ORD0901</t>
  </si>
  <si>
    <t>Mary Reyes</t>
  </si>
  <si>
    <t>ORD0902</t>
  </si>
  <si>
    <t>Amy Gordon</t>
  </si>
  <si>
    <t>ORD0903</t>
  </si>
  <si>
    <t>Kimberly Lewis</t>
  </si>
  <si>
    <t>ORD0904</t>
  </si>
  <si>
    <t>Katelyn Figueroa</t>
  </si>
  <si>
    <t>ORD0905</t>
  </si>
  <si>
    <t>Bill Henry</t>
  </si>
  <si>
    <t>ORD0906</t>
  </si>
  <si>
    <t>Heather Harper</t>
  </si>
  <si>
    <t>ORD0907</t>
  </si>
  <si>
    <t>Eric Davila</t>
  </si>
  <si>
    <t>ORD0908</t>
  </si>
  <si>
    <t>Kelly Lewis</t>
  </si>
  <si>
    <t>ORD0909</t>
  </si>
  <si>
    <t>Charles Woods</t>
  </si>
  <si>
    <t>ORD0910</t>
  </si>
  <si>
    <t>Jason Barton</t>
  </si>
  <si>
    <t>ORD0911</t>
  </si>
  <si>
    <t>Jason Lee</t>
  </si>
  <si>
    <t>ORD0912</t>
  </si>
  <si>
    <t>Joyce Horne</t>
  </si>
  <si>
    <t>ORD0913</t>
  </si>
  <si>
    <t>Kelly Bass</t>
  </si>
  <si>
    <t>ORD0914</t>
  </si>
  <si>
    <t>Melissa Parker</t>
  </si>
  <si>
    <t>ORD0915</t>
  </si>
  <si>
    <t>Jacqueline Gonzales</t>
  </si>
  <si>
    <t>ORD0916</t>
  </si>
  <si>
    <t>Abigail Rosario</t>
  </si>
  <si>
    <t>ORD0917</t>
  </si>
  <si>
    <t>Mary Kelly</t>
  </si>
  <si>
    <t>ORD0918</t>
  </si>
  <si>
    <t>ORD0919</t>
  </si>
  <si>
    <t>Cindy Mcintyre</t>
  </si>
  <si>
    <t>ORD0920</t>
  </si>
  <si>
    <t>Keith Bennett</t>
  </si>
  <si>
    <t>ORD0921</t>
  </si>
  <si>
    <t>Stephanie Harris</t>
  </si>
  <si>
    <t>ORD0922</t>
  </si>
  <si>
    <t>Brianna Fuller</t>
  </si>
  <si>
    <t>ORD0923</t>
  </si>
  <si>
    <t>Caroline Johnson</t>
  </si>
  <si>
    <t>ORD0924</t>
  </si>
  <si>
    <t>Jennifer Thompson</t>
  </si>
  <si>
    <t>ORD0925</t>
  </si>
  <si>
    <t>Jennifer Collins</t>
  </si>
  <si>
    <t>ORD0926</t>
  </si>
  <si>
    <t>Roy Howe</t>
  </si>
  <si>
    <t>ORD0927</t>
  </si>
  <si>
    <t>Anita Reed</t>
  </si>
  <si>
    <t>ORD0928</t>
  </si>
  <si>
    <t>Amanda Blake</t>
  </si>
  <si>
    <t>ORD0929</t>
  </si>
  <si>
    <t>Amy Silva</t>
  </si>
  <si>
    <t>ORD0930</t>
  </si>
  <si>
    <t>Christopher Vance</t>
  </si>
  <si>
    <t>ORD0931</t>
  </si>
  <si>
    <t>Cheryl Smith</t>
  </si>
  <si>
    <t>ORD0932</t>
  </si>
  <si>
    <t>Lisa Anderson</t>
  </si>
  <si>
    <t>ORD0933</t>
  </si>
  <si>
    <t>Jonathan Jackson</t>
  </si>
  <si>
    <t>ORD0934</t>
  </si>
  <si>
    <t>Sarah Brown</t>
  </si>
  <si>
    <t>ORD0935</t>
  </si>
  <si>
    <t>Matthew Fernandez</t>
  </si>
  <si>
    <t>ORD0936</t>
  </si>
  <si>
    <t>Edwin Murphy</t>
  </si>
  <si>
    <t>ORD0937</t>
  </si>
  <si>
    <t>Jon Nielsen</t>
  </si>
  <si>
    <t>ORD0938</t>
  </si>
  <si>
    <t>Tara Serrano</t>
  </si>
  <si>
    <t>ORD0939</t>
  </si>
  <si>
    <t>Christopher Olson</t>
  </si>
  <si>
    <t>ORD0940</t>
  </si>
  <si>
    <t>Breanna Stewart</t>
  </si>
  <si>
    <t>ORD0941</t>
  </si>
  <si>
    <t>Joshua Shepard</t>
  </si>
  <si>
    <t>ORD0942</t>
  </si>
  <si>
    <t>ORD0943</t>
  </si>
  <si>
    <t>Morgan Lewis</t>
  </si>
  <si>
    <t>ORD0944</t>
  </si>
  <si>
    <t>Dalton Sanchez</t>
  </si>
  <si>
    <t>ORD0945</t>
  </si>
  <si>
    <t>Jaime Arellano</t>
  </si>
  <si>
    <t>ORD0946</t>
  </si>
  <si>
    <t>Chad Morse</t>
  </si>
  <si>
    <t>ORD0947</t>
  </si>
  <si>
    <t>Benjamin Hall</t>
  </si>
  <si>
    <t>ORD0948</t>
  </si>
  <si>
    <t>Steven Moran</t>
  </si>
  <si>
    <t>ORD0949</t>
  </si>
  <si>
    <t>Stephen Young</t>
  </si>
  <si>
    <t>ORD0950</t>
  </si>
  <si>
    <t>Carolyn Ruiz</t>
  </si>
  <si>
    <t>ORD0951</t>
  </si>
  <si>
    <t>Andrew Daugherty</t>
  </si>
  <si>
    <t>ORD0952</t>
  </si>
  <si>
    <t>Tina Avery</t>
  </si>
  <si>
    <t>ORD0953</t>
  </si>
  <si>
    <t>Christopher Lewis</t>
  </si>
  <si>
    <t>ORD0954</t>
  </si>
  <si>
    <t>Kent Myers</t>
  </si>
  <si>
    <t>ORD0955</t>
  </si>
  <si>
    <t>Felicia Lloyd</t>
  </si>
  <si>
    <t>ORD0956</t>
  </si>
  <si>
    <t>Molly Bradley</t>
  </si>
  <si>
    <t>ORD0957</t>
  </si>
  <si>
    <t>Dawn Cameron</t>
  </si>
  <si>
    <t>ORD0958</t>
  </si>
  <si>
    <t>Kathy Parsons</t>
  </si>
  <si>
    <t>ORD0959</t>
  </si>
  <si>
    <t>Jessica Johnson</t>
  </si>
  <si>
    <t>ORD0960</t>
  </si>
  <si>
    <t>Lori Chen</t>
  </si>
  <si>
    <t>ORD0961</t>
  </si>
  <si>
    <t>Jennifer Moses</t>
  </si>
  <si>
    <t>ORD0962</t>
  </si>
  <si>
    <t>Sharon Lewis</t>
  </si>
  <si>
    <t>ORD0963</t>
  </si>
  <si>
    <t>ORD0964</t>
  </si>
  <si>
    <t>Anna Sampson</t>
  </si>
  <si>
    <t>ORD0965</t>
  </si>
  <si>
    <t>Kevin Garcia</t>
  </si>
  <si>
    <t>ORD0966</t>
  </si>
  <si>
    <t>John Moran</t>
  </si>
  <si>
    <t>ORD0967</t>
  </si>
  <si>
    <t>Mary Cruz</t>
  </si>
  <si>
    <t>ORD0968</t>
  </si>
  <si>
    <t>Matthew Wright</t>
  </si>
  <si>
    <t>ORD0969</t>
  </si>
  <si>
    <t>Antonio Martin</t>
  </si>
  <si>
    <t>ORD0970</t>
  </si>
  <si>
    <t>Lisa Beck</t>
  </si>
  <si>
    <t>ORD0971</t>
  </si>
  <si>
    <t>Gregory Anderson</t>
  </si>
  <si>
    <t>ORD0972</t>
  </si>
  <si>
    <t>Christina King</t>
  </si>
  <si>
    <t>ORD0973</t>
  </si>
  <si>
    <t>Abigail Bailey</t>
  </si>
  <si>
    <t>ORD0974</t>
  </si>
  <si>
    <t>Ariel Olsen</t>
  </si>
  <si>
    <t>ORD0975</t>
  </si>
  <si>
    <t>Jessica Tran</t>
  </si>
  <si>
    <t>ORD0976</t>
  </si>
  <si>
    <t>Roberta Torres</t>
  </si>
  <si>
    <t>ORD0977</t>
  </si>
  <si>
    <t>Kimberly Munoz</t>
  </si>
  <si>
    <t>ORD0978</t>
  </si>
  <si>
    <t>Shawn Torres</t>
  </si>
  <si>
    <t>ORD0979</t>
  </si>
  <si>
    <t>Tiffany Matthews</t>
  </si>
  <si>
    <t>ORD0980</t>
  </si>
  <si>
    <t>Meghan Flynn</t>
  </si>
  <si>
    <t>ORD0981</t>
  </si>
  <si>
    <t>Kayla Zavala</t>
  </si>
  <si>
    <t>ORD0982</t>
  </si>
  <si>
    <t>Sarah Miles</t>
  </si>
  <si>
    <t>ORD0983</t>
  </si>
  <si>
    <t>Caitlin Ford</t>
  </si>
  <si>
    <t>ORD0984</t>
  </si>
  <si>
    <t>Jeffery Evans</t>
  </si>
  <si>
    <t>ORD0985</t>
  </si>
  <si>
    <t>ORD0986</t>
  </si>
  <si>
    <t>John Carroll</t>
  </si>
  <si>
    <t>ORD0987</t>
  </si>
  <si>
    <t>Barbara Stephens</t>
  </si>
  <si>
    <t>ORD0988</t>
  </si>
  <si>
    <t>Matthew Schneider</t>
  </si>
  <si>
    <t>ORD0989</t>
  </si>
  <si>
    <t>Karen Page</t>
  </si>
  <si>
    <t>ORD0990</t>
  </si>
  <si>
    <t>Brian Thompson</t>
  </si>
  <si>
    <t>ORD0991</t>
  </si>
  <si>
    <t>James Robinson</t>
  </si>
  <si>
    <t>ORD0992</t>
  </si>
  <si>
    <t>Robert Dixon</t>
  </si>
  <si>
    <t>ORD0993</t>
  </si>
  <si>
    <t>Sean Hill</t>
  </si>
  <si>
    <t>ORD0994</t>
  </si>
  <si>
    <t>Paul Newton</t>
  </si>
  <si>
    <t>ORD0995</t>
  </si>
  <si>
    <t>Timothy Richardson</t>
  </si>
  <si>
    <t>ORD0996</t>
  </si>
  <si>
    <t>Anthony Hardin</t>
  </si>
  <si>
    <t>ORD0997</t>
  </si>
  <si>
    <t>Andrew Savage</t>
  </si>
  <si>
    <t>ORD0998</t>
  </si>
  <si>
    <t>Perry Francis DDS</t>
  </si>
  <si>
    <t>ORD0999</t>
  </si>
  <si>
    <t>Andrea Hood</t>
  </si>
  <si>
    <t>ORD1000</t>
  </si>
  <si>
    <t>Julie Reyes</t>
  </si>
  <si>
    <t>Cost Percentage</t>
  </si>
  <si>
    <t>Total Cost</t>
  </si>
  <si>
    <t>Sales Revenue</t>
  </si>
  <si>
    <t>Net Profit</t>
  </si>
  <si>
    <t>Delivery Time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</si>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</sst>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3" displayName="Table3" ref="A1:R1001" totalsRowShown="0">
  <autoFilter ref="A1:R1001"/>
  <tableColumns count="18">
    <tableColumn id="1" name="Order ID"/>
    <tableColumn id="2" name="Customer Name"/>
    <tableColumn id="3" name="Product Category"/>
    <tableColumn id="4" name="Product Name"/>
    <tableColumn id="5" name="Order Date" dataDxfId="8"/>
    <tableColumn id="6" name="Delivery Date" dataDxfId="7"/>
    <tableColumn id="7" name="Quantity"/>
    <tableColumn id="8" name="Unit Price"/>
    <tableColumn id="9" name="Status"/>
    <tableColumn id="10" name="Payment Method"/>
    <tableColumn id="19" name="Year" dataDxfId="6">
      <calculatedColumnFormula>TEXT(Table3[[#This Row],[Order Date]],"YYYY")</calculatedColumnFormula>
    </tableColumn>
    <tableColumn id="18" name="Month" dataDxfId="5">
      <calculatedColumnFormula>TEXT(Table3[[#This Row],[Order Date]],"MMM")</calculatedColumnFormula>
    </tableColumn>
    <tableColumn id="17" name="Day" dataDxfId="4">
      <calculatedColumnFormula>TEXT(Table3[[#This Row],[Order Date]],"DDD")</calculatedColumnFormula>
    </tableColumn>
    <tableColumn id="11" name="Country"/>
    <tableColumn id="13" name="Total Cost" dataDxfId="2">
      <calculatedColumnFormula>ROUND(G2*H2*VLOOKUP(Table3[[#This Row],[Product Name]],Table2[],2,FALSE),0)</calculatedColumnFormula>
    </tableColumn>
    <tableColumn id="14" name="Sales Revenue" dataDxfId="1">
      <calculatedColumnFormula>Table3[[#This Row],[Quantity]]*Table3[[#This Row],[Unit Price]]</calculatedColumnFormula>
    </tableColumn>
    <tableColumn id="15" name="Net Profit" dataDxfId="0">
      <calculatedColumnFormula>Table3[[#This Row],[Sales Revenue]]-Table3[[#This Row],[Total Cost]]</calculatedColumnFormula>
    </tableColumn>
    <tableColumn id="16" name="Delivery Time" dataDxfId="3">
      <calculatedColumnFormula>DATEDIF(Table3[[#This Row],[Order Date]],Table3[[#This Row],[Delivery Date]],"D")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2" displayName="Table2" ref="A1:B26" totalsRowShown="0">
  <autoFilter ref="A1:B26"/>
  <tableColumns count="2">
    <tableColumn id="1" name="Product Name"/>
    <tableColumn id="2" name="Cost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abSelected="1" topLeftCell="F1" workbookViewId="0">
      <selection activeCell="S6" sqref="S6"/>
    </sheetView>
  </sheetViews>
  <sheetFormatPr defaultRowHeight="14.5" x14ac:dyDescent="0.35"/>
  <cols>
    <col min="1" max="1" width="10" customWidth="1"/>
    <col min="2" max="2" width="24.36328125" bestFit="1" customWidth="1"/>
    <col min="3" max="3" width="17.36328125" customWidth="1"/>
    <col min="4" max="4" width="14.81640625" customWidth="1"/>
    <col min="5" max="5" width="12.1796875" customWidth="1"/>
    <col min="6" max="6" width="14" customWidth="1"/>
    <col min="7" max="7" width="10.1796875" customWidth="1"/>
    <col min="8" max="8" width="10.90625" customWidth="1"/>
    <col min="10" max="10" width="17.453125" customWidth="1"/>
    <col min="11" max="11" width="10.26953125" customWidth="1"/>
    <col min="12" max="12" width="11.08984375" customWidth="1"/>
    <col min="13" max="13" width="8.7265625" customWidth="1"/>
    <col min="14" max="14" width="10.90625" bestFit="1" customWidth="1"/>
    <col min="15" max="15" width="11" customWidth="1"/>
    <col min="16" max="16" width="16.1796875" customWidth="1"/>
    <col min="17" max="17" width="10.6328125" customWidth="1"/>
    <col min="18" max="18" width="13.7265625" customWidth="1"/>
    <col min="19" max="19" width="17.816406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2053</v>
      </c>
      <c r="L1" t="s">
        <v>2054</v>
      </c>
      <c r="M1" t="s">
        <v>2055</v>
      </c>
      <c r="N1" t="s">
        <v>10</v>
      </c>
      <c r="O1" t="s">
        <v>2049</v>
      </c>
      <c r="P1" t="s">
        <v>2050</v>
      </c>
      <c r="Q1" t="s">
        <v>2051</v>
      </c>
      <c r="R1" t="s">
        <v>2052</v>
      </c>
    </row>
    <row r="2" spans="1:18" x14ac:dyDescent="0.35">
      <c r="A2" t="s">
        <v>11</v>
      </c>
      <c r="B2" t="s">
        <v>12</v>
      </c>
      <c r="C2" t="s">
        <v>13</v>
      </c>
      <c r="D2" t="s">
        <v>14</v>
      </c>
      <c r="E2" s="1">
        <v>45615</v>
      </c>
      <c r="F2" s="1">
        <v>45617</v>
      </c>
      <c r="G2">
        <v>4</v>
      </c>
      <c r="H2">
        <v>823.89</v>
      </c>
      <c r="I2" t="s">
        <v>15</v>
      </c>
      <c r="J2" t="s">
        <v>16</v>
      </c>
      <c r="K2" t="str">
        <f>TEXT(Table3[[#This Row],[Order Date]],"YYYY")</f>
        <v>2024</v>
      </c>
      <c r="L2" t="str">
        <f>TEXT(Table3[[#This Row],[Order Date]],"MMM")</f>
        <v>Nov</v>
      </c>
      <c r="M2" t="str">
        <f>TEXT(Table3[[#This Row],[Order Date]],"DDD")</f>
        <v>Tue</v>
      </c>
      <c r="N2" t="s">
        <v>17</v>
      </c>
      <c r="O2">
        <f>ROUND(G2*H2*VLOOKUP(Table3[[#This Row],[Product Name]],Table2[],2,FALSE),0)</f>
        <v>2472</v>
      </c>
      <c r="P2">
        <f>Table3[[#This Row],[Quantity]]*Table3[[#This Row],[Unit Price]]</f>
        <v>3295.56</v>
      </c>
      <c r="Q2">
        <f>Table3[[#This Row],[Sales Revenue]]-Table3[[#This Row],[Total Cost]]</f>
        <v>823.56</v>
      </c>
      <c r="R2">
        <f>DATEDIF(Table3[[#This Row],[Order Date]],Table3[[#This Row],[Delivery Date]],"D")</f>
        <v>2</v>
      </c>
    </row>
    <row r="3" spans="1:18" x14ac:dyDescent="0.35">
      <c r="A3" t="s">
        <v>18</v>
      </c>
      <c r="B3" t="s">
        <v>19</v>
      </c>
      <c r="C3" t="s">
        <v>20</v>
      </c>
      <c r="D3" t="s">
        <v>21</v>
      </c>
      <c r="E3" s="1">
        <v>45317</v>
      </c>
      <c r="F3" s="1">
        <v>45321</v>
      </c>
      <c r="G3">
        <v>7</v>
      </c>
      <c r="H3">
        <v>758.6</v>
      </c>
      <c r="I3" t="s">
        <v>22</v>
      </c>
      <c r="J3" t="s">
        <v>23</v>
      </c>
      <c r="K3" t="str">
        <f>TEXT(Table3[[#This Row],[Order Date]],"YYYY")</f>
        <v>2024</v>
      </c>
      <c r="L3" t="str">
        <f>TEXT(Table3[[#This Row],[Order Date]],"MMM")</f>
        <v>Jan</v>
      </c>
      <c r="M3" t="str">
        <f>TEXT(Table3[[#This Row],[Order Date]],"DDD")</f>
        <v>Fri</v>
      </c>
      <c r="N3" t="s">
        <v>24</v>
      </c>
      <c r="O3">
        <f>ROUND(G3*H3*VLOOKUP(Table3[[#This Row],[Product Name]],Table2[],2,FALSE),0)</f>
        <v>3452</v>
      </c>
      <c r="P3">
        <f>Table3[[#This Row],[Quantity]]*Table3[[#This Row],[Unit Price]]</f>
        <v>5310.2</v>
      </c>
      <c r="Q3">
        <f>Table3[[#This Row],[Sales Revenue]]-Table3[[#This Row],[Total Cost]]</f>
        <v>1858.1999999999998</v>
      </c>
      <c r="R3">
        <f>DATEDIF(Table3[[#This Row],[Order Date]],Table3[[#This Row],[Delivery Date]],"D")</f>
        <v>4</v>
      </c>
    </row>
    <row r="4" spans="1:18" x14ac:dyDescent="0.35">
      <c r="A4" t="s">
        <v>25</v>
      </c>
      <c r="B4" t="s">
        <v>26</v>
      </c>
      <c r="C4" t="s">
        <v>27</v>
      </c>
      <c r="D4" t="s">
        <v>28</v>
      </c>
      <c r="E4" s="1">
        <v>45667</v>
      </c>
      <c r="F4" s="1">
        <v>45677</v>
      </c>
      <c r="G4">
        <v>3</v>
      </c>
      <c r="H4">
        <v>783.49</v>
      </c>
      <c r="I4" t="s">
        <v>22</v>
      </c>
      <c r="J4" t="s">
        <v>16</v>
      </c>
      <c r="K4" t="str">
        <f>TEXT(Table3[[#This Row],[Order Date]],"YYYY")</f>
        <v>2025</v>
      </c>
      <c r="L4" t="str">
        <f>TEXT(Table3[[#This Row],[Order Date]],"MMM")</f>
        <v>Jan</v>
      </c>
      <c r="M4" t="str">
        <f>TEXT(Table3[[#This Row],[Order Date]],"DDD")</f>
        <v>Fri</v>
      </c>
      <c r="N4" t="s">
        <v>29</v>
      </c>
      <c r="O4">
        <f>ROUND(G4*H4*VLOOKUP(Table3[[#This Row],[Product Name]],Table2[],2,FALSE),0)</f>
        <v>1880</v>
      </c>
      <c r="P4">
        <f>Table3[[#This Row],[Quantity]]*Table3[[#This Row],[Unit Price]]</f>
        <v>2350.4700000000003</v>
      </c>
      <c r="Q4">
        <f>Table3[[#This Row],[Sales Revenue]]-Table3[[#This Row],[Total Cost]]</f>
        <v>470.47000000000025</v>
      </c>
      <c r="R4">
        <f>DATEDIF(Table3[[#This Row],[Order Date]],Table3[[#This Row],[Delivery Date]],"D")</f>
        <v>10</v>
      </c>
    </row>
    <row r="5" spans="1:18" x14ac:dyDescent="0.35">
      <c r="A5" t="s">
        <v>30</v>
      </c>
      <c r="B5" t="s">
        <v>31</v>
      </c>
      <c r="C5" t="s">
        <v>27</v>
      </c>
      <c r="D5" t="s">
        <v>32</v>
      </c>
      <c r="E5" s="1">
        <v>45297</v>
      </c>
      <c r="F5" s="1">
        <v>45306</v>
      </c>
      <c r="G5">
        <v>5</v>
      </c>
      <c r="H5">
        <v>956.04</v>
      </c>
      <c r="I5" t="s">
        <v>33</v>
      </c>
      <c r="J5" t="s">
        <v>23</v>
      </c>
      <c r="K5" t="str">
        <f>TEXT(Table3[[#This Row],[Order Date]],"YYYY")</f>
        <v>2024</v>
      </c>
      <c r="L5" t="str">
        <f>TEXT(Table3[[#This Row],[Order Date]],"MMM")</f>
        <v>Jan</v>
      </c>
      <c r="M5" t="str">
        <f>TEXT(Table3[[#This Row],[Order Date]],"DDD")</f>
        <v>Sat</v>
      </c>
      <c r="N5" t="s">
        <v>34</v>
      </c>
      <c r="O5">
        <f>ROUND(G5*H5*VLOOKUP(Table3[[#This Row],[Product Name]],Table2[],2,FALSE),0)</f>
        <v>4063</v>
      </c>
      <c r="P5">
        <f>Table3[[#This Row],[Quantity]]*Table3[[#This Row],[Unit Price]]</f>
        <v>4780.2</v>
      </c>
      <c r="Q5">
        <f>Table3[[#This Row],[Sales Revenue]]-Table3[[#This Row],[Total Cost]]</f>
        <v>717.19999999999982</v>
      </c>
      <c r="R5">
        <f>DATEDIF(Table3[[#This Row],[Order Date]],Table3[[#This Row],[Delivery Date]],"D")</f>
        <v>9</v>
      </c>
    </row>
    <row r="6" spans="1:18" x14ac:dyDescent="0.35">
      <c r="A6" t="s">
        <v>35</v>
      </c>
      <c r="B6" t="s">
        <v>36</v>
      </c>
      <c r="C6" t="s">
        <v>37</v>
      </c>
      <c r="D6" t="s">
        <v>38</v>
      </c>
      <c r="E6" s="1">
        <v>45614</v>
      </c>
      <c r="F6" s="1">
        <v>45621</v>
      </c>
      <c r="G6">
        <v>8</v>
      </c>
      <c r="H6">
        <v>478.82</v>
      </c>
      <c r="I6" t="s">
        <v>22</v>
      </c>
      <c r="J6" t="s">
        <v>23</v>
      </c>
      <c r="K6" t="str">
        <f>TEXT(Table3[[#This Row],[Order Date]],"YYYY")</f>
        <v>2024</v>
      </c>
      <c r="L6" t="str">
        <f>TEXT(Table3[[#This Row],[Order Date]],"MMM")</f>
        <v>Nov</v>
      </c>
      <c r="M6" t="str">
        <f>TEXT(Table3[[#This Row],[Order Date]],"DDD")</f>
        <v>Mon</v>
      </c>
      <c r="N6" t="s">
        <v>39</v>
      </c>
      <c r="O6">
        <f>ROUND(G6*H6*VLOOKUP(Table3[[#This Row],[Product Name]],Table2[],2,FALSE),0)</f>
        <v>2681</v>
      </c>
      <c r="P6">
        <f>Table3[[#This Row],[Quantity]]*Table3[[#This Row],[Unit Price]]</f>
        <v>3830.56</v>
      </c>
      <c r="Q6">
        <f>Table3[[#This Row],[Sales Revenue]]-Table3[[#This Row],[Total Cost]]</f>
        <v>1149.56</v>
      </c>
      <c r="R6">
        <f>DATEDIF(Table3[[#This Row],[Order Date]],Table3[[#This Row],[Delivery Date]],"D")</f>
        <v>7</v>
      </c>
    </row>
    <row r="7" spans="1:18" x14ac:dyDescent="0.35">
      <c r="A7" t="s">
        <v>40</v>
      </c>
      <c r="B7" t="s">
        <v>41</v>
      </c>
      <c r="C7" t="s">
        <v>13</v>
      </c>
      <c r="D7" t="s">
        <v>42</v>
      </c>
      <c r="E7" s="1">
        <v>45324</v>
      </c>
      <c r="F7" s="1">
        <v>45329</v>
      </c>
      <c r="G7">
        <v>8</v>
      </c>
      <c r="H7">
        <v>796.4</v>
      </c>
      <c r="I7" t="s">
        <v>15</v>
      </c>
      <c r="J7" t="s">
        <v>23</v>
      </c>
      <c r="K7" t="str">
        <f>TEXT(Table3[[#This Row],[Order Date]],"YYYY")</f>
        <v>2024</v>
      </c>
      <c r="L7" t="str">
        <f>TEXT(Table3[[#This Row],[Order Date]],"MMM")</f>
        <v>Feb</v>
      </c>
      <c r="M7" t="str">
        <f>TEXT(Table3[[#This Row],[Order Date]],"DDD")</f>
        <v>Fri</v>
      </c>
      <c r="N7" t="s">
        <v>43</v>
      </c>
      <c r="O7">
        <f>ROUND(G7*H7*VLOOKUP(Table3[[#This Row],[Product Name]],Table2[],2,FALSE),0)</f>
        <v>3186</v>
      </c>
      <c r="P7">
        <f>Table3[[#This Row],[Quantity]]*Table3[[#This Row],[Unit Price]]</f>
        <v>6371.2</v>
      </c>
      <c r="Q7">
        <f>Table3[[#This Row],[Sales Revenue]]-Table3[[#This Row],[Total Cost]]</f>
        <v>3185.2</v>
      </c>
      <c r="R7">
        <f>DATEDIF(Table3[[#This Row],[Order Date]],Table3[[#This Row],[Delivery Date]],"D")</f>
        <v>5</v>
      </c>
    </row>
    <row r="8" spans="1:18" x14ac:dyDescent="0.35">
      <c r="A8" t="s">
        <v>44</v>
      </c>
      <c r="B8" t="s">
        <v>45</v>
      </c>
      <c r="C8" t="s">
        <v>27</v>
      </c>
      <c r="D8" t="s">
        <v>46</v>
      </c>
      <c r="E8" s="1">
        <v>45458</v>
      </c>
      <c r="F8" s="1">
        <v>45463</v>
      </c>
      <c r="G8">
        <v>9</v>
      </c>
      <c r="H8">
        <v>476.26</v>
      </c>
      <c r="I8" t="s">
        <v>22</v>
      </c>
      <c r="J8" t="s">
        <v>23</v>
      </c>
      <c r="K8" t="str">
        <f>TEXT(Table3[[#This Row],[Order Date]],"YYYY")</f>
        <v>2024</v>
      </c>
      <c r="L8" t="str">
        <f>TEXT(Table3[[#This Row],[Order Date]],"MMM")</f>
        <v>Jun</v>
      </c>
      <c r="M8" t="str">
        <f>TEXT(Table3[[#This Row],[Order Date]],"DDD")</f>
        <v>Sat</v>
      </c>
      <c r="N8" t="s">
        <v>39</v>
      </c>
      <c r="O8">
        <f>ROUND(G8*H8*VLOOKUP(Table3[[#This Row],[Product Name]],Table2[],2,FALSE),0)</f>
        <v>2357</v>
      </c>
      <c r="P8">
        <f>Table3[[#This Row],[Quantity]]*Table3[[#This Row],[Unit Price]]</f>
        <v>4286.34</v>
      </c>
      <c r="Q8">
        <f>Table3[[#This Row],[Sales Revenue]]-Table3[[#This Row],[Total Cost]]</f>
        <v>1929.3400000000001</v>
      </c>
      <c r="R8">
        <f>DATEDIF(Table3[[#This Row],[Order Date]],Table3[[#This Row],[Delivery Date]],"D")</f>
        <v>5</v>
      </c>
    </row>
    <row r="9" spans="1:18" x14ac:dyDescent="0.35">
      <c r="A9" t="s">
        <v>47</v>
      </c>
      <c r="B9" t="s">
        <v>48</v>
      </c>
      <c r="C9" t="s">
        <v>27</v>
      </c>
      <c r="D9" t="s">
        <v>28</v>
      </c>
      <c r="E9" s="1">
        <v>45492</v>
      </c>
      <c r="F9" s="1">
        <v>45498</v>
      </c>
      <c r="G9">
        <v>1</v>
      </c>
      <c r="H9">
        <v>783.78</v>
      </c>
      <c r="I9" t="s">
        <v>15</v>
      </c>
      <c r="J9" t="s">
        <v>49</v>
      </c>
      <c r="K9" t="str">
        <f>TEXT(Table3[[#This Row],[Order Date]],"YYYY")</f>
        <v>2024</v>
      </c>
      <c r="L9" t="str">
        <f>TEXT(Table3[[#This Row],[Order Date]],"MMM")</f>
        <v>Jul</v>
      </c>
      <c r="M9" t="str">
        <f>TEXT(Table3[[#This Row],[Order Date]],"DDD")</f>
        <v>Fri</v>
      </c>
      <c r="N9" t="s">
        <v>50</v>
      </c>
      <c r="O9">
        <f>ROUND(G9*H9*VLOOKUP(Table3[[#This Row],[Product Name]],Table2[],2,FALSE),0)</f>
        <v>627</v>
      </c>
      <c r="P9">
        <f>Table3[[#This Row],[Quantity]]*Table3[[#This Row],[Unit Price]]</f>
        <v>783.78</v>
      </c>
      <c r="Q9">
        <f>Table3[[#This Row],[Sales Revenue]]-Table3[[#This Row],[Total Cost]]</f>
        <v>156.77999999999997</v>
      </c>
      <c r="R9">
        <f>DATEDIF(Table3[[#This Row],[Order Date]],Table3[[#This Row],[Delivery Date]],"D")</f>
        <v>6</v>
      </c>
    </row>
    <row r="10" spans="1:18" x14ac:dyDescent="0.35">
      <c r="A10" t="s">
        <v>51</v>
      </c>
      <c r="B10" t="s">
        <v>52</v>
      </c>
      <c r="C10" t="s">
        <v>37</v>
      </c>
      <c r="D10" t="s">
        <v>38</v>
      </c>
      <c r="E10" s="1">
        <v>45296</v>
      </c>
      <c r="F10" s="1">
        <v>45304</v>
      </c>
      <c r="G10">
        <v>4</v>
      </c>
      <c r="H10">
        <v>134.87</v>
      </c>
      <c r="I10" t="s">
        <v>22</v>
      </c>
      <c r="J10" t="s">
        <v>49</v>
      </c>
      <c r="K10" t="str">
        <f>TEXT(Table3[[#This Row],[Order Date]],"YYYY")</f>
        <v>2024</v>
      </c>
      <c r="L10" t="str">
        <f>TEXT(Table3[[#This Row],[Order Date]],"MMM")</f>
        <v>Jan</v>
      </c>
      <c r="M10" t="str">
        <f>TEXT(Table3[[#This Row],[Order Date]],"DDD")</f>
        <v>Fri</v>
      </c>
      <c r="N10" t="s">
        <v>34</v>
      </c>
      <c r="O10">
        <f>ROUND(G10*H10*VLOOKUP(Table3[[#This Row],[Product Name]],Table2[],2,FALSE),0)</f>
        <v>378</v>
      </c>
      <c r="P10">
        <f>Table3[[#This Row],[Quantity]]*Table3[[#This Row],[Unit Price]]</f>
        <v>539.48</v>
      </c>
      <c r="Q10">
        <f>Table3[[#This Row],[Sales Revenue]]-Table3[[#This Row],[Total Cost]]</f>
        <v>161.48000000000002</v>
      </c>
      <c r="R10">
        <f>DATEDIF(Table3[[#This Row],[Order Date]],Table3[[#This Row],[Delivery Date]],"D")</f>
        <v>8</v>
      </c>
    </row>
    <row r="11" spans="1:18" x14ac:dyDescent="0.35">
      <c r="A11" t="s">
        <v>53</v>
      </c>
      <c r="B11" t="s">
        <v>54</v>
      </c>
      <c r="C11" t="s">
        <v>13</v>
      </c>
      <c r="D11" t="s">
        <v>55</v>
      </c>
      <c r="E11" s="1">
        <v>45693</v>
      </c>
      <c r="F11" s="1">
        <v>45696</v>
      </c>
      <c r="G11">
        <v>9</v>
      </c>
      <c r="H11">
        <v>89.11</v>
      </c>
      <c r="I11" t="s">
        <v>22</v>
      </c>
      <c r="J11" t="s">
        <v>49</v>
      </c>
      <c r="K11" t="str">
        <f>TEXT(Table3[[#This Row],[Order Date]],"YYYY")</f>
        <v>2025</v>
      </c>
      <c r="L11" t="str">
        <f>TEXT(Table3[[#This Row],[Order Date]],"MMM")</f>
        <v>Feb</v>
      </c>
      <c r="M11" t="str">
        <f>TEXT(Table3[[#This Row],[Order Date]],"DDD")</f>
        <v>Wed</v>
      </c>
      <c r="N11" t="s">
        <v>39</v>
      </c>
      <c r="O11">
        <f>ROUND(G11*H11*VLOOKUP(Table3[[#This Row],[Product Name]],Table2[],2,FALSE),0)</f>
        <v>481</v>
      </c>
      <c r="P11">
        <f>Table3[[#This Row],[Quantity]]*Table3[[#This Row],[Unit Price]]</f>
        <v>801.99</v>
      </c>
      <c r="Q11">
        <f>Table3[[#This Row],[Sales Revenue]]-Table3[[#This Row],[Total Cost]]</f>
        <v>320.99</v>
      </c>
      <c r="R11">
        <f>DATEDIF(Table3[[#This Row],[Order Date]],Table3[[#This Row],[Delivery Date]],"D")</f>
        <v>3</v>
      </c>
    </row>
    <row r="12" spans="1:18" x14ac:dyDescent="0.35">
      <c r="A12" t="s">
        <v>56</v>
      </c>
      <c r="B12" t="s">
        <v>57</v>
      </c>
      <c r="C12" t="s">
        <v>13</v>
      </c>
      <c r="D12" t="s">
        <v>55</v>
      </c>
      <c r="E12" s="1">
        <v>45398</v>
      </c>
      <c r="F12" s="1">
        <v>45405</v>
      </c>
      <c r="G12">
        <v>5</v>
      </c>
      <c r="H12">
        <v>194.9</v>
      </c>
      <c r="I12" t="s">
        <v>15</v>
      </c>
      <c r="J12" t="s">
        <v>58</v>
      </c>
      <c r="K12" t="str">
        <f>TEXT(Table3[[#This Row],[Order Date]],"YYYY")</f>
        <v>2024</v>
      </c>
      <c r="L12" t="str">
        <f>TEXT(Table3[[#This Row],[Order Date]],"MMM")</f>
        <v>Apr</v>
      </c>
      <c r="M12" t="str">
        <f>TEXT(Table3[[#This Row],[Order Date]],"DDD")</f>
        <v>Tue</v>
      </c>
      <c r="N12" t="s">
        <v>50</v>
      </c>
      <c r="O12">
        <f>ROUND(G12*H12*VLOOKUP(Table3[[#This Row],[Product Name]],Table2[],2,FALSE),0)</f>
        <v>585</v>
      </c>
      <c r="P12">
        <f>Table3[[#This Row],[Quantity]]*Table3[[#This Row],[Unit Price]]</f>
        <v>974.5</v>
      </c>
      <c r="Q12">
        <f>Table3[[#This Row],[Sales Revenue]]-Table3[[#This Row],[Total Cost]]</f>
        <v>389.5</v>
      </c>
      <c r="R12">
        <f>DATEDIF(Table3[[#This Row],[Order Date]],Table3[[#This Row],[Delivery Date]],"D")</f>
        <v>7</v>
      </c>
    </row>
    <row r="13" spans="1:18" x14ac:dyDescent="0.35">
      <c r="A13" t="s">
        <v>59</v>
      </c>
      <c r="B13" t="s">
        <v>60</v>
      </c>
      <c r="C13" t="s">
        <v>61</v>
      </c>
      <c r="D13" t="s">
        <v>62</v>
      </c>
      <c r="E13" s="1">
        <v>45408</v>
      </c>
      <c r="F13" s="1">
        <v>45412</v>
      </c>
      <c r="G13">
        <v>6</v>
      </c>
      <c r="H13">
        <v>367.02</v>
      </c>
      <c r="I13" t="s">
        <v>15</v>
      </c>
      <c r="J13" t="s">
        <v>58</v>
      </c>
      <c r="K13" t="str">
        <f>TEXT(Table3[[#This Row],[Order Date]],"YYYY")</f>
        <v>2024</v>
      </c>
      <c r="L13" t="str">
        <f>TEXT(Table3[[#This Row],[Order Date]],"MMM")</f>
        <v>Apr</v>
      </c>
      <c r="M13" t="str">
        <f>TEXT(Table3[[#This Row],[Order Date]],"DDD")</f>
        <v>Fri</v>
      </c>
      <c r="N13" t="s">
        <v>63</v>
      </c>
      <c r="O13">
        <f>ROUND(G13*H13*VLOOKUP(Table3[[#This Row],[Product Name]],Table2[],2,FALSE),0)</f>
        <v>1431</v>
      </c>
      <c r="P13">
        <f>Table3[[#This Row],[Quantity]]*Table3[[#This Row],[Unit Price]]</f>
        <v>2202.12</v>
      </c>
      <c r="Q13">
        <f>Table3[[#This Row],[Sales Revenue]]-Table3[[#This Row],[Total Cost]]</f>
        <v>771.11999999999989</v>
      </c>
      <c r="R13">
        <f>DATEDIF(Table3[[#This Row],[Order Date]],Table3[[#This Row],[Delivery Date]],"D")</f>
        <v>4</v>
      </c>
    </row>
    <row r="14" spans="1:18" x14ac:dyDescent="0.35">
      <c r="A14" t="s">
        <v>64</v>
      </c>
      <c r="B14" t="s">
        <v>65</v>
      </c>
      <c r="C14" t="s">
        <v>20</v>
      </c>
      <c r="D14" t="s">
        <v>66</v>
      </c>
      <c r="E14" s="1">
        <v>45646</v>
      </c>
      <c r="F14" s="1">
        <v>45649</v>
      </c>
      <c r="G14">
        <v>9</v>
      </c>
      <c r="H14">
        <v>846.28</v>
      </c>
      <c r="I14" t="s">
        <v>22</v>
      </c>
      <c r="J14" t="s">
        <v>58</v>
      </c>
      <c r="K14" t="str">
        <f>TEXT(Table3[[#This Row],[Order Date]],"YYYY")</f>
        <v>2024</v>
      </c>
      <c r="L14" t="str">
        <f>TEXT(Table3[[#This Row],[Order Date]],"MMM")</f>
        <v>Dec</v>
      </c>
      <c r="M14" t="str">
        <f>TEXT(Table3[[#This Row],[Order Date]],"DDD")</f>
        <v>Fri</v>
      </c>
      <c r="N14" t="s">
        <v>17</v>
      </c>
      <c r="O14">
        <f>ROUND(G14*H14*VLOOKUP(Table3[[#This Row],[Product Name]],Table2[],2,FALSE),0)</f>
        <v>3808</v>
      </c>
      <c r="P14">
        <f>Table3[[#This Row],[Quantity]]*Table3[[#This Row],[Unit Price]]</f>
        <v>7616.5199999999995</v>
      </c>
      <c r="Q14">
        <f>Table3[[#This Row],[Sales Revenue]]-Table3[[#This Row],[Total Cost]]</f>
        <v>3808.5199999999995</v>
      </c>
      <c r="R14">
        <f>DATEDIF(Table3[[#This Row],[Order Date]],Table3[[#This Row],[Delivery Date]],"D")</f>
        <v>3</v>
      </c>
    </row>
    <row r="15" spans="1:18" x14ac:dyDescent="0.35">
      <c r="A15" t="s">
        <v>67</v>
      </c>
      <c r="B15" t="s">
        <v>68</v>
      </c>
      <c r="C15" t="s">
        <v>20</v>
      </c>
      <c r="D15" t="s">
        <v>69</v>
      </c>
      <c r="E15" s="1">
        <v>45560</v>
      </c>
      <c r="F15" s="1">
        <v>45568</v>
      </c>
      <c r="G15">
        <v>3</v>
      </c>
      <c r="H15">
        <v>325.66000000000003</v>
      </c>
      <c r="I15" t="s">
        <v>15</v>
      </c>
      <c r="J15" t="s">
        <v>49</v>
      </c>
      <c r="K15" t="str">
        <f>TEXT(Table3[[#This Row],[Order Date]],"YYYY")</f>
        <v>2024</v>
      </c>
      <c r="L15" t="str">
        <f>TEXT(Table3[[#This Row],[Order Date]],"MMM")</f>
        <v>Sep</v>
      </c>
      <c r="M15" t="str">
        <f>TEXT(Table3[[#This Row],[Order Date]],"DDD")</f>
        <v>Wed</v>
      </c>
      <c r="N15" t="s">
        <v>24</v>
      </c>
      <c r="O15">
        <f>ROUND(G15*H15*VLOOKUP(Table3[[#This Row],[Product Name]],Table2[],2,FALSE),0)</f>
        <v>684</v>
      </c>
      <c r="P15">
        <f>Table3[[#This Row],[Quantity]]*Table3[[#This Row],[Unit Price]]</f>
        <v>976.98</v>
      </c>
      <c r="Q15">
        <f>Table3[[#This Row],[Sales Revenue]]-Table3[[#This Row],[Total Cost]]</f>
        <v>292.98</v>
      </c>
      <c r="R15">
        <f>DATEDIF(Table3[[#This Row],[Order Date]],Table3[[#This Row],[Delivery Date]],"D")</f>
        <v>8</v>
      </c>
    </row>
    <row r="16" spans="1:18" x14ac:dyDescent="0.35">
      <c r="A16" t="s">
        <v>70</v>
      </c>
      <c r="B16" t="s">
        <v>71</v>
      </c>
      <c r="C16" t="s">
        <v>13</v>
      </c>
      <c r="D16" t="s">
        <v>72</v>
      </c>
      <c r="E16" s="1">
        <v>45469</v>
      </c>
      <c r="F16" s="1">
        <v>45476</v>
      </c>
      <c r="G16">
        <v>7</v>
      </c>
      <c r="H16">
        <v>759.54</v>
      </c>
      <c r="I16" t="s">
        <v>15</v>
      </c>
      <c r="J16" t="s">
        <v>58</v>
      </c>
      <c r="K16" t="str">
        <f>TEXT(Table3[[#This Row],[Order Date]],"YYYY")</f>
        <v>2024</v>
      </c>
      <c r="L16" t="str">
        <f>TEXT(Table3[[#This Row],[Order Date]],"MMM")</f>
        <v>Jun</v>
      </c>
      <c r="M16" t="str">
        <f>TEXT(Table3[[#This Row],[Order Date]],"DDD")</f>
        <v>Wed</v>
      </c>
      <c r="N16" t="s">
        <v>29</v>
      </c>
      <c r="O16">
        <f>ROUND(G16*H16*VLOOKUP(Table3[[#This Row],[Product Name]],Table2[],2,FALSE),0)</f>
        <v>3988</v>
      </c>
      <c r="P16">
        <f>Table3[[#This Row],[Quantity]]*Table3[[#This Row],[Unit Price]]</f>
        <v>5316.78</v>
      </c>
      <c r="Q16">
        <f>Table3[[#This Row],[Sales Revenue]]-Table3[[#This Row],[Total Cost]]</f>
        <v>1328.7799999999997</v>
      </c>
      <c r="R16">
        <f>DATEDIF(Table3[[#This Row],[Order Date]],Table3[[#This Row],[Delivery Date]],"D")</f>
        <v>7</v>
      </c>
    </row>
    <row r="17" spans="1:18" x14ac:dyDescent="0.35">
      <c r="A17" t="s">
        <v>73</v>
      </c>
      <c r="B17" t="s">
        <v>74</v>
      </c>
      <c r="C17" t="s">
        <v>37</v>
      </c>
      <c r="D17" t="s">
        <v>75</v>
      </c>
      <c r="E17" s="1">
        <v>45580</v>
      </c>
      <c r="F17" s="1">
        <v>45584</v>
      </c>
      <c r="G17">
        <v>10</v>
      </c>
      <c r="H17">
        <v>388.97</v>
      </c>
      <c r="I17" t="s">
        <v>22</v>
      </c>
      <c r="J17" t="s">
        <v>49</v>
      </c>
      <c r="K17" t="str">
        <f>TEXT(Table3[[#This Row],[Order Date]],"YYYY")</f>
        <v>2024</v>
      </c>
      <c r="L17" t="str">
        <f>TEXT(Table3[[#This Row],[Order Date]],"MMM")</f>
        <v>Oct</v>
      </c>
      <c r="M17" t="str">
        <f>TEXT(Table3[[#This Row],[Order Date]],"DDD")</f>
        <v>Tue</v>
      </c>
      <c r="N17" t="s">
        <v>29</v>
      </c>
      <c r="O17">
        <f>ROUND(G17*H17*VLOOKUP(Table3[[#This Row],[Product Name]],Table2[],2,FALSE),0)</f>
        <v>3112</v>
      </c>
      <c r="P17">
        <f>Table3[[#This Row],[Quantity]]*Table3[[#This Row],[Unit Price]]</f>
        <v>3889.7000000000003</v>
      </c>
      <c r="Q17">
        <f>Table3[[#This Row],[Sales Revenue]]-Table3[[#This Row],[Total Cost]]</f>
        <v>777.70000000000027</v>
      </c>
      <c r="R17">
        <f>DATEDIF(Table3[[#This Row],[Order Date]],Table3[[#This Row],[Delivery Date]],"D")</f>
        <v>4</v>
      </c>
    </row>
    <row r="18" spans="1:18" x14ac:dyDescent="0.35">
      <c r="A18" t="s">
        <v>76</v>
      </c>
      <c r="B18" t="s">
        <v>77</v>
      </c>
      <c r="C18" t="s">
        <v>61</v>
      </c>
      <c r="D18" t="s">
        <v>78</v>
      </c>
      <c r="E18" s="1">
        <v>45430</v>
      </c>
      <c r="F18" s="1">
        <v>45436</v>
      </c>
      <c r="G18">
        <v>2</v>
      </c>
      <c r="H18">
        <v>503.56</v>
      </c>
      <c r="I18" t="s">
        <v>15</v>
      </c>
      <c r="J18" t="s">
        <v>49</v>
      </c>
      <c r="K18" t="str">
        <f>TEXT(Table3[[#This Row],[Order Date]],"YYYY")</f>
        <v>2024</v>
      </c>
      <c r="L18" t="str">
        <f>TEXT(Table3[[#This Row],[Order Date]],"MMM")</f>
        <v>May</v>
      </c>
      <c r="M18" t="str">
        <f>TEXT(Table3[[#This Row],[Order Date]],"DDD")</f>
        <v>Sat</v>
      </c>
      <c r="N18" t="s">
        <v>79</v>
      </c>
      <c r="O18">
        <f>ROUND(G18*H18*VLOOKUP(Table3[[#This Row],[Product Name]],Table2[],2,FALSE),0)</f>
        <v>705</v>
      </c>
      <c r="P18">
        <f>Table3[[#This Row],[Quantity]]*Table3[[#This Row],[Unit Price]]</f>
        <v>1007.12</v>
      </c>
      <c r="Q18">
        <f>Table3[[#This Row],[Sales Revenue]]-Table3[[#This Row],[Total Cost]]</f>
        <v>302.12</v>
      </c>
      <c r="R18">
        <f>DATEDIF(Table3[[#This Row],[Order Date]],Table3[[#This Row],[Delivery Date]],"D")</f>
        <v>6</v>
      </c>
    </row>
    <row r="19" spans="1:18" x14ac:dyDescent="0.35">
      <c r="A19" t="s">
        <v>80</v>
      </c>
      <c r="B19" t="s">
        <v>81</v>
      </c>
      <c r="C19" t="s">
        <v>13</v>
      </c>
      <c r="D19" t="s">
        <v>82</v>
      </c>
      <c r="E19" s="1">
        <v>45459</v>
      </c>
      <c r="F19" s="1">
        <v>45461</v>
      </c>
      <c r="G19">
        <v>6</v>
      </c>
      <c r="H19">
        <v>34.39</v>
      </c>
      <c r="I19" t="s">
        <v>33</v>
      </c>
      <c r="J19" t="s">
        <v>49</v>
      </c>
      <c r="K19" t="str">
        <f>TEXT(Table3[[#This Row],[Order Date]],"YYYY")</f>
        <v>2024</v>
      </c>
      <c r="L19" t="str">
        <f>TEXT(Table3[[#This Row],[Order Date]],"MMM")</f>
        <v>Jun</v>
      </c>
      <c r="M19" t="str">
        <f>TEXT(Table3[[#This Row],[Order Date]],"DDD")</f>
        <v>Sun</v>
      </c>
      <c r="N19" t="s">
        <v>79</v>
      </c>
      <c r="O19">
        <f>ROUND(G19*H19*VLOOKUP(Table3[[#This Row],[Product Name]],Table2[],2,FALSE),0)</f>
        <v>134</v>
      </c>
      <c r="P19">
        <f>Table3[[#This Row],[Quantity]]*Table3[[#This Row],[Unit Price]]</f>
        <v>206.34</v>
      </c>
      <c r="Q19">
        <f>Table3[[#This Row],[Sales Revenue]]-Table3[[#This Row],[Total Cost]]</f>
        <v>72.34</v>
      </c>
      <c r="R19">
        <f>DATEDIF(Table3[[#This Row],[Order Date]],Table3[[#This Row],[Delivery Date]],"D")</f>
        <v>2</v>
      </c>
    </row>
    <row r="20" spans="1:18" x14ac:dyDescent="0.35">
      <c r="A20" t="s">
        <v>83</v>
      </c>
      <c r="B20" t="s">
        <v>84</v>
      </c>
      <c r="C20" t="s">
        <v>37</v>
      </c>
      <c r="D20" t="s">
        <v>85</v>
      </c>
      <c r="E20" s="1">
        <v>45620</v>
      </c>
      <c r="F20" s="1">
        <v>45626</v>
      </c>
      <c r="G20">
        <v>2</v>
      </c>
      <c r="H20">
        <v>193.84</v>
      </c>
      <c r="I20" t="s">
        <v>15</v>
      </c>
      <c r="J20" t="s">
        <v>49</v>
      </c>
      <c r="K20" t="str">
        <f>TEXT(Table3[[#This Row],[Order Date]],"YYYY")</f>
        <v>2024</v>
      </c>
      <c r="L20" t="str">
        <f>TEXT(Table3[[#This Row],[Order Date]],"MMM")</f>
        <v>Nov</v>
      </c>
      <c r="M20" t="str">
        <f>TEXT(Table3[[#This Row],[Order Date]],"DDD")</f>
        <v>Sun</v>
      </c>
      <c r="N20" t="s">
        <v>29</v>
      </c>
      <c r="O20">
        <f>ROUND(G20*H20*VLOOKUP(Table3[[#This Row],[Product Name]],Table2[],2,FALSE),0)</f>
        <v>213</v>
      </c>
      <c r="P20">
        <f>Table3[[#This Row],[Quantity]]*Table3[[#This Row],[Unit Price]]</f>
        <v>387.68</v>
      </c>
      <c r="Q20">
        <f>Table3[[#This Row],[Sales Revenue]]-Table3[[#This Row],[Total Cost]]</f>
        <v>174.68</v>
      </c>
      <c r="R20">
        <f>DATEDIF(Table3[[#This Row],[Order Date]],Table3[[#This Row],[Delivery Date]],"D")</f>
        <v>6</v>
      </c>
    </row>
    <row r="21" spans="1:18" x14ac:dyDescent="0.35">
      <c r="A21" t="s">
        <v>86</v>
      </c>
      <c r="B21" t="s">
        <v>87</v>
      </c>
      <c r="C21" t="s">
        <v>27</v>
      </c>
      <c r="D21" t="s">
        <v>88</v>
      </c>
      <c r="E21" s="1">
        <v>45621</v>
      </c>
      <c r="F21" s="1">
        <v>45631</v>
      </c>
      <c r="G21">
        <v>3</v>
      </c>
      <c r="H21">
        <v>860.44</v>
      </c>
      <c r="I21" t="s">
        <v>15</v>
      </c>
      <c r="J21" t="s">
        <v>16</v>
      </c>
      <c r="K21" t="str">
        <f>TEXT(Table3[[#This Row],[Order Date]],"YYYY")</f>
        <v>2024</v>
      </c>
      <c r="L21" t="str">
        <f>TEXT(Table3[[#This Row],[Order Date]],"MMM")</f>
        <v>Nov</v>
      </c>
      <c r="M21" t="str">
        <f>TEXT(Table3[[#This Row],[Order Date]],"DDD")</f>
        <v>Mon</v>
      </c>
      <c r="N21" t="s">
        <v>50</v>
      </c>
      <c r="O21">
        <f>ROUND(G21*H21*VLOOKUP(Table3[[#This Row],[Product Name]],Table2[],2,FALSE),0)</f>
        <v>1291</v>
      </c>
      <c r="P21">
        <f>Table3[[#This Row],[Quantity]]*Table3[[#This Row],[Unit Price]]</f>
        <v>2581.3200000000002</v>
      </c>
      <c r="Q21">
        <f>Table3[[#This Row],[Sales Revenue]]-Table3[[#This Row],[Total Cost]]</f>
        <v>1290.3200000000002</v>
      </c>
      <c r="R21">
        <f>DATEDIF(Table3[[#This Row],[Order Date]],Table3[[#This Row],[Delivery Date]],"D")</f>
        <v>10</v>
      </c>
    </row>
    <row r="22" spans="1:18" x14ac:dyDescent="0.35">
      <c r="A22" t="s">
        <v>89</v>
      </c>
      <c r="B22" t="s">
        <v>90</v>
      </c>
      <c r="C22" t="s">
        <v>37</v>
      </c>
      <c r="D22" t="s">
        <v>75</v>
      </c>
      <c r="E22" s="1">
        <v>45486</v>
      </c>
      <c r="F22" s="1">
        <v>45493</v>
      </c>
      <c r="G22">
        <v>6</v>
      </c>
      <c r="H22">
        <v>896.72</v>
      </c>
      <c r="I22" t="s">
        <v>22</v>
      </c>
      <c r="J22" t="s">
        <v>23</v>
      </c>
      <c r="K22" t="str">
        <f>TEXT(Table3[[#This Row],[Order Date]],"YYYY")</f>
        <v>2024</v>
      </c>
      <c r="L22" t="str">
        <f>TEXT(Table3[[#This Row],[Order Date]],"MMM")</f>
        <v>Jul</v>
      </c>
      <c r="M22" t="str">
        <f>TEXT(Table3[[#This Row],[Order Date]],"DDD")</f>
        <v>Sat</v>
      </c>
      <c r="N22" t="s">
        <v>43</v>
      </c>
      <c r="O22">
        <f>ROUND(G22*H22*VLOOKUP(Table3[[#This Row],[Product Name]],Table2[],2,FALSE),0)</f>
        <v>4304</v>
      </c>
      <c r="P22">
        <f>Table3[[#This Row],[Quantity]]*Table3[[#This Row],[Unit Price]]</f>
        <v>5380.32</v>
      </c>
      <c r="Q22">
        <f>Table3[[#This Row],[Sales Revenue]]-Table3[[#This Row],[Total Cost]]</f>
        <v>1076.3199999999997</v>
      </c>
      <c r="R22">
        <f>DATEDIF(Table3[[#This Row],[Order Date]],Table3[[#This Row],[Delivery Date]],"D")</f>
        <v>7</v>
      </c>
    </row>
    <row r="23" spans="1:18" x14ac:dyDescent="0.35">
      <c r="A23" t="s">
        <v>91</v>
      </c>
      <c r="B23" t="s">
        <v>92</v>
      </c>
      <c r="C23" t="s">
        <v>20</v>
      </c>
      <c r="D23" t="s">
        <v>93</v>
      </c>
      <c r="E23" s="1">
        <v>45307</v>
      </c>
      <c r="F23" s="1">
        <v>45314</v>
      </c>
      <c r="G23">
        <v>5</v>
      </c>
      <c r="H23">
        <v>853.22</v>
      </c>
      <c r="I23" t="s">
        <v>22</v>
      </c>
      <c r="J23" t="s">
        <v>16</v>
      </c>
      <c r="K23" t="str">
        <f>TEXT(Table3[[#This Row],[Order Date]],"YYYY")</f>
        <v>2024</v>
      </c>
      <c r="L23" t="str">
        <f>TEXT(Table3[[#This Row],[Order Date]],"MMM")</f>
        <v>Jan</v>
      </c>
      <c r="M23" t="str">
        <f>TEXT(Table3[[#This Row],[Order Date]],"DDD")</f>
        <v>Tue</v>
      </c>
      <c r="N23" t="s">
        <v>34</v>
      </c>
      <c r="O23">
        <f>ROUND(G23*H23*VLOOKUP(Table3[[#This Row],[Product Name]],Table2[],2,FALSE),0)</f>
        <v>2560</v>
      </c>
      <c r="P23">
        <f>Table3[[#This Row],[Quantity]]*Table3[[#This Row],[Unit Price]]</f>
        <v>4266.1000000000004</v>
      </c>
      <c r="Q23">
        <f>Table3[[#This Row],[Sales Revenue]]-Table3[[#This Row],[Total Cost]]</f>
        <v>1706.1000000000004</v>
      </c>
      <c r="R23">
        <f>DATEDIF(Table3[[#This Row],[Order Date]],Table3[[#This Row],[Delivery Date]],"D")</f>
        <v>7</v>
      </c>
    </row>
    <row r="24" spans="1:18" x14ac:dyDescent="0.35">
      <c r="A24" t="s">
        <v>94</v>
      </c>
      <c r="B24" t="s">
        <v>95</v>
      </c>
      <c r="C24" t="s">
        <v>20</v>
      </c>
      <c r="D24" t="s">
        <v>93</v>
      </c>
      <c r="E24" s="1">
        <v>45377</v>
      </c>
      <c r="F24" s="1">
        <v>45387</v>
      </c>
      <c r="G24">
        <v>2</v>
      </c>
      <c r="H24">
        <v>364.61</v>
      </c>
      <c r="I24" t="s">
        <v>22</v>
      </c>
      <c r="J24" t="s">
        <v>58</v>
      </c>
      <c r="K24" t="str">
        <f>TEXT(Table3[[#This Row],[Order Date]],"YYYY")</f>
        <v>2024</v>
      </c>
      <c r="L24" t="str">
        <f>TEXT(Table3[[#This Row],[Order Date]],"MMM")</f>
        <v>Mar</v>
      </c>
      <c r="M24" t="str">
        <f>TEXT(Table3[[#This Row],[Order Date]],"DDD")</f>
        <v>Tue</v>
      </c>
      <c r="N24" t="s">
        <v>96</v>
      </c>
      <c r="O24">
        <f>ROUND(G24*H24*VLOOKUP(Table3[[#This Row],[Product Name]],Table2[],2,FALSE),0)</f>
        <v>438</v>
      </c>
      <c r="P24">
        <f>Table3[[#This Row],[Quantity]]*Table3[[#This Row],[Unit Price]]</f>
        <v>729.22</v>
      </c>
      <c r="Q24">
        <f>Table3[[#This Row],[Sales Revenue]]-Table3[[#This Row],[Total Cost]]</f>
        <v>291.22000000000003</v>
      </c>
      <c r="R24">
        <f>DATEDIF(Table3[[#This Row],[Order Date]],Table3[[#This Row],[Delivery Date]],"D")</f>
        <v>10</v>
      </c>
    </row>
    <row r="25" spans="1:18" x14ac:dyDescent="0.35">
      <c r="A25" t="s">
        <v>97</v>
      </c>
      <c r="B25" t="s">
        <v>98</v>
      </c>
      <c r="C25" t="s">
        <v>20</v>
      </c>
      <c r="D25" t="s">
        <v>69</v>
      </c>
      <c r="E25" s="1">
        <v>45616</v>
      </c>
      <c r="F25" s="1">
        <v>45624</v>
      </c>
      <c r="G25">
        <v>7</v>
      </c>
      <c r="H25">
        <v>124.51</v>
      </c>
      <c r="I25" t="s">
        <v>33</v>
      </c>
      <c r="J25" t="s">
        <v>58</v>
      </c>
      <c r="K25" t="str">
        <f>TEXT(Table3[[#This Row],[Order Date]],"YYYY")</f>
        <v>2024</v>
      </c>
      <c r="L25" t="str">
        <f>TEXT(Table3[[#This Row],[Order Date]],"MMM")</f>
        <v>Nov</v>
      </c>
      <c r="M25" t="str">
        <f>TEXT(Table3[[#This Row],[Order Date]],"DDD")</f>
        <v>Wed</v>
      </c>
      <c r="N25" t="s">
        <v>24</v>
      </c>
      <c r="O25">
        <f>ROUND(G25*H25*VLOOKUP(Table3[[#This Row],[Product Name]],Table2[],2,FALSE),0)</f>
        <v>610</v>
      </c>
      <c r="P25">
        <f>Table3[[#This Row],[Quantity]]*Table3[[#This Row],[Unit Price]]</f>
        <v>871.57</v>
      </c>
      <c r="Q25">
        <f>Table3[[#This Row],[Sales Revenue]]-Table3[[#This Row],[Total Cost]]</f>
        <v>261.57000000000005</v>
      </c>
      <c r="R25">
        <f>DATEDIF(Table3[[#This Row],[Order Date]],Table3[[#This Row],[Delivery Date]],"D")</f>
        <v>8</v>
      </c>
    </row>
    <row r="26" spans="1:18" x14ac:dyDescent="0.35">
      <c r="A26" t="s">
        <v>99</v>
      </c>
      <c r="B26" t="s">
        <v>100</v>
      </c>
      <c r="C26" t="s">
        <v>37</v>
      </c>
      <c r="D26" t="s">
        <v>85</v>
      </c>
      <c r="E26" s="1">
        <v>45558</v>
      </c>
      <c r="F26" s="1">
        <v>45561</v>
      </c>
      <c r="G26">
        <v>9</v>
      </c>
      <c r="H26">
        <v>81.11</v>
      </c>
      <c r="I26" t="s">
        <v>33</v>
      </c>
      <c r="J26" t="s">
        <v>49</v>
      </c>
      <c r="K26" t="str">
        <f>TEXT(Table3[[#This Row],[Order Date]],"YYYY")</f>
        <v>2024</v>
      </c>
      <c r="L26" t="str">
        <f>TEXT(Table3[[#This Row],[Order Date]],"MMM")</f>
        <v>Sep</v>
      </c>
      <c r="M26" t="str">
        <f>TEXT(Table3[[#This Row],[Order Date]],"DDD")</f>
        <v>Mon</v>
      </c>
      <c r="N26" t="s">
        <v>79</v>
      </c>
      <c r="O26">
        <f>ROUND(G26*H26*VLOOKUP(Table3[[#This Row],[Product Name]],Table2[],2,FALSE),0)</f>
        <v>401</v>
      </c>
      <c r="P26">
        <f>Table3[[#This Row],[Quantity]]*Table3[[#This Row],[Unit Price]]</f>
        <v>729.99</v>
      </c>
      <c r="Q26">
        <f>Table3[[#This Row],[Sales Revenue]]-Table3[[#This Row],[Total Cost]]</f>
        <v>328.99</v>
      </c>
      <c r="R26">
        <f>DATEDIF(Table3[[#This Row],[Order Date]],Table3[[#This Row],[Delivery Date]],"D")</f>
        <v>3</v>
      </c>
    </row>
    <row r="27" spans="1:18" x14ac:dyDescent="0.35">
      <c r="A27" t="s">
        <v>101</v>
      </c>
      <c r="B27" t="s">
        <v>102</v>
      </c>
      <c r="C27" t="s">
        <v>20</v>
      </c>
      <c r="D27" t="s">
        <v>103</v>
      </c>
      <c r="E27" s="1">
        <v>45455</v>
      </c>
      <c r="F27" s="1">
        <v>45460</v>
      </c>
      <c r="G27">
        <v>4</v>
      </c>
      <c r="H27">
        <v>387.59</v>
      </c>
      <c r="I27" t="s">
        <v>33</v>
      </c>
      <c r="J27" t="s">
        <v>23</v>
      </c>
      <c r="K27" t="str">
        <f>TEXT(Table3[[#This Row],[Order Date]],"YYYY")</f>
        <v>2024</v>
      </c>
      <c r="L27" t="str">
        <f>TEXT(Table3[[#This Row],[Order Date]],"MMM")</f>
        <v>Jun</v>
      </c>
      <c r="M27" t="str">
        <f>TEXT(Table3[[#This Row],[Order Date]],"DDD")</f>
        <v>Wed</v>
      </c>
      <c r="N27" t="s">
        <v>96</v>
      </c>
      <c r="O27">
        <f>ROUND(G27*H27*VLOOKUP(Table3[[#This Row],[Product Name]],Table2[],2,FALSE),0)</f>
        <v>853</v>
      </c>
      <c r="P27">
        <f>Table3[[#This Row],[Quantity]]*Table3[[#This Row],[Unit Price]]</f>
        <v>1550.36</v>
      </c>
      <c r="Q27">
        <f>Table3[[#This Row],[Sales Revenue]]-Table3[[#This Row],[Total Cost]]</f>
        <v>697.3599999999999</v>
      </c>
      <c r="R27">
        <f>DATEDIF(Table3[[#This Row],[Order Date]],Table3[[#This Row],[Delivery Date]],"D")</f>
        <v>5</v>
      </c>
    </row>
    <row r="28" spans="1:18" x14ac:dyDescent="0.35">
      <c r="A28" t="s">
        <v>104</v>
      </c>
      <c r="B28" t="s">
        <v>105</v>
      </c>
      <c r="C28" t="s">
        <v>13</v>
      </c>
      <c r="D28" t="s">
        <v>55</v>
      </c>
      <c r="E28" s="1">
        <v>45443</v>
      </c>
      <c r="F28" s="1">
        <v>45448</v>
      </c>
      <c r="G28">
        <v>2</v>
      </c>
      <c r="H28">
        <v>460.41</v>
      </c>
      <c r="I28" t="s">
        <v>15</v>
      </c>
      <c r="J28" t="s">
        <v>23</v>
      </c>
      <c r="K28" t="str">
        <f>TEXT(Table3[[#This Row],[Order Date]],"YYYY")</f>
        <v>2024</v>
      </c>
      <c r="L28" t="str">
        <f>TEXT(Table3[[#This Row],[Order Date]],"MMM")</f>
        <v>May</v>
      </c>
      <c r="M28" t="str">
        <f>TEXT(Table3[[#This Row],[Order Date]],"DDD")</f>
        <v>Fri</v>
      </c>
      <c r="N28" t="s">
        <v>96</v>
      </c>
      <c r="O28">
        <f>ROUND(G28*H28*VLOOKUP(Table3[[#This Row],[Product Name]],Table2[],2,FALSE),0)</f>
        <v>552</v>
      </c>
      <c r="P28">
        <f>Table3[[#This Row],[Quantity]]*Table3[[#This Row],[Unit Price]]</f>
        <v>920.82</v>
      </c>
      <c r="Q28">
        <f>Table3[[#This Row],[Sales Revenue]]-Table3[[#This Row],[Total Cost]]</f>
        <v>368.82000000000005</v>
      </c>
      <c r="R28">
        <f>DATEDIF(Table3[[#This Row],[Order Date]],Table3[[#This Row],[Delivery Date]],"D")</f>
        <v>5</v>
      </c>
    </row>
    <row r="29" spans="1:18" x14ac:dyDescent="0.35">
      <c r="A29" t="s">
        <v>106</v>
      </c>
      <c r="B29" t="s">
        <v>107</v>
      </c>
      <c r="C29" t="s">
        <v>13</v>
      </c>
      <c r="D29" t="s">
        <v>72</v>
      </c>
      <c r="E29" s="1">
        <v>45625</v>
      </c>
      <c r="F29" s="1">
        <v>45627</v>
      </c>
      <c r="G29">
        <v>10</v>
      </c>
      <c r="H29">
        <v>160.65</v>
      </c>
      <c r="I29" t="s">
        <v>33</v>
      </c>
      <c r="J29" t="s">
        <v>49</v>
      </c>
      <c r="K29" t="str">
        <f>TEXT(Table3[[#This Row],[Order Date]],"YYYY")</f>
        <v>2024</v>
      </c>
      <c r="L29" t="str">
        <f>TEXT(Table3[[#This Row],[Order Date]],"MMM")</f>
        <v>Nov</v>
      </c>
      <c r="M29" t="str">
        <f>TEXT(Table3[[#This Row],[Order Date]],"DDD")</f>
        <v>Fri</v>
      </c>
      <c r="N29" t="s">
        <v>39</v>
      </c>
      <c r="O29">
        <f>ROUND(G29*H29*VLOOKUP(Table3[[#This Row],[Product Name]],Table2[],2,FALSE),0)</f>
        <v>1205</v>
      </c>
      <c r="P29">
        <f>Table3[[#This Row],[Quantity]]*Table3[[#This Row],[Unit Price]]</f>
        <v>1606.5</v>
      </c>
      <c r="Q29">
        <f>Table3[[#This Row],[Sales Revenue]]-Table3[[#This Row],[Total Cost]]</f>
        <v>401.5</v>
      </c>
      <c r="R29">
        <f>DATEDIF(Table3[[#This Row],[Order Date]],Table3[[#This Row],[Delivery Date]],"D")</f>
        <v>2</v>
      </c>
    </row>
    <row r="30" spans="1:18" x14ac:dyDescent="0.35">
      <c r="A30" t="s">
        <v>108</v>
      </c>
      <c r="B30" t="s">
        <v>109</v>
      </c>
      <c r="C30" t="s">
        <v>61</v>
      </c>
      <c r="D30" t="s">
        <v>78</v>
      </c>
      <c r="E30" s="1">
        <v>45553</v>
      </c>
      <c r="F30" s="1">
        <v>45557</v>
      </c>
      <c r="G30">
        <v>6</v>
      </c>
      <c r="H30">
        <v>122.14</v>
      </c>
      <c r="I30" t="s">
        <v>22</v>
      </c>
      <c r="J30" t="s">
        <v>49</v>
      </c>
      <c r="K30" t="str">
        <f>TEXT(Table3[[#This Row],[Order Date]],"YYYY")</f>
        <v>2024</v>
      </c>
      <c r="L30" t="str">
        <f>TEXT(Table3[[#This Row],[Order Date]],"MMM")</f>
        <v>Sep</v>
      </c>
      <c r="M30" t="str">
        <f>TEXT(Table3[[#This Row],[Order Date]],"DDD")</f>
        <v>Wed</v>
      </c>
      <c r="N30" t="s">
        <v>34</v>
      </c>
      <c r="O30">
        <f>ROUND(G30*H30*VLOOKUP(Table3[[#This Row],[Product Name]],Table2[],2,FALSE),0)</f>
        <v>513</v>
      </c>
      <c r="P30">
        <f>Table3[[#This Row],[Quantity]]*Table3[[#This Row],[Unit Price]]</f>
        <v>732.84</v>
      </c>
      <c r="Q30">
        <f>Table3[[#This Row],[Sales Revenue]]-Table3[[#This Row],[Total Cost]]</f>
        <v>219.84000000000003</v>
      </c>
      <c r="R30">
        <f>DATEDIF(Table3[[#This Row],[Order Date]],Table3[[#This Row],[Delivery Date]],"D")</f>
        <v>4</v>
      </c>
    </row>
    <row r="31" spans="1:18" x14ac:dyDescent="0.35">
      <c r="A31" t="s">
        <v>110</v>
      </c>
      <c r="B31" t="s">
        <v>111</v>
      </c>
      <c r="C31" t="s">
        <v>13</v>
      </c>
      <c r="D31" t="s">
        <v>14</v>
      </c>
      <c r="E31" s="1">
        <v>45410</v>
      </c>
      <c r="F31" s="1">
        <v>45414</v>
      </c>
      <c r="G31">
        <v>7</v>
      </c>
      <c r="H31">
        <v>793</v>
      </c>
      <c r="I31" t="s">
        <v>15</v>
      </c>
      <c r="J31" t="s">
        <v>49</v>
      </c>
      <c r="K31" t="str">
        <f>TEXT(Table3[[#This Row],[Order Date]],"YYYY")</f>
        <v>2024</v>
      </c>
      <c r="L31" t="str">
        <f>TEXT(Table3[[#This Row],[Order Date]],"MMM")</f>
        <v>Apr</v>
      </c>
      <c r="M31" t="str">
        <f>TEXT(Table3[[#This Row],[Order Date]],"DDD")</f>
        <v>Sun</v>
      </c>
      <c r="N31" t="s">
        <v>63</v>
      </c>
      <c r="O31">
        <f>ROUND(G31*H31*VLOOKUP(Table3[[#This Row],[Product Name]],Table2[],2,FALSE),0)</f>
        <v>4163</v>
      </c>
      <c r="P31">
        <f>Table3[[#This Row],[Quantity]]*Table3[[#This Row],[Unit Price]]</f>
        <v>5551</v>
      </c>
      <c r="Q31">
        <f>Table3[[#This Row],[Sales Revenue]]-Table3[[#This Row],[Total Cost]]</f>
        <v>1388</v>
      </c>
      <c r="R31">
        <f>DATEDIF(Table3[[#This Row],[Order Date]],Table3[[#This Row],[Delivery Date]],"D")</f>
        <v>4</v>
      </c>
    </row>
    <row r="32" spans="1:18" x14ac:dyDescent="0.35">
      <c r="A32" t="s">
        <v>112</v>
      </c>
      <c r="B32" t="s">
        <v>113</v>
      </c>
      <c r="C32" t="s">
        <v>37</v>
      </c>
      <c r="D32" t="s">
        <v>114</v>
      </c>
      <c r="E32" s="1">
        <v>45397</v>
      </c>
      <c r="F32" s="1">
        <v>45406</v>
      </c>
      <c r="G32">
        <v>2</v>
      </c>
      <c r="H32">
        <v>317.44</v>
      </c>
      <c r="I32" t="s">
        <v>15</v>
      </c>
      <c r="J32" t="s">
        <v>58</v>
      </c>
      <c r="K32" t="str">
        <f>TEXT(Table3[[#This Row],[Order Date]],"YYYY")</f>
        <v>2024</v>
      </c>
      <c r="L32" t="str">
        <f>TEXT(Table3[[#This Row],[Order Date]],"MMM")</f>
        <v>Apr</v>
      </c>
      <c r="M32" t="str">
        <f>TEXT(Table3[[#This Row],[Order Date]],"DDD")</f>
        <v>Mon</v>
      </c>
      <c r="N32" t="s">
        <v>34</v>
      </c>
      <c r="O32">
        <f>ROUND(G32*H32*VLOOKUP(Table3[[#This Row],[Product Name]],Table2[],2,FALSE),0)</f>
        <v>381</v>
      </c>
      <c r="P32">
        <f>Table3[[#This Row],[Quantity]]*Table3[[#This Row],[Unit Price]]</f>
        <v>634.88</v>
      </c>
      <c r="Q32">
        <f>Table3[[#This Row],[Sales Revenue]]-Table3[[#This Row],[Total Cost]]</f>
        <v>253.88</v>
      </c>
      <c r="R32">
        <f>DATEDIF(Table3[[#This Row],[Order Date]],Table3[[#This Row],[Delivery Date]],"D")</f>
        <v>9</v>
      </c>
    </row>
    <row r="33" spans="1:18" x14ac:dyDescent="0.35">
      <c r="A33" t="s">
        <v>115</v>
      </c>
      <c r="B33" t="s">
        <v>116</v>
      </c>
      <c r="C33" t="s">
        <v>20</v>
      </c>
      <c r="D33" t="s">
        <v>103</v>
      </c>
      <c r="E33" s="1">
        <v>45298</v>
      </c>
      <c r="F33" s="1">
        <v>45304</v>
      </c>
      <c r="G33">
        <v>3</v>
      </c>
      <c r="H33">
        <v>779.17</v>
      </c>
      <c r="I33" t="s">
        <v>22</v>
      </c>
      <c r="J33" t="s">
        <v>58</v>
      </c>
      <c r="K33" t="str">
        <f>TEXT(Table3[[#This Row],[Order Date]],"YYYY")</f>
        <v>2024</v>
      </c>
      <c r="L33" t="str">
        <f>TEXT(Table3[[#This Row],[Order Date]],"MMM")</f>
        <v>Jan</v>
      </c>
      <c r="M33" t="str">
        <f>TEXT(Table3[[#This Row],[Order Date]],"DDD")</f>
        <v>Sun</v>
      </c>
      <c r="N33" t="s">
        <v>39</v>
      </c>
      <c r="O33">
        <f>ROUND(G33*H33*VLOOKUP(Table3[[#This Row],[Product Name]],Table2[],2,FALSE),0)</f>
        <v>1286</v>
      </c>
      <c r="P33">
        <f>Table3[[#This Row],[Quantity]]*Table3[[#This Row],[Unit Price]]</f>
        <v>2337.5099999999998</v>
      </c>
      <c r="Q33">
        <f>Table3[[#This Row],[Sales Revenue]]-Table3[[#This Row],[Total Cost]]</f>
        <v>1051.5099999999998</v>
      </c>
      <c r="R33">
        <f>DATEDIF(Table3[[#This Row],[Order Date]],Table3[[#This Row],[Delivery Date]],"D")</f>
        <v>6</v>
      </c>
    </row>
    <row r="34" spans="1:18" x14ac:dyDescent="0.35">
      <c r="A34" t="s">
        <v>117</v>
      </c>
      <c r="B34" t="s">
        <v>118</v>
      </c>
      <c r="C34" t="s">
        <v>61</v>
      </c>
      <c r="D34" t="s">
        <v>119</v>
      </c>
      <c r="E34" s="1">
        <v>45530</v>
      </c>
      <c r="F34" s="1">
        <v>45535</v>
      </c>
      <c r="G34">
        <v>7</v>
      </c>
      <c r="H34">
        <v>396.86</v>
      </c>
      <c r="I34" t="s">
        <v>33</v>
      </c>
      <c r="J34" t="s">
        <v>49</v>
      </c>
      <c r="K34" t="str">
        <f>TEXT(Table3[[#This Row],[Order Date]],"YYYY")</f>
        <v>2024</v>
      </c>
      <c r="L34" t="str">
        <f>TEXT(Table3[[#This Row],[Order Date]],"MMM")</f>
        <v>Aug</v>
      </c>
      <c r="M34" t="str">
        <f>TEXT(Table3[[#This Row],[Order Date]],"DDD")</f>
        <v>Mon</v>
      </c>
      <c r="N34" t="s">
        <v>34</v>
      </c>
      <c r="O34">
        <f>ROUND(G34*H34*VLOOKUP(Table3[[#This Row],[Product Name]],Table2[],2,FALSE),0)</f>
        <v>2084</v>
      </c>
      <c r="P34">
        <f>Table3[[#This Row],[Quantity]]*Table3[[#This Row],[Unit Price]]</f>
        <v>2778.02</v>
      </c>
      <c r="Q34">
        <f>Table3[[#This Row],[Sales Revenue]]-Table3[[#This Row],[Total Cost]]</f>
        <v>694.02</v>
      </c>
      <c r="R34">
        <f>DATEDIF(Table3[[#This Row],[Order Date]],Table3[[#This Row],[Delivery Date]],"D")</f>
        <v>5</v>
      </c>
    </row>
    <row r="35" spans="1:18" x14ac:dyDescent="0.35">
      <c r="A35" t="s">
        <v>120</v>
      </c>
      <c r="B35" t="s">
        <v>121</v>
      </c>
      <c r="C35" t="s">
        <v>20</v>
      </c>
      <c r="D35" t="s">
        <v>93</v>
      </c>
      <c r="E35" s="1">
        <v>45611</v>
      </c>
      <c r="F35" s="1">
        <v>45617</v>
      </c>
      <c r="G35">
        <v>1</v>
      </c>
      <c r="H35">
        <v>831.06</v>
      </c>
      <c r="I35" t="s">
        <v>22</v>
      </c>
      <c r="J35" t="s">
        <v>49</v>
      </c>
      <c r="K35" t="str">
        <f>TEXT(Table3[[#This Row],[Order Date]],"YYYY")</f>
        <v>2024</v>
      </c>
      <c r="L35" t="str">
        <f>TEXT(Table3[[#This Row],[Order Date]],"MMM")</f>
        <v>Nov</v>
      </c>
      <c r="M35" t="str">
        <f>TEXT(Table3[[#This Row],[Order Date]],"DDD")</f>
        <v>Fri</v>
      </c>
      <c r="N35" t="s">
        <v>34</v>
      </c>
      <c r="O35">
        <f>ROUND(G35*H35*VLOOKUP(Table3[[#This Row],[Product Name]],Table2[],2,FALSE),0)</f>
        <v>499</v>
      </c>
      <c r="P35">
        <f>Table3[[#This Row],[Quantity]]*Table3[[#This Row],[Unit Price]]</f>
        <v>831.06</v>
      </c>
      <c r="Q35">
        <f>Table3[[#This Row],[Sales Revenue]]-Table3[[#This Row],[Total Cost]]</f>
        <v>332.05999999999995</v>
      </c>
      <c r="R35">
        <f>DATEDIF(Table3[[#This Row],[Order Date]],Table3[[#This Row],[Delivery Date]],"D")</f>
        <v>6</v>
      </c>
    </row>
    <row r="36" spans="1:18" x14ac:dyDescent="0.35">
      <c r="A36" t="s">
        <v>122</v>
      </c>
      <c r="B36" t="s">
        <v>123</v>
      </c>
      <c r="C36" t="s">
        <v>27</v>
      </c>
      <c r="D36" t="s">
        <v>124</v>
      </c>
      <c r="E36" s="1">
        <v>45457</v>
      </c>
      <c r="F36" s="1">
        <v>45460</v>
      </c>
      <c r="G36">
        <v>8</v>
      </c>
      <c r="H36">
        <v>414.62</v>
      </c>
      <c r="I36" t="s">
        <v>22</v>
      </c>
      <c r="J36" t="s">
        <v>49</v>
      </c>
      <c r="K36" t="str">
        <f>TEXT(Table3[[#This Row],[Order Date]],"YYYY")</f>
        <v>2024</v>
      </c>
      <c r="L36" t="str">
        <f>TEXT(Table3[[#This Row],[Order Date]],"MMM")</f>
        <v>Jun</v>
      </c>
      <c r="M36" t="str">
        <f>TEXT(Table3[[#This Row],[Order Date]],"DDD")</f>
        <v>Fri</v>
      </c>
      <c r="N36" t="s">
        <v>29</v>
      </c>
      <c r="O36">
        <f>ROUND(G36*H36*VLOOKUP(Table3[[#This Row],[Product Name]],Table2[],2,FALSE),0)</f>
        <v>2156</v>
      </c>
      <c r="P36">
        <f>Table3[[#This Row],[Quantity]]*Table3[[#This Row],[Unit Price]]</f>
        <v>3316.96</v>
      </c>
      <c r="Q36">
        <f>Table3[[#This Row],[Sales Revenue]]-Table3[[#This Row],[Total Cost]]</f>
        <v>1160.96</v>
      </c>
      <c r="R36">
        <f>DATEDIF(Table3[[#This Row],[Order Date]],Table3[[#This Row],[Delivery Date]],"D")</f>
        <v>3</v>
      </c>
    </row>
    <row r="37" spans="1:18" x14ac:dyDescent="0.35">
      <c r="A37" t="s">
        <v>125</v>
      </c>
      <c r="B37" t="s">
        <v>126</v>
      </c>
      <c r="C37" t="s">
        <v>13</v>
      </c>
      <c r="D37" t="s">
        <v>82</v>
      </c>
      <c r="E37" s="1">
        <v>45576</v>
      </c>
      <c r="F37" s="1">
        <v>45582</v>
      </c>
      <c r="G37">
        <v>10</v>
      </c>
      <c r="H37">
        <v>702.03</v>
      </c>
      <c r="I37" t="s">
        <v>33</v>
      </c>
      <c r="J37" t="s">
        <v>58</v>
      </c>
      <c r="K37" t="str">
        <f>TEXT(Table3[[#This Row],[Order Date]],"YYYY")</f>
        <v>2024</v>
      </c>
      <c r="L37" t="str">
        <f>TEXT(Table3[[#This Row],[Order Date]],"MMM")</f>
        <v>Oct</v>
      </c>
      <c r="M37" t="str">
        <f>TEXT(Table3[[#This Row],[Order Date]],"DDD")</f>
        <v>Fri</v>
      </c>
      <c r="N37" t="s">
        <v>34</v>
      </c>
      <c r="O37">
        <f>ROUND(G37*H37*VLOOKUP(Table3[[#This Row],[Product Name]],Table2[],2,FALSE),0)</f>
        <v>4563</v>
      </c>
      <c r="P37">
        <f>Table3[[#This Row],[Quantity]]*Table3[[#This Row],[Unit Price]]</f>
        <v>7020.2999999999993</v>
      </c>
      <c r="Q37">
        <f>Table3[[#This Row],[Sales Revenue]]-Table3[[#This Row],[Total Cost]]</f>
        <v>2457.2999999999993</v>
      </c>
      <c r="R37">
        <f>DATEDIF(Table3[[#This Row],[Order Date]],Table3[[#This Row],[Delivery Date]],"D")</f>
        <v>6</v>
      </c>
    </row>
    <row r="38" spans="1:18" x14ac:dyDescent="0.35">
      <c r="A38" t="s">
        <v>127</v>
      </c>
      <c r="B38" t="s">
        <v>128</v>
      </c>
      <c r="C38" t="s">
        <v>13</v>
      </c>
      <c r="D38" t="s">
        <v>14</v>
      </c>
      <c r="E38" s="1">
        <v>45412</v>
      </c>
      <c r="F38" s="1">
        <v>45419</v>
      </c>
      <c r="G38">
        <v>5</v>
      </c>
      <c r="H38">
        <v>505.99</v>
      </c>
      <c r="I38" t="s">
        <v>15</v>
      </c>
      <c r="J38" t="s">
        <v>16</v>
      </c>
      <c r="K38" t="str">
        <f>TEXT(Table3[[#This Row],[Order Date]],"YYYY")</f>
        <v>2024</v>
      </c>
      <c r="L38" t="str">
        <f>TEXT(Table3[[#This Row],[Order Date]],"MMM")</f>
        <v>Apr</v>
      </c>
      <c r="M38" t="str">
        <f>TEXT(Table3[[#This Row],[Order Date]],"DDD")</f>
        <v>Tue</v>
      </c>
      <c r="N38" t="s">
        <v>96</v>
      </c>
      <c r="O38">
        <f>ROUND(G38*H38*VLOOKUP(Table3[[#This Row],[Product Name]],Table2[],2,FALSE),0)</f>
        <v>1897</v>
      </c>
      <c r="P38">
        <f>Table3[[#This Row],[Quantity]]*Table3[[#This Row],[Unit Price]]</f>
        <v>2529.9499999999998</v>
      </c>
      <c r="Q38">
        <f>Table3[[#This Row],[Sales Revenue]]-Table3[[#This Row],[Total Cost]]</f>
        <v>632.94999999999982</v>
      </c>
      <c r="R38">
        <f>DATEDIF(Table3[[#This Row],[Order Date]],Table3[[#This Row],[Delivery Date]],"D")</f>
        <v>7</v>
      </c>
    </row>
    <row r="39" spans="1:18" x14ac:dyDescent="0.35">
      <c r="A39" t="s">
        <v>129</v>
      </c>
      <c r="B39" t="s">
        <v>130</v>
      </c>
      <c r="C39" t="s">
        <v>27</v>
      </c>
      <c r="D39" t="s">
        <v>32</v>
      </c>
      <c r="E39" s="1">
        <v>45374</v>
      </c>
      <c r="F39" s="1">
        <v>45383</v>
      </c>
      <c r="G39">
        <v>8</v>
      </c>
      <c r="H39">
        <v>783.82</v>
      </c>
      <c r="I39" t="s">
        <v>15</v>
      </c>
      <c r="J39" t="s">
        <v>58</v>
      </c>
      <c r="K39" t="str">
        <f>TEXT(Table3[[#This Row],[Order Date]],"YYYY")</f>
        <v>2024</v>
      </c>
      <c r="L39" t="str">
        <f>TEXT(Table3[[#This Row],[Order Date]],"MMM")</f>
        <v>Mar</v>
      </c>
      <c r="M39" t="str">
        <f>TEXT(Table3[[#This Row],[Order Date]],"DDD")</f>
        <v>Sat</v>
      </c>
      <c r="N39" t="s">
        <v>34</v>
      </c>
      <c r="O39">
        <f>ROUND(G39*H39*VLOOKUP(Table3[[#This Row],[Product Name]],Table2[],2,FALSE),0)</f>
        <v>5330</v>
      </c>
      <c r="P39">
        <f>Table3[[#This Row],[Quantity]]*Table3[[#This Row],[Unit Price]]</f>
        <v>6270.56</v>
      </c>
      <c r="Q39">
        <f>Table3[[#This Row],[Sales Revenue]]-Table3[[#This Row],[Total Cost]]</f>
        <v>940.5600000000004</v>
      </c>
      <c r="R39">
        <f>DATEDIF(Table3[[#This Row],[Order Date]],Table3[[#This Row],[Delivery Date]],"D")</f>
        <v>9</v>
      </c>
    </row>
    <row r="40" spans="1:18" x14ac:dyDescent="0.35">
      <c r="A40" t="s">
        <v>131</v>
      </c>
      <c r="B40" t="s">
        <v>132</v>
      </c>
      <c r="C40" t="s">
        <v>61</v>
      </c>
      <c r="D40" t="s">
        <v>62</v>
      </c>
      <c r="E40" s="1">
        <v>45348</v>
      </c>
      <c r="F40" s="1">
        <v>45354</v>
      </c>
      <c r="G40">
        <v>9</v>
      </c>
      <c r="H40">
        <v>707.98</v>
      </c>
      <c r="I40" t="s">
        <v>33</v>
      </c>
      <c r="J40" t="s">
        <v>58</v>
      </c>
      <c r="K40" t="str">
        <f>TEXT(Table3[[#This Row],[Order Date]],"YYYY")</f>
        <v>2024</v>
      </c>
      <c r="L40" t="str">
        <f>TEXT(Table3[[#This Row],[Order Date]],"MMM")</f>
        <v>Feb</v>
      </c>
      <c r="M40" t="str">
        <f>TEXT(Table3[[#This Row],[Order Date]],"DDD")</f>
        <v>Mon</v>
      </c>
      <c r="N40" t="s">
        <v>96</v>
      </c>
      <c r="O40">
        <f>ROUND(G40*H40*VLOOKUP(Table3[[#This Row],[Product Name]],Table2[],2,FALSE),0)</f>
        <v>4142</v>
      </c>
      <c r="P40">
        <f>Table3[[#This Row],[Quantity]]*Table3[[#This Row],[Unit Price]]</f>
        <v>6371.82</v>
      </c>
      <c r="Q40">
        <f>Table3[[#This Row],[Sales Revenue]]-Table3[[#This Row],[Total Cost]]</f>
        <v>2229.8199999999997</v>
      </c>
      <c r="R40">
        <f>DATEDIF(Table3[[#This Row],[Order Date]],Table3[[#This Row],[Delivery Date]],"D")</f>
        <v>6</v>
      </c>
    </row>
    <row r="41" spans="1:18" x14ac:dyDescent="0.35">
      <c r="A41" t="s">
        <v>133</v>
      </c>
      <c r="B41" t="s">
        <v>134</v>
      </c>
      <c r="C41" t="s">
        <v>61</v>
      </c>
      <c r="D41" t="s">
        <v>119</v>
      </c>
      <c r="E41" s="1">
        <v>45562</v>
      </c>
      <c r="F41" s="1">
        <v>45569</v>
      </c>
      <c r="G41">
        <v>6</v>
      </c>
      <c r="H41">
        <v>76.16</v>
      </c>
      <c r="I41" t="s">
        <v>33</v>
      </c>
      <c r="J41" t="s">
        <v>49</v>
      </c>
      <c r="K41" t="str">
        <f>TEXT(Table3[[#This Row],[Order Date]],"YYYY")</f>
        <v>2024</v>
      </c>
      <c r="L41" t="str">
        <f>TEXT(Table3[[#This Row],[Order Date]],"MMM")</f>
        <v>Sep</v>
      </c>
      <c r="M41" t="str">
        <f>TEXT(Table3[[#This Row],[Order Date]],"DDD")</f>
        <v>Fri</v>
      </c>
      <c r="N41" t="s">
        <v>43</v>
      </c>
      <c r="O41">
        <f>ROUND(G41*H41*VLOOKUP(Table3[[#This Row],[Product Name]],Table2[],2,FALSE),0)</f>
        <v>343</v>
      </c>
      <c r="P41">
        <f>Table3[[#This Row],[Quantity]]*Table3[[#This Row],[Unit Price]]</f>
        <v>456.96</v>
      </c>
      <c r="Q41">
        <f>Table3[[#This Row],[Sales Revenue]]-Table3[[#This Row],[Total Cost]]</f>
        <v>113.95999999999998</v>
      </c>
      <c r="R41">
        <f>DATEDIF(Table3[[#This Row],[Order Date]],Table3[[#This Row],[Delivery Date]],"D")</f>
        <v>7</v>
      </c>
    </row>
    <row r="42" spans="1:18" x14ac:dyDescent="0.35">
      <c r="A42" t="s">
        <v>135</v>
      </c>
      <c r="B42" t="s">
        <v>136</v>
      </c>
      <c r="C42" t="s">
        <v>27</v>
      </c>
      <c r="D42" t="s">
        <v>124</v>
      </c>
      <c r="E42" s="1">
        <v>45612</v>
      </c>
      <c r="F42" s="1">
        <v>45614</v>
      </c>
      <c r="G42">
        <v>4</v>
      </c>
      <c r="H42">
        <v>221.25</v>
      </c>
      <c r="I42" t="s">
        <v>22</v>
      </c>
      <c r="J42" t="s">
        <v>49</v>
      </c>
      <c r="K42" t="str">
        <f>TEXT(Table3[[#This Row],[Order Date]],"YYYY")</f>
        <v>2024</v>
      </c>
      <c r="L42" t="str">
        <f>TEXT(Table3[[#This Row],[Order Date]],"MMM")</f>
        <v>Nov</v>
      </c>
      <c r="M42" t="str">
        <f>TEXT(Table3[[#This Row],[Order Date]],"DDD")</f>
        <v>Sat</v>
      </c>
      <c r="N42" t="s">
        <v>39</v>
      </c>
      <c r="O42">
        <f>ROUND(G42*H42*VLOOKUP(Table3[[#This Row],[Product Name]],Table2[],2,FALSE),0)</f>
        <v>575</v>
      </c>
      <c r="P42">
        <f>Table3[[#This Row],[Quantity]]*Table3[[#This Row],[Unit Price]]</f>
        <v>885</v>
      </c>
      <c r="Q42">
        <f>Table3[[#This Row],[Sales Revenue]]-Table3[[#This Row],[Total Cost]]</f>
        <v>310</v>
      </c>
      <c r="R42">
        <f>DATEDIF(Table3[[#This Row],[Order Date]],Table3[[#This Row],[Delivery Date]],"D")</f>
        <v>2</v>
      </c>
    </row>
    <row r="43" spans="1:18" x14ac:dyDescent="0.35">
      <c r="A43" t="s">
        <v>137</v>
      </c>
      <c r="B43" t="s">
        <v>138</v>
      </c>
      <c r="C43" t="s">
        <v>20</v>
      </c>
      <c r="D43" t="s">
        <v>66</v>
      </c>
      <c r="E43" s="1">
        <v>45732</v>
      </c>
      <c r="F43" s="1">
        <v>45741</v>
      </c>
      <c r="G43">
        <v>6</v>
      </c>
      <c r="H43">
        <v>508.63</v>
      </c>
      <c r="I43" t="s">
        <v>33</v>
      </c>
      <c r="J43" t="s">
        <v>23</v>
      </c>
      <c r="K43" t="str">
        <f>TEXT(Table3[[#This Row],[Order Date]],"YYYY")</f>
        <v>2025</v>
      </c>
      <c r="L43" t="str">
        <f>TEXT(Table3[[#This Row],[Order Date]],"MMM")</f>
        <v>Mar</v>
      </c>
      <c r="M43" t="str">
        <f>TEXT(Table3[[#This Row],[Order Date]],"DDD")</f>
        <v>Sun</v>
      </c>
      <c r="N43" t="s">
        <v>17</v>
      </c>
      <c r="O43">
        <f>ROUND(G43*H43*VLOOKUP(Table3[[#This Row],[Product Name]],Table2[],2,FALSE),0)</f>
        <v>1526</v>
      </c>
      <c r="P43">
        <f>Table3[[#This Row],[Quantity]]*Table3[[#This Row],[Unit Price]]</f>
        <v>3051.7799999999997</v>
      </c>
      <c r="Q43">
        <f>Table3[[#This Row],[Sales Revenue]]-Table3[[#This Row],[Total Cost]]</f>
        <v>1525.7799999999997</v>
      </c>
      <c r="R43">
        <f>DATEDIF(Table3[[#This Row],[Order Date]],Table3[[#This Row],[Delivery Date]],"D")</f>
        <v>9</v>
      </c>
    </row>
    <row r="44" spans="1:18" x14ac:dyDescent="0.35">
      <c r="A44" t="s">
        <v>139</v>
      </c>
      <c r="B44" t="s">
        <v>140</v>
      </c>
      <c r="C44" t="s">
        <v>61</v>
      </c>
      <c r="D44" t="s">
        <v>141</v>
      </c>
      <c r="E44" s="1">
        <v>45451</v>
      </c>
      <c r="F44" s="1">
        <v>45455</v>
      </c>
      <c r="G44">
        <v>1</v>
      </c>
      <c r="H44">
        <v>826.8</v>
      </c>
      <c r="I44" t="s">
        <v>15</v>
      </c>
      <c r="J44" t="s">
        <v>58</v>
      </c>
      <c r="K44" t="str">
        <f>TEXT(Table3[[#This Row],[Order Date]],"YYYY")</f>
        <v>2024</v>
      </c>
      <c r="L44" t="str">
        <f>TEXT(Table3[[#This Row],[Order Date]],"MMM")</f>
        <v>Jun</v>
      </c>
      <c r="M44" t="str">
        <f>TEXT(Table3[[#This Row],[Order Date]],"DDD")</f>
        <v>Sat</v>
      </c>
      <c r="N44" t="s">
        <v>43</v>
      </c>
      <c r="O44">
        <f>ROUND(G44*H44*VLOOKUP(Table3[[#This Row],[Product Name]],Table2[],2,FALSE),0)</f>
        <v>579</v>
      </c>
      <c r="P44">
        <f>Table3[[#This Row],[Quantity]]*Table3[[#This Row],[Unit Price]]</f>
        <v>826.8</v>
      </c>
      <c r="Q44">
        <f>Table3[[#This Row],[Sales Revenue]]-Table3[[#This Row],[Total Cost]]</f>
        <v>247.79999999999995</v>
      </c>
      <c r="R44">
        <f>DATEDIF(Table3[[#This Row],[Order Date]],Table3[[#This Row],[Delivery Date]],"D")</f>
        <v>4</v>
      </c>
    </row>
    <row r="45" spans="1:18" x14ac:dyDescent="0.35">
      <c r="A45" t="s">
        <v>142</v>
      </c>
      <c r="B45" t="s">
        <v>143</v>
      </c>
      <c r="C45" t="s">
        <v>13</v>
      </c>
      <c r="D45" t="s">
        <v>72</v>
      </c>
      <c r="E45" s="1">
        <v>45632</v>
      </c>
      <c r="F45" s="1">
        <v>45634</v>
      </c>
      <c r="G45">
        <v>1</v>
      </c>
      <c r="H45">
        <v>141.32</v>
      </c>
      <c r="I45" t="s">
        <v>22</v>
      </c>
      <c r="J45" t="s">
        <v>16</v>
      </c>
      <c r="K45" t="str">
        <f>TEXT(Table3[[#This Row],[Order Date]],"YYYY")</f>
        <v>2024</v>
      </c>
      <c r="L45" t="str">
        <f>TEXT(Table3[[#This Row],[Order Date]],"MMM")</f>
        <v>Dec</v>
      </c>
      <c r="M45" t="str">
        <f>TEXT(Table3[[#This Row],[Order Date]],"DDD")</f>
        <v>Fri</v>
      </c>
      <c r="N45" t="s">
        <v>17</v>
      </c>
      <c r="O45">
        <f>ROUND(G45*H45*VLOOKUP(Table3[[#This Row],[Product Name]],Table2[],2,FALSE),0)</f>
        <v>106</v>
      </c>
      <c r="P45">
        <f>Table3[[#This Row],[Quantity]]*Table3[[#This Row],[Unit Price]]</f>
        <v>141.32</v>
      </c>
      <c r="Q45">
        <f>Table3[[#This Row],[Sales Revenue]]-Table3[[#This Row],[Total Cost]]</f>
        <v>35.319999999999993</v>
      </c>
      <c r="R45">
        <f>DATEDIF(Table3[[#This Row],[Order Date]],Table3[[#This Row],[Delivery Date]],"D")</f>
        <v>2</v>
      </c>
    </row>
    <row r="46" spans="1:18" x14ac:dyDescent="0.35">
      <c r="A46" t="s">
        <v>144</v>
      </c>
      <c r="B46" t="s">
        <v>145</v>
      </c>
      <c r="C46" t="s">
        <v>37</v>
      </c>
      <c r="D46" t="s">
        <v>38</v>
      </c>
      <c r="E46" s="1">
        <v>45306</v>
      </c>
      <c r="F46" s="1">
        <v>45308</v>
      </c>
      <c r="G46">
        <v>4</v>
      </c>
      <c r="H46">
        <v>333.51</v>
      </c>
      <c r="I46" t="s">
        <v>22</v>
      </c>
      <c r="J46" t="s">
        <v>49</v>
      </c>
      <c r="K46" t="str">
        <f>TEXT(Table3[[#This Row],[Order Date]],"YYYY")</f>
        <v>2024</v>
      </c>
      <c r="L46" t="str">
        <f>TEXT(Table3[[#This Row],[Order Date]],"MMM")</f>
        <v>Jan</v>
      </c>
      <c r="M46" t="str">
        <f>TEXT(Table3[[#This Row],[Order Date]],"DDD")</f>
        <v>Mon</v>
      </c>
      <c r="N46" t="s">
        <v>63</v>
      </c>
      <c r="O46">
        <f>ROUND(G46*H46*VLOOKUP(Table3[[#This Row],[Product Name]],Table2[],2,FALSE),0)</f>
        <v>934</v>
      </c>
      <c r="P46">
        <f>Table3[[#This Row],[Quantity]]*Table3[[#This Row],[Unit Price]]</f>
        <v>1334.04</v>
      </c>
      <c r="Q46">
        <f>Table3[[#This Row],[Sales Revenue]]-Table3[[#This Row],[Total Cost]]</f>
        <v>400.03999999999996</v>
      </c>
      <c r="R46">
        <f>DATEDIF(Table3[[#This Row],[Order Date]],Table3[[#This Row],[Delivery Date]],"D")</f>
        <v>2</v>
      </c>
    </row>
    <row r="47" spans="1:18" x14ac:dyDescent="0.35">
      <c r="A47" t="s">
        <v>146</v>
      </c>
      <c r="B47" t="s">
        <v>147</v>
      </c>
      <c r="C47" t="s">
        <v>37</v>
      </c>
      <c r="D47" t="s">
        <v>38</v>
      </c>
      <c r="E47" s="1">
        <v>45612</v>
      </c>
      <c r="F47" s="1">
        <v>45620</v>
      </c>
      <c r="G47">
        <v>5</v>
      </c>
      <c r="H47">
        <v>105.25</v>
      </c>
      <c r="I47" t="s">
        <v>15</v>
      </c>
      <c r="J47" t="s">
        <v>49</v>
      </c>
      <c r="K47" t="str">
        <f>TEXT(Table3[[#This Row],[Order Date]],"YYYY")</f>
        <v>2024</v>
      </c>
      <c r="L47" t="str">
        <f>TEXT(Table3[[#This Row],[Order Date]],"MMM")</f>
        <v>Nov</v>
      </c>
      <c r="M47" t="str">
        <f>TEXT(Table3[[#This Row],[Order Date]],"DDD")</f>
        <v>Sat</v>
      </c>
      <c r="N47" t="s">
        <v>96</v>
      </c>
      <c r="O47">
        <f>ROUND(G47*H47*VLOOKUP(Table3[[#This Row],[Product Name]],Table2[],2,FALSE),0)</f>
        <v>368</v>
      </c>
      <c r="P47">
        <f>Table3[[#This Row],[Quantity]]*Table3[[#This Row],[Unit Price]]</f>
        <v>526.25</v>
      </c>
      <c r="Q47">
        <f>Table3[[#This Row],[Sales Revenue]]-Table3[[#This Row],[Total Cost]]</f>
        <v>158.25</v>
      </c>
      <c r="R47">
        <f>DATEDIF(Table3[[#This Row],[Order Date]],Table3[[#This Row],[Delivery Date]],"D")</f>
        <v>8</v>
      </c>
    </row>
    <row r="48" spans="1:18" x14ac:dyDescent="0.35">
      <c r="A48" t="s">
        <v>148</v>
      </c>
      <c r="B48" t="s">
        <v>149</v>
      </c>
      <c r="C48" t="s">
        <v>27</v>
      </c>
      <c r="D48" t="s">
        <v>28</v>
      </c>
      <c r="E48" s="1">
        <v>45410</v>
      </c>
      <c r="F48" s="1">
        <v>45418</v>
      </c>
      <c r="G48">
        <v>1</v>
      </c>
      <c r="H48">
        <v>913.92</v>
      </c>
      <c r="I48" t="s">
        <v>33</v>
      </c>
      <c r="J48" t="s">
        <v>58</v>
      </c>
      <c r="K48" t="str">
        <f>TEXT(Table3[[#This Row],[Order Date]],"YYYY")</f>
        <v>2024</v>
      </c>
      <c r="L48" t="str">
        <f>TEXT(Table3[[#This Row],[Order Date]],"MMM")</f>
        <v>Apr</v>
      </c>
      <c r="M48" t="str">
        <f>TEXT(Table3[[#This Row],[Order Date]],"DDD")</f>
        <v>Sun</v>
      </c>
      <c r="N48" t="s">
        <v>24</v>
      </c>
      <c r="O48">
        <f>ROUND(G48*H48*VLOOKUP(Table3[[#This Row],[Product Name]],Table2[],2,FALSE),0)</f>
        <v>731</v>
      </c>
      <c r="P48">
        <f>Table3[[#This Row],[Quantity]]*Table3[[#This Row],[Unit Price]]</f>
        <v>913.92</v>
      </c>
      <c r="Q48">
        <f>Table3[[#This Row],[Sales Revenue]]-Table3[[#This Row],[Total Cost]]</f>
        <v>182.91999999999996</v>
      </c>
      <c r="R48">
        <f>DATEDIF(Table3[[#This Row],[Order Date]],Table3[[#This Row],[Delivery Date]],"D")</f>
        <v>8</v>
      </c>
    </row>
    <row r="49" spans="1:18" x14ac:dyDescent="0.35">
      <c r="A49" t="s">
        <v>150</v>
      </c>
      <c r="B49" t="s">
        <v>151</v>
      </c>
      <c r="C49" t="s">
        <v>27</v>
      </c>
      <c r="D49" t="s">
        <v>124</v>
      </c>
      <c r="E49" s="1">
        <v>45499</v>
      </c>
      <c r="F49" s="1">
        <v>45502</v>
      </c>
      <c r="G49">
        <v>10</v>
      </c>
      <c r="H49">
        <v>673.93</v>
      </c>
      <c r="I49" t="s">
        <v>22</v>
      </c>
      <c r="J49" t="s">
        <v>49</v>
      </c>
      <c r="K49" t="str">
        <f>TEXT(Table3[[#This Row],[Order Date]],"YYYY")</f>
        <v>2024</v>
      </c>
      <c r="L49" t="str">
        <f>TEXT(Table3[[#This Row],[Order Date]],"MMM")</f>
        <v>Jul</v>
      </c>
      <c r="M49" t="str">
        <f>TEXT(Table3[[#This Row],[Order Date]],"DDD")</f>
        <v>Fri</v>
      </c>
      <c r="N49" t="s">
        <v>24</v>
      </c>
      <c r="O49">
        <f>ROUND(G49*H49*VLOOKUP(Table3[[#This Row],[Product Name]],Table2[],2,FALSE),0)</f>
        <v>4381</v>
      </c>
      <c r="P49">
        <f>Table3[[#This Row],[Quantity]]*Table3[[#This Row],[Unit Price]]</f>
        <v>6739.2999999999993</v>
      </c>
      <c r="Q49">
        <f>Table3[[#This Row],[Sales Revenue]]-Table3[[#This Row],[Total Cost]]</f>
        <v>2358.2999999999993</v>
      </c>
      <c r="R49">
        <f>DATEDIF(Table3[[#This Row],[Order Date]],Table3[[#This Row],[Delivery Date]],"D")</f>
        <v>3</v>
      </c>
    </row>
    <row r="50" spans="1:18" x14ac:dyDescent="0.35">
      <c r="A50" t="s">
        <v>152</v>
      </c>
      <c r="B50" t="s">
        <v>153</v>
      </c>
      <c r="C50" t="s">
        <v>13</v>
      </c>
      <c r="D50" t="s">
        <v>55</v>
      </c>
      <c r="E50" s="1">
        <v>45542</v>
      </c>
      <c r="F50" s="1">
        <v>45548</v>
      </c>
      <c r="G50">
        <v>7</v>
      </c>
      <c r="H50">
        <v>721.85</v>
      </c>
      <c r="I50" t="s">
        <v>33</v>
      </c>
      <c r="J50" t="s">
        <v>16</v>
      </c>
      <c r="K50" t="str">
        <f>TEXT(Table3[[#This Row],[Order Date]],"YYYY")</f>
        <v>2024</v>
      </c>
      <c r="L50" t="str">
        <f>TEXT(Table3[[#This Row],[Order Date]],"MMM")</f>
        <v>Sep</v>
      </c>
      <c r="M50" t="str">
        <f>TEXT(Table3[[#This Row],[Order Date]],"DDD")</f>
        <v>Sat</v>
      </c>
      <c r="N50" t="s">
        <v>29</v>
      </c>
      <c r="O50">
        <f>ROUND(G50*H50*VLOOKUP(Table3[[#This Row],[Product Name]],Table2[],2,FALSE),0)</f>
        <v>3032</v>
      </c>
      <c r="P50">
        <f>Table3[[#This Row],[Quantity]]*Table3[[#This Row],[Unit Price]]</f>
        <v>5052.95</v>
      </c>
      <c r="Q50">
        <f>Table3[[#This Row],[Sales Revenue]]-Table3[[#This Row],[Total Cost]]</f>
        <v>2020.9499999999998</v>
      </c>
      <c r="R50">
        <f>DATEDIF(Table3[[#This Row],[Order Date]],Table3[[#This Row],[Delivery Date]],"D")</f>
        <v>6</v>
      </c>
    </row>
    <row r="51" spans="1:18" x14ac:dyDescent="0.35">
      <c r="A51" t="s">
        <v>154</v>
      </c>
      <c r="B51" t="s">
        <v>155</v>
      </c>
      <c r="C51" t="s">
        <v>13</v>
      </c>
      <c r="D51" t="s">
        <v>55</v>
      </c>
      <c r="E51" s="1">
        <v>45419</v>
      </c>
      <c r="F51" s="1">
        <v>45423</v>
      </c>
      <c r="G51">
        <v>3</v>
      </c>
      <c r="H51">
        <v>336.74</v>
      </c>
      <c r="I51" t="s">
        <v>33</v>
      </c>
      <c r="J51" t="s">
        <v>58</v>
      </c>
      <c r="K51" t="str">
        <f>TEXT(Table3[[#This Row],[Order Date]],"YYYY")</f>
        <v>2024</v>
      </c>
      <c r="L51" t="str">
        <f>TEXT(Table3[[#This Row],[Order Date]],"MMM")</f>
        <v>May</v>
      </c>
      <c r="M51" t="str">
        <f>TEXT(Table3[[#This Row],[Order Date]],"DDD")</f>
        <v>Tue</v>
      </c>
      <c r="N51" t="s">
        <v>17</v>
      </c>
      <c r="O51">
        <f>ROUND(G51*H51*VLOOKUP(Table3[[#This Row],[Product Name]],Table2[],2,FALSE),0)</f>
        <v>606</v>
      </c>
      <c r="P51">
        <f>Table3[[#This Row],[Quantity]]*Table3[[#This Row],[Unit Price]]</f>
        <v>1010.22</v>
      </c>
      <c r="Q51">
        <f>Table3[[#This Row],[Sales Revenue]]-Table3[[#This Row],[Total Cost]]</f>
        <v>404.22</v>
      </c>
      <c r="R51">
        <f>DATEDIF(Table3[[#This Row],[Order Date]],Table3[[#This Row],[Delivery Date]],"D")</f>
        <v>4</v>
      </c>
    </row>
    <row r="52" spans="1:18" x14ac:dyDescent="0.35">
      <c r="A52" t="s">
        <v>156</v>
      </c>
      <c r="B52" t="s">
        <v>157</v>
      </c>
      <c r="C52" t="s">
        <v>37</v>
      </c>
      <c r="D52" t="s">
        <v>38</v>
      </c>
      <c r="E52" s="1">
        <v>45414</v>
      </c>
      <c r="F52" s="1">
        <v>45416</v>
      </c>
      <c r="G52">
        <v>1</v>
      </c>
      <c r="H52">
        <v>505.79</v>
      </c>
      <c r="I52" t="s">
        <v>33</v>
      </c>
      <c r="J52" t="s">
        <v>58</v>
      </c>
      <c r="K52" t="str">
        <f>TEXT(Table3[[#This Row],[Order Date]],"YYYY")</f>
        <v>2024</v>
      </c>
      <c r="L52" t="str">
        <f>TEXT(Table3[[#This Row],[Order Date]],"MMM")</f>
        <v>May</v>
      </c>
      <c r="M52" t="str">
        <f>TEXT(Table3[[#This Row],[Order Date]],"DDD")</f>
        <v>Thu</v>
      </c>
      <c r="N52" t="s">
        <v>39</v>
      </c>
      <c r="O52">
        <f>ROUND(G52*H52*VLOOKUP(Table3[[#This Row],[Product Name]],Table2[],2,FALSE),0)</f>
        <v>354</v>
      </c>
      <c r="P52">
        <f>Table3[[#This Row],[Quantity]]*Table3[[#This Row],[Unit Price]]</f>
        <v>505.79</v>
      </c>
      <c r="Q52">
        <f>Table3[[#This Row],[Sales Revenue]]-Table3[[#This Row],[Total Cost]]</f>
        <v>151.79000000000002</v>
      </c>
      <c r="R52">
        <f>DATEDIF(Table3[[#This Row],[Order Date]],Table3[[#This Row],[Delivery Date]],"D")</f>
        <v>2</v>
      </c>
    </row>
    <row r="53" spans="1:18" x14ac:dyDescent="0.35">
      <c r="A53" t="s">
        <v>158</v>
      </c>
      <c r="B53" t="s">
        <v>159</v>
      </c>
      <c r="C53" t="s">
        <v>37</v>
      </c>
      <c r="D53" t="s">
        <v>160</v>
      </c>
      <c r="E53" s="1">
        <v>45562</v>
      </c>
      <c r="F53" s="1">
        <v>45570</v>
      </c>
      <c r="G53">
        <v>6</v>
      </c>
      <c r="H53">
        <v>524.78</v>
      </c>
      <c r="I53" t="s">
        <v>33</v>
      </c>
      <c r="J53" t="s">
        <v>49</v>
      </c>
      <c r="K53" t="str">
        <f>TEXT(Table3[[#This Row],[Order Date]],"YYYY")</f>
        <v>2024</v>
      </c>
      <c r="L53" t="str">
        <f>TEXT(Table3[[#This Row],[Order Date]],"MMM")</f>
        <v>Sep</v>
      </c>
      <c r="M53" t="str">
        <f>TEXT(Table3[[#This Row],[Order Date]],"DDD")</f>
        <v>Fri</v>
      </c>
      <c r="N53" t="s">
        <v>63</v>
      </c>
      <c r="O53">
        <f>ROUND(G53*H53*VLOOKUP(Table3[[#This Row],[Product Name]],Table2[],2,FALSE),0)</f>
        <v>2362</v>
      </c>
      <c r="P53">
        <f>Table3[[#This Row],[Quantity]]*Table3[[#This Row],[Unit Price]]</f>
        <v>3148.68</v>
      </c>
      <c r="Q53">
        <f>Table3[[#This Row],[Sales Revenue]]-Table3[[#This Row],[Total Cost]]</f>
        <v>786.67999999999984</v>
      </c>
      <c r="R53">
        <f>DATEDIF(Table3[[#This Row],[Order Date]],Table3[[#This Row],[Delivery Date]],"D")</f>
        <v>8</v>
      </c>
    </row>
    <row r="54" spans="1:18" x14ac:dyDescent="0.35">
      <c r="A54" t="s">
        <v>161</v>
      </c>
      <c r="B54" t="s">
        <v>162</v>
      </c>
      <c r="C54" t="s">
        <v>61</v>
      </c>
      <c r="D54" t="s">
        <v>163</v>
      </c>
      <c r="E54" s="1">
        <v>45514</v>
      </c>
      <c r="F54" s="1">
        <v>45517</v>
      </c>
      <c r="G54">
        <v>2</v>
      </c>
      <c r="H54">
        <v>200.6</v>
      </c>
      <c r="I54" t="s">
        <v>33</v>
      </c>
      <c r="J54" t="s">
        <v>23</v>
      </c>
      <c r="K54" t="str">
        <f>TEXT(Table3[[#This Row],[Order Date]],"YYYY")</f>
        <v>2024</v>
      </c>
      <c r="L54" t="str">
        <f>TEXT(Table3[[#This Row],[Order Date]],"MMM")</f>
        <v>Aug</v>
      </c>
      <c r="M54" t="str">
        <f>TEXT(Table3[[#This Row],[Order Date]],"DDD")</f>
        <v>Sat</v>
      </c>
      <c r="N54" t="s">
        <v>39</v>
      </c>
      <c r="O54">
        <f>ROUND(G54*H54*VLOOKUP(Table3[[#This Row],[Product Name]],Table2[],2,FALSE),0)</f>
        <v>261</v>
      </c>
      <c r="P54">
        <f>Table3[[#This Row],[Quantity]]*Table3[[#This Row],[Unit Price]]</f>
        <v>401.2</v>
      </c>
      <c r="Q54">
        <f>Table3[[#This Row],[Sales Revenue]]-Table3[[#This Row],[Total Cost]]</f>
        <v>140.19999999999999</v>
      </c>
      <c r="R54">
        <f>DATEDIF(Table3[[#This Row],[Order Date]],Table3[[#This Row],[Delivery Date]],"D")</f>
        <v>3</v>
      </c>
    </row>
    <row r="55" spans="1:18" x14ac:dyDescent="0.35">
      <c r="A55" t="s">
        <v>164</v>
      </c>
      <c r="B55" t="s">
        <v>165</v>
      </c>
      <c r="C55" t="s">
        <v>27</v>
      </c>
      <c r="D55" t="s">
        <v>32</v>
      </c>
      <c r="E55" s="1">
        <v>45419</v>
      </c>
      <c r="F55" s="1">
        <v>45426</v>
      </c>
      <c r="G55">
        <v>10</v>
      </c>
      <c r="H55">
        <v>409.48</v>
      </c>
      <c r="I55" t="s">
        <v>33</v>
      </c>
      <c r="J55" t="s">
        <v>16</v>
      </c>
      <c r="K55" t="str">
        <f>TEXT(Table3[[#This Row],[Order Date]],"YYYY")</f>
        <v>2024</v>
      </c>
      <c r="L55" t="str">
        <f>TEXT(Table3[[#This Row],[Order Date]],"MMM")</f>
        <v>May</v>
      </c>
      <c r="M55" t="str">
        <f>TEXT(Table3[[#This Row],[Order Date]],"DDD")</f>
        <v>Tue</v>
      </c>
      <c r="N55" t="s">
        <v>29</v>
      </c>
      <c r="O55">
        <f>ROUND(G55*H55*VLOOKUP(Table3[[#This Row],[Product Name]],Table2[],2,FALSE),0)</f>
        <v>3481</v>
      </c>
      <c r="P55">
        <f>Table3[[#This Row],[Quantity]]*Table3[[#This Row],[Unit Price]]</f>
        <v>4094.8</v>
      </c>
      <c r="Q55">
        <f>Table3[[#This Row],[Sales Revenue]]-Table3[[#This Row],[Total Cost]]</f>
        <v>613.80000000000018</v>
      </c>
      <c r="R55">
        <f>DATEDIF(Table3[[#This Row],[Order Date]],Table3[[#This Row],[Delivery Date]],"D")</f>
        <v>7</v>
      </c>
    </row>
    <row r="56" spans="1:18" x14ac:dyDescent="0.35">
      <c r="A56" t="s">
        <v>166</v>
      </c>
      <c r="B56" t="s">
        <v>167</v>
      </c>
      <c r="C56" t="s">
        <v>61</v>
      </c>
      <c r="D56" t="s">
        <v>62</v>
      </c>
      <c r="E56" s="1">
        <v>45302</v>
      </c>
      <c r="F56" s="1">
        <v>45306</v>
      </c>
      <c r="G56">
        <v>8</v>
      </c>
      <c r="H56">
        <v>298.7</v>
      </c>
      <c r="I56" t="s">
        <v>15</v>
      </c>
      <c r="J56" t="s">
        <v>16</v>
      </c>
      <c r="K56" t="str">
        <f>TEXT(Table3[[#This Row],[Order Date]],"YYYY")</f>
        <v>2024</v>
      </c>
      <c r="L56" t="str">
        <f>TEXT(Table3[[#This Row],[Order Date]],"MMM")</f>
        <v>Jan</v>
      </c>
      <c r="M56" t="str">
        <f>TEXT(Table3[[#This Row],[Order Date]],"DDD")</f>
        <v>Thu</v>
      </c>
      <c r="N56" t="s">
        <v>34</v>
      </c>
      <c r="O56">
        <f>ROUND(G56*H56*VLOOKUP(Table3[[#This Row],[Product Name]],Table2[],2,FALSE),0)</f>
        <v>1553</v>
      </c>
      <c r="P56">
        <f>Table3[[#This Row],[Quantity]]*Table3[[#This Row],[Unit Price]]</f>
        <v>2389.6</v>
      </c>
      <c r="Q56">
        <f>Table3[[#This Row],[Sales Revenue]]-Table3[[#This Row],[Total Cost]]</f>
        <v>836.59999999999991</v>
      </c>
      <c r="R56">
        <f>DATEDIF(Table3[[#This Row],[Order Date]],Table3[[#This Row],[Delivery Date]],"D")</f>
        <v>4</v>
      </c>
    </row>
    <row r="57" spans="1:18" x14ac:dyDescent="0.35">
      <c r="A57" t="s">
        <v>168</v>
      </c>
      <c r="B57" t="s">
        <v>169</v>
      </c>
      <c r="C57" t="s">
        <v>13</v>
      </c>
      <c r="D57" t="s">
        <v>82</v>
      </c>
      <c r="E57" s="1">
        <v>45615</v>
      </c>
      <c r="F57" s="1">
        <v>45624</v>
      </c>
      <c r="G57">
        <v>8</v>
      </c>
      <c r="H57">
        <v>678.28</v>
      </c>
      <c r="I57" t="s">
        <v>33</v>
      </c>
      <c r="J57" t="s">
        <v>16</v>
      </c>
      <c r="K57" t="str">
        <f>TEXT(Table3[[#This Row],[Order Date]],"YYYY")</f>
        <v>2024</v>
      </c>
      <c r="L57" t="str">
        <f>TEXT(Table3[[#This Row],[Order Date]],"MMM")</f>
        <v>Nov</v>
      </c>
      <c r="M57" t="str">
        <f>TEXT(Table3[[#This Row],[Order Date]],"DDD")</f>
        <v>Tue</v>
      </c>
      <c r="N57" t="s">
        <v>29</v>
      </c>
      <c r="O57">
        <f>ROUND(G57*H57*VLOOKUP(Table3[[#This Row],[Product Name]],Table2[],2,FALSE),0)</f>
        <v>3527</v>
      </c>
      <c r="P57">
        <f>Table3[[#This Row],[Quantity]]*Table3[[#This Row],[Unit Price]]</f>
        <v>5426.24</v>
      </c>
      <c r="Q57">
        <f>Table3[[#This Row],[Sales Revenue]]-Table3[[#This Row],[Total Cost]]</f>
        <v>1899.2399999999998</v>
      </c>
      <c r="R57">
        <f>DATEDIF(Table3[[#This Row],[Order Date]],Table3[[#This Row],[Delivery Date]],"D")</f>
        <v>9</v>
      </c>
    </row>
    <row r="58" spans="1:18" x14ac:dyDescent="0.35">
      <c r="A58" t="s">
        <v>170</v>
      </c>
      <c r="B58" t="s">
        <v>171</v>
      </c>
      <c r="C58" t="s">
        <v>37</v>
      </c>
      <c r="D58" t="s">
        <v>85</v>
      </c>
      <c r="E58" s="1">
        <v>45651</v>
      </c>
      <c r="F58" s="1">
        <v>45656</v>
      </c>
      <c r="G58">
        <v>9</v>
      </c>
      <c r="H58">
        <v>664.55</v>
      </c>
      <c r="I58" t="s">
        <v>15</v>
      </c>
      <c r="J58" t="s">
        <v>49</v>
      </c>
      <c r="K58" t="str">
        <f>TEXT(Table3[[#This Row],[Order Date]],"YYYY")</f>
        <v>2024</v>
      </c>
      <c r="L58" t="str">
        <f>TEXT(Table3[[#This Row],[Order Date]],"MMM")</f>
        <v>Dec</v>
      </c>
      <c r="M58" t="str">
        <f>TEXT(Table3[[#This Row],[Order Date]],"DDD")</f>
        <v>Wed</v>
      </c>
      <c r="N58" t="s">
        <v>96</v>
      </c>
      <c r="O58">
        <f>ROUND(G58*H58*VLOOKUP(Table3[[#This Row],[Product Name]],Table2[],2,FALSE),0)</f>
        <v>3290</v>
      </c>
      <c r="P58">
        <f>Table3[[#This Row],[Quantity]]*Table3[[#This Row],[Unit Price]]</f>
        <v>5980.95</v>
      </c>
      <c r="Q58">
        <f>Table3[[#This Row],[Sales Revenue]]-Table3[[#This Row],[Total Cost]]</f>
        <v>2690.95</v>
      </c>
      <c r="R58">
        <f>DATEDIF(Table3[[#This Row],[Order Date]],Table3[[#This Row],[Delivery Date]],"D")</f>
        <v>5</v>
      </c>
    </row>
    <row r="59" spans="1:18" x14ac:dyDescent="0.35">
      <c r="A59" t="s">
        <v>172</v>
      </c>
      <c r="B59" t="s">
        <v>173</v>
      </c>
      <c r="C59" t="s">
        <v>20</v>
      </c>
      <c r="D59" t="s">
        <v>103</v>
      </c>
      <c r="E59" s="1">
        <v>45489</v>
      </c>
      <c r="F59" s="1">
        <v>45492</v>
      </c>
      <c r="G59">
        <v>1</v>
      </c>
      <c r="H59">
        <v>705.64</v>
      </c>
      <c r="I59" t="s">
        <v>15</v>
      </c>
      <c r="J59" t="s">
        <v>58</v>
      </c>
      <c r="K59" t="str">
        <f>TEXT(Table3[[#This Row],[Order Date]],"YYYY")</f>
        <v>2024</v>
      </c>
      <c r="L59" t="str">
        <f>TEXT(Table3[[#This Row],[Order Date]],"MMM")</f>
        <v>Jul</v>
      </c>
      <c r="M59" t="str">
        <f>TEXT(Table3[[#This Row],[Order Date]],"DDD")</f>
        <v>Tue</v>
      </c>
      <c r="N59" t="s">
        <v>50</v>
      </c>
      <c r="O59">
        <f>ROUND(G59*H59*VLOOKUP(Table3[[#This Row],[Product Name]],Table2[],2,FALSE),0)</f>
        <v>388</v>
      </c>
      <c r="P59">
        <f>Table3[[#This Row],[Quantity]]*Table3[[#This Row],[Unit Price]]</f>
        <v>705.64</v>
      </c>
      <c r="Q59">
        <f>Table3[[#This Row],[Sales Revenue]]-Table3[[#This Row],[Total Cost]]</f>
        <v>317.64</v>
      </c>
      <c r="R59">
        <f>DATEDIF(Table3[[#This Row],[Order Date]],Table3[[#This Row],[Delivery Date]],"D")</f>
        <v>3</v>
      </c>
    </row>
    <row r="60" spans="1:18" x14ac:dyDescent="0.35">
      <c r="A60" t="s">
        <v>174</v>
      </c>
      <c r="B60" t="s">
        <v>175</v>
      </c>
      <c r="C60" t="s">
        <v>61</v>
      </c>
      <c r="D60" t="s">
        <v>119</v>
      </c>
      <c r="E60" s="1">
        <v>45379</v>
      </c>
      <c r="F60" s="1">
        <v>45381</v>
      </c>
      <c r="G60">
        <v>5</v>
      </c>
      <c r="H60">
        <v>851.54</v>
      </c>
      <c r="I60" t="s">
        <v>33</v>
      </c>
      <c r="J60" t="s">
        <v>16</v>
      </c>
      <c r="K60" t="str">
        <f>TEXT(Table3[[#This Row],[Order Date]],"YYYY")</f>
        <v>2024</v>
      </c>
      <c r="L60" t="str">
        <f>TEXT(Table3[[#This Row],[Order Date]],"MMM")</f>
        <v>Mar</v>
      </c>
      <c r="M60" t="str">
        <f>TEXT(Table3[[#This Row],[Order Date]],"DDD")</f>
        <v>Thu</v>
      </c>
      <c r="N60" t="s">
        <v>43</v>
      </c>
      <c r="O60">
        <f>ROUND(G60*H60*VLOOKUP(Table3[[#This Row],[Product Name]],Table2[],2,FALSE),0)</f>
        <v>3193</v>
      </c>
      <c r="P60">
        <f>Table3[[#This Row],[Quantity]]*Table3[[#This Row],[Unit Price]]</f>
        <v>4257.7</v>
      </c>
      <c r="Q60">
        <f>Table3[[#This Row],[Sales Revenue]]-Table3[[#This Row],[Total Cost]]</f>
        <v>1064.6999999999998</v>
      </c>
      <c r="R60">
        <f>DATEDIF(Table3[[#This Row],[Order Date]],Table3[[#This Row],[Delivery Date]],"D")</f>
        <v>2</v>
      </c>
    </row>
    <row r="61" spans="1:18" x14ac:dyDescent="0.35">
      <c r="A61" t="s">
        <v>176</v>
      </c>
      <c r="B61" t="s">
        <v>177</v>
      </c>
      <c r="C61" t="s">
        <v>61</v>
      </c>
      <c r="D61" t="s">
        <v>141</v>
      </c>
      <c r="E61" s="1">
        <v>45745</v>
      </c>
      <c r="F61" s="1">
        <v>45748</v>
      </c>
      <c r="G61">
        <v>10</v>
      </c>
      <c r="H61">
        <v>64.489999999999995</v>
      </c>
      <c r="I61" t="s">
        <v>33</v>
      </c>
      <c r="J61" t="s">
        <v>16</v>
      </c>
      <c r="K61" t="str">
        <f>TEXT(Table3[[#This Row],[Order Date]],"YYYY")</f>
        <v>2025</v>
      </c>
      <c r="L61" t="str">
        <f>TEXT(Table3[[#This Row],[Order Date]],"MMM")</f>
        <v>Mar</v>
      </c>
      <c r="M61" t="str">
        <f>TEXT(Table3[[#This Row],[Order Date]],"DDD")</f>
        <v>Sat</v>
      </c>
      <c r="N61" t="s">
        <v>39</v>
      </c>
      <c r="O61">
        <f>ROUND(G61*H61*VLOOKUP(Table3[[#This Row],[Product Name]],Table2[],2,FALSE),0)</f>
        <v>451</v>
      </c>
      <c r="P61">
        <f>Table3[[#This Row],[Quantity]]*Table3[[#This Row],[Unit Price]]</f>
        <v>644.9</v>
      </c>
      <c r="Q61">
        <f>Table3[[#This Row],[Sales Revenue]]-Table3[[#This Row],[Total Cost]]</f>
        <v>193.89999999999998</v>
      </c>
      <c r="R61">
        <f>DATEDIF(Table3[[#This Row],[Order Date]],Table3[[#This Row],[Delivery Date]],"D")</f>
        <v>3</v>
      </c>
    </row>
    <row r="62" spans="1:18" x14ac:dyDescent="0.35">
      <c r="A62" t="s">
        <v>178</v>
      </c>
      <c r="B62" t="s">
        <v>179</v>
      </c>
      <c r="C62" t="s">
        <v>13</v>
      </c>
      <c r="D62" t="s">
        <v>72</v>
      </c>
      <c r="E62" s="1">
        <v>45667</v>
      </c>
      <c r="F62" s="1">
        <v>45674</v>
      </c>
      <c r="G62">
        <v>5</v>
      </c>
      <c r="H62">
        <v>51.47</v>
      </c>
      <c r="I62" t="s">
        <v>33</v>
      </c>
      <c r="J62" t="s">
        <v>23</v>
      </c>
      <c r="K62" t="str">
        <f>TEXT(Table3[[#This Row],[Order Date]],"YYYY")</f>
        <v>2025</v>
      </c>
      <c r="L62" t="str">
        <f>TEXT(Table3[[#This Row],[Order Date]],"MMM")</f>
        <v>Jan</v>
      </c>
      <c r="M62" t="str">
        <f>TEXT(Table3[[#This Row],[Order Date]],"DDD")</f>
        <v>Fri</v>
      </c>
      <c r="N62" t="s">
        <v>29</v>
      </c>
      <c r="O62">
        <f>ROUND(G62*H62*VLOOKUP(Table3[[#This Row],[Product Name]],Table2[],2,FALSE),0)</f>
        <v>193</v>
      </c>
      <c r="P62">
        <f>Table3[[#This Row],[Quantity]]*Table3[[#This Row],[Unit Price]]</f>
        <v>257.35000000000002</v>
      </c>
      <c r="Q62">
        <f>Table3[[#This Row],[Sales Revenue]]-Table3[[#This Row],[Total Cost]]</f>
        <v>64.350000000000023</v>
      </c>
      <c r="R62">
        <f>DATEDIF(Table3[[#This Row],[Order Date]],Table3[[#This Row],[Delivery Date]],"D")</f>
        <v>7</v>
      </c>
    </row>
    <row r="63" spans="1:18" x14ac:dyDescent="0.35">
      <c r="A63" t="s">
        <v>180</v>
      </c>
      <c r="B63" t="s">
        <v>181</v>
      </c>
      <c r="C63" t="s">
        <v>27</v>
      </c>
      <c r="D63" t="s">
        <v>46</v>
      </c>
      <c r="E63" s="1">
        <v>45295</v>
      </c>
      <c r="F63" s="1">
        <v>45299</v>
      </c>
      <c r="G63">
        <v>1</v>
      </c>
      <c r="H63">
        <v>923.2</v>
      </c>
      <c r="I63" t="s">
        <v>33</v>
      </c>
      <c r="J63" t="s">
        <v>16</v>
      </c>
      <c r="K63" t="str">
        <f>TEXT(Table3[[#This Row],[Order Date]],"YYYY")</f>
        <v>2024</v>
      </c>
      <c r="L63" t="str">
        <f>TEXT(Table3[[#This Row],[Order Date]],"MMM")</f>
        <v>Jan</v>
      </c>
      <c r="M63" t="str">
        <f>TEXT(Table3[[#This Row],[Order Date]],"DDD")</f>
        <v>Thu</v>
      </c>
      <c r="N63" t="s">
        <v>43</v>
      </c>
      <c r="O63">
        <f>ROUND(G63*H63*VLOOKUP(Table3[[#This Row],[Product Name]],Table2[],2,FALSE),0)</f>
        <v>508</v>
      </c>
      <c r="P63">
        <f>Table3[[#This Row],[Quantity]]*Table3[[#This Row],[Unit Price]]</f>
        <v>923.2</v>
      </c>
      <c r="Q63">
        <f>Table3[[#This Row],[Sales Revenue]]-Table3[[#This Row],[Total Cost]]</f>
        <v>415.20000000000005</v>
      </c>
      <c r="R63">
        <f>DATEDIF(Table3[[#This Row],[Order Date]],Table3[[#This Row],[Delivery Date]],"D")</f>
        <v>4</v>
      </c>
    </row>
    <row r="64" spans="1:18" x14ac:dyDescent="0.35">
      <c r="A64" t="s">
        <v>182</v>
      </c>
      <c r="B64" t="s">
        <v>183</v>
      </c>
      <c r="C64" t="s">
        <v>13</v>
      </c>
      <c r="D64" t="s">
        <v>42</v>
      </c>
      <c r="E64" s="1">
        <v>45360</v>
      </c>
      <c r="F64" s="1">
        <v>45369</v>
      </c>
      <c r="G64">
        <v>8</v>
      </c>
      <c r="H64">
        <v>840.28</v>
      </c>
      <c r="I64" t="s">
        <v>15</v>
      </c>
      <c r="J64" t="s">
        <v>58</v>
      </c>
      <c r="K64" t="str">
        <f>TEXT(Table3[[#This Row],[Order Date]],"YYYY")</f>
        <v>2024</v>
      </c>
      <c r="L64" t="str">
        <f>TEXT(Table3[[#This Row],[Order Date]],"MMM")</f>
        <v>Mar</v>
      </c>
      <c r="M64" t="str">
        <f>TEXT(Table3[[#This Row],[Order Date]],"DDD")</f>
        <v>Sat</v>
      </c>
      <c r="N64" t="s">
        <v>43</v>
      </c>
      <c r="O64">
        <f>ROUND(G64*H64*VLOOKUP(Table3[[#This Row],[Product Name]],Table2[],2,FALSE),0)</f>
        <v>3361</v>
      </c>
      <c r="P64">
        <f>Table3[[#This Row],[Quantity]]*Table3[[#This Row],[Unit Price]]</f>
        <v>6722.24</v>
      </c>
      <c r="Q64">
        <f>Table3[[#This Row],[Sales Revenue]]-Table3[[#This Row],[Total Cost]]</f>
        <v>3361.24</v>
      </c>
      <c r="R64">
        <f>DATEDIF(Table3[[#This Row],[Order Date]],Table3[[#This Row],[Delivery Date]],"D")</f>
        <v>9</v>
      </c>
    </row>
    <row r="65" spans="1:18" x14ac:dyDescent="0.35">
      <c r="A65" t="s">
        <v>184</v>
      </c>
      <c r="B65" t="s">
        <v>185</v>
      </c>
      <c r="C65" t="s">
        <v>27</v>
      </c>
      <c r="D65" t="s">
        <v>88</v>
      </c>
      <c r="E65" s="1">
        <v>45362</v>
      </c>
      <c r="F65" s="1">
        <v>45369</v>
      </c>
      <c r="G65">
        <v>3</v>
      </c>
      <c r="H65">
        <v>160.62</v>
      </c>
      <c r="I65" t="s">
        <v>15</v>
      </c>
      <c r="J65" t="s">
        <v>16</v>
      </c>
      <c r="K65" t="str">
        <f>TEXT(Table3[[#This Row],[Order Date]],"YYYY")</f>
        <v>2024</v>
      </c>
      <c r="L65" t="str">
        <f>TEXT(Table3[[#This Row],[Order Date]],"MMM")</f>
        <v>Mar</v>
      </c>
      <c r="M65" t="str">
        <f>TEXT(Table3[[#This Row],[Order Date]],"DDD")</f>
        <v>Mon</v>
      </c>
      <c r="N65" t="s">
        <v>17</v>
      </c>
      <c r="O65">
        <f>ROUND(G65*H65*VLOOKUP(Table3[[#This Row],[Product Name]],Table2[],2,FALSE),0)</f>
        <v>241</v>
      </c>
      <c r="P65">
        <f>Table3[[#This Row],[Quantity]]*Table3[[#This Row],[Unit Price]]</f>
        <v>481.86</v>
      </c>
      <c r="Q65">
        <f>Table3[[#This Row],[Sales Revenue]]-Table3[[#This Row],[Total Cost]]</f>
        <v>240.86</v>
      </c>
      <c r="R65">
        <f>DATEDIF(Table3[[#This Row],[Order Date]],Table3[[#This Row],[Delivery Date]],"D")</f>
        <v>7</v>
      </c>
    </row>
    <row r="66" spans="1:18" x14ac:dyDescent="0.35">
      <c r="A66" t="s">
        <v>186</v>
      </c>
      <c r="B66" t="s">
        <v>187</v>
      </c>
      <c r="C66" t="s">
        <v>27</v>
      </c>
      <c r="D66" t="s">
        <v>32</v>
      </c>
      <c r="E66" s="1">
        <v>45412</v>
      </c>
      <c r="F66" s="1">
        <v>45418</v>
      </c>
      <c r="G66">
        <v>10</v>
      </c>
      <c r="H66">
        <v>161.72999999999999</v>
      </c>
      <c r="I66" t="s">
        <v>33</v>
      </c>
      <c r="J66" t="s">
        <v>23</v>
      </c>
      <c r="K66" t="str">
        <f>TEXT(Table3[[#This Row],[Order Date]],"YYYY")</f>
        <v>2024</v>
      </c>
      <c r="L66" t="str">
        <f>TEXT(Table3[[#This Row],[Order Date]],"MMM")</f>
        <v>Apr</v>
      </c>
      <c r="M66" t="str">
        <f>TEXT(Table3[[#This Row],[Order Date]],"DDD")</f>
        <v>Tue</v>
      </c>
      <c r="N66" t="s">
        <v>43</v>
      </c>
      <c r="O66">
        <f>ROUND(G66*H66*VLOOKUP(Table3[[#This Row],[Product Name]],Table2[],2,FALSE),0)</f>
        <v>1375</v>
      </c>
      <c r="P66">
        <f>Table3[[#This Row],[Quantity]]*Table3[[#This Row],[Unit Price]]</f>
        <v>1617.3</v>
      </c>
      <c r="Q66">
        <f>Table3[[#This Row],[Sales Revenue]]-Table3[[#This Row],[Total Cost]]</f>
        <v>242.29999999999995</v>
      </c>
      <c r="R66">
        <f>DATEDIF(Table3[[#This Row],[Order Date]],Table3[[#This Row],[Delivery Date]],"D")</f>
        <v>6</v>
      </c>
    </row>
    <row r="67" spans="1:18" x14ac:dyDescent="0.35">
      <c r="A67" t="s">
        <v>188</v>
      </c>
      <c r="B67" t="s">
        <v>189</v>
      </c>
      <c r="C67" t="s">
        <v>37</v>
      </c>
      <c r="D67" t="s">
        <v>38</v>
      </c>
      <c r="E67" s="1">
        <v>45464</v>
      </c>
      <c r="F67" s="1">
        <v>45471</v>
      </c>
      <c r="G67">
        <v>4</v>
      </c>
      <c r="H67">
        <v>243.73</v>
      </c>
      <c r="I67" t="s">
        <v>33</v>
      </c>
      <c r="J67" t="s">
        <v>49</v>
      </c>
      <c r="K67" t="str">
        <f>TEXT(Table3[[#This Row],[Order Date]],"YYYY")</f>
        <v>2024</v>
      </c>
      <c r="L67" t="str">
        <f>TEXT(Table3[[#This Row],[Order Date]],"MMM")</f>
        <v>Jun</v>
      </c>
      <c r="M67" t="str">
        <f>TEXT(Table3[[#This Row],[Order Date]],"DDD")</f>
        <v>Fri</v>
      </c>
      <c r="N67" t="s">
        <v>43</v>
      </c>
      <c r="O67">
        <f>ROUND(G67*H67*VLOOKUP(Table3[[#This Row],[Product Name]],Table2[],2,FALSE),0)</f>
        <v>682</v>
      </c>
      <c r="P67">
        <f>Table3[[#This Row],[Quantity]]*Table3[[#This Row],[Unit Price]]</f>
        <v>974.92</v>
      </c>
      <c r="Q67">
        <f>Table3[[#This Row],[Sales Revenue]]-Table3[[#This Row],[Total Cost]]</f>
        <v>292.91999999999996</v>
      </c>
      <c r="R67">
        <f>DATEDIF(Table3[[#This Row],[Order Date]],Table3[[#This Row],[Delivery Date]],"D")</f>
        <v>7</v>
      </c>
    </row>
    <row r="68" spans="1:18" x14ac:dyDescent="0.35">
      <c r="A68" t="s">
        <v>190</v>
      </c>
      <c r="B68" t="s">
        <v>191</v>
      </c>
      <c r="C68" t="s">
        <v>37</v>
      </c>
      <c r="D68" t="s">
        <v>114</v>
      </c>
      <c r="E68" s="1">
        <v>45400</v>
      </c>
      <c r="F68" s="1">
        <v>45409</v>
      </c>
      <c r="G68">
        <v>4</v>
      </c>
      <c r="H68">
        <v>117.36</v>
      </c>
      <c r="I68" t="s">
        <v>22</v>
      </c>
      <c r="J68" t="s">
        <v>49</v>
      </c>
      <c r="K68" t="str">
        <f>TEXT(Table3[[#This Row],[Order Date]],"YYYY")</f>
        <v>2024</v>
      </c>
      <c r="L68" t="str">
        <f>TEXT(Table3[[#This Row],[Order Date]],"MMM")</f>
        <v>Apr</v>
      </c>
      <c r="M68" t="str">
        <f>TEXT(Table3[[#This Row],[Order Date]],"DDD")</f>
        <v>Thu</v>
      </c>
      <c r="N68" t="s">
        <v>43</v>
      </c>
      <c r="O68">
        <f>ROUND(G68*H68*VLOOKUP(Table3[[#This Row],[Product Name]],Table2[],2,FALSE),0)</f>
        <v>282</v>
      </c>
      <c r="P68">
        <f>Table3[[#This Row],[Quantity]]*Table3[[#This Row],[Unit Price]]</f>
        <v>469.44</v>
      </c>
      <c r="Q68">
        <f>Table3[[#This Row],[Sales Revenue]]-Table3[[#This Row],[Total Cost]]</f>
        <v>187.44</v>
      </c>
      <c r="R68">
        <f>DATEDIF(Table3[[#This Row],[Order Date]],Table3[[#This Row],[Delivery Date]],"D")</f>
        <v>9</v>
      </c>
    </row>
    <row r="69" spans="1:18" x14ac:dyDescent="0.35">
      <c r="A69" t="s">
        <v>192</v>
      </c>
      <c r="B69" t="s">
        <v>193</v>
      </c>
      <c r="C69" t="s">
        <v>20</v>
      </c>
      <c r="D69" t="s">
        <v>21</v>
      </c>
      <c r="E69" s="1">
        <v>45408</v>
      </c>
      <c r="F69" s="1">
        <v>45414</v>
      </c>
      <c r="G69">
        <v>2</v>
      </c>
      <c r="H69">
        <v>214.47</v>
      </c>
      <c r="I69" t="s">
        <v>22</v>
      </c>
      <c r="J69" t="s">
        <v>16</v>
      </c>
      <c r="K69" t="str">
        <f>TEXT(Table3[[#This Row],[Order Date]],"YYYY")</f>
        <v>2024</v>
      </c>
      <c r="L69" t="str">
        <f>TEXT(Table3[[#This Row],[Order Date]],"MMM")</f>
        <v>Apr</v>
      </c>
      <c r="M69" t="str">
        <f>TEXT(Table3[[#This Row],[Order Date]],"DDD")</f>
        <v>Fri</v>
      </c>
      <c r="N69" t="s">
        <v>96</v>
      </c>
      <c r="O69">
        <f>ROUND(G69*H69*VLOOKUP(Table3[[#This Row],[Product Name]],Table2[],2,FALSE),0)</f>
        <v>279</v>
      </c>
      <c r="P69">
        <f>Table3[[#This Row],[Quantity]]*Table3[[#This Row],[Unit Price]]</f>
        <v>428.94</v>
      </c>
      <c r="Q69">
        <f>Table3[[#This Row],[Sales Revenue]]-Table3[[#This Row],[Total Cost]]</f>
        <v>149.94</v>
      </c>
      <c r="R69">
        <f>DATEDIF(Table3[[#This Row],[Order Date]],Table3[[#This Row],[Delivery Date]],"D")</f>
        <v>6</v>
      </c>
    </row>
    <row r="70" spans="1:18" x14ac:dyDescent="0.35">
      <c r="A70" t="s">
        <v>194</v>
      </c>
      <c r="B70" t="s">
        <v>195</v>
      </c>
      <c r="C70" t="s">
        <v>27</v>
      </c>
      <c r="D70" t="s">
        <v>46</v>
      </c>
      <c r="E70" s="1">
        <v>45671</v>
      </c>
      <c r="F70" s="1">
        <v>45677</v>
      </c>
      <c r="G70">
        <v>9</v>
      </c>
      <c r="H70">
        <v>874.31</v>
      </c>
      <c r="I70" t="s">
        <v>33</v>
      </c>
      <c r="J70" t="s">
        <v>16</v>
      </c>
      <c r="K70" t="str">
        <f>TEXT(Table3[[#This Row],[Order Date]],"YYYY")</f>
        <v>2025</v>
      </c>
      <c r="L70" t="str">
        <f>TEXT(Table3[[#This Row],[Order Date]],"MMM")</f>
        <v>Jan</v>
      </c>
      <c r="M70" t="str">
        <f>TEXT(Table3[[#This Row],[Order Date]],"DDD")</f>
        <v>Tue</v>
      </c>
      <c r="N70" t="s">
        <v>43</v>
      </c>
      <c r="O70">
        <f>ROUND(G70*H70*VLOOKUP(Table3[[#This Row],[Product Name]],Table2[],2,FALSE),0)</f>
        <v>4328</v>
      </c>
      <c r="P70">
        <f>Table3[[#This Row],[Quantity]]*Table3[[#This Row],[Unit Price]]</f>
        <v>7868.7899999999991</v>
      </c>
      <c r="Q70">
        <f>Table3[[#This Row],[Sales Revenue]]-Table3[[#This Row],[Total Cost]]</f>
        <v>3540.7899999999991</v>
      </c>
      <c r="R70">
        <f>DATEDIF(Table3[[#This Row],[Order Date]],Table3[[#This Row],[Delivery Date]],"D")</f>
        <v>6</v>
      </c>
    </row>
    <row r="71" spans="1:18" x14ac:dyDescent="0.35">
      <c r="A71" t="s">
        <v>196</v>
      </c>
      <c r="B71" t="s">
        <v>197</v>
      </c>
      <c r="C71" t="s">
        <v>37</v>
      </c>
      <c r="D71" t="s">
        <v>38</v>
      </c>
      <c r="E71" s="1">
        <v>45496</v>
      </c>
      <c r="F71" s="1">
        <v>45499</v>
      </c>
      <c r="G71">
        <v>6</v>
      </c>
      <c r="H71">
        <v>644.32000000000005</v>
      </c>
      <c r="I71" t="s">
        <v>22</v>
      </c>
      <c r="J71" t="s">
        <v>58</v>
      </c>
      <c r="K71" t="str">
        <f>TEXT(Table3[[#This Row],[Order Date]],"YYYY")</f>
        <v>2024</v>
      </c>
      <c r="L71" t="str">
        <f>TEXT(Table3[[#This Row],[Order Date]],"MMM")</f>
        <v>Jul</v>
      </c>
      <c r="M71" t="str">
        <f>TEXT(Table3[[#This Row],[Order Date]],"DDD")</f>
        <v>Tue</v>
      </c>
      <c r="N71" t="s">
        <v>96</v>
      </c>
      <c r="O71">
        <f>ROUND(G71*H71*VLOOKUP(Table3[[#This Row],[Product Name]],Table2[],2,FALSE),0)</f>
        <v>2706</v>
      </c>
      <c r="P71">
        <f>Table3[[#This Row],[Quantity]]*Table3[[#This Row],[Unit Price]]</f>
        <v>3865.92</v>
      </c>
      <c r="Q71">
        <f>Table3[[#This Row],[Sales Revenue]]-Table3[[#This Row],[Total Cost]]</f>
        <v>1159.92</v>
      </c>
      <c r="R71">
        <f>DATEDIF(Table3[[#This Row],[Order Date]],Table3[[#This Row],[Delivery Date]],"D")</f>
        <v>3</v>
      </c>
    </row>
    <row r="72" spans="1:18" x14ac:dyDescent="0.35">
      <c r="A72" t="s">
        <v>198</v>
      </c>
      <c r="B72" t="s">
        <v>199</v>
      </c>
      <c r="C72" t="s">
        <v>27</v>
      </c>
      <c r="D72" t="s">
        <v>28</v>
      </c>
      <c r="E72" s="1">
        <v>45400</v>
      </c>
      <c r="F72" s="1">
        <v>45405</v>
      </c>
      <c r="G72">
        <v>3</v>
      </c>
      <c r="H72">
        <v>204.09</v>
      </c>
      <c r="I72" t="s">
        <v>33</v>
      </c>
      <c r="J72" t="s">
        <v>49</v>
      </c>
      <c r="K72" t="str">
        <f>TEXT(Table3[[#This Row],[Order Date]],"YYYY")</f>
        <v>2024</v>
      </c>
      <c r="L72" t="str">
        <f>TEXT(Table3[[#This Row],[Order Date]],"MMM")</f>
        <v>Apr</v>
      </c>
      <c r="M72" t="str">
        <f>TEXT(Table3[[#This Row],[Order Date]],"DDD")</f>
        <v>Thu</v>
      </c>
      <c r="N72" t="s">
        <v>17</v>
      </c>
      <c r="O72">
        <f>ROUND(G72*H72*VLOOKUP(Table3[[#This Row],[Product Name]],Table2[],2,FALSE),0)</f>
        <v>490</v>
      </c>
      <c r="P72">
        <f>Table3[[#This Row],[Quantity]]*Table3[[#This Row],[Unit Price]]</f>
        <v>612.27</v>
      </c>
      <c r="Q72">
        <f>Table3[[#This Row],[Sales Revenue]]-Table3[[#This Row],[Total Cost]]</f>
        <v>122.26999999999998</v>
      </c>
      <c r="R72">
        <f>DATEDIF(Table3[[#This Row],[Order Date]],Table3[[#This Row],[Delivery Date]],"D")</f>
        <v>5</v>
      </c>
    </row>
    <row r="73" spans="1:18" x14ac:dyDescent="0.35">
      <c r="A73" t="s">
        <v>200</v>
      </c>
      <c r="B73" t="s">
        <v>201</v>
      </c>
      <c r="C73" t="s">
        <v>27</v>
      </c>
      <c r="D73" t="s">
        <v>88</v>
      </c>
      <c r="E73" s="1">
        <v>45348</v>
      </c>
      <c r="F73" s="1">
        <v>45356</v>
      </c>
      <c r="G73">
        <v>7</v>
      </c>
      <c r="H73">
        <v>578.70000000000005</v>
      </c>
      <c r="I73" t="s">
        <v>33</v>
      </c>
      <c r="J73" t="s">
        <v>23</v>
      </c>
      <c r="K73" t="str">
        <f>TEXT(Table3[[#This Row],[Order Date]],"YYYY")</f>
        <v>2024</v>
      </c>
      <c r="L73" t="str">
        <f>TEXT(Table3[[#This Row],[Order Date]],"MMM")</f>
        <v>Feb</v>
      </c>
      <c r="M73" t="str">
        <f>TEXT(Table3[[#This Row],[Order Date]],"DDD")</f>
        <v>Mon</v>
      </c>
      <c r="N73" t="s">
        <v>24</v>
      </c>
      <c r="O73">
        <f>ROUND(G73*H73*VLOOKUP(Table3[[#This Row],[Product Name]],Table2[],2,FALSE),0)</f>
        <v>2025</v>
      </c>
      <c r="P73">
        <f>Table3[[#This Row],[Quantity]]*Table3[[#This Row],[Unit Price]]</f>
        <v>4050.9000000000005</v>
      </c>
      <c r="Q73">
        <f>Table3[[#This Row],[Sales Revenue]]-Table3[[#This Row],[Total Cost]]</f>
        <v>2025.9000000000005</v>
      </c>
      <c r="R73">
        <f>DATEDIF(Table3[[#This Row],[Order Date]],Table3[[#This Row],[Delivery Date]],"D")</f>
        <v>8</v>
      </c>
    </row>
    <row r="74" spans="1:18" x14ac:dyDescent="0.35">
      <c r="A74" t="s">
        <v>202</v>
      </c>
      <c r="B74" t="s">
        <v>203</v>
      </c>
      <c r="C74" t="s">
        <v>61</v>
      </c>
      <c r="D74" t="s">
        <v>119</v>
      </c>
      <c r="E74" s="1">
        <v>45665</v>
      </c>
      <c r="F74" s="1">
        <v>45672</v>
      </c>
      <c r="G74">
        <v>6</v>
      </c>
      <c r="H74">
        <v>35.770000000000003</v>
      </c>
      <c r="I74" t="s">
        <v>22</v>
      </c>
      <c r="J74" t="s">
        <v>16</v>
      </c>
      <c r="K74" t="str">
        <f>TEXT(Table3[[#This Row],[Order Date]],"YYYY")</f>
        <v>2025</v>
      </c>
      <c r="L74" t="str">
        <f>TEXT(Table3[[#This Row],[Order Date]],"MMM")</f>
        <v>Jan</v>
      </c>
      <c r="M74" t="str">
        <f>TEXT(Table3[[#This Row],[Order Date]],"DDD")</f>
        <v>Wed</v>
      </c>
      <c r="N74" t="s">
        <v>63</v>
      </c>
      <c r="O74">
        <f>ROUND(G74*H74*VLOOKUP(Table3[[#This Row],[Product Name]],Table2[],2,FALSE),0)</f>
        <v>161</v>
      </c>
      <c r="P74">
        <f>Table3[[#This Row],[Quantity]]*Table3[[#This Row],[Unit Price]]</f>
        <v>214.62</v>
      </c>
      <c r="Q74">
        <f>Table3[[#This Row],[Sales Revenue]]-Table3[[#This Row],[Total Cost]]</f>
        <v>53.620000000000005</v>
      </c>
      <c r="R74">
        <f>DATEDIF(Table3[[#This Row],[Order Date]],Table3[[#This Row],[Delivery Date]],"D")</f>
        <v>7</v>
      </c>
    </row>
    <row r="75" spans="1:18" x14ac:dyDescent="0.35">
      <c r="A75" t="s">
        <v>204</v>
      </c>
      <c r="B75" t="s">
        <v>205</v>
      </c>
      <c r="C75" t="s">
        <v>20</v>
      </c>
      <c r="D75" t="s">
        <v>103</v>
      </c>
      <c r="E75" s="1">
        <v>45561</v>
      </c>
      <c r="F75" s="1">
        <v>45570</v>
      </c>
      <c r="G75">
        <v>9</v>
      </c>
      <c r="H75">
        <v>559.24</v>
      </c>
      <c r="I75" t="s">
        <v>22</v>
      </c>
      <c r="J75" t="s">
        <v>58</v>
      </c>
      <c r="K75" t="str">
        <f>TEXT(Table3[[#This Row],[Order Date]],"YYYY")</f>
        <v>2024</v>
      </c>
      <c r="L75" t="str">
        <f>TEXT(Table3[[#This Row],[Order Date]],"MMM")</f>
        <v>Sep</v>
      </c>
      <c r="M75" t="str">
        <f>TEXT(Table3[[#This Row],[Order Date]],"DDD")</f>
        <v>Thu</v>
      </c>
      <c r="N75" t="s">
        <v>50</v>
      </c>
      <c r="O75">
        <f>ROUND(G75*H75*VLOOKUP(Table3[[#This Row],[Product Name]],Table2[],2,FALSE),0)</f>
        <v>2768</v>
      </c>
      <c r="P75">
        <f>Table3[[#This Row],[Quantity]]*Table3[[#This Row],[Unit Price]]</f>
        <v>5033.16</v>
      </c>
      <c r="Q75">
        <f>Table3[[#This Row],[Sales Revenue]]-Table3[[#This Row],[Total Cost]]</f>
        <v>2265.16</v>
      </c>
      <c r="R75">
        <f>DATEDIF(Table3[[#This Row],[Order Date]],Table3[[#This Row],[Delivery Date]],"D")</f>
        <v>9</v>
      </c>
    </row>
    <row r="76" spans="1:18" x14ac:dyDescent="0.35">
      <c r="A76" t="s">
        <v>206</v>
      </c>
      <c r="B76" t="s">
        <v>207</v>
      </c>
      <c r="C76" t="s">
        <v>37</v>
      </c>
      <c r="D76" t="s">
        <v>85</v>
      </c>
      <c r="E76" s="1">
        <v>45417</v>
      </c>
      <c r="F76" s="1">
        <v>45423</v>
      </c>
      <c r="G76">
        <v>4</v>
      </c>
      <c r="H76">
        <v>567.29999999999995</v>
      </c>
      <c r="I76" t="s">
        <v>15</v>
      </c>
      <c r="J76" t="s">
        <v>23</v>
      </c>
      <c r="K76" t="str">
        <f>TEXT(Table3[[#This Row],[Order Date]],"YYYY")</f>
        <v>2024</v>
      </c>
      <c r="L76" t="str">
        <f>TEXT(Table3[[#This Row],[Order Date]],"MMM")</f>
        <v>May</v>
      </c>
      <c r="M76" t="str">
        <f>TEXT(Table3[[#This Row],[Order Date]],"DDD")</f>
        <v>Sun</v>
      </c>
      <c r="N76" t="s">
        <v>39</v>
      </c>
      <c r="O76">
        <f>ROUND(G76*H76*VLOOKUP(Table3[[#This Row],[Product Name]],Table2[],2,FALSE),0)</f>
        <v>1248</v>
      </c>
      <c r="P76">
        <f>Table3[[#This Row],[Quantity]]*Table3[[#This Row],[Unit Price]]</f>
        <v>2269.1999999999998</v>
      </c>
      <c r="Q76">
        <f>Table3[[#This Row],[Sales Revenue]]-Table3[[#This Row],[Total Cost]]</f>
        <v>1021.1999999999998</v>
      </c>
      <c r="R76">
        <f>DATEDIF(Table3[[#This Row],[Order Date]],Table3[[#This Row],[Delivery Date]],"D")</f>
        <v>6</v>
      </c>
    </row>
    <row r="77" spans="1:18" x14ac:dyDescent="0.35">
      <c r="A77" t="s">
        <v>208</v>
      </c>
      <c r="B77" t="s">
        <v>209</v>
      </c>
      <c r="C77" t="s">
        <v>37</v>
      </c>
      <c r="D77" t="s">
        <v>85</v>
      </c>
      <c r="E77" s="1">
        <v>45700</v>
      </c>
      <c r="F77" s="1">
        <v>45707</v>
      </c>
      <c r="G77">
        <v>3</v>
      </c>
      <c r="H77">
        <v>303.89999999999998</v>
      </c>
      <c r="I77" t="s">
        <v>22</v>
      </c>
      <c r="J77" t="s">
        <v>16</v>
      </c>
      <c r="K77" t="str">
        <f>TEXT(Table3[[#This Row],[Order Date]],"YYYY")</f>
        <v>2025</v>
      </c>
      <c r="L77" t="str">
        <f>TEXT(Table3[[#This Row],[Order Date]],"MMM")</f>
        <v>Feb</v>
      </c>
      <c r="M77" t="str">
        <f>TEXT(Table3[[#This Row],[Order Date]],"DDD")</f>
        <v>Wed</v>
      </c>
      <c r="N77" t="s">
        <v>39</v>
      </c>
      <c r="O77">
        <f>ROUND(G77*H77*VLOOKUP(Table3[[#This Row],[Product Name]],Table2[],2,FALSE),0)</f>
        <v>501</v>
      </c>
      <c r="P77">
        <f>Table3[[#This Row],[Quantity]]*Table3[[#This Row],[Unit Price]]</f>
        <v>911.69999999999993</v>
      </c>
      <c r="Q77">
        <f>Table3[[#This Row],[Sales Revenue]]-Table3[[#This Row],[Total Cost]]</f>
        <v>410.69999999999993</v>
      </c>
      <c r="R77">
        <f>DATEDIF(Table3[[#This Row],[Order Date]],Table3[[#This Row],[Delivery Date]],"D")</f>
        <v>7</v>
      </c>
    </row>
    <row r="78" spans="1:18" x14ac:dyDescent="0.35">
      <c r="A78" t="s">
        <v>210</v>
      </c>
      <c r="B78" t="s">
        <v>211</v>
      </c>
      <c r="C78" t="s">
        <v>20</v>
      </c>
      <c r="D78" t="s">
        <v>93</v>
      </c>
      <c r="E78" s="1">
        <v>45512</v>
      </c>
      <c r="F78" s="1">
        <v>45516</v>
      </c>
      <c r="G78">
        <v>4</v>
      </c>
      <c r="H78">
        <v>577.26</v>
      </c>
      <c r="I78" t="s">
        <v>22</v>
      </c>
      <c r="J78" t="s">
        <v>49</v>
      </c>
      <c r="K78" t="str">
        <f>TEXT(Table3[[#This Row],[Order Date]],"YYYY")</f>
        <v>2024</v>
      </c>
      <c r="L78" t="str">
        <f>TEXT(Table3[[#This Row],[Order Date]],"MMM")</f>
        <v>Aug</v>
      </c>
      <c r="M78" t="str">
        <f>TEXT(Table3[[#This Row],[Order Date]],"DDD")</f>
        <v>Thu</v>
      </c>
      <c r="N78" t="s">
        <v>17</v>
      </c>
      <c r="O78">
        <f>ROUND(G78*H78*VLOOKUP(Table3[[#This Row],[Product Name]],Table2[],2,FALSE),0)</f>
        <v>1385</v>
      </c>
      <c r="P78">
        <f>Table3[[#This Row],[Quantity]]*Table3[[#This Row],[Unit Price]]</f>
        <v>2309.04</v>
      </c>
      <c r="Q78">
        <f>Table3[[#This Row],[Sales Revenue]]-Table3[[#This Row],[Total Cost]]</f>
        <v>924.04</v>
      </c>
      <c r="R78">
        <f>DATEDIF(Table3[[#This Row],[Order Date]],Table3[[#This Row],[Delivery Date]],"D")</f>
        <v>4</v>
      </c>
    </row>
    <row r="79" spans="1:18" x14ac:dyDescent="0.35">
      <c r="A79" t="s">
        <v>212</v>
      </c>
      <c r="B79" t="s">
        <v>213</v>
      </c>
      <c r="C79" t="s">
        <v>13</v>
      </c>
      <c r="D79" t="s">
        <v>72</v>
      </c>
      <c r="E79" s="1">
        <v>45413</v>
      </c>
      <c r="F79" s="1">
        <v>45416</v>
      </c>
      <c r="G79">
        <v>3</v>
      </c>
      <c r="H79">
        <v>801.5</v>
      </c>
      <c r="I79" t="s">
        <v>33</v>
      </c>
      <c r="J79" t="s">
        <v>16</v>
      </c>
      <c r="K79" t="str">
        <f>TEXT(Table3[[#This Row],[Order Date]],"YYYY")</f>
        <v>2024</v>
      </c>
      <c r="L79" t="str">
        <f>TEXT(Table3[[#This Row],[Order Date]],"MMM")</f>
        <v>May</v>
      </c>
      <c r="M79" t="str">
        <f>TEXT(Table3[[#This Row],[Order Date]],"DDD")</f>
        <v>Wed</v>
      </c>
      <c r="N79" t="s">
        <v>96</v>
      </c>
      <c r="O79">
        <f>ROUND(G79*H79*VLOOKUP(Table3[[#This Row],[Product Name]],Table2[],2,FALSE),0)</f>
        <v>1803</v>
      </c>
      <c r="P79">
        <f>Table3[[#This Row],[Quantity]]*Table3[[#This Row],[Unit Price]]</f>
        <v>2404.5</v>
      </c>
      <c r="Q79">
        <f>Table3[[#This Row],[Sales Revenue]]-Table3[[#This Row],[Total Cost]]</f>
        <v>601.5</v>
      </c>
      <c r="R79">
        <f>DATEDIF(Table3[[#This Row],[Order Date]],Table3[[#This Row],[Delivery Date]],"D")</f>
        <v>3</v>
      </c>
    </row>
    <row r="80" spans="1:18" x14ac:dyDescent="0.35">
      <c r="A80" t="s">
        <v>214</v>
      </c>
      <c r="B80" t="s">
        <v>215</v>
      </c>
      <c r="C80" t="s">
        <v>13</v>
      </c>
      <c r="D80" t="s">
        <v>82</v>
      </c>
      <c r="E80" s="1">
        <v>45723</v>
      </c>
      <c r="F80" s="1">
        <v>45730</v>
      </c>
      <c r="G80">
        <v>2</v>
      </c>
      <c r="H80">
        <v>381.27</v>
      </c>
      <c r="I80" t="s">
        <v>33</v>
      </c>
      <c r="J80" t="s">
        <v>23</v>
      </c>
      <c r="K80" t="str">
        <f>TEXT(Table3[[#This Row],[Order Date]],"YYYY")</f>
        <v>2025</v>
      </c>
      <c r="L80" t="str">
        <f>TEXT(Table3[[#This Row],[Order Date]],"MMM")</f>
        <v>Mar</v>
      </c>
      <c r="M80" t="str">
        <f>TEXT(Table3[[#This Row],[Order Date]],"DDD")</f>
        <v>Fri</v>
      </c>
      <c r="N80" t="s">
        <v>24</v>
      </c>
      <c r="O80">
        <f>ROUND(G80*H80*VLOOKUP(Table3[[#This Row],[Product Name]],Table2[],2,FALSE),0)</f>
        <v>496</v>
      </c>
      <c r="P80">
        <f>Table3[[#This Row],[Quantity]]*Table3[[#This Row],[Unit Price]]</f>
        <v>762.54</v>
      </c>
      <c r="Q80">
        <f>Table3[[#This Row],[Sales Revenue]]-Table3[[#This Row],[Total Cost]]</f>
        <v>266.53999999999996</v>
      </c>
      <c r="R80">
        <f>DATEDIF(Table3[[#This Row],[Order Date]],Table3[[#This Row],[Delivery Date]],"D")</f>
        <v>7</v>
      </c>
    </row>
    <row r="81" spans="1:18" x14ac:dyDescent="0.35">
      <c r="A81" t="s">
        <v>216</v>
      </c>
      <c r="B81" t="s">
        <v>217</v>
      </c>
      <c r="C81" t="s">
        <v>61</v>
      </c>
      <c r="D81" t="s">
        <v>119</v>
      </c>
      <c r="E81" s="1">
        <v>45513</v>
      </c>
      <c r="F81" s="1">
        <v>45521</v>
      </c>
      <c r="G81">
        <v>1</v>
      </c>
      <c r="H81">
        <v>114.34</v>
      </c>
      <c r="I81" t="s">
        <v>33</v>
      </c>
      <c r="J81" t="s">
        <v>58</v>
      </c>
      <c r="K81" t="str">
        <f>TEXT(Table3[[#This Row],[Order Date]],"YYYY")</f>
        <v>2024</v>
      </c>
      <c r="L81" t="str">
        <f>TEXT(Table3[[#This Row],[Order Date]],"MMM")</f>
        <v>Aug</v>
      </c>
      <c r="M81" t="str">
        <f>TEXT(Table3[[#This Row],[Order Date]],"DDD")</f>
        <v>Fri</v>
      </c>
      <c r="N81" t="s">
        <v>17</v>
      </c>
      <c r="O81">
        <f>ROUND(G81*H81*VLOOKUP(Table3[[#This Row],[Product Name]],Table2[],2,FALSE),0)</f>
        <v>86</v>
      </c>
      <c r="P81">
        <f>Table3[[#This Row],[Quantity]]*Table3[[#This Row],[Unit Price]]</f>
        <v>114.34</v>
      </c>
      <c r="Q81">
        <f>Table3[[#This Row],[Sales Revenue]]-Table3[[#This Row],[Total Cost]]</f>
        <v>28.340000000000003</v>
      </c>
      <c r="R81">
        <f>DATEDIF(Table3[[#This Row],[Order Date]],Table3[[#This Row],[Delivery Date]],"D")</f>
        <v>8</v>
      </c>
    </row>
    <row r="82" spans="1:18" x14ac:dyDescent="0.35">
      <c r="A82" t="s">
        <v>218</v>
      </c>
      <c r="B82" t="s">
        <v>219</v>
      </c>
      <c r="C82" t="s">
        <v>27</v>
      </c>
      <c r="D82" t="s">
        <v>28</v>
      </c>
      <c r="E82" s="1">
        <v>45392</v>
      </c>
      <c r="F82" s="1">
        <v>45395</v>
      </c>
      <c r="G82">
        <v>7</v>
      </c>
      <c r="H82">
        <v>22.79</v>
      </c>
      <c r="I82" t="s">
        <v>22</v>
      </c>
      <c r="J82" t="s">
        <v>23</v>
      </c>
      <c r="K82" t="str">
        <f>TEXT(Table3[[#This Row],[Order Date]],"YYYY")</f>
        <v>2024</v>
      </c>
      <c r="L82" t="str">
        <f>TEXT(Table3[[#This Row],[Order Date]],"MMM")</f>
        <v>Apr</v>
      </c>
      <c r="M82" t="str">
        <f>TEXT(Table3[[#This Row],[Order Date]],"DDD")</f>
        <v>Wed</v>
      </c>
      <c r="N82" t="s">
        <v>96</v>
      </c>
      <c r="O82">
        <f>ROUND(G82*H82*VLOOKUP(Table3[[#This Row],[Product Name]],Table2[],2,FALSE),0)</f>
        <v>128</v>
      </c>
      <c r="P82">
        <f>Table3[[#This Row],[Quantity]]*Table3[[#This Row],[Unit Price]]</f>
        <v>159.53</v>
      </c>
      <c r="Q82">
        <f>Table3[[#This Row],[Sales Revenue]]-Table3[[#This Row],[Total Cost]]</f>
        <v>31.53</v>
      </c>
      <c r="R82">
        <f>DATEDIF(Table3[[#This Row],[Order Date]],Table3[[#This Row],[Delivery Date]],"D")</f>
        <v>3</v>
      </c>
    </row>
    <row r="83" spans="1:18" x14ac:dyDescent="0.35">
      <c r="A83" t="s">
        <v>220</v>
      </c>
      <c r="B83" t="s">
        <v>221</v>
      </c>
      <c r="C83" t="s">
        <v>20</v>
      </c>
      <c r="D83" t="s">
        <v>66</v>
      </c>
      <c r="E83" s="1">
        <v>45738</v>
      </c>
      <c r="F83" s="1">
        <v>45747</v>
      </c>
      <c r="G83">
        <v>9</v>
      </c>
      <c r="H83">
        <v>706.51</v>
      </c>
      <c r="I83" t="s">
        <v>33</v>
      </c>
      <c r="J83" t="s">
        <v>23</v>
      </c>
      <c r="K83" t="str">
        <f>TEXT(Table3[[#This Row],[Order Date]],"YYYY")</f>
        <v>2025</v>
      </c>
      <c r="L83" t="str">
        <f>TEXT(Table3[[#This Row],[Order Date]],"MMM")</f>
        <v>Mar</v>
      </c>
      <c r="M83" t="str">
        <f>TEXT(Table3[[#This Row],[Order Date]],"DDD")</f>
        <v>Sat</v>
      </c>
      <c r="N83" t="s">
        <v>63</v>
      </c>
      <c r="O83">
        <f>ROUND(G83*H83*VLOOKUP(Table3[[#This Row],[Product Name]],Table2[],2,FALSE),0)</f>
        <v>3179</v>
      </c>
      <c r="P83">
        <f>Table3[[#This Row],[Quantity]]*Table3[[#This Row],[Unit Price]]</f>
        <v>6358.59</v>
      </c>
      <c r="Q83">
        <f>Table3[[#This Row],[Sales Revenue]]-Table3[[#This Row],[Total Cost]]</f>
        <v>3179.59</v>
      </c>
      <c r="R83">
        <f>DATEDIF(Table3[[#This Row],[Order Date]],Table3[[#This Row],[Delivery Date]],"D")</f>
        <v>9</v>
      </c>
    </row>
    <row r="84" spans="1:18" x14ac:dyDescent="0.35">
      <c r="A84" t="s">
        <v>222</v>
      </c>
      <c r="B84" t="s">
        <v>223</v>
      </c>
      <c r="C84" t="s">
        <v>20</v>
      </c>
      <c r="D84" t="s">
        <v>21</v>
      </c>
      <c r="E84" s="1">
        <v>45405</v>
      </c>
      <c r="F84" s="1">
        <v>45413</v>
      </c>
      <c r="G84">
        <v>8</v>
      </c>
      <c r="H84">
        <v>15.49</v>
      </c>
      <c r="I84" t="s">
        <v>15</v>
      </c>
      <c r="J84" t="s">
        <v>16</v>
      </c>
      <c r="K84" t="str">
        <f>TEXT(Table3[[#This Row],[Order Date]],"YYYY")</f>
        <v>2024</v>
      </c>
      <c r="L84" t="str">
        <f>TEXT(Table3[[#This Row],[Order Date]],"MMM")</f>
        <v>Apr</v>
      </c>
      <c r="M84" t="str">
        <f>TEXT(Table3[[#This Row],[Order Date]],"DDD")</f>
        <v>Tue</v>
      </c>
      <c r="N84" t="s">
        <v>79</v>
      </c>
      <c r="O84">
        <f>ROUND(G84*H84*VLOOKUP(Table3[[#This Row],[Product Name]],Table2[],2,FALSE),0)</f>
        <v>81</v>
      </c>
      <c r="P84">
        <f>Table3[[#This Row],[Quantity]]*Table3[[#This Row],[Unit Price]]</f>
        <v>123.92</v>
      </c>
      <c r="Q84">
        <f>Table3[[#This Row],[Sales Revenue]]-Table3[[#This Row],[Total Cost]]</f>
        <v>42.92</v>
      </c>
      <c r="R84">
        <f>DATEDIF(Table3[[#This Row],[Order Date]],Table3[[#This Row],[Delivery Date]],"D")</f>
        <v>8</v>
      </c>
    </row>
    <row r="85" spans="1:18" x14ac:dyDescent="0.35">
      <c r="A85" t="s">
        <v>224</v>
      </c>
      <c r="B85" t="s">
        <v>225</v>
      </c>
      <c r="C85" t="s">
        <v>13</v>
      </c>
      <c r="D85" t="s">
        <v>72</v>
      </c>
      <c r="E85" s="1">
        <v>45369</v>
      </c>
      <c r="F85" s="1">
        <v>45379</v>
      </c>
      <c r="G85">
        <v>4</v>
      </c>
      <c r="H85">
        <v>741.37</v>
      </c>
      <c r="I85" t="s">
        <v>33</v>
      </c>
      <c r="J85" t="s">
        <v>23</v>
      </c>
      <c r="K85" t="str">
        <f>TEXT(Table3[[#This Row],[Order Date]],"YYYY")</f>
        <v>2024</v>
      </c>
      <c r="L85" t="str">
        <f>TEXT(Table3[[#This Row],[Order Date]],"MMM")</f>
        <v>Mar</v>
      </c>
      <c r="M85" t="str">
        <f>TEXT(Table3[[#This Row],[Order Date]],"DDD")</f>
        <v>Mon</v>
      </c>
      <c r="N85" t="s">
        <v>63</v>
      </c>
      <c r="O85">
        <f>ROUND(G85*H85*VLOOKUP(Table3[[#This Row],[Product Name]],Table2[],2,FALSE),0)</f>
        <v>2224</v>
      </c>
      <c r="P85">
        <f>Table3[[#This Row],[Quantity]]*Table3[[#This Row],[Unit Price]]</f>
        <v>2965.48</v>
      </c>
      <c r="Q85">
        <f>Table3[[#This Row],[Sales Revenue]]-Table3[[#This Row],[Total Cost]]</f>
        <v>741.48</v>
      </c>
      <c r="R85">
        <f>DATEDIF(Table3[[#This Row],[Order Date]],Table3[[#This Row],[Delivery Date]],"D")</f>
        <v>10</v>
      </c>
    </row>
    <row r="86" spans="1:18" x14ac:dyDescent="0.35">
      <c r="A86" t="s">
        <v>226</v>
      </c>
      <c r="B86" t="s">
        <v>227</v>
      </c>
      <c r="C86" t="s">
        <v>27</v>
      </c>
      <c r="D86" t="s">
        <v>124</v>
      </c>
      <c r="E86" s="1">
        <v>45422</v>
      </c>
      <c r="F86" s="1">
        <v>45427</v>
      </c>
      <c r="G86">
        <v>9</v>
      </c>
      <c r="H86">
        <v>590.88</v>
      </c>
      <c r="I86" t="s">
        <v>22</v>
      </c>
      <c r="J86" t="s">
        <v>58</v>
      </c>
      <c r="K86" t="str">
        <f>TEXT(Table3[[#This Row],[Order Date]],"YYYY")</f>
        <v>2024</v>
      </c>
      <c r="L86" t="str">
        <f>TEXT(Table3[[#This Row],[Order Date]],"MMM")</f>
        <v>May</v>
      </c>
      <c r="M86" t="str">
        <f>TEXT(Table3[[#This Row],[Order Date]],"DDD")</f>
        <v>Fri</v>
      </c>
      <c r="N86" t="s">
        <v>24</v>
      </c>
      <c r="O86">
        <f>ROUND(G86*H86*VLOOKUP(Table3[[#This Row],[Product Name]],Table2[],2,FALSE),0)</f>
        <v>3457</v>
      </c>
      <c r="P86">
        <f>Table3[[#This Row],[Quantity]]*Table3[[#This Row],[Unit Price]]</f>
        <v>5317.92</v>
      </c>
      <c r="Q86">
        <f>Table3[[#This Row],[Sales Revenue]]-Table3[[#This Row],[Total Cost]]</f>
        <v>1860.92</v>
      </c>
      <c r="R86">
        <f>DATEDIF(Table3[[#This Row],[Order Date]],Table3[[#This Row],[Delivery Date]],"D")</f>
        <v>5</v>
      </c>
    </row>
    <row r="87" spans="1:18" x14ac:dyDescent="0.35">
      <c r="A87" t="s">
        <v>228</v>
      </c>
      <c r="B87" t="s">
        <v>229</v>
      </c>
      <c r="C87" t="s">
        <v>61</v>
      </c>
      <c r="D87" t="s">
        <v>78</v>
      </c>
      <c r="E87" s="1">
        <v>45501</v>
      </c>
      <c r="F87" s="1">
        <v>45506</v>
      </c>
      <c r="G87">
        <v>2</v>
      </c>
      <c r="H87">
        <v>117.48</v>
      </c>
      <c r="I87" t="s">
        <v>22</v>
      </c>
      <c r="J87" t="s">
        <v>16</v>
      </c>
      <c r="K87" t="str">
        <f>TEXT(Table3[[#This Row],[Order Date]],"YYYY")</f>
        <v>2024</v>
      </c>
      <c r="L87" t="str">
        <f>TEXT(Table3[[#This Row],[Order Date]],"MMM")</f>
        <v>Jul</v>
      </c>
      <c r="M87" t="str">
        <f>TEXT(Table3[[#This Row],[Order Date]],"DDD")</f>
        <v>Sun</v>
      </c>
      <c r="N87" t="s">
        <v>79</v>
      </c>
      <c r="O87">
        <f>ROUND(G87*H87*VLOOKUP(Table3[[#This Row],[Product Name]],Table2[],2,FALSE),0)</f>
        <v>164</v>
      </c>
      <c r="P87">
        <f>Table3[[#This Row],[Quantity]]*Table3[[#This Row],[Unit Price]]</f>
        <v>234.96</v>
      </c>
      <c r="Q87">
        <f>Table3[[#This Row],[Sales Revenue]]-Table3[[#This Row],[Total Cost]]</f>
        <v>70.960000000000008</v>
      </c>
      <c r="R87">
        <f>DATEDIF(Table3[[#This Row],[Order Date]],Table3[[#This Row],[Delivery Date]],"D")</f>
        <v>5</v>
      </c>
    </row>
    <row r="88" spans="1:18" x14ac:dyDescent="0.35">
      <c r="A88" t="s">
        <v>230</v>
      </c>
      <c r="B88" t="s">
        <v>231</v>
      </c>
      <c r="C88" t="s">
        <v>61</v>
      </c>
      <c r="D88" t="s">
        <v>78</v>
      </c>
      <c r="E88" s="1">
        <v>45479</v>
      </c>
      <c r="F88" s="1">
        <v>45485</v>
      </c>
      <c r="G88">
        <v>5</v>
      </c>
      <c r="H88">
        <v>743.7</v>
      </c>
      <c r="I88" t="s">
        <v>15</v>
      </c>
      <c r="J88" t="s">
        <v>58</v>
      </c>
      <c r="K88" t="str">
        <f>TEXT(Table3[[#This Row],[Order Date]],"YYYY")</f>
        <v>2024</v>
      </c>
      <c r="L88" t="str">
        <f>TEXT(Table3[[#This Row],[Order Date]],"MMM")</f>
        <v>Jul</v>
      </c>
      <c r="M88" t="str">
        <f>TEXT(Table3[[#This Row],[Order Date]],"DDD")</f>
        <v>Sat</v>
      </c>
      <c r="N88" t="s">
        <v>34</v>
      </c>
      <c r="O88">
        <f>ROUND(G88*H88*VLOOKUP(Table3[[#This Row],[Product Name]],Table2[],2,FALSE),0)</f>
        <v>2603</v>
      </c>
      <c r="P88">
        <f>Table3[[#This Row],[Quantity]]*Table3[[#This Row],[Unit Price]]</f>
        <v>3718.5</v>
      </c>
      <c r="Q88">
        <f>Table3[[#This Row],[Sales Revenue]]-Table3[[#This Row],[Total Cost]]</f>
        <v>1115.5</v>
      </c>
      <c r="R88">
        <f>DATEDIF(Table3[[#This Row],[Order Date]],Table3[[#This Row],[Delivery Date]],"D")</f>
        <v>6</v>
      </c>
    </row>
    <row r="89" spans="1:18" x14ac:dyDescent="0.35">
      <c r="A89" t="s">
        <v>232</v>
      </c>
      <c r="B89" t="s">
        <v>233</v>
      </c>
      <c r="C89" t="s">
        <v>27</v>
      </c>
      <c r="D89" t="s">
        <v>124</v>
      </c>
      <c r="E89" s="1">
        <v>45493</v>
      </c>
      <c r="F89" s="1">
        <v>45502</v>
      </c>
      <c r="G89">
        <v>9</v>
      </c>
      <c r="H89">
        <v>300.39</v>
      </c>
      <c r="I89" t="s">
        <v>22</v>
      </c>
      <c r="J89" t="s">
        <v>49</v>
      </c>
      <c r="K89" t="str">
        <f>TEXT(Table3[[#This Row],[Order Date]],"YYYY")</f>
        <v>2024</v>
      </c>
      <c r="L89" t="str">
        <f>TEXT(Table3[[#This Row],[Order Date]],"MMM")</f>
        <v>Jul</v>
      </c>
      <c r="M89" t="str">
        <f>TEXT(Table3[[#This Row],[Order Date]],"DDD")</f>
        <v>Sat</v>
      </c>
      <c r="N89" t="s">
        <v>24</v>
      </c>
      <c r="O89">
        <f>ROUND(G89*H89*VLOOKUP(Table3[[#This Row],[Product Name]],Table2[],2,FALSE),0)</f>
        <v>1757</v>
      </c>
      <c r="P89">
        <f>Table3[[#This Row],[Quantity]]*Table3[[#This Row],[Unit Price]]</f>
        <v>2703.5099999999998</v>
      </c>
      <c r="Q89">
        <f>Table3[[#This Row],[Sales Revenue]]-Table3[[#This Row],[Total Cost]]</f>
        <v>946.50999999999976</v>
      </c>
      <c r="R89">
        <f>DATEDIF(Table3[[#This Row],[Order Date]],Table3[[#This Row],[Delivery Date]],"D")</f>
        <v>9</v>
      </c>
    </row>
    <row r="90" spans="1:18" x14ac:dyDescent="0.35">
      <c r="A90" t="s">
        <v>234</v>
      </c>
      <c r="B90" t="s">
        <v>235</v>
      </c>
      <c r="C90" t="s">
        <v>27</v>
      </c>
      <c r="D90" t="s">
        <v>32</v>
      </c>
      <c r="E90" s="1">
        <v>45644</v>
      </c>
      <c r="F90" s="1">
        <v>45653</v>
      </c>
      <c r="G90">
        <v>3</v>
      </c>
      <c r="H90">
        <v>560.57000000000005</v>
      </c>
      <c r="I90" t="s">
        <v>33</v>
      </c>
      <c r="J90" t="s">
        <v>16</v>
      </c>
      <c r="K90" t="str">
        <f>TEXT(Table3[[#This Row],[Order Date]],"YYYY")</f>
        <v>2024</v>
      </c>
      <c r="L90" t="str">
        <f>TEXT(Table3[[#This Row],[Order Date]],"MMM")</f>
        <v>Dec</v>
      </c>
      <c r="M90" t="str">
        <f>TEXT(Table3[[#This Row],[Order Date]],"DDD")</f>
        <v>Wed</v>
      </c>
      <c r="N90" t="s">
        <v>29</v>
      </c>
      <c r="O90">
        <f>ROUND(G90*H90*VLOOKUP(Table3[[#This Row],[Product Name]],Table2[],2,FALSE),0)</f>
        <v>1429</v>
      </c>
      <c r="P90">
        <f>Table3[[#This Row],[Quantity]]*Table3[[#This Row],[Unit Price]]</f>
        <v>1681.71</v>
      </c>
      <c r="Q90">
        <f>Table3[[#This Row],[Sales Revenue]]-Table3[[#This Row],[Total Cost]]</f>
        <v>252.71000000000004</v>
      </c>
      <c r="R90">
        <f>DATEDIF(Table3[[#This Row],[Order Date]],Table3[[#This Row],[Delivery Date]],"D")</f>
        <v>9</v>
      </c>
    </row>
    <row r="91" spans="1:18" x14ac:dyDescent="0.35">
      <c r="A91" t="s">
        <v>236</v>
      </c>
      <c r="B91" t="s">
        <v>237</v>
      </c>
      <c r="C91" t="s">
        <v>27</v>
      </c>
      <c r="D91" t="s">
        <v>28</v>
      </c>
      <c r="E91" s="1">
        <v>45618</v>
      </c>
      <c r="F91" s="1">
        <v>45622</v>
      </c>
      <c r="G91">
        <v>8</v>
      </c>
      <c r="H91">
        <v>736.71</v>
      </c>
      <c r="I91" t="s">
        <v>15</v>
      </c>
      <c r="J91" t="s">
        <v>16</v>
      </c>
      <c r="K91" t="str">
        <f>TEXT(Table3[[#This Row],[Order Date]],"YYYY")</f>
        <v>2024</v>
      </c>
      <c r="L91" t="str">
        <f>TEXT(Table3[[#This Row],[Order Date]],"MMM")</f>
        <v>Nov</v>
      </c>
      <c r="M91" t="str">
        <f>TEXT(Table3[[#This Row],[Order Date]],"DDD")</f>
        <v>Fri</v>
      </c>
      <c r="N91" t="s">
        <v>43</v>
      </c>
      <c r="O91">
        <f>ROUND(G91*H91*VLOOKUP(Table3[[#This Row],[Product Name]],Table2[],2,FALSE),0)</f>
        <v>4715</v>
      </c>
      <c r="P91">
        <f>Table3[[#This Row],[Quantity]]*Table3[[#This Row],[Unit Price]]</f>
        <v>5893.68</v>
      </c>
      <c r="Q91">
        <f>Table3[[#This Row],[Sales Revenue]]-Table3[[#This Row],[Total Cost]]</f>
        <v>1178.6800000000003</v>
      </c>
      <c r="R91">
        <f>DATEDIF(Table3[[#This Row],[Order Date]],Table3[[#This Row],[Delivery Date]],"D")</f>
        <v>4</v>
      </c>
    </row>
    <row r="92" spans="1:18" x14ac:dyDescent="0.35">
      <c r="A92" t="s">
        <v>238</v>
      </c>
      <c r="B92" t="s">
        <v>239</v>
      </c>
      <c r="C92" t="s">
        <v>13</v>
      </c>
      <c r="D92" t="s">
        <v>14</v>
      </c>
      <c r="E92" s="1">
        <v>45531</v>
      </c>
      <c r="F92" s="1">
        <v>45539</v>
      </c>
      <c r="G92">
        <v>9</v>
      </c>
      <c r="H92">
        <v>825.36</v>
      </c>
      <c r="I92" t="s">
        <v>22</v>
      </c>
      <c r="J92" t="s">
        <v>16</v>
      </c>
      <c r="K92" t="str">
        <f>TEXT(Table3[[#This Row],[Order Date]],"YYYY")</f>
        <v>2024</v>
      </c>
      <c r="L92" t="str">
        <f>TEXT(Table3[[#This Row],[Order Date]],"MMM")</f>
        <v>Aug</v>
      </c>
      <c r="M92" t="str">
        <f>TEXT(Table3[[#This Row],[Order Date]],"DDD")</f>
        <v>Tue</v>
      </c>
      <c r="N92" t="s">
        <v>79</v>
      </c>
      <c r="O92">
        <f>ROUND(G92*H92*VLOOKUP(Table3[[#This Row],[Product Name]],Table2[],2,FALSE),0)</f>
        <v>5571</v>
      </c>
      <c r="P92">
        <f>Table3[[#This Row],[Quantity]]*Table3[[#This Row],[Unit Price]]</f>
        <v>7428.24</v>
      </c>
      <c r="Q92">
        <f>Table3[[#This Row],[Sales Revenue]]-Table3[[#This Row],[Total Cost]]</f>
        <v>1857.2399999999998</v>
      </c>
      <c r="R92">
        <f>DATEDIF(Table3[[#This Row],[Order Date]],Table3[[#This Row],[Delivery Date]],"D")</f>
        <v>8</v>
      </c>
    </row>
    <row r="93" spans="1:18" x14ac:dyDescent="0.35">
      <c r="A93" t="s">
        <v>240</v>
      </c>
      <c r="B93" t="s">
        <v>241</v>
      </c>
      <c r="C93" t="s">
        <v>61</v>
      </c>
      <c r="D93" t="s">
        <v>163</v>
      </c>
      <c r="E93" s="1">
        <v>45576</v>
      </c>
      <c r="F93" s="1">
        <v>45586</v>
      </c>
      <c r="G93">
        <v>10</v>
      </c>
      <c r="H93">
        <v>413.45</v>
      </c>
      <c r="I93" t="s">
        <v>33</v>
      </c>
      <c r="J93" t="s">
        <v>58</v>
      </c>
      <c r="K93" t="str">
        <f>TEXT(Table3[[#This Row],[Order Date]],"YYYY")</f>
        <v>2024</v>
      </c>
      <c r="L93" t="str">
        <f>TEXT(Table3[[#This Row],[Order Date]],"MMM")</f>
        <v>Oct</v>
      </c>
      <c r="M93" t="str">
        <f>TEXT(Table3[[#This Row],[Order Date]],"DDD")</f>
        <v>Fri</v>
      </c>
      <c r="N93" t="s">
        <v>43</v>
      </c>
      <c r="O93">
        <f>ROUND(G93*H93*VLOOKUP(Table3[[#This Row],[Product Name]],Table2[],2,FALSE),0)</f>
        <v>2687</v>
      </c>
      <c r="P93">
        <f>Table3[[#This Row],[Quantity]]*Table3[[#This Row],[Unit Price]]</f>
        <v>4134.5</v>
      </c>
      <c r="Q93">
        <f>Table3[[#This Row],[Sales Revenue]]-Table3[[#This Row],[Total Cost]]</f>
        <v>1447.5</v>
      </c>
      <c r="R93">
        <f>DATEDIF(Table3[[#This Row],[Order Date]],Table3[[#This Row],[Delivery Date]],"D")</f>
        <v>10</v>
      </c>
    </row>
    <row r="94" spans="1:18" x14ac:dyDescent="0.35">
      <c r="A94" t="s">
        <v>242</v>
      </c>
      <c r="B94" t="s">
        <v>243</v>
      </c>
      <c r="C94" t="s">
        <v>13</v>
      </c>
      <c r="D94" t="s">
        <v>14</v>
      </c>
      <c r="E94" s="1">
        <v>45484</v>
      </c>
      <c r="F94" s="1">
        <v>45488</v>
      </c>
      <c r="G94">
        <v>1</v>
      </c>
      <c r="H94">
        <v>788.1</v>
      </c>
      <c r="I94" t="s">
        <v>15</v>
      </c>
      <c r="J94" t="s">
        <v>58</v>
      </c>
      <c r="K94" t="str">
        <f>TEXT(Table3[[#This Row],[Order Date]],"YYYY")</f>
        <v>2024</v>
      </c>
      <c r="L94" t="str">
        <f>TEXT(Table3[[#This Row],[Order Date]],"MMM")</f>
        <v>Jul</v>
      </c>
      <c r="M94" t="str">
        <f>TEXT(Table3[[#This Row],[Order Date]],"DDD")</f>
        <v>Thu</v>
      </c>
      <c r="N94" t="s">
        <v>43</v>
      </c>
      <c r="O94">
        <f>ROUND(G94*H94*VLOOKUP(Table3[[#This Row],[Product Name]],Table2[],2,FALSE),0)</f>
        <v>591</v>
      </c>
      <c r="P94">
        <f>Table3[[#This Row],[Quantity]]*Table3[[#This Row],[Unit Price]]</f>
        <v>788.1</v>
      </c>
      <c r="Q94">
        <f>Table3[[#This Row],[Sales Revenue]]-Table3[[#This Row],[Total Cost]]</f>
        <v>197.10000000000002</v>
      </c>
      <c r="R94">
        <f>DATEDIF(Table3[[#This Row],[Order Date]],Table3[[#This Row],[Delivery Date]],"D")</f>
        <v>4</v>
      </c>
    </row>
    <row r="95" spans="1:18" x14ac:dyDescent="0.35">
      <c r="A95" t="s">
        <v>244</v>
      </c>
      <c r="B95" t="s">
        <v>245</v>
      </c>
      <c r="C95" t="s">
        <v>61</v>
      </c>
      <c r="D95" t="s">
        <v>141</v>
      </c>
      <c r="E95" s="1">
        <v>45510</v>
      </c>
      <c r="F95" s="1">
        <v>45518</v>
      </c>
      <c r="G95">
        <v>6</v>
      </c>
      <c r="H95">
        <v>958.44</v>
      </c>
      <c r="I95" t="s">
        <v>33</v>
      </c>
      <c r="J95" t="s">
        <v>16</v>
      </c>
      <c r="K95" t="str">
        <f>TEXT(Table3[[#This Row],[Order Date]],"YYYY")</f>
        <v>2024</v>
      </c>
      <c r="L95" t="str">
        <f>TEXT(Table3[[#This Row],[Order Date]],"MMM")</f>
        <v>Aug</v>
      </c>
      <c r="M95" t="str">
        <f>TEXT(Table3[[#This Row],[Order Date]],"DDD")</f>
        <v>Tue</v>
      </c>
      <c r="N95" t="s">
        <v>63</v>
      </c>
      <c r="O95">
        <f>ROUND(G95*H95*VLOOKUP(Table3[[#This Row],[Product Name]],Table2[],2,FALSE),0)</f>
        <v>4025</v>
      </c>
      <c r="P95">
        <f>Table3[[#This Row],[Quantity]]*Table3[[#This Row],[Unit Price]]</f>
        <v>5750.64</v>
      </c>
      <c r="Q95">
        <f>Table3[[#This Row],[Sales Revenue]]-Table3[[#This Row],[Total Cost]]</f>
        <v>1725.6400000000003</v>
      </c>
      <c r="R95">
        <f>DATEDIF(Table3[[#This Row],[Order Date]],Table3[[#This Row],[Delivery Date]],"D")</f>
        <v>8</v>
      </c>
    </row>
    <row r="96" spans="1:18" x14ac:dyDescent="0.35">
      <c r="A96" t="s">
        <v>246</v>
      </c>
      <c r="B96" t="s">
        <v>247</v>
      </c>
      <c r="C96" t="s">
        <v>37</v>
      </c>
      <c r="D96" t="s">
        <v>114</v>
      </c>
      <c r="E96" s="1">
        <v>45309</v>
      </c>
      <c r="F96" s="1">
        <v>45312</v>
      </c>
      <c r="G96">
        <v>2</v>
      </c>
      <c r="H96">
        <v>352.13</v>
      </c>
      <c r="I96" t="s">
        <v>33</v>
      </c>
      <c r="J96" t="s">
        <v>49</v>
      </c>
      <c r="K96" t="str">
        <f>TEXT(Table3[[#This Row],[Order Date]],"YYYY")</f>
        <v>2024</v>
      </c>
      <c r="L96" t="str">
        <f>TEXT(Table3[[#This Row],[Order Date]],"MMM")</f>
        <v>Jan</v>
      </c>
      <c r="M96" t="str">
        <f>TEXT(Table3[[#This Row],[Order Date]],"DDD")</f>
        <v>Thu</v>
      </c>
      <c r="N96" t="s">
        <v>17</v>
      </c>
      <c r="O96">
        <f>ROUND(G96*H96*VLOOKUP(Table3[[#This Row],[Product Name]],Table2[],2,FALSE),0)</f>
        <v>423</v>
      </c>
      <c r="P96">
        <f>Table3[[#This Row],[Quantity]]*Table3[[#This Row],[Unit Price]]</f>
        <v>704.26</v>
      </c>
      <c r="Q96">
        <f>Table3[[#This Row],[Sales Revenue]]-Table3[[#This Row],[Total Cost]]</f>
        <v>281.26</v>
      </c>
      <c r="R96">
        <f>DATEDIF(Table3[[#This Row],[Order Date]],Table3[[#This Row],[Delivery Date]],"D")</f>
        <v>3</v>
      </c>
    </row>
    <row r="97" spans="1:18" x14ac:dyDescent="0.35">
      <c r="A97" t="s">
        <v>248</v>
      </c>
      <c r="B97" t="s">
        <v>249</v>
      </c>
      <c r="C97" t="s">
        <v>27</v>
      </c>
      <c r="D97" t="s">
        <v>124</v>
      </c>
      <c r="E97" s="1">
        <v>45677</v>
      </c>
      <c r="F97" s="1">
        <v>45683</v>
      </c>
      <c r="G97">
        <v>1</v>
      </c>
      <c r="H97">
        <v>177.77</v>
      </c>
      <c r="I97" t="s">
        <v>33</v>
      </c>
      <c r="J97" t="s">
        <v>58</v>
      </c>
      <c r="K97" t="str">
        <f>TEXT(Table3[[#This Row],[Order Date]],"YYYY")</f>
        <v>2025</v>
      </c>
      <c r="L97" t="str">
        <f>TEXT(Table3[[#This Row],[Order Date]],"MMM")</f>
        <v>Jan</v>
      </c>
      <c r="M97" t="str">
        <f>TEXT(Table3[[#This Row],[Order Date]],"DDD")</f>
        <v>Mon</v>
      </c>
      <c r="N97" t="s">
        <v>79</v>
      </c>
      <c r="O97">
        <f>ROUND(G97*H97*VLOOKUP(Table3[[#This Row],[Product Name]],Table2[],2,FALSE),0)</f>
        <v>116</v>
      </c>
      <c r="P97">
        <f>Table3[[#This Row],[Quantity]]*Table3[[#This Row],[Unit Price]]</f>
        <v>177.77</v>
      </c>
      <c r="Q97">
        <f>Table3[[#This Row],[Sales Revenue]]-Table3[[#This Row],[Total Cost]]</f>
        <v>61.77000000000001</v>
      </c>
      <c r="R97">
        <f>DATEDIF(Table3[[#This Row],[Order Date]],Table3[[#This Row],[Delivery Date]],"D")</f>
        <v>6</v>
      </c>
    </row>
    <row r="98" spans="1:18" x14ac:dyDescent="0.35">
      <c r="A98" t="s">
        <v>250</v>
      </c>
      <c r="B98" t="s">
        <v>251</v>
      </c>
      <c r="C98" t="s">
        <v>20</v>
      </c>
      <c r="D98" t="s">
        <v>66</v>
      </c>
      <c r="E98" s="1">
        <v>45419</v>
      </c>
      <c r="F98" s="1">
        <v>45424</v>
      </c>
      <c r="G98">
        <v>4</v>
      </c>
      <c r="H98">
        <v>377.11</v>
      </c>
      <c r="I98" t="s">
        <v>15</v>
      </c>
      <c r="J98" t="s">
        <v>23</v>
      </c>
      <c r="K98" t="str">
        <f>TEXT(Table3[[#This Row],[Order Date]],"YYYY")</f>
        <v>2024</v>
      </c>
      <c r="L98" t="str">
        <f>TEXT(Table3[[#This Row],[Order Date]],"MMM")</f>
        <v>May</v>
      </c>
      <c r="M98" t="str">
        <f>TEXT(Table3[[#This Row],[Order Date]],"DDD")</f>
        <v>Tue</v>
      </c>
      <c r="N98" t="s">
        <v>43</v>
      </c>
      <c r="O98">
        <f>ROUND(G98*H98*VLOOKUP(Table3[[#This Row],[Product Name]],Table2[],2,FALSE),0)</f>
        <v>754</v>
      </c>
      <c r="P98">
        <f>Table3[[#This Row],[Quantity]]*Table3[[#This Row],[Unit Price]]</f>
        <v>1508.44</v>
      </c>
      <c r="Q98">
        <f>Table3[[#This Row],[Sales Revenue]]-Table3[[#This Row],[Total Cost]]</f>
        <v>754.44</v>
      </c>
      <c r="R98">
        <f>DATEDIF(Table3[[#This Row],[Order Date]],Table3[[#This Row],[Delivery Date]],"D")</f>
        <v>5</v>
      </c>
    </row>
    <row r="99" spans="1:18" x14ac:dyDescent="0.35">
      <c r="A99" t="s">
        <v>252</v>
      </c>
      <c r="B99" t="s">
        <v>253</v>
      </c>
      <c r="C99" t="s">
        <v>27</v>
      </c>
      <c r="D99" t="s">
        <v>46</v>
      </c>
      <c r="E99" s="1">
        <v>45503</v>
      </c>
      <c r="F99" s="1">
        <v>45509</v>
      </c>
      <c r="G99">
        <v>9</v>
      </c>
      <c r="H99">
        <v>741.53</v>
      </c>
      <c r="I99" t="s">
        <v>22</v>
      </c>
      <c r="J99" t="s">
        <v>23</v>
      </c>
      <c r="K99" t="str">
        <f>TEXT(Table3[[#This Row],[Order Date]],"YYYY")</f>
        <v>2024</v>
      </c>
      <c r="L99" t="str">
        <f>TEXT(Table3[[#This Row],[Order Date]],"MMM")</f>
        <v>Jul</v>
      </c>
      <c r="M99" t="str">
        <f>TEXT(Table3[[#This Row],[Order Date]],"DDD")</f>
        <v>Tue</v>
      </c>
      <c r="N99" t="s">
        <v>96</v>
      </c>
      <c r="O99">
        <f>ROUND(G99*H99*VLOOKUP(Table3[[#This Row],[Product Name]],Table2[],2,FALSE),0)</f>
        <v>3671</v>
      </c>
      <c r="P99">
        <f>Table3[[#This Row],[Quantity]]*Table3[[#This Row],[Unit Price]]</f>
        <v>6673.7699999999995</v>
      </c>
      <c r="Q99">
        <f>Table3[[#This Row],[Sales Revenue]]-Table3[[#This Row],[Total Cost]]</f>
        <v>3002.7699999999995</v>
      </c>
      <c r="R99">
        <f>DATEDIF(Table3[[#This Row],[Order Date]],Table3[[#This Row],[Delivery Date]],"D")</f>
        <v>6</v>
      </c>
    </row>
    <row r="100" spans="1:18" x14ac:dyDescent="0.35">
      <c r="A100" t="s">
        <v>254</v>
      </c>
      <c r="B100" t="s">
        <v>255</v>
      </c>
      <c r="C100" t="s">
        <v>13</v>
      </c>
      <c r="D100" t="s">
        <v>82</v>
      </c>
      <c r="E100" s="1">
        <v>45434</v>
      </c>
      <c r="F100" s="1">
        <v>45438</v>
      </c>
      <c r="G100">
        <v>9</v>
      </c>
      <c r="H100">
        <v>938.07</v>
      </c>
      <c r="I100" t="s">
        <v>33</v>
      </c>
      <c r="J100" t="s">
        <v>49</v>
      </c>
      <c r="K100" t="str">
        <f>TEXT(Table3[[#This Row],[Order Date]],"YYYY")</f>
        <v>2024</v>
      </c>
      <c r="L100" t="str">
        <f>TEXT(Table3[[#This Row],[Order Date]],"MMM")</f>
        <v>May</v>
      </c>
      <c r="M100" t="str">
        <f>TEXT(Table3[[#This Row],[Order Date]],"DDD")</f>
        <v>Wed</v>
      </c>
      <c r="N100" t="s">
        <v>29</v>
      </c>
      <c r="O100">
        <f>ROUND(G100*H100*VLOOKUP(Table3[[#This Row],[Product Name]],Table2[],2,FALSE),0)</f>
        <v>5488</v>
      </c>
      <c r="P100">
        <f>Table3[[#This Row],[Quantity]]*Table3[[#This Row],[Unit Price]]</f>
        <v>8442.630000000001</v>
      </c>
      <c r="Q100">
        <f>Table3[[#This Row],[Sales Revenue]]-Table3[[#This Row],[Total Cost]]</f>
        <v>2954.630000000001</v>
      </c>
      <c r="R100">
        <f>DATEDIF(Table3[[#This Row],[Order Date]],Table3[[#This Row],[Delivery Date]],"D")</f>
        <v>4</v>
      </c>
    </row>
    <row r="101" spans="1:18" x14ac:dyDescent="0.35">
      <c r="A101" t="s">
        <v>256</v>
      </c>
      <c r="B101" t="s">
        <v>257</v>
      </c>
      <c r="C101" t="s">
        <v>61</v>
      </c>
      <c r="D101" t="s">
        <v>141</v>
      </c>
      <c r="E101" s="1">
        <v>45326</v>
      </c>
      <c r="F101" s="1">
        <v>45332</v>
      </c>
      <c r="G101">
        <v>10</v>
      </c>
      <c r="H101">
        <v>799.26</v>
      </c>
      <c r="I101" t="s">
        <v>22</v>
      </c>
      <c r="J101" t="s">
        <v>16</v>
      </c>
      <c r="K101" t="str">
        <f>TEXT(Table3[[#This Row],[Order Date]],"YYYY")</f>
        <v>2024</v>
      </c>
      <c r="L101" t="str">
        <f>TEXT(Table3[[#This Row],[Order Date]],"MMM")</f>
        <v>Feb</v>
      </c>
      <c r="M101" t="str">
        <f>TEXT(Table3[[#This Row],[Order Date]],"DDD")</f>
        <v>Sun</v>
      </c>
      <c r="N101" t="s">
        <v>17</v>
      </c>
      <c r="O101">
        <f>ROUND(G101*H101*VLOOKUP(Table3[[#This Row],[Product Name]],Table2[],2,FALSE),0)</f>
        <v>5595</v>
      </c>
      <c r="P101">
        <f>Table3[[#This Row],[Quantity]]*Table3[[#This Row],[Unit Price]]</f>
        <v>7992.6</v>
      </c>
      <c r="Q101">
        <f>Table3[[#This Row],[Sales Revenue]]-Table3[[#This Row],[Total Cost]]</f>
        <v>2397.6000000000004</v>
      </c>
      <c r="R101">
        <f>DATEDIF(Table3[[#This Row],[Order Date]],Table3[[#This Row],[Delivery Date]],"D")</f>
        <v>6</v>
      </c>
    </row>
    <row r="102" spans="1:18" x14ac:dyDescent="0.35">
      <c r="A102" t="s">
        <v>258</v>
      </c>
      <c r="B102" t="s">
        <v>259</v>
      </c>
      <c r="C102" t="s">
        <v>13</v>
      </c>
      <c r="D102" t="s">
        <v>42</v>
      </c>
      <c r="E102" s="1">
        <v>45555</v>
      </c>
      <c r="F102" s="1">
        <v>45563</v>
      </c>
      <c r="G102">
        <v>5</v>
      </c>
      <c r="H102">
        <v>550.75</v>
      </c>
      <c r="I102" t="s">
        <v>22</v>
      </c>
      <c r="J102" t="s">
        <v>16</v>
      </c>
      <c r="K102" t="str">
        <f>TEXT(Table3[[#This Row],[Order Date]],"YYYY")</f>
        <v>2024</v>
      </c>
      <c r="L102" t="str">
        <f>TEXT(Table3[[#This Row],[Order Date]],"MMM")</f>
        <v>Sep</v>
      </c>
      <c r="M102" t="str">
        <f>TEXT(Table3[[#This Row],[Order Date]],"DDD")</f>
        <v>Fri</v>
      </c>
      <c r="N102" t="s">
        <v>79</v>
      </c>
      <c r="O102">
        <f>ROUND(G102*H102*VLOOKUP(Table3[[#This Row],[Product Name]],Table2[],2,FALSE),0)</f>
        <v>1377</v>
      </c>
      <c r="P102">
        <f>Table3[[#This Row],[Quantity]]*Table3[[#This Row],[Unit Price]]</f>
        <v>2753.75</v>
      </c>
      <c r="Q102">
        <f>Table3[[#This Row],[Sales Revenue]]-Table3[[#This Row],[Total Cost]]</f>
        <v>1376.75</v>
      </c>
      <c r="R102">
        <f>DATEDIF(Table3[[#This Row],[Order Date]],Table3[[#This Row],[Delivery Date]],"D")</f>
        <v>8</v>
      </c>
    </row>
    <row r="103" spans="1:18" x14ac:dyDescent="0.35">
      <c r="A103" t="s">
        <v>260</v>
      </c>
      <c r="B103" t="s">
        <v>261</v>
      </c>
      <c r="C103" t="s">
        <v>20</v>
      </c>
      <c r="D103" t="s">
        <v>103</v>
      </c>
      <c r="E103" s="1">
        <v>45686</v>
      </c>
      <c r="F103" s="1">
        <v>45696</v>
      </c>
      <c r="G103">
        <v>4</v>
      </c>
      <c r="H103">
        <v>593.61</v>
      </c>
      <c r="I103" t="s">
        <v>33</v>
      </c>
      <c r="J103" t="s">
        <v>16</v>
      </c>
      <c r="K103" t="str">
        <f>TEXT(Table3[[#This Row],[Order Date]],"YYYY")</f>
        <v>2025</v>
      </c>
      <c r="L103" t="str">
        <f>TEXT(Table3[[#This Row],[Order Date]],"MMM")</f>
        <v>Jan</v>
      </c>
      <c r="M103" t="str">
        <f>TEXT(Table3[[#This Row],[Order Date]],"DDD")</f>
        <v>Wed</v>
      </c>
      <c r="N103" t="s">
        <v>24</v>
      </c>
      <c r="O103">
        <f>ROUND(G103*H103*VLOOKUP(Table3[[#This Row],[Product Name]],Table2[],2,FALSE),0)</f>
        <v>1306</v>
      </c>
      <c r="P103">
        <f>Table3[[#This Row],[Quantity]]*Table3[[#This Row],[Unit Price]]</f>
        <v>2374.44</v>
      </c>
      <c r="Q103">
        <f>Table3[[#This Row],[Sales Revenue]]-Table3[[#This Row],[Total Cost]]</f>
        <v>1068.44</v>
      </c>
      <c r="R103">
        <f>DATEDIF(Table3[[#This Row],[Order Date]],Table3[[#This Row],[Delivery Date]],"D")</f>
        <v>10</v>
      </c>
    </row>
    <row r="104" spans="1:18" x14ac:dyDescent="0.35">
      <c r="A104" t="s">
        <v>262</v>
      </c>
      <c r="B104" t="s">
        <v>263</v>
      </c>
      <c r="C104" t="s">
        <v>37</v>
      </c>
      <c r="D104" t="s">
        <v>160</v>
      </c>
      <c r="E104" s="1">
        <v>45516</v>
      </c>
      <c r="F104" s="1">
        <v>45526</v>
      </c>
      <c r="G104">
        <v>3</v>
      </c>
      <c r="H104">
        <v>752.18</v>
      </c>
      <c r="I104" t="s">
        <v>15</v>
      </c>
      <c r="J104" t="s">
        <v>16</v>
      </c>
      <c r="K104" t="str">
        <f>TEXT(Table3[[#This Row],[Order Date]],"YYYY")</f>
        <v>2024</v>
      </c>
      <c r="L104" t="str">
        <f>TEXT(Table3[[#This Row],[Order Date]],"MMM")</f>
        <v>Aug</v>
      </c>
      <c r="M104" t="str">
        <f>TEXT(Table3[[#This Row],[Order Date]],"DDD")</f>
        <v>Mon</v>
      </c>
      <c r="N104" t="s">
        <v>43</v>
      </c>
      <c r="O104">
        <f>ROUND(G104*H104*VLOOKUP(Table3[[#This Row],[Product Name]],Table2[],2,FALSE),0)</f>
        <v>1692</v>
      </c>
      <c r="P104">
        <f>Table3[[#This Row],[Quantity]]*Table3[[#This Row],[Unit Price]]</f>
        <v>2256.54</v>
      </c>
      <c r="Q104">
        <f>Table3[[#This Row],[Sales Revenue]]-Table3[[#This Row],[Total Cost]]</f>
        <v>564.54</v>
      </c>
      <c r="R104">
        <f>DATEDIF(Table3[[#This Row],[Order Date]],Table3[[#This Row],[Delivery Date]],"D")</f>
        <v>10</v>
      </c>
    </row>
    <row r="105" spans="1:18" x14ac:dyDescent="0.35">
      <c r="A105" t="s">
        <v>264</v>
      </c>
      <c r="B105" t="s">
        <v>265</v>
      </c>
      <c r="C105" t="s">
        <v>27</v>
      </c>
      <c r="D105" t="s">
        <v>46</v>
      </c>
      <c r="E105" s="1">
        <v>45479</v>
      </c>
      <c r="F105" s="1">
        <v>45486</v>
      </c>
      <c r="G105">
        <v>4</v>
      </c>
      <c r="H105">
        <v>607.62</v>
      </c>
      <c r="I105" t="s">
        <v>22</v>
      </c>
      <c r="J105" t="s">
        <v>58</v>
      </c>
      <c r="K105" t="str">
        <f>TEXT(Table3[[#This Row],[Order Date]],"YYYY")</f>
        <v>2024</v>
      </c>
      <c r="L105" t="str">
        <f>TEXT(Table3[[#This Row],[Order Date]],"MMM")</f>
        <v>Jul</v>
      </c>
      <c r="M105" t="str">
        <f>TEXT(Table3[[#This Row],[Order Date]],"DDD")</f>
        <v>Sat</v>
      </c>
      <c r="N105" t="s">
        <v>96</v>
      </c>
      <c r="O105">
        <f>ROUND(G105*H105*VLOOKUP(Table3[[#This Row],[Product Name]],Table2[],2,FALSE),0)</f>
        <v>1337</v>
      </c>
      <c r="P105">
        <f>Table3[[#This Row],[Quantity]]*Table3[[#This Row],[Unit Price]]</f>
        <v>2430.48</v>
      </c>
      <c r="Q105">
        <f>Table3[[#This Row],[Sales Revenue]]-Table3[[#This Row],[Total Cost]]</f>
        <v>1093.48</v>
      </c>
      <c r="R105">
        <f>DATEDIF(Table3[[#This Row],[Order Date]],Table3[[#This Row],[Delivery Date]],"D")</f>
        <v>7</v>
      </c>
    </row>
    <row r="106" spans="1:18" x14ac:dyDescent="0.35">
      <c r="A106" t="s">
        <v>266</v>
      </c>
      <c r="B106" t="s">
        <v>267</v>
      </c>
      <c r="C106" t="s">
        <v>27</v>
      </c>
      <c r="D106" t="s">
        <v>32</v>
      </c>
      <c r="E106" s="1">
        <v>45722</v>
      </c>
      <c r="F106" s="1">
        <v>45727</v>
      </c>
      <c r="G106">
        <v>4</v>
      </c>
      <c r="H106">
        <v>374.59</v>
      </c>
      <c r="I106" t="s">
        <v>22</v>
      </c>
      <c r="J106" t="s">
        <v>58</v>
      </c>
      <c r="K106" t="str">
        <f>TEXT(Table3[[#This Row],[Order Date]],"YYYY")</f>
        <v>2025</v>
      </c>
      <c r="L106" t="str">
        <f>TEXT(Table3[[#This Row],[Order Date]],"MMM")</f>
        <v>Mar</v>
      </c>
      <c r="M106" t="str">
        <f>TEXT(Table3[[#This Row],[Order Date]],"DDD")</f>
        <v>Thu</v>
      </c>
      <c r="N106" t="s">
        <v>29</v>
      </c>
      <c r="O106">
        <f>ROUND(G106*H106*VLOOKUP(Table3[[#This Row],[Product Name]],Table2[],2,FALSE),0)</f>
        <v>1274</v>
      </c>
      <c r="P106">
        <f>Table3[[#This Row],[Quantity]]*Table3[[#This Row],[Unit Price]]</f>
        <v>1498.36</v>
      </c>
      <c r="Q106">
        <f>Table3[[#This Row],[Sales Revenue]]-Table3[[#This Row],[Total Cost]]</f>
        <v>224.3599999999999</v>
      </c>
      <c r="R106">
        <f>DATEDIF(Table3[[#This Row],[Order Date]],Table3[[#This Row],[Delivery Date]],"D")</f>
        <v>5</v>
      </c>
    </row>
    <row r="107" spans="1:18" x14ac:dyDescent="0.35">
      <c r="A107" t="s">
        <v>268</v>
      </c>
      <c r="B107" t="s">
        <v>269</v>
      </c>
      <c r="C107" t="s">
        <v>61</v>
      </c>
      <c r="D107" t="s">
        <v>163</v>
      </c>
      <c r="E107" s="1">
        <v>45673</v>
      </c>
      <c r="F107" s="1">
        <v>45679</v>
      </c>
      <c r="G107">
        <v>6</v>
      </c>
      <c r="H107">
        <v>488.62</v>
      </c>
      <c r="I107" t="s">
        <v>22</v>
      </c>
      <c r="J107" t="s">
        <v>58</v>
      </c>
      <c r="K107" t="str">
        <f>TEXT(Table3[[#This Row],[Order Date]],"YYYY")</f>
        <v>2025</v>
      </c>
      <c r="L107" t="str">
        <f>TEXT(Table3[[#This Row],[Order Date]],"MMM")</f>
        <v>Jan</v>
      </c>
      <c r="M107" t="str">
        <f>TEXT(Table3[[#This Row],[Order Date]],"DDD")</f>
        <v>Thu</v>
      </c>
      <c r="N107" t="s">
        <v>43</v>
      </c>
      <c r="O107">
        <f>ROUND(G107*H107*VLOOKUP(Table3[[#This Row],[Product Name]],Table2[],2,FALSE),0)</f>
        <v>1906</v>
      </c>
      <c r="P107">
        <f>Table3[[#This Row],[Quantity]]*Table3[[#This Row],[Unit Price]]</f>
        <v>2931.7200000000003</v>
      </c>
      <c r="Q107">
        <f>Table3[[#This Row],[Sales Revenue]]-Table3[[#This Row],[Total Cost]]</f>
        <v>1025.7200000000003</v>
      </c>
      <c r="R107">
        <f>DATEDIF(Table3[[#This Row],[Order Date]],Table3[[#This Row],[Delivery Date]],"D")</f>
        <v>6</v>
      </c>
    </row>
    <row r="108" spans="1:18" x14ac:dyDescent="0.35">
      <c r="A108" t="s">
        <v>270</v>
      </c>
      <c r="B108" t="s">
        <v>271</v>
      </c>
      <c r="C108" t="s">
        <v>61</v>
      </c>
      <c r="D108" t="s">
        <v>78</v>
      </c>
      <c r="E108" s="1">
        <v>45619</v>
      </c>
      <c r="F108" s="1">
        <v>45624</v>
      </c>
      <c r="G108">
        <v>2</v>
      </c>
      <c r="H108">
        <v>507.54</v>
      </c>
      <c r="I108" t="s">
        <v>15</v>
      </c>
      <c r="J108" t="s">
        <v>23</v>
      </c>
      <c r="K108" t="str">
        <f>TEXT(Table3[[#This Row],[Order Date]],"YYYY")</f>
        <v>2024</v>
      </c>
      <c r="L108" t="str">
        <f>TEXT(Table3[[#This Row],[Order Date]],"MMM")</f>
        <v>Nov</v>
      </c>
      <c r="M108" t="str">
        <f>TEXT(Table3[[#This Row],[Order Date]],"DDD")</f>
        <v>Sat</v>
      </c>
      <c r="N108" t="s">
        <v>17</v>
      </c>
      <c r="O108">
        <f>ROUND(G108*H108*VLOOKUP(Table3[[#This Row],[Product Name]],Table2[],2,FALSE),0)</f>
        <v>711</v>
      </c>
      <c r="P108">
        <f>Table3[[#This Row],[Quantity]]*Table3[[#This Row],[Unit Price]]</f>
        <v>1015.08</v>
      </c>
      <c r="Q108">
        <f>Table3[[#This Row],[Sales Revenue]]-Table3[[#This Row],[Total Cost]]</f>
        <v>304.08000000000004</v>
      </c>
      <c r="R108">
        <f>DATEDIF(Table3[[#This Row],[Order Date]],Table3[[#This Row],[Delivery Date]],"D")</f>
        <v>5</v>
      </c>
    </row>
    <row r="109" spans="1:18" x14ac:dyDescent="0.35">
      <c r="A109" t="s">
        <v>272</v>
      </c>
      <c r="B109" t="s">
        <v>273</v>
      </c>
      <c r="C109" t="s">
        <v>20</v>
      </c>
      <c r="D109" t="s">
        <v>66</v>
      </c>
      <c r="E109" s="1">
        <v>45722</v>
      </c>
      <c r="F109" s="1">
        <v>45727</v>
      </c>
      <c r="G109">
        <v>10</v>
      </c>
      <c r="H109">
        <v>968.97</v>
      </c>
      <c r="I109" t="s">
        <v>33</v>
      </c>
      <c r="J109" t="s">
        <v>58</v>
      </c>
      <c r="K109" t="str">
        <f>TEXT(Table3[[#This Row],[Order Date]],"YYYY")</f>
        <v>2025</v>
      </c>
      <c r="L109" t="str">
        <f>TEXT(Table3[[#This Row],[Order Date]],"MMM")</f>
        <v>Mar</v>
      </c>
      <c r="M109" t="str">
        <f>TEXT(Table3[[#This Row],[Order Date]],"DDD")</f>
        <v>Thu</v>
      </c>
      <c r="N109" t="s">
        <v>24</v>
      </c>
      <c r="O109">
        <f>ROUND(G109*H109*VLOOKUP(Table3[[#This Row],[Product Name]],Table2[],2,FALSE),0)</f>
        <v>4845</v>
      </c>
      <c r="P109">
        <f>Table3[[#This Row],[Quantity]]*Table3[[#This Row],[Unit Price]]</f>
        <v>9689.7000000000007</v>
      </c>
      <c r="Q109">
        <f>Table3[[#This Row],[Sales Revenue]]-Table3[[#This Row],[Total Cost]]</f>
        <v>4844.7000000000007</v>
      </c>
      <c r="R109">
        <f>DATEDIF(Table3[[#This Row],[Order Date]],Table3[[#This Row],[Delivery Date]],"D")</f>
        <v>5</v>
      </c>
    </row>
    <row r="110" spans="1:18" x14ac:dyDescent="0.35">
      <c r="A110" t="s">
        <v>274</v>
      </c>
      <c r="B110" t="s">
        <v>275</v>
      </c>
      <c r="C110" t="s">
        <v>61</v>
      </c>
      <c r="D110" t="s">
        <v>78</v>
      </c>
      <c r="E110" s="1">
        <v>45603</v>
      </c>
      <c r="F110" s="1">
        <v>45613</v>
      </c>
      <c r="G110">
        <v>5</v>
      </c>
      <c r="H110">
        <v>928.83</v>
      </c>
      <c r="I110" t="s">
        <v>22</v>
      </c>
      <c r="J110" t="s">
        <v>58</v>
      </c>
      <c r="K110" t="str">
        <f>TEXT(Table3[[#This Row],[Order Date]],"YYYY")</f>
        <v>2024</v>
      </c>
      <c r="L110" t="str">
        <f>TEXT(Table3[[#This Row],[Order Date]],"MMM")</f>
        <v>Nov</v>
      </c>
      <c r="M110" t="str">
        <f>TEXT(Table3[[#This Row],[Order Date]],"DDD")</f>
        <v>Thu</v>
      </c>
      <c r="N110" t="s">
        <v>29</v>
      </c>
      <c r="O110">
        <f>ROUND(G110*H110*VLOOKUP(Table3[[#This Row],[Product Name]],Table2[],2,FALSE),0)</f>
        <v>3251</v>
      </c>
      <c r="P110">
        <f>Table3[[#This Row],[Quantity]]*Table3[[#This Row],[Unit Price]]</f>
        <v>4644.1500000000005</v>
      </c>
      <c r="Q110">
        <f>Table3[[#This Row],[Sales Revenue]]-Table3[[#This Row],[Total Cost]]</f>
        <v>1393.1500000000005</v>
      </c>
      <c r="R110">
        <f>DATEDIF(Table3[[#This Row],[Order Date]],Table3[[#This Row],[Delivery Date]],"D")</f>
        <v>10</v>
      </c>
    </row>
    <row r="111" spans="1:18" x14ac:dyDescent="0.35">
      <c r="A111" t="s">
        <v>276</v>
      </c>
      <c r="B111" t="s">
        <v>277</v>
      </c>
      <c r="C111" t="s">
        <v>61</v>
      </c>
      <c r="D111" t="s">
        <v>62</v>
      </c>
      <c r="E111" s="1">
        <v>45613</v>
      </c>
      <c r="F111" s="1">
        <v>45617</v>
      </c>
      <c r="G111">
        <v>3</v>
      </c>
      <c r="H111">
        <v>553.25</v>
      </c>
      <c r="I111" t="s">
        <v>33</v>
      </c>
      <c r="J111" t="s">
        <v>16</v>
      </c>
      <c r="K111" t="str">
        <f>TEXT(Table3[[#This Row],[Order Date]],"YYYY")</f>
        <v>2024</v>
      </c>
      <c r="L111" t="str">
        <f>TEXT(Table3[[#This Row],[Order Date]],"MMM")</f>
        <v>Nov</v>
      </c>
      <c r="M111" t="str">
        <f>TEXT(Table3[[#This Row],[Order Date]],"DDD")</f>
        <v>Sun</v>
      </c>
      <c r="N111" t="s">
        <v>24</v>
      </c>
      <c r="O111">
        <f>ROUND(G111*H111*VLOOKUP(Table3[[#This Row],[Product Name]],Table2[],2,FALSE),0)</f>
        <v>1079</v>
      </c>
      <c r="P111">
        <f>Table3[[#This Row],[Quantity]]*Table3[[#This Row],[Unit Price]]</f>
        <v>1659.75</v>
      </c>
      <c r="Q111">
        <f>Table3[[#This Row],[Sales Revenue]]-Table3[[#This Row],[Total Cost]]</f>
        <v>580.75</v>
      </c>
      <c r="R111">
        <f>DATEDIF(Table3[[#This Row],[Order Date]],Table3[[#This Row],[Delivery Date]],"D")</f>
        <v>4</v>
      </c>
    </row>
    <row r="112" spans="1:18" x14ac:dyDescent="0.35">
      <c r="A112" t="s">
        <v>278</v>
      </c>
      <c r="B112" t="s">
        <v>279</v>
      </c>
      <c r="C112" t="s">
        <v>61</v>
      </c>
      <c r="D112" t="s">
        <v>78</v>
      </c>
      <c r="E112" s="1">
        <v>45656</v>
      </c>
      <c r="F112" s="1">
        <v>45665</v>
      </c>
      <c r="G112">
        <v>9</v>
      </c>
      <c r="H112">
        <v>756.52</v>
      </c>
      <c r="I112" t="s">
        <v>22</v>
      </c>
      <c r="J112" t="s">
        <v>58</v>
      </c>
      <c r="K112" t="str">
        <f>TEXT(Table3[[#This Row],[Order Date]],"YYYY")</f>
        <v>2024</v>
      </c>
      <c r="L112" t="str">
        <f>TEXT(Table3[[#This Row],[Order Date]],"MMM")</f>
        <v>Dec</v>
      </c>
      <c r="M112" t="str">
        <f>TEXT(Table3[[#This Row],[Order Date]],"DDD")</f>
        <v>Mon</v>
      </c>
      <c r="N112" t="s">
        <v>34</v>
      </c>
      <c r="O112">
        <f>ROUND(G112*H112*VLOOKUP(Table3[[#This Row],[Product Name]],Table2[],2,FALSE),0)</f>
        <v>4766</v>
      </c>
      <c r="P112">
        <f>Table3[[#This Row],[Quantity]]*Table3[[#This Row],[Unit Price]]</f>
        <v>6808.68</v>
      </c>
      <c r="Q112">
        <f>Table3[[#This Row],[Sales Revenue]]-Table3[[#This Row],[Total Cost]]</f>
        <v>2042.6800000000003</v>
      </c>
      <c r="R112">
        <f>DATEDIF(Table3[[#This Row],[Order Date]],Table3[[#This Row],[Delivery Date]],"D")</f>
        <v>9</v>
      </c>
    </row>
    <row r="113" spans="1:18" x14ac:dyDescent="0.35">
      <c r="A113" t="s">
        <v>280</v>
      </c>
      <c r="B113" t="s">
        <v>281</v>
      </c>
      <c r="C113" t="s">
        <v>13</v>
      </c>
      <c r="D113" t="s">
        <v>14</v>
      </c>
      <c r="E113" s="1">
        <v>45568</v>
      </c>
      <c r="F113" s="1">
        <v>45571</v>
      </c>
      <c r="G113">
        <v>1</v>
      </c>
      <c r="H113">
        <v>629.17999999999995</v>
      </c>
      <c r="I113" t="s">
        <v>22</v>
      </c>
      <c r="J113" t="s">
        <v>23</v>
      </c>
      <c r="K113" t="str">
        <f>TEXT(Table3[[#This Row],[Order Date]],"YYYY")</f>
        <v>2024</v>
      </c>
      <c r="L113" t="str">
        <f>TEXT(Table3[[#This Row],[Order Date]],"MMM")</f>
        <v>Oct</v>
      </c>
      <c r="M113" t="str">
        <f>TEXT(Table3[[#This Row],[Order Date]],"DDD")</f>
        <v>Thu</v>
      </c>
      <c r="N113" t="s">
        <v>63</v>
      </c>
      <c r="O113">
        <f>ROUND(G113*H113*VLOOKUP(Table3[[#This Row],[Product Name]],Table2[],2,FALSE),0)</f>
        <v>472</v>
      </c>
      <c r="P113">
        <f>Table3[[#This Row],[Quantity]]*Table3[[#This Row],[Unit Price]]</f>
        <v>629.17999999999995</v>
      </c>
      <c r="Q113">
        <f>Table3[[#This Row],[Sales Revenue]]-Table3[[#This Row],[Total Cost]]</f>
        <v>157.17999999999995</v>
      </c>
      <c r="R113">
        <f>DATEDIF(Table3[[#This Row],[Order Date]],Table3[[#This Row],[Delivery Date]],"D")</f>
        <v>3</v>
      </c>
    </row>
    <row r="114" spans="1:18" x14ac:dyDescent="0.35">
      <c r="A114" t="s">
        <v>282</v>
      </c>
      <c r="B114" t="s">
        <v>283</v>
      </c>
      <c r="C114" t="s">
        <v>27</v>
      </c>
      <c r="D114" t="s">
        <v>124</v>
      </c>
      <c r="E114" s="1">
        <v>45548</v>
      </c>
      <c r="F114" s="1">
        <v>45555</v>
      </c>
      <c r="G114">
        <v>9</v>
      </c>
      <c r="H114">
        <v>635.41999999999996</v>
      </c>
      <c r="I114" t="s">
        <v>33</v>
      </c>
      <c r="J114" t="s">
        <v>58</v>
      </c>
      <c r="K114" t="str">
        <f>TEXT(Table3[[#This Row],[Order Date]],"YYYY")</f>
        <v>2024</v>
      </c>
      <c r="L114" t="str">
        <f>TEXT(Table3[[#This Row],[Order Date]],"MMM")</f>
        <v>Sep</v>
      </c>
      <c r="M114" t="str">
        <f>TEXT(Table3[[#This Row],[Order Date]],"DDD")</f>
        <v>Fri</v>
      </c>
      <c r="N114" t="s">
        <v>63</v>
      </c>
      <c r="O114">
        <f>ROUND(G114*H114*VLOOKUP(Table3[[#This Row],[Product Name]],Table2[],2,FALSE),0)</f>
        <v>3717</v>
      </c>
      <c r="P114">
        <f>Table3[[#This Row],[Quantity]]*Table3[[#This Row],[Unit Price]]</f>
        <v>5718.78</v>
      </c>
      <c r="Q114">
        <f>Table3[[#This Row],[Sales Revenue]]-Table3[[#This Row],[Total Cost]]</f>
        <v>2001.7799999999997</v>
      </c>
      <c r="R114">
        <f>DATEDIF(Table3[[#This Row],[Order Date]],Table3[[#This Row],[Delivery Date]],"D")</f>
        <v>7</v>
      </c>
    </row>
    <row r="115" spans="1:18" x14ac:dyDescent="0.35">
      <c r="A115" t="s">
        <v>284</v>
      </c>
      <c r="B115" t="s">
        <v>285</v>
      </c>
      <c r="C115" t="s">
        <v>27</v>
      </c>
      <c r="D115" t="s">
        <v>32</v>
      </c>
      <c r="E115" s="1">
        <v>45399</v>
      </c>
      <c r="F115" s="1">
        <v>45402</v>
      </c>
      <c r="G115">
        <v>7</v>
      </c>
      <c r="H115">
        <v>10.75</v>
      </c>
      <c r="I115" t="s">
        <v>15</v>
      </c>
      <c r="J115" t="s">
        <v>49</v>
      </c>
      <c r="K115" t="str">
        <f>TEXT(Table3[[#This Row],[Order Date]],"YYYY")</f>
        <v>2024</v>
      </c>
      <c r="L115" t="str">
        <f>TEXT(Table3[[#This Row],[Order Date]],"MMM")</f>
        <v>Apr</v>
      </c>
      <c r="M115" t="str">
        <f>TEXT(Table3[[#This Row],[Order Date]],"DDD")</f>
        <v>Wed</v>
      </c>
      <c r="N115" t="s">
        <v>79</v>
      </c>
      <c r="O115">
        <f>ROUND(G115*H115*VLOOKUP(Table3[[#This Row],[Product Name]],Table2[],2,FALSE),0)</f>
        <v>64</v>
      </c>
      <c r="P115">
        <f>Table3[[#This Row],[Quantity]]*Table3[[#This Row],[Unit Price]]</f>
        <v>75.25</v>
      </c>
      <c r="Q115">
        <f>Table3[[#This Row],[Sales Revenue]]-Table3[[#This Row],[Total Cost]]</f>
        <v>11.25</v>
      </c>
      <c r="R115">
        <f>DATEDIF(Table3[[#This Row],[Order Date]],Table3[[#This Row],[Delivery Date]],"D")</f>
        <v>3</v>
      </c>
    </row>
    <row r="116" spans="1:18" x14ac:dyDescent="0.35">
      <c r="A116" t="s">
        <v>286</v>
      </c>
      <c r="B116" t="s">
        <v>287</v>
      </c>
      <c r="C116" t="s">
        <v>27</v>
      </c>
      <c r="D116" t="s">
        <v>28</v>
      </c>
      <c r="E116" s="1">
        <v>45479</v>
      </c>
      <c r="F116" s="1">
        <v>45487</v>
      </c>
      <c r="G116">
        <v>2</v>
      </c>
      <c r="H116">
        <v>276.49</v>
      </c>
      <c r="I116" t="s">
        <v>22</v>
      </c>
      <c r="J116" t="s">
        <v>49</v>
      </c>
      <c r="K116" t="str">
        <f>TEXT(Table3[[#This Row],[Order Date]],"YYYY")</f>
        <v>2024</v>
      </c>
      <c r="L116" t="str">
        <f>TEXT(Table3[[#This Row],[Order Date]],"MMM")</f>
        <v>Jul</v>
      </c>
      <c r="M116" t="str">
        <f>TEXT(Table3[[#This Row],[Order Date]],"DDD")</f>
        <v>Sat</v>
      </c>
      <c r="N116" t="s">
        <v>63</v>
      </c>
      <c r="O116">
        <f>ROUND(G116*H116*VLOOKUP(Table3[[#This Row],[Product Name]],Table2[],2,FALSE),0)</f>
        <v>442</v>
      </c>
      <c r="P116">
        <f>Table3[[#This Row],[Quantity]]*Table3[[#This Row],[Unit Price]]</f>
        <v>552.98</v>
      </c>
      <c r="Q116">
        <f>Table3[[#This Row],[Sales Revenue]]-Table3[[#This Row],[Total Cost]]</f>
        <v>110.98000000000002</v>
      </c>
      <c r="R116">
        <f>DATEDIF(Table3[[#This Row],[Order Date]],Table3[[#This Row],[Delivery Date]],"D")</f>
        <v>8</v>
      </c>
    </row>
    <row r="117" spans="1:18" x14ac:dyDescent="0.35">
      <c r="A117" t="s">
        <v>288</v>
      </c>
      <c r="B117" t="s">
        <v>289</v>
      </c>
      <c r="C117" t="s">
        <v>27</v>
      </c>
      <c r="D117" t="s">
        <v>46</v>
      </c>
      <c r="E117" s="1">
        <v>45680</v>
      </c>
      <c r="F117" s="1">
        <v>45688</v>
      </c>
      <c r="G117">
        <v>1</v>
      </c>
      <c r="H117">
        <v>387.93</v>
      </c>
      <c r="I117" t="s">
        <v>33</v>
      </c>
      <c r="J117" t="s">
        <v>16</v>
      </c>
      <c r="K117" t="str">
        <f>TEXT(Table3[[#This Row],[Order Date]],"YYYY")</f>
        <v>2025</v>
      </c>
      <c r="L117" t="str">
        <f>TEXT(Table3[[#This Row],[Order Date]],"MMM")</f>
        <v>Jan</v>
      </c>
      <c r="M117" t="str">
        <f>TEXT(Table3[[#This Row],[Order Date]],"DDD")</f>
        <v>Thu</v>
      </c>
      <c r="N117" t="s">
        <v>24</v>
      </c>
      <c r="O117">
        <f>ROUND(G117*H117*VLOOKUP(Table3[[#This Row],[Product Name]],Table2[],2,FALSE),0)</f>
        <v>213</v>
      </c>
      <c r="P117">
        <f>Table3[[#This Row],[Quantity]]*Table3[[#This Row],[Unit Price]]</f>
        <v>387.93</v>
      </c>
      <c r="Q117">
        <f>Table3[[#This Row],[Sales Revenue]]-Table3[[#This Row],[Total Cost]]</f>
        <v>174.93</v>
      </c>
      <c r="R117">
        <f>DATEDIF(Table3[[#This Row],[Order Date]],Table3[[#This Row],[Delivery Date]],"D")</f>
        <v>8</v>
      </c>
    </row>
    <row r="118" spans="1:18" x14ac:dyDescent="0.35">
      <c r="A118" t="s">
        <v>290</v>
      </c>
      <c r="B118" t="s">
        <v>291</v>
      </c>
      <c r="C118" t="s">
        <v>37</v>
      </c>
      <c r="D118" t="s">
        <v>85</v>
      </c>
      <c r="E118" s="1">
        <v>45510</v>
      </c>
      <c r="F118" s="1">
        <v>45514</v>
      </c>
      <c r="G118">
        <v>5</v>
      </c>
      <c r="H118">
        <v>585.04999999999995</v>
      </c>
      <c r="I118" t="s">
        <v>15</v>
      </c>
      <c r="J118" t="s">
        <v>23</v>
      </c>
      <c r="K118" t="str">
        <f>TEXT(Table3[[#This Row],[Order Date]],"YYYY")</f>
        <v>2024</v>
      </c>
      <c r="L118" t="str">
        <f>TEXT(Table3[[#This Row],[Order Date]],"MMM")</f>
        <v>Aug</v>
      </c>
      <c r="M118" t="str">
        <f>TEXT(Table3[[#This Row],[Order Date]],"DDD")</f>
        <v>Tue</v>
      </c>
      <c r="N118" t="s">
        <v>34</v>
      </c>
      <c r="O118">
        <f>ROUND(G118*H118*VLOOKUP(Table3[[#This Row],[Product Name]],Table2[],2,FALSE),0)</f>
        <v>1609</v>
      </c>
      <c r="P118">
        <f>Table3[[#This Row],[Quantity]]*Table3[[#This Row],[Unit Price]]</f>
        <v>2925.25</v>
      </c>
      <c r="Q118">
        <f>Table3[[#This Row],[Sales Revenue]]-Table3[[#This Row],[Total Cost]]</f>
        <v>1316.25</v>
      </c>
      <c r="R118">
        <f>DATEDIF(Table3[[#This Row],[Order Date]],Table3[[#This Row],[Delivery Date]],"D")</f>
        <v>4</v>
      </c>
    </row>
    <row r="119" spans="1:18" x14ac:dyDescent="0.35">
      <c r="A119" t="s">
        <v>292</v>
      </c>
      <c r="B119" t="s">
        <v>293</v>
      </c>
      <c r="C119" t="s">
        <v>13</v>
      </c>
      <c r="D119" t="s">
        <v>72</v>
      </c>
      <c r="E119" s="1">
        <v>45613</v>
      </c>
      <c r="F119" s="1">
        <v>45623</v>
      </c>
      <c r="G119">
        <v>4</v>
      </c>
      <c r="H119">
        <v>706.03</v>
      </c>
      <c r="I119" t="s">
        <v>15</v>
      </c>
      <c r="J119" t="s">
        <v>49</v>
      </c>
      <c r="K119" t="str">
        <f>TEXT(Table3[[#This Row],[Order Date]],"YYYY")</f>
        <v>2024</v>
      </c>
      <c r="L119" t="str">
        <f>TEXT(Table3[[#This Row],[Order Date]],"MMM")</f>
        <v>Nov</v>
      </c>
      <c r="M119" t="str">
        <f>TEXT(Table3[[#This Row],[Order Date]],"DDD")</f>
        <v>Sun</v>
      </c>
      <c r="N119" t="s">
        <v>29</v>
      </c>
      <c r="O119">
        <f>ROUND(G119*H119*VLOOKUP(Table3[[#This Row],[Product Name]],Table2[],2,FALSE),0)</f>
        <v>2118</v>
      </c>
      <c r="P119">
        <f>Table3[[#This Row],[Quantity]]*Table3[[#This Row],[Unit Price]]</f>
        <v>2824.12</v>
      </c>
      <c r="Q119">
        <f>Table3[[#This Row],[Sales Revenue]]-Table3[[#This Row],[Total Cost]]</f>
        <v>706.11999999999989</v>
      </c>
      <c r="R119">
        <f>DATEDIF(Table3[[#This Row],[Order Date]],Table3[[#This Row],[Delivery Date]],"D")</f>
        <v>10</v>
      </c>
    </row>
    <row r="120" spans="1:18" x14ac:dyDescent="0.35">
      <c r="A120" t="s">
        <v>294</v>
      </c>
      <c r="B120" t="s">
        <v>295</v>
      </c>
      <c r="C120" t="s">
        <v>20</v>
      </c>
      <c r="D120" t="s">
        <v>69</v>
      </c>
      <c r="E120" s="1">
        <v>45532</v>
      </c>
      <c r="F120" s="1">
        <v>45541</v>
      </c>
      <c r="G120">
        <v>7</v>
      </c>
      <c r="H120">
        <v>316.61</v>
      </c>
      <c r="I120" t="s">
        <v>33</v>
      </c>
      <c r="J120" t="s">
        <v>49</v>
      </c>
      <c r="K120" t="str">
        <f>TEXT(Table3[[#This Row],[Order Date]],"YYYY")</f>
        <v>2024</v>
      </c>
      <c r="L120" t="str">
        <f>TEXT(Table3[[#This Row],[Order Date]],"MMM")</f>
        <v>Aug</v>
      </c>
      <c r="M120" t="str">
        <f>TEXT(Table3[[#This Row],[Order Date]],"DDD")</f>
        <v>Wed</v>
      </c>
      <c r="N120" t="s">
        <v>39</v>
      </c>
      <c r="O120">
        <f>ROUND(G120*H120*VLOOKUP(Table3[[#This Row],[Product Name]],Table2[],2,FALSE),0)</f>
        <v>1551</v>
      </c>
      <c r="P120">
        <f>Table3[[#This Row],[Quantity]]*Table3[[#This Row],[Unit Price]]</f>
        <v>2216.27</v>
      </c>
      <c r="Q120">
        <f>Table3[[#This Row],[Sales Revenue]]-Table3[[#This Row],[Total Cost]]</f>
        <v>665.27</v>
      </c>
      <c r="R120">
        <f>DATEDIF(Table3[[#This Row],[Order Date]],Table3[[#This Row],[Delivery Date]],"D")</f>
        <v>9</v>
      </c>
    </row>
    <row r="121" spans="1:18" x14ac:dyDescent="0.35">
      <c r="A121" t="s">
        <v>296</v>
      </c>
      <c r="B121" t="s">
        <v>297</v>
      </c>
      <c r="C121" t="s">
        <v>37</v>
      </c>
      <c r="D121" t="s">
        <v>85</v>
      </c>
      <c r="E121" s="1">
        <v>45433</v>
      </c>
      <c r="F121" s="1">
        <v>45443</v>
      </c>
      <c r="G121">
        <v>9</v>
      </c>
      <c r="H121">
        <v>207.01</v>
      </c>
      <c r="I121" t="s">
        <v>15</v>
      </c>
      <c r="J121" t="s">
        <v>23</v>
      </c>
      <c r="K121" t="str">
        <f>TEXT(Table3[[#This Row],[Order Date]],"YYYY")</f>
        <v>2024</v>
      </c>
      <c r="L121" t="str">
        <f>TEXT(Table3[[#This Row],[Order Date]],"MMM")</f>
        <v>May</v>
      </c>
      <c r="M121" t="str">
        <f>TEXT(Table3[[#This Row],[Order Date]],"DDD")</f>
        <v>Tue</v>
      </c>
      <c r="N121" t="s">
        <v>43</v>
      </c>
      <c r="O121">
        <f>ROUND(G121*H121*VLOOKUP(Table3[[#This Row],[Product Name]],Table2[],2,FALSE),0)</f>
        <v>1025</v>
      </c>
      <c r="P121">
        <f>Table3[[#This Row],[Quantity]]*Table3[[#This Row],[Unit Price]]</f>
        <v>1863.09</v>
      </c>
      <c r="Q121">
        <f>Table3[[#This Row],[Sales Revenue]]-Table3[[#This Row],[Total Cost]]</f>
        <v>838.08999999999992</v>
      </c>
      <c r="R121">
        <f>DATEDIF(Table3[[#This Row],[Order Date]],Table3[[#This Row],[Delivery Date]],"D")</f>
        <v>10</v>
      </c>
    </row>
    <row r="122" spans="1:18" x14ac:dyDescent="0.35">
      <c r="A122" t="s">
        <v>298</v>
      </c>
      <c r="B122" t="s">
        <v>299</v>
      </c>
      <c r="C122" t="s">
        <v>61</v>
      </c>
      <c r="D122" t="s">
        <v>119</v>
      </c>
      <c r="E122" s="1">
        <v>45607</v>
      </c>
      <c r="F122" s="1">
        <v>45609</v>
      </c>
      <c r="G122">
        <v>6</v>
      </c>
      <c r="H122">
        <v>487.78</v>
      </c>
      <c r="I122" t="s">
        <v>33</v>
      </c>
      <c r="J122" t="s">
        <v>16</v>
      </c>
      <c r="K122" t="str">
        <f>TEXT(Table3[[#This Row],[Order Date]],"YYYY")</f>
        <v>2024</v>
      </c>
      <c r="L122" t="str">
        <f>TEXT(Table3[[#This Row],[Order Date]],"MMM")</f>
        <v>Nov</v>
      </c>
      <c r="M122" t="str">
        <f>TEXT(Table3[[#This Row],[Order Date]],"DDD")</f>
        <v>Mon</v>
      </c>
      <c r="N122" t="s">
        <v>79</v>
      </c>
      <c r="O122">
        <f>ROUND(G122*H122*VLOOKUP(Table3[[#This Row],[Product Name]],Table2[],2,FALSE),0)</f>
        <v>2195</v>
      </c>
      <c r="P122">
        <f>Table3[[#This Row],[Quantity]]*Table3[[#This Row],[Unit Price]]</f>
        <v>2926.68</v>
      </c>
      <c r="Q122">
        <f>Table3[[#This Row],[Sales Revenue]]-Table3[[#This Row],[Total Cost]]</f>
        <v>731.67999999999984</v>
      </c>
      <c r="R122">
        <f>DATEDIF(Table3[[#This Row],[Order Date]],Table3[[#This Row],[Delivery Date]],"D")</f>
        <v>2</v>
      </c>
    </row>
    <row r="123" spans="1:18" x14ac:dyDescent="0.35">
      <c r="A123" t="s">
        <v>300</v>
      </c>
      <c r="B123" t="s">
        <v>301</v>
      </c>
      <c r="C123" t="s">
        <v>27</v>
      </c>
      <c r="D123" t="s">
        <v>124</v>
      </c>
      <c r="E123" s="1">
        <v>45724</v>
      </c>
      <c r="F123" s="1">
        <v>45730</v>
      </c>
      <c r="G123">
        <v>3</v>
      </c>
      <c r="H123">
        <v>546.77</v>
      </c>
      <c r="I123" t="s">
        <v>22</v>
      </c>
      <c r="J123" t="s">
        <v>58</v>
      </c>
      <c r="K123" t="str">
        <f>TEXT(Table3[[#This Row],[Order Date]],"YYYY")</f>
        <v>2025</v>
      </c>
      <c r="L123" t="str">
        <f>TEXT(Table3[[#This Row],[Order Date]],"MMM")</f>
        <v>Mar</v>
      </c>
      <c r="M123" t="str">
        <f>TEXT(Table3[[#This Row],[Order Date]],"DDD")</f>
        <v>Sat</v>
      </c>
      <c r="N123" t="s">
        <v>34</v>
      </c>
      <c r="O123">
        <f>ROUND(G123*H123*VLOOKUP(Table3[[#This Row],[Product Name]],Table2[],2,FALSE),0)</f>
        <v>1066</v>
      </c>
      <c r="P123">
        <f>Table3[[#This Row],[Quantity]]*Table3[[#This Row],[Unit Price]]</f>
        <v>1640.31</v>
      </c>
      <c r="Q123">
        <f>Table3[[#This Row],[Sales Revenue]]-Table3[[#This Row],[Total Cost]]</f>
        <v>574.30999999999995</v>
      </c>
      <c r="R123">
        <f>DATEDIF(Table3[[#This Row],[Order Date]],Table3[[#This Row],[Delivery Date]],"D")</f>
        <v>6</v>
      </c>
    </row>
    <row r="124" spans="1:18" x14ac:dyDescent="0.35">
      <c r="A124" t="s">
        <v>302</v>
      </c>
      <c r="B124" t="s">
        <v>303</v>
      </c>
      <c r="C124" t="s">
        <v>27</v>
      </c>
      <c r="D124" t="s">
        <v>124</v>
      </c>
      <c r="E124" s="1">
        <v>45311</v>
      </c>
      <c r="F124" s="1">
        <v>45315</v>
      </c>
      <c r="G124">
        <v>7</v>
      </c>
      <c r="H124">
        <v>323.23</v>
      </c>
      <c r="I124" t="s">
        <v>15</v>
      </c>
      <c r="J124" t="s">
        <v>58</v>
      </c>
      <c r="K124" t="str">
        <f>TEXT(Table3[[#This Row],[Order Date]],"YYYY")</f>
        <v>2024</v>
      </c>
      <c r="L124" t="str">
        <f>TEXT(Table3[[#This Row],[Order Date]],"MMM")</f>
        <v>Jan</v>
      </c>
      <c r="M124" t="str">
        <f>TEXT(Table3[[#This Row],[Order Date]],"DDD")</f>
        <v>Sat</v>
      </c>
      <c r="N124" t="s">
        <v>39</v>
      </c>
      <c r="O124">
        <f>ROUND(G124*H124*VLOOKUP(Table3[[#This Row],[Product Name]],Table2[],2,FALSE),0)</f>
        <v>1471</v>
      </c>
      <c r="P124">
        <f>Table3[[#This Row],[Quantity]]*Table3[[#This Row],[Unit Price]]</f>
        <v>2262.61</v>
      </c>
      <c r="Q124">
        <f>Table3[[#This Row],[Sales Revenue]]-Table3[[#This Row],[Total Cost]]</f>
        <v>791.61000000000013</v>
      </c>
      <c r="R124">
        <f>DATEDIF(Table3[[#This Row],[Order Date]],Table3[[#This Row],[Delivery Date]],"D")</f>
        <v>4</v>
      </c>
    </row>
    <row r="125" spans="1:18" x14ac:dyDescent="0.35">
      <c r="A125" t="s">
        <v>304</v>
      </c>
      <c r="B125" t="s">
        <v>305</v>
      </c>
      <c r="C125" t="s">
        <v>61</v>
      </c>
      <c r="D125" t="s">
        <v>119</v>
      </c>
      <c r="E125" s="1">
        <v>45484</v>
      </c>
      <c r="F125" s="1">
        <v>45489</v>
      </c>
      <c r="G125">
        <v>1</v>
      </c>
      <c r="H125">
        <v>230.14</v>
      </c>
      <c r="I125" t="s">
        <v>22</v>
      </c>
      <c r="J125" t="s">
        <v>16</v>
      </c>
      <c r="K125" t="str">
        <f>TEXT(Table3[[#This Row],[Order Date]],"YYYY")</f>
        <v>2024</v>
      </c>
      <c r="L125" t="str">
        <f>TEXT(Table3[[#This Row],[Order Date]],"MMM")</f>
        <v>Jul</v>
      </c>
      <c r="M125" t="str">
        <f>TEXT(Table3[[#This Row],[Order Date]],"DDD")</f>
        <v>Thu</v>
      </c>
      <c r="N125" t="s">
        <v>79</v>
      </c>
      <c r="O125">
        <f>ROUND(G125*H125*VLOOKUP(Table3[[#This Row],[Product Name]],Table2[],2,FALSE),0)</f>
        <v>173</v>
      </c>
      <c r="P125">
        <f>Table3[[#This Row],[Quantity]]*Table3[[#This Row],[Unit Price]]</f>
        <v>230.14</v>
      </c>
      <c r="Q125">
        <f>Table3[[#This Row],[Sales Revenue]]-Table3[[#This Row],[Total Cost]]</f>
        <v>57.139999999999986</v>
      </c>
      <c r="R125">
        <f>DATEDIF(Table3[[#This Row],[Order Date]],Table3[[#This Row],[Delivery Date]],"D")</f>
        <v>5</v>
      </c>
    </row>
    <row r="126" spans="1:18" x14ac:dyDescent="0.35">
      <c r="A126" t="s">
        <v>306</v>
      </c>
      <c r="B126" t="s">
        <v>307</v>
      </c>
      <c r="C126" t="s">
        <v>13</v>
      </c>
      <c r="D126" t="s">
        <v>14</v>
      </c>
      <c r="E126" s="1">
        <v>45518</v>
      </c>
      <c r="F126" s="1">
        <v>45527</v>
      </c>
      <c r="G126">
        <v>7</v>
      </c>
      <c r="H126">
        <v>744.57</v>
      </c>
      <c r="I126" t="s">
        <v>15</v>
      </c>
      <c r="J126" t="s">
        <v>23</v>
      </c>
      <c r="K126" t="str">
        <f>TEXT(Table3[[#This Row],[Order Date]],"YYYY")</f>
        <v>2024</v>
      </c>
      <c r="L126" t="str">
        <f>TEXT(Table3[[#This Row],[Order Date]],"MMM")</f>
        <v>Aug</v>
      </c>
      <c r="M126" t="str">
        <f>TEXT(Table3[[#This Row],[Order Date]],"DDD")</f>
        <v>Wed</v>
      </c>
      <c r="N126" t="s">
        <v>79</v>
      </c>
      <c r="O126">
        <f>ROUND(G126*H126*VLOOKUP(Table3[[#This Row],[Product Name]],Table2[],2,FALSE),0)</f>
        <v>3909</v>
      </c>
      <c r="P126">
        <f>Table3[[#This Row],[Quantity]]*Table3[[#This Row],[Unit Price]]</f>
        <v>5211.9900000000007</v>
      </c>
      <c r="Q126">
        <f>Table3[[#This Row],[Sales Revenue]]-Table3[[#This Row],[Total Cost]]</f>
        <v>1302.9900000000007</v>
      </c>
      <c r="R126">
        <f>DATEDIF(Table3[[#This Row],[Order Date]],Table3[[#This Row],[Delivery Date]],"D")</f>
        <v>9</v>
      </c>
    </row>
    <row r="127" spans="1:18" x14ac:dyDescent="0.35">
      <c r="A127" t="s">
        <v>308</v>
      </c>
      <c r="B127" t="s">
        <v>309</v>
      </c>
      <c r="C127" t="s">
        <v>61</v>
      </c>
      <c r="D127" t="s">
        <v>163</v>
      </c>
      <c r="E127" s="1">
        <v>45701</v>
      </c>
      <c r="F127" s="1">
        <v>45710</v>
      </c>
      <c r="G127">
        <v>8</v>
      </c>
      <c r="H127">
        <v>804.07</v>
      </c>
      <c r="I127" t="s">
        <v>33</v>
      </c>
      <c r="J127" t="s">
        <v>23</v>
      </c>
      <c r="K127" t="str">
        <f>TEXT(Table3[[#This Row],[Order Date]],"YYYY")</f>
        <v>2025</v>
      </c>
      <c r="L127" t="str">
        <f>TEXT(Table3[[#This Row],[Order Date]],"MMM")</f>
        <v>Feb</v>
      </c>
      <c r="M127" t="str">
        <f>TEXT(Table3[[#This Row],[Order Date]],"DDD")</f>
        <v>Thu</v>
      </c>
      <c r="N127" t="s">
        <v>63</v>
      </c>
      <c r="O127">
        <f>ROUND(G127*H127*VLOOKUP(Table3[[#This Row],[Product Name]],Table2[],2,FALSE),0)</f>
        <v>4181</v>
      </c>
      <c r="P127">
        <f>Table3[[#This Row],[Quantity]]*Table3[[#This Row],[Unit Price]]</f>
        <v>6432.56</v>
      </c>
      <c r="Q127">
        <f>Table3[[#This Row],[Sales Revenue]]-Table3[[#This Row],[Total Cost]]</f>
        <v>2251.5600000000004</v>
      </c>
      <c r="R127">
        <f>DATEDIF(Table3[[#This Row],[Order Date]],Table3[[#This Row],[Delivery Date]],"D")</f>
        <v>9</v>
      </c>
    </row>
    <row r="128" spans="1:18" x14ac:dyDescent="0.35">
      <c r="A128" t="s">
        <v>310</v>
      </c>
      <c r="B128" t="s">
        <v>311</v>
      </c>
      <c r="C128" t="s">
        <v>13</v>
      </c>
      <c r="D128" t="s">
        <v>42</v>
      </c>
      <c r="E128" s="1">
        <v>45497</v>
      </c>
      <c r="F128" s="1">
        <v>45501</v>
      </c>
      <c r="G128">
        <v>7</v>
      </c>
      <c r="H128">
        <v>57.6</v>
      </c>
      <c r="I128" t="s">
        <v>33</v>
      </c>
      <c r="J128" t="s">
        <v>16</v>
      </c>
      <c r="K128" t="str">
        <f>TEXT(Table3[[#This Row],[Order Date]],"YYYY")</f>
        <v>2024</v>
      </c>
      <c r="L128" t="str">
        <f>TEXT(Table3[[#This Row],[Order Date]],"MMM")</f>
        <v>Jul</v>
      </c>
      <c r="M128" t="str">
        <f>TEXT(Table3[[#This Row],[Order Date]],"DDD")</f>
        <v>Wed</v>
      </c>
      <c r="N128" t="s">
        <v>43</v>
      </c>
      <c r="O128">
        <f>ROUND(G128*H128*VLOOKUP(Table3[[#This Row],[Product Name]],Table2[],2,FALSE),0)</f>
        <v>202</v>
      </c>
      <c r="P128">
        <f>Table3[[#This Row],[Quantity]]*Table3[[#This Row],[Unit Price]]</f>
        <v>403.2</v>
      </c>
      <c r="Q128">
        <f>Table3[[#This Row],[Sales Revenue]]-Table3[[#This Row],[Total Cost]]</f>
        <v>201.2</v>
      </c>
      <c r="R128">
        <f>DATEDIF(Table3[[#This Row],[Order Date]],Table3[[#This Row],[Delivery Date]],"D")</f>
        <v>4</v>
      </c>
    </row>
    <row r="129" spans="1:18" x14ac:dyDescent="0.35">
      <c r="A129" t="s">
        <v>312</v>
      </c>
      <c r="B129" t="s">
        <v>313</v>
      </c>
      <c r="C129" t="s">
        <v>20</v>
      </c>
      <c r="D129" t="s">
        <v>66</v>
      </c>
      <c r="E129" s="1">
        <v>45526</v>
      </c>
      <c r="F129" s="1">
        <v>45536</v>
      </c>
      <c r="G129">
        <v>8</v>
      </c>
      <c r="H129">
        <v>343.9</v>
      </c>
      <c r="I129" t="s">
        <v>22</v>
      </c>
      <c r="J129" t="s">
        <v>49</v>
      </c>
      <c r="K129" t="str">
        <f>TEXT(Table3[[#This Row],[Order Date]],"YYYY")</f>
        <v>2024</v>
      </c>
      <c r="L129" t="str">
        <f>TEXT(Table3[[#This Row],[Order Date]],"MMM")</f>
        <v>Aug</v>
      </c>
      <c r="M129" t="str">
        <f>TEXT(Table3[[#This Row],[Order Date]],"DDD")</f>
        <v>Thu</v>
      </c>
      <c r="N129" t="s">
        <v>39</v>
      </c>
      <c r="O129">
        <f>ROUND(G129*H129*VLOOKUP(Table3[[#This Row],[Product Name]],Table2[],2,FALSE),0)</f>
        <v>1376</v>
      </c>
      <c r="P129">
        <f>Table3[[#This Row],[Quantity]]*Table3[[#This Row],[Unit Price]]</f>
        <v>2751.2</v>
      </c>
      <c r="Q129">
        <f>Table3[[#This Row],[Sales Revenue]]-Table3[[#This Row],[Total Cost]]</f>
        <v>1375.1999999999998</v>
      </c>
      <c r="R129">
        <f>DATEDIF(Table3[[#This Row],[Order Date]],Table3[[#This Row],[Delivery Date]],"D")</f>
        <v>10</v>
      </c>
    </row>
    <row r="130" spans="1:18" x14ac:dyDescent="0.35">
      <c r="A130" t="s">
        <v>314</v>
      </c>
      <c r="B130" t="s">
        <v>315</v>
      </c>
      <c r="C130" t="s">
        <v>37</v>
      </c>
      <c r="D130" t="s">
        <v>38</v>
      </c>
      <c r="E130" s="1">
        <v>45579</v>
      </c>
      <c r="F130" s="1">
        <v>45588</v>
      </c>
      <c r="G130">
        <v>7</v>
      </c>
      <c r="H130">
        <v>688.57</v>
      </c>
      <c r="I130" t="s">
        <v>22</v>
      </c>
      <c r="J130" t="s">
        <v>16</v>
      </c>
      <c r="K130" t="str">
        <f>TEXT(Table3[[#This Row],[Order Date]],"YYYY")</f>
        <v>2024</v>
      </c>
      <c r="L130" t="str">
        <f>TEXT(Table3[[#This Row],[Order Date]],"MMM")</f>
        <v>Oct</v>
      </c>
      <c r="M130" t="str">
        <f>TEXT(Table3[[#This Row],[Order Date]],"DDD")</f>
        <v>Mon</v>
      </c>
      <c r="N130" t="s">
        <v>43</v>
      </c>
      <c r="O130">
        <f>ROUND(G130*H130*VLOOKUP(Table3[[#This Row],[Product Name]],Table2[],2,FALSE),0)</f>
        <v>3374</v>
      </c>
      <c r="P130">
        <f>Table3[[#This Row],[Quantity]]*Table3[[#This Row],[Unit Price]]</f>
        <v>4819.9900000000007</v>
      </c>
      <c r="Q130">
        <f>Table3[[#This Row],[Sales Revenue]]-Table3[[#This Row],[Total Cost]]</f>
        <v>1445.9900000000007</v>
      </c>
      <c r="R130">
        <f>DATEDIF(Table3[[#This Row],[Order Date]],Table3[[#This Row],[Delivery Date]],"D")</f>
        <v>9</v>
      </c>
    </row>
    <row r="131" spans="1:18" x14ac:dyDescent="0.35">
      <c r="A131" t="s">
        <v>316</v>
      </c>
      <c r="B131" t="s">
        <v>317</v>
      </c>
      <c r="C131" t="s">
        <v>20</v>
      </c>
      <c r="D131" t="s">
        <v>103</v>
      </c>
      <c r="E131" s="1">
        <v>45536</v>
      </c>
      <c r="F131" s="1">
        <v>45541</v>
      </c>
      <c r="G131">
        <v>2</v>
      </c>
      <c r="H131">
        <v>292.56</v>
      </c>
      <c r="I131" t="s">
        <v>15</v>
      </c>
      <c r="J131" t="s">
        <v>16</v>
      </c>
      <c r="K131" t="str">
        <f>TEXT(Table3[[#This Row],[Order Date]],"YYYY")</f>
        <v>2024</v>
      </c>
      <c r="L131" t="str">
        <f>TEXT(Table3[[#This Row],[Order Date]],"MMM")</f>
        <v>Sep</v>
      </c>
      <c r="M131" t="str">
        <f>TEXT(Table3[[#This Row],[Order Date]],"DDD")</f>
        <v>Sun</v>
      </c>
      <c r="N131" t="s">
        <v>50</v>
      </c>
      <c r="O131">
        <f>ROUND(G131*H131*VLOOKUP(Table3[[#This Row],[Product Name]],Table2[],2,FALSE),0)</f>
        <v>322</v>
      </c>
      <c r="P131">
        <f>Table3[[#This Row],[Quantity]]*Table3[[#This Row],[Unit Price]]</f>
        <v>585.12</v>
      </c>
      <c r="Q131">
        <f>Table3[[#This Row],[Sales Revenue]]-Table3[[#This Row],[Total Cost]]</f>
        <v>263.12</v>
      </c>
      <c r="R131">
        <f>DATEDIF(Table3[[#This Row],[Order Date]],Table3[[#This Row],[Delivery Date]],"D")</f>
        <v>5</v>
      </c>
    </row>
    <row r="132" spans="1:18" x14ac:dyDescent="0.35">
      <c r="A132" t="s">
        <v>318</v>
      </c>
      <c r="B132" t="s">
        <v>319</v>
      </c>
      <c r="C132" t="s">
        <v>13</v>
      </c>
      <c r="D132" t="s">
        <v>82</v>
      </c>
      <c r="E132" s="1">
        <v>45679</v>
      </c>
      <c r="F132" s="1">
        <v>45683</v>
      </c>
      <c r="G132">
        <v>8</v>
      </c>
      <c r="H132">
        <v>259.63</v>
      </c>
      <c r="I132" t="s">
        <v>22</v>
      </c>
      <c r="J132" t="s">
        <v>58</v>
      </c>
      <c r="K132" t="str">
        <f>TEXT(Table3[[#This Row],[Order Date]],"YYYY")</f>
        <v>2025</v>
      </c>
      <c r="L132" t="str">
        <f>TEXT(Table3[[#This Row],[Order Date]],"MMM")</f>
        <v>Jan</v>
      </c>
      <c r="M132" t="str">
        <f>TEXT(Table3[[#This Row],[Order Date]],"DDD")</f>
        <v>Wed</v>
      </c>
      <c r="N132" t="s">
        <v>17</v>
      </c>
      <c r="O132">
        <f>ROUND(G132*H132*VLOOKUP(Table3[[#This Row],[Product Name]],Table2[],2,FALSE),0)</f>
        <v>1350</v>
      </c>
      <c r="P132">
        <f>Table3[[#This Row],[Quantity]]*Table3[[#This Row],[Unit Price]]</f>
        <v>2077.04</v>
      </c>
      <c r="Q132">
        <f>Table3[[#This Row],[Sales Revenue]]-Table3[[#This Row],[Total Cost]]</f>
        <v>727.04</v>
      </c>
      <c r="R132">
        <f>DATEDIF(Table3[[#This Row],[Order Date]],Table3[[#This Row],[Delivery Date]],"D")</f>
        <v>4</v>
      </c>
    </row>
    <row r="133" spans="1:18" x14ac:dyDescent="0.35">
      <c r="A133" t="s">
        <v>320</v>
      </c>
      <c r="B133" t="s">
        <v>321</v>
      </c>
      <c r="C133" t="s">
        <v>27</v>
      </c>
      <c r="D133" t="s">
        <v>88</v>
      </c>
      <c r="E133" s="1">
        <v>45399</v>
      </c>
      <c r="F133" s="1">
        <v>45409</v>
      </c>
      <c r="G133">
        <v>5</v>
      </c>
      <c r="H133">
        <v>481.32</v>
      </c>
      <c r="I133" t="s">
        <v>15</v>
      </c>
      <c r="J133" t="s">
        <v>58</v>
      </c>
      <c r="K133" t="str">
        <f>TEXT(Table3[[#This Row],[Order Date]],"YYYY")</f>
        <v>2024</v>
      </c>
      <c r="L133" t="str">
        <f>TEXT(Table3[[#This Row],[Order Date]],"MMM")</f>
        <v>Apr</v>
      </c>
      <c r="M133" t="str">
        <f>TEXT(Table3[[#This Row],[Order Date]],"DDD")</f>
        <v>Wed</v>
      </c>
      <c r="N133" t="s">
        <v>29</v>
      </c>
      <c r="O133">
        <f>ROUND(G133*H133*VLOOKUP(Table3[[#This Row],[Product Name]],Table2[],2,FALSE),0)</f>
        <v>1203</v>
      </c>
      <c r="P133">
        <f>Table3[[#This Row],[Quantity]]*Table3[[#This Row],[Unit Price]]</f>
        <v>2406.6</v>
      </c>
      <c r="Q133">
        <f>Table3[[#This Row],[Sales Revenue]]-Table3[[#This Row],[Total Cost]]</f>
        <v>1203.5999999999999</v>
      </c>
      <c r="R133">
        <f>DATEDIF(Table3[[#This Row],[Order Date]],Table3[[#This Row],[Delivery Date]],"D")</f>
        <v>10</v>
      </c>
    </row>
    <row r="134" spans="1:18" x14ac:dyDescent="0.35">
      <c r="A134" t="s">
        <v>322</v>
      </c>
      <c r="B134" t="s">
        <v>323</v>
      </c>
      <c r="C134" t="s">
        <v>20</v>
      </c>
      <c r="D134" t="s">
        <v>66</v>
      </c>
      <c r="E134" s="1">
        <v>45324</v>
      </c>
      <c r="F134" s="1">
        <v>45327</v>
      </c>
      <c r="G134">
        <v>6</v>
      </c>
      <c r="H134">
        <v>288.45</v>
      </c>
      <c r="I134" t="s">
        <v>22</v>
      </c>
      <c r="J134" t="s">
        <v>23</v>
      </c>
      <c r="K134" t="str">
        <f>TEXT(Table3[[#This Row],[Order Date]],"YYYY")</f>
        <v>2024</v>
      </c>
      <c r="L134" t="str">
        <f>TEXT(Table3[[#This Row],[Order Date]],"MMM")</f>
        <v>Feb</v>
      </c>
      <c r="M134" t="str">
        <f>TEXT(Table3[[#This Row],[Order Date]],"DDD")</f>
        <v>Fri</v>
      </c>
      <c r="N134" t="s">
        <v>79</v>
      </c>
      <c r="O134">
        <f>ROUND(G134*H134*VLOOKUP(Table3[[#This Row],[Product Name]],Table2[],2,FALSE),0)</f>
        <v>865</v>
      </c>
      <c r="P134">
        <f>Table3[[#This Row],[Quantity]]*Table3[[#This Row],[Unit Price]]</f>
        <v>1730.6999999999998</v>
      </c>
      <c r="Q134">
        <f>Table3[[#This Row],[Sales Revenue]]-Table3[[#This Row],[Total Cost]]</f>
        <v>865.69999999999982</v>
      </c>
      <c r="R134">
        <f>DATEDIF(Table3[[#This Row],[Order Date]],Table3[[#This Row],[Delivery Date]],"D")</f>
        <v>3</v>
      </c>
    </row>
    <row r="135" spans="1:18" x14ac:dyDescent="0.35">
      <c r="A135" t="s">
        <v>324</v>
      </c>
      <c r="B135" t="s">
        <v>325</v>
      </c>
      <c r="C135" t="s">
        <v>13</v>
      </c>
      <c r="D135" t="s">
        <v>72</v>
      </c>
      <c r="E135" s="1">
        <v>45658</v>
      </c>
      <c r="F135" s="1">
        <v>45665</v>
      </c>
      <c r="G135">
        <v>1</v>
      </c>
      <c r="H135">
        <v>557.29999999999995</v>
      </c>
      <c r="I135" t="s">
        <v>15</v>
      </c>
      <c r="J135" t="s">
        <v>49</v>
      </c>
      <c r="K135" t="str">
        <f>TEXT(Table3[[#This Row],[Order Date]],"YYYY")</f>
        <v>2025</v>
      </c>
      <c r="L135" t="str">
        <f>TEXT(Table3[[#This Row],[Order Date]],"MMM")</f>
        <v>Jan</v>
      </c>
      <c r="M135" t="str">
        <f>TEXT(Table3[[#This Row],[Order Date]],"DDD")</f>
        <v>Wed</v>
      </c>
      <c r="N135" t="s">
        <v>39</v>
      </c>
      <c r="O135">
        <f>ROUND(G135*H135*VLOOKUP(Table3[[#This Row],[Product Name]],Table2[],2,FALSE),0)</f>
        <v>418</v>
      </c>
      <c r="P135">
        <f>Table3[[#This Row],[Quantity]]*Table3[[#This Row],[Unit Price]]</f>
        <v>557.29999999999995</v>
      </c>
      <c r="Q135">
        <f>Table3[[#This Row],[Sales Revenue]]-Table3[[#This Row],[Total Cost]]</f>
        <v>139.29999999999995</v>
      </c>
      <c r="R135">
        <f>DATEDIF(Table3[[#This Row],[Order Date]],Table3[[#This Row],[Delivery Date]],"D")</f>
        <v>7</v>
      </c>
    </row>
    <row r="136" spans="1:18" x14ac:dyDescent="0.35">
      <c r="A136" t="s">
        <v>326</v>
      </c>
      <c r="B136" t="s">
        <v>327</v>
      </c>
      <c r="C136" t="s">
        <v>37</v>
      </c>
      <c r="D136" t="s">
        <v>114</v>
      </c>
      <c r="E136" s="1">
        <v>45712</v>
      </c>
      <c r="F136" s="1">
        <v>45715</v>
      </c>
      <c r="G136">
        <v>7</v>
      </c>
      <c r="H136">
        <v>197.5</v>
      </c>
      <c r="I136" t="s">
        <v>15</v>
      </c>
      <c r="J136" t="s">
        <v>16</v>
      </c>
      <c r="K136" t="str">
        <f>TEXT(Table3[[#This Row],[Order Date]],"YYYY")</f>
        <v>2025</v>
      </c>
      <c r="L136" t="str">
        <f>TEXT(Table3[[#This Row],[Order Date]],"MMM")</f>
        <v>Feb</v>
      </c>
      <c r="M136" t="str">
        <f>TEXT(Table3[[#This Row],[Order Date]],"DDD")</f>
        <v>Mon</v>
      </c>
      <c r="N136" t="s">
        <v>63</v>
      </c>
      <c r="O136">
        <f>ROUND(G136*H136*VLOOKUP(Table3[[#This Row],[Product Name]],Table2[],2,FALSE),0)</f>
        <v>830</v>
      </c>
      <c r="P136">
        <f>Table3[[#This Row],[Quantity]]*Table3[[#This Row],[Unit Price]]</f>
        <v>1382.5</v>
      </c>
      <c r="Q136">
        <f>Table3[[#This Row],[Sales Revenue]]-Table3[[#This Row],[Total Cost]]</f>
        <v>552.5</v>
      </c>
      <c r="R136">
        <f>DATEDIF(Table3[[#This Row],[Order Date]],Table3[[#This Row],[Delivery Date]],"D")</f>
        <v>3</v>
      </c>
    </row>
    <row r="137" spans="1:18" x14ac:dyDescent="0.35">
      <c r="A137" t="s">
        <v>328</v>
      </c>
      <c r="B137" t="s">
        <v>329</v>
      </c>
      <c r="C137" t="s">
        <v>27</v>
      </c>
      <c r="D137" t="s">
        <v>28</v>
      </c>
      <c r="E137" s="1">
        <v>45420</v>
      </c>
      <c r="F137" s="1">
        <v>45429</v>
      </c>
      <c r="G137">
        <v>8</v>
      </c>
      <c r="H137">
        <v>271.06</v>
      </c>
      <c r="I137" t="s">
        <v>22</v>
      </c>
      <c r="J137" t="s">
        <v>58</v>
      </c>
      <c r="K137" t="str">
        <f>TEXT(Table3[[#This Row],[Order Date]],"YYYY")</f>
        <v>2024</v>
      </c>
      <c r="L137" t="str">
        <f>TEXT(Table3[[#This Row],[Order Date]],"MMM")</f>
        <v>May</v>
      </c>
      <c r="M137" t="str">
        <f>TEXT(Table3[[#This Row],[Order Date]],"DDD")</f>
        <v>Wed</v>
      </c>
      <c r="N137" t="s">
        <v>34</v>
      </c>
      <c r="O137">
        <f>ROUND(G137*H137*VLOOKUP(Table3[[#This Row],[Product Name]],Table2[],2,FALSE),0)</f>
        <v>1735</v>
      </c>
      <c r="P137">
        <f>Table3[[#This Row],[Quantity]]*Table3[[#This Row],[Unit Price]]</f>
        <v>2168.48</v>
      </c>
      <c r="Q137">
        <f>Table3[[#This Row],[Sales Revenue]]-Table3[[#This Row],[Total Cost]]</f>
        <v>433.48</v>
      </c>
      <c r="R137">
        <f>DATEDIF(Table3[[#This Row],[Order Date]],Table3[[#This Row],[Delivery Date]],"D")</f>
        <v>9</v>
      </c>
    </row>
    <row r="138" spans="1:18" x14ac:dyDescent="0.35">
      <c r="A138" t="s">
        <v>330</v>
      </c>
      <c r="B138" t="s">
        <v>331</v>
      </c>
      <c r="C138" t="s">
        <v>27</v>
      </c>
      <c r="D138" t="s">
        <v>46</v>
      </c>
      <c r="E138" s="1">
        <v>45436</v>
      </c>
      <c r="F138" s="1">
        <v>45442</v>
      </c>
      <c r="G138">
        <v>8</v>
      </c>
      <c r="H138">
        <v>859.82</v>
      </c>
      <c r="I138" t="s">
        <v>15</v>
      </c>
      <c r="J138" t="s">
        <v>16</v>
      </c>
      <c r="K138" t="str">
        <f>TEXT(Table3[[#This Row],[Order Date]],"YYYY")</f>
        <v>2024</v>
      </c>
      <c r="L138" t="str">
        <f>TEXT(Table3[[#This Row],[Order Date]],"MMM")</f>
        <v>May</v>
      </c>
      <c r="M138" t="str">
        <f>TEXT(Table3[[#This Row],[Order Date]],"DDD")</f>
        <v>Fri</v>
      </c>
      <c r="N138" t="s">
        <v>96</v>
      </c>
      <c r="O138">
        <f>ROUND(G138*H138*VLOOKUP(Table3[[#This Row],[Product Name]],Table2[],2,FALSE),0)</f>
        <v>3783</v>
      </c>
      <c r="P138">
        <f>Table3[[#This Row],[Quantity]]*Table3[[#This Row],[Unit Price]]</f>
        <v>6878.56</v>
      </c>
      <c r="Q138">
        <f>Table3[[#This Row],[Sales Revenue]]-Table3[[#This Row],[Total Cost]]</f>
        <v>3095.5600000000004</v>
      </c>
      <c r="R138">
        <f>DATEDIF(Table3[[#This Row],[Order Date]],Table3[[#This Row],[Delivery Date]],"D")</f>
        <v>6</v>
      </c>
    </row>
    <row r="139" spans="1:18" x14ac:dyDescent="0.35">
      <c r="A139" t="s">
        <v>332</v>
      </c>
      <c r="B139" t="s">
        <v>333</v>
      </c>
      <c r="C139" t="s">
        <v>37</v>
      </c>
      <c r="D139" t="s">
        <v>160</v>
      </c>
      <c r="E139" s="1">
        <v>45578</v>
      </c>
      <c r="F139" s="1">
        <v>45580</v>
      </c>
      <c r="G139">
        <v>8</v>
      </c>
      <c r="H139">
        <v>649.48</v>
      </c>
      <c r="I139" t="s">
        <v>22</v>
      </c>
      <c r="J139" t="s">
        <v>23</v>
      </c>
      <c r="K139" t="str">
        <f>TEXT(Table3[[#This Row],[Order Date]],"YYYY")</f>
        <v>2024</v>
      </c>
      <c r="L139" t="str">
        <f>TEXT(Table3[[#This Row],[Order Date]],"MMM")</f>
        <v>Oct</v>
      </c>
      <c r="M139" t="str">
        <f>TEXT(Table3[[#This Row],[Order Date]],"DDD")</f>
        <v>Sun</v>
      </c>
      <c r="N139" t="s">
        <v>50</v>
      </c>
      <c r="O139">
        <f>ROUND(G139*H139*VLOOKUP(Table3[[#This Row],[Product Name]],Table2[],2,FALSE),0)</f>
        <v>3897</v>
      </c>
      <c r="P139">
        <f>Table3[[#This Row],[Quantity]]*Table3[[#This Row],[Unit Price]]</f>
        <v>5195.84</v>
      </c>
      <c r="Q139">
        <f>Table3[[#This Row],[Sales Revenue]]-Table3[[#This Row],[Total Cost]]</f>
        <v>1298.8400000000001</v>
      </c>
      <c r="R139">
        <f>DATEDIF(Table3[[#This Row],[Order Date]],Table3[[#This Row],[Delivery Date]],"D")</f>
        <v>2</v>
      </c>
    </row>
    <row r="140" spans="1:18" x14ac:dyDescent="0.35">
      <c r="A140" t="s">
        <v>334</v>
      </c>
      <c r="B140" t="s">
        <v>335</v>
      </c>
      <c r="C140" t="s">
        <v>27</v>
      </c>
      <c r="D140" t="s">
        <v>88</v>
      </c>
      <c r="E140" s="1">
        <v>45411</v>
      </c>
      <c r="F140" s="1">
        <v>45420</v>
      </c>
      <c r="G140">
        <v>1</v>
      </c>
      <c r="H140">
        <v>663.81</v>
      </c>
      <c r="I140" t="s">
        <v>33</v>
      </c>
      <c r="J140" t="s">
        <v>23</v>
      </c>
      <c r="K140" t="str">
        <f>TEXT(Table3[[#This Row],[Order Date]],"YYYY")</f>
        <v>2024</v>
      </c>
      <c r="L140" t="str">
        <f>TEXT(Table3[[#This Row],[Order Date]],"MMM")</f>
        <v>Apr</v>
      </c>
      <c r="M140" t="str">
        <f>TEXT(Table3[[#This Row],[Order Date]],"DDD")</f>
        <v>Mon</v>
      </c>
      <c r="N140" t="s">
        <v>43</v>
      </c>
      <c r="O140">
        <f>ROUND(G140*H140*VLOOKUP(Table3[[#This Row],[Product Name]],Table2[],2,FALSE),0)</f>
        <v>332</v>
      </c>
      <c r="P140">
        <f>Table3[[#This Row],[Quantity]]*Table3[[#This Row],[Unit Price]]</f>
        <v>663.81</v>
      </c>
      <c r="Q140">
        <f>Table3[[#This Row],[Sales Revenue]]-Table3[[#This Row],[Total Cost]]</f>
        <v>331.80999999999995</v>
      </c>
      <c r="R140">
        <f>DATEDIF(Table3[[#This Row],[Order Date]],Table3[[#This Row],[Delivery Date]],"D")</f>
        <v>9</v>
      </c>
    </row>
    <row r="141" spans="1:18" x14ac:dyDescent="0.35">
      <c r="A141" t="s">
        <v>336</v>
      </c>
      <c r="B141" t="s">
        <v>337</v>
      </c>
      <c r="C141" t="s">
        <v>61</v>
      </c>
      <c r="D141" t="s">
        <v>141</v>
      </c>
      <c r="E141" s="1">
        <v>45637</v>
      </c>
      <c r="F141" s="1">
        <v>45641</v>
      </c>
      <c r="G141">
        <v>3</v>
      </c>
      <c r="H141">
        <v>779.01</v>
      </c>
      <c r="I141" t="s">
        <v>15</v>
      </c>
      <c r="J141" t="s">
        <v>49</v>
      </c>
      <c r="K141" t="str">
        <f>TEXT(Table3[[#This Row],[Order Date]],"YYYY")</f>
        <v>2024</v>
      </c>
      <c r="L141" t="str">
        <f>TEXT(Table3[[#This Row],[Order Date]],"MMM")</f>
        <v>Dec</v>
      </c>
      <c r="M141" t="str">
        <f>TEXT(Table3[[#This Row],[Order Date]],"DDD")</f>
        <v>Wed</v>
      </c>
      <c r="N141" t="s">
        <v>43</v>
      </c>
      <c r="O141">
        <f>ROUND(G141*H141*VLOOKUP(Table3[[#This Row],[Product Name]],Table2[],2,FALSE),0)</f>
        <v>1636</v>
      </c>
      <c r="P141">
        <f>Table3[[#This Row],[Quantity]]*Table3[[#This Row],[Unit Price]]</f>
        <v>2337.0299999999997</v>
      </c>
      <c r="Q141">
        <f>Table3[[#This Row],[Sales Revenue]]-Table3[[#This Row],[Total Cost]]</f>
        <v>701.02999999999975</v>
      </c>
      <c r="R141">
        <f>DATEDIF(Table3[[#This Row],[Order Date]],Table3[[#This Row],[Delivery Date]],"D")</f>
        <v>4</v>
      </c>
    </row>
    <row r="142" spans="1:18" x14ac:dyDescent="0.35">
      <c r="A142" t="s">
        <v>338</v>
      </c>
      <c r="B142" t="s">
        <v>339</v>
      </c>
      <c r="C142" t="s">
        <v>13</v>
      </c>
      <c r="D142" t="s">
        <v>14</v>
      </c>
      <c r="E142" s="1">
        <v>45305</v>
      </c>
      <c r="F142" s="1">
        <v>45313</v>
      </c>
      <c r="G142">
        <v>4</v>
      </c>
      <c r="H142">
        <v>893.84</v>
      </c>
      <c r="I142" t="s">
        <v>22</v>
      </c>
      <c r="J142" t="s">
        <v>49</v>
      </c>
      <c r="K142" t="str">
        <f>TEXT(Table3[[#This Row],[Order Date]],"YYYY")</f>
        <v>2024</v>
      </c>
      <c r="L142" t="str">
        <f>TEXT(Table3[[#This Row],[Order Date]],"MMM")</f>
        <v>Jan</v>
      </c>
      <c r="M142" t="str">
        <f>TEXT(Table3[[#This Row],[Order Date]],"DDD")</f>
        <v>Sun</v>
      </c>
      <c r="N142" t="s">
        <v>50</v>
      </c>
      <c r="O142">
        <f>ROUND(G142*H142*VLOOKUP(Table3[[#This Row],[Product Name]],Table2[],2,FALSE),0)</f>
        <v>2682</v>
      </c>
      <c r="P142">
        <f>Table3[[#This Row],[Quantity]]*Table3[[#This Row],[Unit Price]]</f>
        <v>3575.36</v>
      </c>
      <c r="Q142">
        <f>Table3[[#This Row],[Sales Revenue]]-Table3[[#This Row],[Total Cost]]</f>
        <v>893.36000000000013</v>
      </c>
      <c r="R142">
        <f>DATEDIF(Table3[[#This Row],[Order Date]],Table3[[#This Row],[Delivery Date]],"D")</f>
        <v>8</v>
      </c>
    </row>
    <row r="143" spans="1:18" x14ac:dyDescent="0.35">
      <c r="A143" t="s">
        <v>340</v>
      </c>
      <c r="B143" t="s">
        <v>341</v>
      </c>
      <c r="C143" t="s">
        <v>20</v>
      </c>
      <c r="D143" t="s">
        <v>103</v>
      </c>
      <c r="E143" s="1">
        <v>45730</v>
      </c>
      <c r="F143" s="1">
        <v>45740</v>
      </c>
      <c r="G143">
        <v>7</v>
      </c>
      <c r="H143">
        <v>305.45</v>
      </c>
      <c r="I143" t="s">
        <v>22</v>
      </c>
      <c r="J143" t="s">
        <v>49</v>
      </c>
      <c r="K143" t="str">
        <f>TEXT(Table3[[#This Row],[Order Date]],"YYYY")</f>
        <v>2025</v>
      </c>
      <c r="L143" t="str">
        <f>TEXT(Table3[[#This Row],[Order Date]],"MMM")</f>
        <v>Mar</v>
      </c>
      <c r="M143" t="str">
        <f>TEXT(Table3[[#This Row],[Order Date]],"DDD")</f>
        <v>Fri</v>
      </c>
      <c r="N143" t="s">
        <v>34</v>
      </c>
      <c r="O143">
        <f>ROUND(G143*H143*VLOOKUP(Table3[[#This Row],[Product Name]],Table2[],2,FALSE),0)</f>
        <v>1176</v>
      </c>
      <c r="P143">
        <f>Table3[[#This Row],[Quantity]]*Table3[[#This Row],[Unit Price]]</f>
        <v>2138.15</v>
      </c>
      <c r="Q143">
        <f>Table3[[#This Row],[Sales Revenue]]-Table3[[#This Row],[Total Cost]]</f>
        <v>962.15000000000009</v>
      </c>
      <c r="R143">
        <f>DATEDIF(Table3[[#This Row],[Order Date]],Table3[[#This Row],[Delivery Date]],"D")</f>
        <v>10</v>
      </c>
    </row>
    <row r="144" spans="1:18" x14ac:dyDescent="0.35">
      <c r="A144" t="s">
        <v>342</v>
      </c>
      <c r="B144" t="s">
        <v>343</v>
      </c>
      <c r="C144" t="s">
        <v>27</v>
      </c>
      <c r="D144" t="s">
        <v>32</v>
      </c>
      <c r="E144" s="1">
        <v>45730</v>
      </c>
      <c r="F144" s="1">
        <v>45740</v>
      </c>
      <c r="G144">
        <v>3</v>
      </c>
      <c r="H144">
        <v>982.97</v>
      </c>
      <c r="I144" t="s">
        <v>15</v>
      </c>
      <c r="J144" t="s">
        <v>23</v>
      </c>
      <c r="K144" t="str">
        <f>TEXT(Table3[[#This Row],[Order Date]],"YYYY")</f>
        <v>2025</v>
      </c>
      <c r="L144" t="str">
        <f>TEXT(Table3[[#This Row],[Order Date]],"MMM")</f>
        <v>Mar</v>
      </c>
      <c r="M144" t="str">
        <f>TEXT(Table3[[#This Row],[Order Date]],"DDD")</f>
        <v>Fri</v>
      </c>
      <c r="N144" t="s">
        <v>79</v>
      </c>
      <c r="O144">
        <f>ROUND(G144*H144*VLOOKUP(Table3[[#This Row],[Product Name]],Table2[],2,FALSE),0)</f>
        <v>2507</v>
      </c>
      <c r="P144">
        <f>Table3[[#This Row],[Quantity]]*Table3[[#This Row],[Unit Price]]</f>
        <v>2948.91</v>
      </c>
      <c r="Q144">
        <f>Table3[[#This Row],[Sales Revenue]]-Table3[[#This Row],[Total Cost]]</f>
        <v>441.90999999999985</v>
      </c>
      <c r="R144">
        <f>DATEDIF(Table3[[#This Row],[Order Date]],Table3[[#This Row],[Delivery Date]],"D")</f>
        <v>10</v>
      </c>
    </row>
    <row r="145" spans="1:18" x14ac:dyDescent="0.35">
      <c r="A145" t="s">
        <v>344</v>
      </c>
      <c r="B145" t="s">
        <v>345</v>
      </c>
      <c r="C145" t="s">
        <v>20</v>
      </c>
      <c r="D145" t="s">
        <v>69</v>
      </c>
      <c r="E145" s="1">
        <v>45526</v>
      </c>
      <c r="F145" s="1">
        <v>45534</v>
      </c>
      <c r="G145">
        <v>8</v>
      </c>
      <c r="H145">
        <v>877.43</v>
      </c>
      <c r="I145" t="s">
        <v>15</v>
      </c>
      <c r="J145" t="s">
        <v>49</v>
      </c>
      <c r="K145" t="str">
        <f>TEXT(Table3[[#This Row],[Order Date]],"YYYY")</f>
        <v>2024</v>
      </c>
      <c r="L145" t="str">
        <f>TEXT(Table3[[#This Row],[Order Date]],"MMM")</f>
        <v>Aug</v>
      </c>
      <c r="M145" t="str">
        <f>TEXT(Table3[[#This Row],[Order Date]],"DDD")</f>
        <v>Thu</v>
      </c>
      <c r="N145" t="s">
        <v>79</v>
      </c>
      <c r="O145">
        <f>ROUND(G145*H145*VLOOKUP(Table3[[#This Row],[Product Name]],Table2[],2,FALSE),0)</f>
        <v>4914</v>
      </c>
      <c r="P145">
        <f>Table3[[#This Row],[Quantity]]*Table3[[#This Row],[Unit Price]]</f>
        <v>7019.44</v>
      </c>
      <c r="Q145">
        <f>Table3[[#This Row],[Sales Revenue]]-Table3[[#This Row],[Total Cost]]</f>
        <v>2105.4399999999996</v>
      </c>
      <c r="R145">
        <f>DATEDIF(Table3[[#This Row],[Order Date]],Table3[[#This Row],[Delivery Date]],"D")</f>
        <v>8</v>
      </c>
    </row>
    <row r="146" spans="1:18" x14ac:dyDescent="0.35">
      <c r="A146" t="s">
        <v>346</v>
      </c>
      <c r="B146" t="s">
        <v>347</v>
      </c>
      <c r="C146" t="s">
        <v>20</v>
      </c>
      <c r="D146" t="s">
        <v>69</v>
      </c>
      <c r="E146" s="1">
        <v>45614</v>
      </c>
      <c r="F146" s="1">
        <v>45620</v>
      </c>
      <c r="G146">
        <v>8</v>
      </c>
      <c r="H146">
        <v>47.29</v>
      </c>
      <c r="I146" t="s">
        <v>33</v>
      </c>
      <c r="J146" t="s">
        <v>58</v>
      </c>
      <c r="K146" t="str">
        <f>TEXT(Table3[[#This Row],[Order Date]],"YYYY")</f>
        <v>2024</v>
      </c>
      <c r="L146" t="str">
        <f>TEXT(Table3[[#This Row],[Order Date]],"MMM")</f>
        <v>Nov</v>
      </c>
      <c r="M146" t="str">
        <f>TEXT(Table3[[#This Row],[Order Date]],"DDD")</f>
        <v>Mon</v>
      </c>
      <c r="N146" t="s">
        <v>29</v>
      </c>
      <c r="O146">
        <f>ROUND(G146*H146*VLOOKUP(Table3[[#This Row],[Product Name]],Table2[],2,FALSE),0)</f>
        <v>265</v>
      </c>
      <c r="P146">
        <f>Table3[[#This Row],[Quantity]]*Table3[[#This Row],[Unit Price]]</f>
        <v>378.32</v>
      </c>
      <c r="Q146">
        <f>Table3[[#This Row],[Sales Revenue]]-Table3[[#This Row],[Total Cost]]</f>
        <v>113.32</v>
      </c>
      <c r="R146">
        <f>DATEDIF(Table3[[#This Row],[Order Date]],Table3[[#This Row],[Delivery Date]],"D")</f>
        <v>6</v>
      </c>
    </row>
    <row r="147" spans="1:18" x14ac:dyDescent="0.35">
      <c r="A147" t="s">
        <v>348</v>
      </c>
      <c r="B147" t="s">
        <v>349</v>
      </c>
      <c r="C147" t="s">
        <v>27</v>
      </c>
      <c r="D147" t="s">
        <v>46</v>
      </c>
      <c r="E147" s="1">
        <v>45297</v>
      </c>
      <c r="F147" s="1">
        <v>45302</v>
      </c>
      <c r="G147">
        <v>4</v>
      </c>
      <c r="H147">
        <v>839.1</v>
      </c>
      <c r="I147" t="s">
        <v>15</v>
      </c>
      <c r="J147" t="s">
        <v>58</v>
      </c>
      <c r="K147" t="str">
        <f>TEXT(Table3[[#This Row],[Order Date]],"YYYY")</f>
        <v>2024</v>
      </c>
      <c r="L147" t="str">
        <f>TEXT(Table3[[#This Row],[Order Date]],"MMM")</f>
        <v>Jan</v>
      </c>
      <c r="M147" t="str">
        <f>TEXT(Table3[[#This Row],[Order Date]],"DDD")</f>
        <v>Sat</v>
      </c>
      <c r="N147" t="s">
        <v>17</v>
      </c>
      <c r="O147">
        <f>ROUND(G147*H147*VLOOKUP(Table3[[#This Row],[Product Name]],Table2[],2,FALSE),0)</f>
        <v>1846</v>
      </c>
      <c r="P147">
        <f>Table3[[#This Row],[Quantity]]*Table3[[#This Row],[Unit Price]]</f>
        <v>3356.4</v>
      </c>
      <c r="Q147">
        <f>Table3[[#This Row],[Sales Revenue]]-Table3[[#This Row],[Total Cost]]</f>
        <v>1510.4</v>
      </c>
      <c r="R147">
        <f>DATEDIF(Table3[[#This Row],[Order Date]],Table3[[#This Row],[Delivery Date]],"D")</f>
        <v>5</v>
      </c>
    </row>
    <row r="148" spans="1:18" x14ac:dyDescent="0.35">
      <c r="A148" t="s">
        <v>350</v>
      </c>
      <c r="B148" t="s">
        <v>351</v>
      </c>
      <c r="C148" t="s">
        <v>13</v>
      </c>
      <c r="D148" t="s">
        <v>72</v>
      </c>
      <c r="E148" s="1">
        <v>45492</v>
      </c>
      <c r="F148" s="1">
        <v>45502</v>
      </c>
      <c r="G148">
        <v>10</v>
      </c>
      <c r="H148">
        <v>601.89</v>
      </c>
      <c r="I148" t="s">
        <v>15</v>
      </c>
      <c r="J148" t="s">
        <v>16</v>
      </c>
      <c r="K148" t="str">
        <f>TEXT(Table3[[#This Row],[Order Date]],"YYYY")</f>
        <v>2024</v>
      </c>
      <c r="L148" t="str">
        <f>TEXT(Table3[[#This Row],[Order Date]],"MMM")</f>
        <v>Jul</v>
      </c>
      <c r="M148" t="str">
        <f>TEXT(Table3[[#This Row],[Order Date]],"DDD")</f>
        <v>Fri</v>
      </c>
      <c r="N148" t="s">
        <v>79</v>
      </c>
      <c r="O148">
        <f>ROUND(G148*H148*VLOOKUP(Table3[[#This Row],[Product Name]],Table2[],2,FALSE),0)</f>
        <v>4514</v>
      </c>
      <c r="P148">
        <f>Table3[[#This Row],[Quantity]]*Table3[[#This Row],[Unit Price]]</f>
        <v>6018.9</v>
      </c>
      <c r="Q148">
        <f>Table3[[#This Row],[Sales Revenue]]-Table3[[#This Row],[Total Cost]]</f>
        <v>1504.8999999999996</v>
      </c>
      <c r="R148">
        <f>DATEDIF(Table3[[#This Row],[Order Date]],Table3[[#This Row],[Delivery Date]],"D")</f>
        <v>10</v>
      </c>
    </row>
    <row r="149" spans="1:18" x14ac:dyDescent="0.35">
      <c r="A149" t="s">
        <v>352</v>
      </c>
      <c r="B149" t="s">
        <v>353</v>
      </c>
      <c r="C149" t="s">
        <v>61</v>
      </c>
      <c r="D149" t="s">
        <v>119</v>
      </c>
      <c r="E149" s="1">
        <v>45430</v>
      </c>
      <c r="F149" s="1">
        <v>45434</v>
      </c>
      <c r="G149">
        <v>7</v>
      </c>
      <c r="H149">
        <v>146.82</v>
      </c>
      <c r="I149" t="s">
        <v>15</v>
      </c>
      <c r="J149" t="s">
        <v>23</v>
      </c>
      <c r="K149" t="str">
        <f>TEXT(Table3[[#This Row],[Order Date]],"YYYY")</f>
        <v>2024</v>
      </c>
      <c r="L149" t="str">
        <f>TEXT(Table3[[#This Row],[Order Date]],"MMM")</f>
        <v>May</v>
      </c>
      <c r="M149" t="str">
        <f>TEXT(Table3[[#This Row],[Order Date]],"DDD")</f>
        <v>Sat</v>
      </c>
      <c r="N149" t="s">
        <v>24</v>
      </c>
      <c r="O149">
        <f>ROUND(G149*H149*VLOOKUP(Table3[[#This Row],[Product Name]],Table2[],2,FALSE),0)</f>
        <v>771</v>
      </c>
      <c r="P149">
        <f>Table3[[#This Row],[Quantity]]*Table3[[#This Row],[Unit Price]]</f>
        <v>1027.74</v>
      </c>
      <c r="Q149">
        <f>Table3[[#This Row],[Sales Revenue]]-Table3[[#This Row],[Total Cost]]</f>
        <v>256.74</v>
      </c>
      <c r="R149">
        <f>DATEDIF(Table3[[#This Row],[Order Date]],Table3[[#This Row],[Delivery Date]],"D")</f>
        <v>4</v>
      </c>
    </row>
    <row r="150" spans="1:18" x14ac:dyDescent="0.35">
      <c r="A150" t="s">
        <v>354</v>
      </c>
      <c r="B150" t="s">
        <v>355</v>
      </c>
      <c r="C150" t="s">
        <v>13</v>
      </c>
      <c r="D150" t="s">
        <v>55</v>
      </c>
      <c r="E150" s="1">
        <v>45712</v>
      </c>
      <c r="F150" s="1">
        <v>45718</v>
      </c>
      <c r="G150">
        <v>9</v>
      </c>
      <c r="H150">
        <v>14.12</v>
      </c>
      <c r="I150" t="s">
        <v>33</v>
      </c>
      <c r="J150" t="s">
        <v>16</v>
      </c>
      <c r="K150" t="str">
        <f>TEXT(Table3[[#This Row],[Order Date]],"YYYY")</f>
        <v>2025</v>
      </c>
      <c r="L150" t="str">
        <f>TEXT(Table3[[#This Row],[Order Date]],"MMM")</f>
        <v>Feb</v>
      </c>
      <c r="M150" t="str">
        <f>TEXT(Table3[[#This Row],[Order Date]],"DDD")</f>
        <v>Mon</v>
      </c>
      <c r="N150" t="s">
        <v>43</v>
      </c>
      <c r="O150">
        <f>ROUND(G150*H150*VLOOKUP(Table3[[#This Row],[Product Name]],Table2[],2,FALSE),0)</f>
        <v>76</v>
      </c>
      <c r="P150">
        <f>Table3[[#This Row],[Quantity]]*Table3[[#This Row],[Unit Price]]</f>
        <v>127.08</v>
      </c>
      <c r="Q150">
        <f>Table3[[#This Row],[Sales Revenue]]-Table3[[#This Row],[Total Cost]]</f>
        <v>51.08</v>
      </c>
      <c r="R150">
        <f>DATEDIF(Table3[[#This Row],[Order Date]],Table3[[#This Row],[Delivery Date]],"D")</f>
        <v>6</v>
      </c>
    </row>
    <row r="151" spans="1:18" x14ac:dyDescent="0.35">
      <c r="A151" t="s">
        <v>356</v>
      </c>
      <c r="B151" t="s">
        <v>357</v>
      </c>
      <c r="C151" t="s">
        <v>37</v>
      </c>
      <c r="D151" t="s">
        <v>75</v>
      </c>
      <c r="E151" s="1">
        <v>45608</v>
      </c>
      <c r="F151" s="1">
        <v>45617</v>
      </c>
      <c r="G151">
        <v>9</v>
      </c>
      <c r="H151">
        <v>572.13</v>
      </c>
      <c r="I151" t="s">
        <v>22</v>
      </c>
      <c r="J151" t="s">
        <v>49</v>
      </c>
      <c r="K151" t="str">
        <f>TEXT(Table3[[#This Row],[Order Date]],"YYYY")</f>
        <v>2024</v>
      </c>
      <c r="L151" t="str">
        <f>TEXT(Table3[[#This Row],[Order Date]],"MMM")</f>
        <v>Nov</v>
      </c>
      <c r="M151" t="str">
        <f>TEXT(Table3[[#This Row],[Order Date]],"DDD")</f>
        <v>Tue</v>
      </c>
      <c r="N151" t="s">
        <v>17</v>
      </c>
      <c r="O151">
        <f>ROUND(G151*H151*VLOOKUP(Table3[[#This Row],[Product Name]],Table2[],2,FALSE),0)</f>
        <v>4119</v>
      </c>
      <c r="P151">
        <f>Table3[[#This Row],[Quantity]]*Table3[[#This Row],[Unit Price]]</f>
        <v>5149.17</v>
      </c>
      <c r="Q151">
        <f>Table3[[#This Row],[Sales Revenue]]-Table3[[#This Row],[Total Cost]]</f>
        <v>1030.17</v>
      </c>
      <c r="R151">
        <f>DATEDIF(Table3[[#This Row],[Order Date]],Table3[[#This Row],[Delivery Date]],"D")</f>
        <v>9</v>
      </c>
    </row>
    <row r="152" spans="1:18" x14ac:dyDescent="0.35">
      <c r="A152" t="s">
        <v>358</v>
      </c>
      <c r="B152" t="s">
        <v>359</v>
      </c>
      <c r="C152" t="s">
        <v>13</v>
      </c>
      <c r="D152" t="s">
        <v>42</v>
      </c>
      <c r="E152" s="1">
        <v>45677</v>
      </c>
      <c r="F152" s="1">
        <v>45683</v>
      </c>
      <c r="G152">
        <v>3</v>
      </c>
      <c r="H152">
        <v>101.71</v>
      </c>
      <c r="I152" t="s">
        <v>33</v>
      </c>
      <c r="J152" t="s">
        <v>16</v>
      </c>
      <c r="K152" t="str">
        <f>TEXT(Table3[[#This Row],[Order Date]],"YYYY")</f>
        <v>2025</v>
      </c>
      <c r="L152" t="str">
        <f>TEXT(Table3[[#This Row],[Order Date]],"MMM")</f>
        <v>Jan</v>
      </c>
      <c r="M152" t="str">
        <f>TEXT(Table3[[#This Row],[Order Date]],"DDD")</f>
        <v>Mon</v>
      </c>
      <c r="N152" t="s">
        <v>39</v>
      </c>
      <c r="O152">
        <f>ROUND(G152*H152*VLOOKUP(Table3[[#This Row],[Product Name]],Table2[],2,FALSE),0)</f>
        <v>153</v>
      </c>
      <c r="P152">
        <f>Table3[[#This Row],[Quantity]]*Table3[[#This Row],[Unit Price]]</f>
        <v>305.13</v>
      </c>
      <c r="Q152">
        <f>Table3[[#This Row],[Sales Revenue]]-Table3[[#This Row],[Total Cost]]</f>
        <v>152.13</v>
      </c>
      <c r="R152">
        <f>DATEDIF(Table3[[#This Row],[Order Date]],Table3[[#This Row],[Delivery Date]],"D")</f>
        <v>6</v>
      </c>
    </row>
    <row r="153" spans="1:18" x14ac:dyDescent="0.35">
      <c r="A153" t="s">
        <v>360</v>
      </c>
      <c r="B153" t="s">
        <v>361</v>
      </c>
      <c r="C153" t="s">
        <v>61</v>
      </c>
      <c r="D153" t="s">
        <v>141</v>
      </c>
      <c r="E153" s="1">
        <v>45428</v>
      </c>
      <c r="F153" s="1">
        <v>45437</v>
      </c>
      <c r="G153">
        <v>8</v>
      </c>
      <c r="H153">
        <v>517.44000000000005</v>
      </c>
      <c r="I153" t="s">
        <v>22</v>
      </c>
      <c r="J153" t="s">
        <v>58</v>
      </c>
      <c r="K153" t="str">
        <f>TEXT(Table3[[#This Row],[Order Date]],"YYYY")</f>
        <v>2024</v>
      </c>
      <c r="L153" t="str">
        <f>TEXT(Table3[[#This Row],[Order Date]],"MMM")</f>
        <v>May</v>
      </c>
      <c r="M153" t="str">
        <f>TEXT(Table3[[#This Row],[Order Date]],"DDD")</f>
        <v>Thu</v>
      </c>
      <c r="N153" t="s">
        <v>24</v>
      </c>
      <c r="O153">
        <f>ROUND(G153*H153*VLOOKUP(Table3[[#This Row],[Product Name]],Table2[],2,FALSE),0)</f>
        <v>2898</v>
      </c>
      <c r="P153">
        <f>Table3[[#This Row],[Quantity]]*Table3[[#This Row],[Unit Price]]</f>
        <v>4139.5200000000004</v>
      </c>
      <c r="Q153">
        <f>Table3[[#This Row],[Sales Revenue]]-Table3[[#This Row],[Total Cost]]</f>
        <v>1241.5200000000004</v>
      </c>
      <c r="R153">
        <f>DATEDIF(Table3[[#This Row],[Order Date]],Table3[[#This Row],[Delivery Date]],"D")</f>
        <v>9</v>
      </c>
    </row>
    <row r="154" spans="1:18" x14ac:dyDescent="0.35">
      <c r="A154" t="s">
        <v>362</v>
      </c>
      <c r="B154" t="s">
        <v>363</v>
      </c>
      <c r="C154" t="s">
        <v>61</v>
      </c>
      <c r="D154" t="s">
        <v>78</v>
      </c>
      <c r="E154" s="1">
        <v>45461</v>
      </c>
      <c r="F154" s="1">
        <v>45467</v>
      </c>
      <c r="G154">
        <v>7</v>
      </c>
      <c r="H154">
        <v>409.32</v>
      </c>
      <c r="I154" t="s">
        <v>33</v>
      </c>
      <c r="J154" t="s">
        <v>23</v>
      </c>
      <c r="K154" t="str">
        <f>TEXT(Table3[[#This Row],[Order Date]],"YYYY")</f>
        <v>2024</v>
      </c>
      <c r="L154" t="str">
        <f>TEXT(Table3[[#This Row],[Order Date]],"MMM")</f>
        <v>Jun</v>
      </c>
      <c r="M154" t="str">
        <f>TEXT(Table3[[#This Row],[Order Date]],"DDD")</f>
        <v>Tue</v>
      </c>
      <c r="N154" t="s">
        <v>63</v>
      </c>
      <c r="O154">
        <f>ROUND(G154*H154*VLOOKUP(Table3[[#This Row],[Product Name]],Table2[],2,FALSE),0)</f>
        <v>2006</v>
      </c>
      <c r="P154">
        <f>Table3[[#This Row],[Quantity]]*Table3[[#This Row],[Unit Price]]</f>
        <v>2865.24</v>
      </c>
      <c r="Q154">
        <f>Table3[[#This Row],[Sales Revenue]]-Table3[[#This Row],[Total Cost]]</f>
        <v>859.23999999999978</v>
      </c>
      <c r="R154">
        <f>DATEDIF(Table3[[#This Row],[Order Date]],Table3[[#This Row],[Delivery Date]],"D")</f>
        <v>6</v>
      </c>
    </row>
    <row r="155" spans="1:18" x14ac:dyDescent="0.35">
      <c r="A155" t="s">
        <v>364</v>
      </c>
      <c r="B155" t="s">
        <v>365</v>
      </c>
      <c r="C155" t="s">
        <v>27</v>
      </c>
      <c r="D155" t="s">
        <v>46</v>
      </c>
      <c r="E155" s="1">
        <v>45413</v>
      </c>
      <c r="F155" s="1">
        <v>45415</v>
      </c>
      <c r="G155">
        <v>5</v>
      </c>
      <c r="H155">
        <v>848.25</v>
      </c>
      <c r="I155" t="s">
        <v>22</v>
      </c>
      <c r="J155" t="s">
        <v>16</v>
      </c>
      <c r="K155" t="str">
        <f>TEXT(Table3[[#This Row],[Order Date]],"YYYY")</f>
        <v>2024</v>
      </c>
      <c r="L155" t="str">
        <f>TEXT(Table3[[#This Row],[Order Date]],"MMM")</f>
        <v>May</v>
      </c>
      <c r="M155" t="str">
        <f>TEXT(Table3[[#This Row],[Order Date]],"DDD")</f>
        <v>Wed</v>
      </c>
      <c r="N155" t="s">
        <v>39</v>
      </c>
      <c r="O155">
        <f>ROUND(G155*H155*VLOOKUP(Table3[[#This Row],[Product Name]],Table2[],2,FALSE),0)</f>
        <v>2333</v>
      </c>
      <c r="P155">
        <f>Table3[[#This Row],[Quantity]]*Table3[[#This Row],[Unit Price]]</f>
        <v>4241.25</v>
      </c>
      <c r="Q155">
        <f>Table3[[#This Row],[Sales Revenue]]-Table3[[#This Row],[Total Cost]]</f>
        <v>1908.25</v>
      </c>
      <c r="R155">
        <f>DATEDIF(Table3[[#This Row],[Order Date]],Table3[[#This Row],[Delivery Date]],"D")</f>
        <v>2</v>
      </c>
    </row>
    <row r="156" spans="1:18" x14ac:dyDescent="0.35">
      <c r="A156" t="s">
        <v>366</v>
      </c>
      <c r="B156" t="s">
        <v>367</v>
      </c>
      <c r="C156" t="s">
        <v>27</v>
      </c>
      <c r="D156" t="s">
        <v>32</v>
      </c>
      <c r="E156" s="1">
        <v>45307</v>
      </c>
      <c r="F156" s="1">
        <v>45316</v>
      </c>
      <c r="G156">
        <v>5</v>
      </c>
      <c r="H156">
        <v>996.82</v>
      </c>
      <c r="I156" t="s">
        <v>33</v>
      </c>
      <c r="J156" t="s">
        <v>23</v>
      </c>
      <c r="K156" t="str">
        <f>TEXT(Table3[[#This Row],[Order Date]],"YYYY")</f>
        <v>2024</v>
      </c>
      <c r="L156" t="str">
        <f>TEXT(Table3[[#This Row],[Order Date]],"MMM")</f>
        <v>Jan</v>
      </c>
      <c r="M156" t="str">
        <f>TEXT(Table3[[#This Row],[Order Date]],"DDD")</f>
        <v>Tue</v>
      </c>
      <c r="N156" t="s">
        <v>17</v>
      </c>
      <c r="O156">
        <f>ROUND(G156*H156*VLOOKUP(Table3[[#This Row],[Product Name]],Table2[],2,FALSE),0)</f>
        <v>4236</v>
      </c>
      <c r="P156">
        <f>Table3[[#This Row],[Quantity]]*Table3[[#This Row],[Unit Price]]</f>
        <v>4984.1000000000004</v>
      </c>
      <c r="Q156">
        <f>Table3[[#This Row],[Sales Revenue]]-Table3[[#This Row],[Total Cost]]</f>
        <v>748.10000000000036</v>
      </c>
      <c r="R156">
        <f>DATEDIF(Table3[[#This Row],[Order Date]],Table3[[#This Row],[Delivery Date]],"D")</f>
        <v>9</v>
      </c>
    </row>
    <row r="157" spans="1:18" x14ac:dyDescent="0.35">
      <c r="A157" t="s">
        <v>368</v>
      </c>
      <c r="B157" t="s">
        <v>369</v>
      </c>
      <c r="C157" t="s">
        <v>13</v>
      </c>
      <c r="D157" t="s">
        <v>72</v>
      </c>
      <c r="E157" s="1">
        <v>45362</v>
      </c>
      <c r="F157" s="1">
        <v>45369</v>
      </c>
      <c r="G157">
        <v>1</v>
      </c>
      <c r="H157">
        <v>290.10000000000002</v>
      </c>
      <c r="I157" t="s">
        <v>33</v>
      </c>
      <c r="J157" t="s">
        <v>58</v>
      </c>
      <c r="K157" t="str">
        <f>TEXT(Table3[[#This Row],[Order Date]],"YYYY")</f>
        <v>2024</v>
      </c>
      <c r="L157" t="str">
        <f>TEXT(Table3[[#This Row],[Order Date]],"MMM")</f>
        <v>Mar</v>
      </c>
      <c r="M157" t="str">
        <f>TEXT(Table3[[#This Row],[Order Date]],"DDD")</f>
        <v>Mon</v>
      </c>
      <c r="N157" t="s">
        <v>50</v>
      </c>
      <c r="O157">
        <f>ROUND(G157*H157*VLOOKUP(Table3[[#This Row],[Product Name]],Table2[],2,FALSE),0)</f>
        <v>218</v>
      </c>
      <c r="P157">
        <f>Table3[[#This Row],[Quantity]]*Table3[[#This Row],[Unit Price]]</f>
        <v>290.10000000000002</v>
      </c>
      <c r="Q157">
        <f>Table3[[#This Row],[Sales Revenue]]-Table3[[#This Row],[Total Cost]]</f>
        <v>72.100000000000023</v>
      </c>
      <c r="R157">
        <f>DATEDIF(Table3[[#This Row],[Order Date]],Table3[[#This Row],[Delivery Date]],"D")</f>
        <v>7</v>
      </c>
    </row>
    <row r="158" spans="1:18" x14ac:dyDescent="0.35">
      <c r="A158" t="s">
        <v>370</v>
      </c>
      <c r="B158" t="s">
        <v>371</v>
      </c>
      <c r="C158" t="s">
        <v>13</v>
      </c>
      <c r="D158" t="s">
        <v>72</v>
      </c>
      <c r="E158" s="1">
        <v>45384</v>
      </c>
      <c r="F158" s="1">
        <v>45390</v>
      </c>
      <c r="G158">
        <v>3</v>
      </c>
      <c r="H158">
        <v>299.45999999999998</v>
      </c>
      <c r="I158" t="s">
        <v>15</v>
      </c>
      <c r="J158" t="s">
        <v>16</v>
      </c>
      <c r="K158" t="str">
        <f>TEXT(Table3[[#This Row],[Order Date]],"YYYY")</f>
        <v>2024</v>
      </c>
      <c r="L158" t="str">
        <f>TEXT(Table3[[#This Row],[Order Date]],"MMM")</f>
        <v>Apr</v>
      </c>
      <c r="M158" t="str">
        <f>TEXT(Table3[[#This Row],[Order Date]],"DDD")</f>
        <v>Tue</v>
      </c>
      <c r="N158" t="s">
        <v>24</v>
      </c>
      <c r="O158">
        <f>ROUND(G158*H158*VLOOKUP(Table3[[#This Row],[Product Name]],Table2[],2,FALSE),0)</f>
        <v>674</v>
      </c>
      <c r="P158">
        <f>Table3[[#This Row],[Quantity]]*Table3[[#This Row],[Unit Price]]</f>
        <v>898.37999999999988</v>
      </c>
      <c r="Q158">
        <f>Table3[[#This Row],[Sales Revenue]]-Table3[[#This Row],[Total Cost]]</f>
        <v>224.37999999999988</v>
      </c>
      <c r="R158">
        <f>DATEDIF(Table3[[#This Row],[Order Date]],Table3[[#This Row],[Delivery Date]],"D")</f>
        <v>6</v>
      </c>
    </row>
    <row r="159" spans="1:18" x14ac:dyDescent="0.35">
      <c r="A159" t="s">
        <v>372</v>
      </c>
      <c r="B159" t="s">
        <v>373</v>
      </c>
      <c r="C159" t="s">
        <v>27</v>
      </c>
      <c r="D159" t="s">
        <v>124</v>
      </c>
      <c r="E159" s="1">
        <v>45709</v>
      </c>
      <c r="F159" s="1">
        <v>45711</v>
      </c>
      <c r="G159">
        <v>10</v>
      </c>
      <c r="H159">
        <v>184.15</v>
      </c>
      <c r="I159" t="s">
        <v>33</v>
      </c>
      <c r="J159" t="s">
        <v>49</v>
      </c>
      <c r="K159" t="str">
        <f>TEXT(Table3[[#This Row],[Order Date]],"YYYY")</f>
        <v>2025</v>
      </c>
      <c r="L159" t="str">
        <f>TEXT(Table3[[#This Row],[Order Date]],"MMM")</f>
        <v>Feb</v>
      </c>
      <c r="M159" t="str">
        <f>TEXT(Table3[[#This Row],[Order Date]],"DDD")</f>
        <v>Fri</v>
      </c>
      <c r="N159" t="s">
        <v>34</v>
      </c>
      <c r="O159">
        <f>ROUND(G159*H159*VLOOKUP(Table3[[#This Row],[Product Name]],Table2[],2,FALSE),0)</f>
        <v>1197</v>
      </c>
      <c r="P159">
        <f>Table3[[#This Row],[Quantity]]*Table3[[#This Row],[Unit Price]]</f>
        <v>1841.5</v>
      </c>
      <c r="Q159">
        <f>Table3[[#This Row],[Sales Revenue]]-Table3[[#This Row],[Total Cost]]</f>
        <v>644.5</v>
      </c>
      <c r="R159">
        <f>DATEDIF(Table3[[#This Row],[Order Date]],Table3[[#This Row],[Delivery Date]],"D")</f>
        <v>2</v>
      </c>
    </row>
    <row r="160" spans="1:18" x14ac:dyDescent="0.35">
      <c r="A160" t="s">
        <v>374</v>
      </c>
      <c r="B160" t="s">
        <v>375</v>
      </c>
      <c r="C160" t="s">
        <v>37</v>
      </c>
      <c r="D160" t="s">
        <v>38</v>
      </c>
      <c r="E160" s="1">
        <v>45416</v>
      </c>
      <c r="F160" s="1">
        <v>45423</v>
      </c>
      <c r="G160">
        <v>4</v>
      </c>
      <c r="H160">
        <v>137.56</v>
      </c>
      <c r="I160" t="s">
        <v>22</v>
      </c>
      <c r="J160" t="s">
        <v>23</v>
      </c>
      <c r="K160" t="str">
        <f>TEXT(Table3[[#This Row],[Order Date]],"YYYY")</f>
        <v>2024</v>
      </c>
      <c r="L160" t="str">
        <f>TEXT(Table3[[#This Row],[Order Date]],"MMM")</f>
        <v>May</v>
      </c>
      <c r="M160" t="str">
        <f>TEXT(Table3[[#This Row],[Order Date]],"DDD")</f>
        <v>Sat</v>
      </c>
      <c r="N160" t="s">
        <v>17</v>
      </c>
      <c r="O160">
        <f>ROUND(G160*H160*VLOOKUP(Table3[[#This Row],[Product Name]],Table2[],2,FALSE),0)</f>
        <v>385</v>
      </c>
      <c r="P160">
        <f>Table3[[#This Row],[Quantity]]*Table3[[#This Row],[Unit Price]]</f>
        <v>550.24</v>
      </c>
      <c r="Q160">
        <f>Table3[[#This Row],[Sales Revenue]]-Table3[[#This Row],[Total Cost]]</f>
        <v>165.24</v>
      </c>
      <c r="R160">
        <f>DATEDIF(Table3[[#This Row],[Order Date]],Table3[[#This Row],[Delivery Date]],"D")</f>
        <v>7</v>
      </c>
    </row>
    <row r="161" spans="1:18" x14ac:dyDescent="0.35">
      <c r="A161" t="s">
        <v>376</v>
      </c>
      <c r="B161" t="s">
        <v>377</v>
      </c>
      <c r="C161" t="s">
        <v>20</v>
      </c>
      <c r="D161" t="s">
        <v>93</v>
      </c>
      <c r="E161" s="1">
        <v>45686</v>
      </c>
      <c r="F161" s="1">
        <v>45688</v>
      </c>
      <c r="G161">
        <v>7</v>
      </c>
      <c r="H161">
        <v>778.51</v>
      </c>
      <c r="I161" t="s">
        <v>15</v>
      </c>
      <c r="J161" t="s">
        <v>16</v>
      </c>
      <c r="K161" t="str">
        <f>TEXT(Table3[[#This Row],[Order Date]],"YYYY")</f>
        <v>2025</v>
      </c>
      <c r="L161" t="str">
        <f>TEXT(Table3[[#This Row],[Order Date]],"MMM")</f>
        <v>Jan</v>
      </c>
      <c r="M161" t="str">
        <f>TEXT(Table3[[#This Row],[Order Date]],"DDD")</f>
        <v>Wed</v>
      </c>
      <c r="N161" t="s">
        <v>24</v>
      </c>
      <c r="O161">
        <f>ROUND(G161*H161*VLOOKUP(Table3[[#This Row],[Product Name]],Table2[],2,FALSE),0)</f>
        <v>3270</v>
      </c>
      <c r="P161">
        <f>Table3[[#This Row],[Quantity]]*Table3[[#This Row],[Unit Price]]</f>
        <v>5449.57</v>
      </c>
      <c r="Q161">
        <f>Table3[[#This Row],[Sales Revenue]]-Table3[[#This Row],[Total Cost]]</f>
        <v>2179.5699999999997</v>
      </c>
      <c r="R161">
        <f>DATEDIF(Table3[[#This Row],[Order Date]],Table3[[#This Row],[Delivery Date]],"D")</f>
        <v>2</v>
      </c>
    </row>
    <row r="162" spans="1:18" x14ac:dyDescent="0.35">
      <c r="A162" t="s">
        <v>378</v>
      </c>
      <c r="B162" t="s">
        <v>379</v>
      </c>
      <c r="C162" t="s">
        <v>27</v>
      </c>
      <c r="D162" t="s">
        <v>28</v>
      </c>
      <c r="E162" s="1">
        <v>45624</v>
      </c>
      <c r="F162" s="1">
        <v>45632</v>
      </c>
      <c r="G162">
        <v>7</v>
      </c>
      <c r="H162">
        <v>928.51</v>
      </c>
      <c r="I162" t="s">
        <v>33</v>
      </c>
      <c r="J162" t="s">
        <v>23</v>
      </c>
      <c r="K162" t="str">
        <f>TEXT(Table3[[#This Row],[Order Date]],"YYYY")</f>
        <v>2024</v>
      </c>
      <c r="L162" t="str">
        <f>TEXT(Table3[[#This Row],[Order Date]],"MMM")</f>
        <v>Nov</v>
      </c>
      <c r="M162" t="str">
        <f>TEXT(Table3[[#This Row],[Order Date]],"DDD")</f>
        <v>Thu</v>
      </c>
      <c r="N162" t="s">
        <v>79</v>
      </c>
      <c r="O162">
        <f>ROUND(G162*H162*VLOOKUP(Table3[[#This Row],[Product Name]],Table2[],2,FALSE),0)</f>
        <v>5200</v>
      </c>
      <c r="P162">
        <f>Table3[[#This Row],[Quantity]]*Table3[[#This Row],[Unit Price]]</f>
        <v>6499.57</v>
      </c>
      <c r="Q162">
        <f>Table3[[#This Row],[Sales Revenue]]-Table3[[#This Row],[Total Cost]]</f>
        <v>1299.5699999999997</v>
      </c>
      <c r="R162">
        <f>DATEDIF(Table3[[#This Row],[Order Date]],Table3[[#This Row],[Delivery Date]],"D")</f>
        <v>8</v>
      </c>
    </row>
    <row r="163" spans="1:18" x14ac:dyDescent="0.35">
      <c r="A163" t="s">
        <v>380</v>
      </c>
      <c r="B163" t="s">
        <v>381</v>
      </c>
      <c r="C163" t="s">
        <v>27</v>
      </c>
      <c r="D163" t="s">
        <v>124</v>
      </c>
      <c r="E163" s="1">
        <v>45353</v>
      </c>
      <c r="F163" s="1">
        <v>45357</v>
      </c>
      <c r="G163">
        <v>5</v>
      </c>
      <c r="H163">
        <v>717.48</v>
      </c>
      <c r="I163" t="s">
        <v>22</v>
      </c>
      <c r="J163" t="s">
        <v>49</v>
      </c>
      <c r="K163" t="str">
        <f>TEXT(Table3[[#This Row],[Order Date]],"YYYY")</f>
        <v>2024</v>
      </c>
      <c r="L163" t="str">
        <f>TEXT(Table3[[#This Row],[Order Date]],"MMM")</f>
        <v>Mar</v>
      </c>
      <c r="M163" t="str">
        <f>TEXT(Table3[[#This Row],[Order Date]],"DDD")</f>
        <v>Sat</v>
      </c>
      <c r="N163" t="s">
        <v>24</v>
      </c>
      <c r="O163">
        <f>ROUND(G163*H163*VLOOKUP(Table3[[#This Row],[Product Name]],Table2[],2,FALSE),0)</f>
        <v>2332</v>
      </c>
      <c r="P163">
        <f>Table3[[#This Row],[Quantity]]*Table3[[#This Row],[Unit Price]]</f>
        <v>3587.4</v>
      </c>
      <c r="Q163">
        <f>Table3[[#This Row],[Sales Revenue]]-Table3[[#This Row],[Total Cost]]</f>
        <v>1255.4000000000001</v>
      </c>
      <c r="R163">
        <f>DATEDIF(Table3[[#This Row],[Order Date]],Table3[[#This Row],[Delivery Date]],"D")</f>
        <v>4</v>
      </c>
    </row>
    <row r="164" spans="1:18" x14ac:dyDescent="0.35">
      <c r="A164" t="s">
        <v>382</v>
      </c>
      <c r="B164" t="s">
        <v>383</v>
      </c>
      <c r="C164" t="s">
        <v>13</v>
      </c>
      <c r="D164" t="s">
        <v>72</v>
      </c>
      <c r="E164" s="1">
        <v>45464</v>
      </c>
      <c r="F164" s="1">
        <v>45473</v>
      </c>
      <c r="G164">
        <v>9</v>
      </c>
      <c r="H164">
        <v>114.84</v>
      </c>
      <c r="I164" t="s">
        <v>22</v>
      </c>
      <c r="J164" t="s">
        <v>16</v>
      </c>
      <c r="K164" t="str">
        <f>TEXT(Table3[[#This Row],[Order Date]],"YYYY")</f>
        <v>2024</v>
      </c>
      <c r="L164" t="str">
        <f>TEXT(Table3[[#This Row],[Order Date]],"MMM")</f>
        <v>Jun</v>
      </c>
      <c r="M164" t="str">
        <f>TEXT(Table3[[#This Row],[Order Date]],"DDD")</f>
        <v>Fri</v>
      </c>
      <c r="N164" t="s">
        <v>34</v>
      </c>
      <c r="O164">
        <f>ROUND(G164*H164*VLOOKUP(Table3[[#This Row],[Product Name]],Table2[],2,FALSE),0)</f>
        <v>775</v>
      </c>
      <c r="P164">
        <f>Table3[[#This Row],[Quantity]]*Table3[[#This Row],[Unit Price]]</f>
        <v>1033.56</v>
      </c>
      <c r="Q164">
        <f>Table3[[#This Row],[Sales Revenue]]-Table3[[#This Row],[Total Cost]]</f>
        <v>258.55999999999995</v>
      </c>
      <c r="R164">
        <f>DATEDIF(Table3[[#This Row],[Order Date]],Table3[[#This Row],[Delivery Date]],"D")</f>
        <v>9</v>
      </c>
    </row>
    <row r="165" spans="1:18" x14ac:dyDescent="0.35">
      <c r="A165" t="s">
        <v>384</v>
      </c>
      <c r="B165" t="s">
        <v>385</v>
      </c>
      <c r="C165" t="s">
        <v>20</v>
      </c>
      <c r="D165" t="s">
        <v>66</v>
      </c>
      <c r="E165" s="1">
        <v>45322</v>
      </c>
      <c r="F165" s="1">
        <v>45328</v>
      </c>
      <c r="G165">
        <v>3</v>
      </c>
      <c r="H165">
        <v>816.8</v>
      </c>
      <c r="I165" t="s">
        <v>15</v>
      </c>
      <c r="J165" t="s">
        <v>49</v>
      </c>
      <c r="K165" t="str">
        <f>TEXT(Table3[[#This Row],[Order Date]],"YYYY")</f>
        <v>2024</v>
      </c>
      <c r="L165" t="str">
        <f>TEXT(Table3[[#This Row],[Order Date]],"MMM")</f>
        <v>Jan</v>
      </c>
      <c r="M165" t="str">
        <f>TEXT(Table3[[#This Row],[Order Date]],"DDD")</f>
        <v>Wed</v>
      </c>
      <c r="N165" t="s">
        <v>24</v>
      </c>
      <c r="O165">
        <f>ROUND(G165*H165*VLOOKUP(Table3[[#This Row],[Product Name]],Table2[],2,FALSE),0)</f>
        <v>1225</v>
      </c>
      <c r="P165">
        <f>Table3[[#This Row],[Quantity]]*Table3[[#This Row],[Unit Price]]</f>
        <v>2450.3999999999996</v>
      </c>
      <c r="Q165">
        <f>Table3[[#This Row],[Sales Revenue]]-Table3[[#This Row],[Total Cost]]</f>
        <v>1225.3999999999996</v>
      </c>
      <c r="R165">
        <f>DATEDIF(Table3[[#This Row],[Order Date]],Table3[[#This Row],[Delivery Date]],"D")</f>
        <v>6</v>
      </c>
    </row>
    <row r="166" spans="1:18" x14ac:dyDescent="0.35">
      <c r="A166" t="s">
        <v>386</v>
      </c>
      <c r="B166" t="s">
        <v>387</v>
      </c>
      <c r="C166" t="s">
        <v>27</v>
      </c>
      <c r="D166" t="s">
        <v>28</v>
      </c>
      <c r="E166" s="1">
        <v>45635</v>
      </c>
      <c r="F166" s="1">
        <v>45640</v>
      </c>
      <c r="G166">
        <v>9</v>
      </c>
      <c r="H166">
        <v>696.54</v>
      </c>
      <c r="I166" t="s">
        <v>15</v>
      </c>
      <c r="J166" t="s">
        <v>58</v>
      </c>
      <c r="K166" t="str">
        <f>TEXT(Table3[[#This Row],[Order Date]],"YYYY")</f>
        <v>2024</v>
      </c>
      <c r="L166" t="str">
        <f>TEXT(Table3[[#This Row],[Order Date]],"MMM")</f>
        <v>Dec</v>
      </c>
      <c r="M166" t="str">
        <f>TEXT(Table3[[#This Row],[Order Date]],"DDD")</f>
        <v>Mon</v>
      </c>
      <c r="N166" t="s">
        <v>96</v>
      </c>
      <c r="O166">
        <f>ROUND(G166*H166*VLOOKUP(Table3[[#This Row],[Product Name]],Table2[],2,FALSE),0)</f>
        <v>5015</v>
      </c>
      <c r="P166">
        <f>Table3[[#This Row],[Quantity]]*Table3[[#This Row],[Unit Price]]</f>
        <v>6268.86</v>
      </c>
      <c r="Q166">
        <f>Table3[[#This Row],[Sales Revenue]]-Table3[[#This Row],[Total Cost]]</f>
        <v>1253.8599999999997</v>
      </c>
      <c r="R166">
        <f>DATEDIF(Table3[[#This Row],[Order Date]],Table3[[#This Row],[Delivery Date]],"D")</f>
        <v>5</v>
      </c>
    </row>
    <row r="167" spans="1:18" x14ac:dyDescent="0.35">
      <c r="A167" t="s">
        <v>388</v>
      </c>
      <c r="B167" t="s">
        <v>389</v>
      </c>
      <c r="C167" t="s">
        <v>37</v>
      </c>
      <c r="D167" t="s">
        <v>160</v>
      </c>
      <c r="E167" s="1">
        <v>45665</v>
      </c>
      <c r="F167" s="1">
        <v>45667</v>
      </c>
      <c r="G167">
        <v>4</v>
      </c>
      <c r="H167">
        <v>573.76</v>
      </c>
      <c r="I167" t="s">
        <v>33</v>
      </c>
      <c r="J167" t="s">
        <v>16</v>
      </c>
      <c r="K167" t="str">
        <f>TEXT(Table3[[#This Row],[Order Date]],"YYYY")</f>
        <v>2025</v>
      </c>
      <c r="L167" t="str">
        <f>TEXT(Table3[[#This Row],[Order Date]],"MMM")</f>
        <v>Jan</v>
      </c>
      <c r="M167" t="str">
        <f>TEXT(Table3[[#This Row],[Order Date]],"DDD")</f>
        <v>Wed</v>
      </c>
      <c r="N167" t="s">
        <v>29</v>
      </c>
      <c r="O167">
        <f>ROUND(G167*H167*VLOOKUP(Table3[[#This Row],[Product Name]],Table2[],2,FALSE),0)</f>
        <v>1721</v>
      </c>
      <c r="P167">
        <f>Table3[[#This Row],[Quantity]]*Table3[[#This Row],[Unit Price]]</f>
        <v>2295.04</v>
      </c>
      <c r="Q167">
        <f>Table3[[#This Row],[Sales Revenue]]-Table3[[#This Row],[Total Cost]]</f>
        <v>574.04</v>
      </c>
      <c r="R167">
        <f>DATEDIF(Table3[[#This Row],[Order Date]],Table3[[#This Row],[Delivery Date]],"D")</f>
        <v>2</v>
      </c>
    </row>
    <row r="168" spans="1:18" x14ac:dyDescent="0.35">
      <c r="A168" t="s">
        <v>390</v>
      </c>
      <c r="B168" t="s">
        <v>391</v>
      </c>
      <c r="C168" t="s">
        <v>13</v>
      </c>
      <c r="D168" t="s">
        <v>82</v>
      </c>
      <c r="E168" s="1">
        <v>45604</v>
      </c>
      <c r="F168" s="1">
        <v>45610</v>
      </c>
      <c r="G168">
        <v>3</v>
      </c>
      <c r="H168">
        <v>416.29</v>
      </c>
      <c r="I168" t="s">
        <v>22</v>
      </c>
      <c r="J168" t="s">
        <v>49</v>
      </c>
      <c r="K168" t="str">
        <f>TEXT(Table3[[#This Row],[Order Date]],"YYYY")</f>
        <v>2024</v>
      </c>
      <c r="L168" t="str">
        <f>TEXT(Table3[[#This Row],[Order Date]],"MMM")</f>
        <v>Nov</v>
      </c>
      <c r="M168" t="str">
        <f>TEXT(Table3[[#This Row],[Order Date]],"DDD")</f>
        <v>Fri</v>
      </c>
      <c r="N168" t="s">
        <v>39</v>
      </c>
      <c r="O168">
        <f>ROUND(G168*H168*VLOOKUP(Table3[[#This Row],[Product Name]],Table2[],2,FALSE),0)</f>
        <v>812</v>
      </c>
      <c r="P168">
        <f>Table3[[#This Row],[Quantity]]*Table3[[#This Row],[Unit Price]]</f>
        <v>1248.8700000000001</v>
      </c>
      <c r="Q168">
        <f>Table3[[#This Row],[Sales Revenue]]-Table3[[#This Row],[Total Cost]]</f>
        <v>436.87000000000012</v>
      </c>
      <c r="R168">
        <f>DATEDIF(Table3[[#This Row],[Order Date]],Table3[[#This Row],[Delivery Date]],"D")</f>
        <v>6</v>
      </c>
    </row>
    <row r="169" spans="1:18" x14ac:dyDescent="0.35">
      <c r="A169" t="s">
        <v>392</v>
      </c>
      <c r="B169" t="s">
        <v>393</v>
      </c>
      <c r="C169" t="s">
        <v>27</v>
      </c>
      <c r="D169" t="s">
        <v>88</v>
      </c>
      <c r="E169" s="1">
        <v>45724</v>
      </c>
      <c r="F169" s="1">
        <v>45730</v>
      </c>
      <c r="G169">
        <v>6</v>
      </c>
      <c r="H169">
        <v>248.16</v>
      </c>
      <c r="I169" t="s">
        <v>22</v>
      </c>
      <c r="J169" t="s">
        <v>23</v>
      </c>
      <c r="K169" t="str">
        <f>TEXT(Table3[[#This Row],[Order Date]],"YYYY")</f>
        <v>2025</v>
      </c>
      <c r="L169" t="str">
        <f>TEXT(Table3[[#This Row],[Order Date]],"MMM")</f>
        <v>Mar</v>
      </c>
      <c r="M169" t="str">
        <f>TEXT(Table3[[#This Row],[Order Date]],"DDD")</f>
        <v>Sat</v>
      </c>
      <c r="N169" t="s">
        <v>34</v>
      </c>
      <c r="O169">
        <f>ROUND(G169*H169*VLOOKUP(Table3[[#This Row],[Product Name]],Table2[],2,FALSE),0)</f>
        <v>744</v>
      </c>
      <c r="P169">
        <f>Table3[[#This Row],[Quantity]]*Table3[[#This Row],[Unit Price]]</f>
        <v>1488.96</v>
      </c>
      <c r="Q169">
        <f>Table3[[#This Row],[Sales Revenue]]-Table3[[#This Row],[Total Cost]]</f>
        <v>744.96</v>
      </c>
      <c r="R169">
        <f>DATEDIF(Table3[[#This Row],[Order Date]],Table3[[#This Row],[Delivery Date]],"D")</f>
        <v>6</v>
      </c>
    </row>
    <row r="170" spans="1:18" x14ac:dyDescent="0.35">
      <c r="A170" t="s">
        <v>394</v>
      </c>
      <c r="B170" t="s">
        <v>395</v>
      </c>
      <c r="C170" t="s">
        <v>61</v>
      </c>
      <c r="D170" t="s">
        <v>62</v>
      </c>
      <c r="E170" s="1">
        <v>45424</v>
      </c>
      <c r="F170" s="1">
        <v>45431</v>
      </c>
      <c r="G170">
        <v>7</v>
      </c>
      <c r="H170">
        <v>211.79</v>
      </c>
      <c r="I170" t="s">
        <v>15</v>
      </c>
      <c r="J170" t="s">
        <v>49</v>
      </c>
      <c r="K170" t="str">
        <f>TEXT(Table3[[#This Row],[Order Date]],"YYYY")</f>
        <v>2024</v>
      </c>
      <c r="L170" t="str">
        <f>TEXT(Table3[[#This Row],[Order Date]],"MMM")</f>
        <v>May</v>
      </c>
      <c r="M170" t="str">
        <f>TEXT(Table3[[#This Row],[Order Date]],"DDD")</f>
        <v>Sun</v>
      </c>
      <c r="N170" t="s">
        <v>24</v>
      </c>
      <c r="O170">
        <f>ROUND(G170*H170*VLOOKUP(Table3[[#This Row],[Product Name]],Table2[],2,FALSE),0)</f>
        <v>964</v>
      </c>
      <c r="P170">
        <f>Table3[[#This Row],[Quantity]]*Table3[[#This Row],[Unit Price]]</f>
        <v>1482.53</v>
      </c>
      <c r="Q170">
        <f>Table3[[#This Row],[Sales Revenue]]-Table3[[#This Row],[Total Cost]]</f>
        <v>518.53</v>
      </c>
      <c r="R170">
        <f>DATEDIF(Table3[[#This Row],[Order Date]],Table3[[#This Row],[Delivery Date]],"D")</f>
        <v>7</v>
      </c>
    </row>
    <row r="171" spans="1:18" x14ac:dyDescent="0.35">
      <c r="A171" t="s">
        <v>396</v>
      </c>
      <c r="B171" t="s">
        <v>397</v>
      </c>
      <c r="C171" t="s">
        <v>61</v>
      </c>
      <c r="D171" t="s">
        <v>141</v>
      </c>
      <c r="E171" s="1">
        <v>45738</v>
      </c>
      <c r="F171" s="1">
        <v>45740</v>
      </c>
      <c r="G171">
        <v>3</v>
      </c>
      <c r="H171">
        <v>42.08</v>
      </c>
      <c r="I171" t="s">
        <v>22</v>
      </c>
      <c r="J171" t="s">
        <v>49</v>
      </c>
      <c r="K171" t="str">
        <f>TEXT(Table3[[#This Row],[Order Date]],"YYYY")</f>
        <v>2025</v>
      </c>
      <c r="L171" t="str">
        <f>TEXT(Table3[[#This Row],[Order Date]],"MMM")</f>
        <v>Mar</v>
      </c>
      <c r="M171" t="str">
        <f>TEXT(Table3[[#This Row],[Order Date]],"DDD")</f>
        <v>Sat</v>
      </c>
      <c r="N171" t="s">
        <v>29</v>
      </c>
      <c r="O171">
        <f>ROUND(G171*H171*VLOOKUP(Table3[[#This Row],[Product Name]],Table2[],2,FALSE),0)</f>
        <v>88</v>
      </c>
      <c r="P171">
        <f>Table3[[#This Row],[Quantity]]*Table3[[#This Row],[Unit Price]]</f>
        <v>126.24</v>
      </c>
      <c r="Q171">
        <f>Table3[[#This Row],[Sales Revenue]]-Table3[[#This Row],[Total Cost]]</f>
        <v>38.239999999999995</v>
      </c>
      <c r="R171">
        <f>DATEDIF(Table3[[#This Row],[Order Date]],Table3[[#This Row],[Delivery Date]],"D")</f>
        <v>2</v>
      </c>
    </row>
    <row r="172" spans="1:18" x14ac:dyDescent="0.35">
      <c r="A172" t="s">
        <v>398</v>
      </c>
      <c r="B172" t="s">
        <v>399</v>
      </c>
      <c r="C172" t="s">
        <v>27</v>
      </c>
      <c r="D172" t="s">
        <v>88</v>
      </c>
      <c r="E172" s="1">
        <v>45434</v>
      </c>
      <c r="F172" s="1">
        <v>45441</v>
      </c>
      <c r="G172">
        <v>8</v>
      </c>
      <c r="H172">
        <v>137.91</v>
      </c>
      <c r="I172" t="s">
        <v>15</v>
      </c>
      <c r="J172" t="s">
        <v>16</v>
      </c>
      <c r="K172" t="str">
        <f>TEXT(Table3[[#This Row],[Order Date]],"YYYY")</f>
        <v>2024</v>
      </c>
      <c r="L172" t="str">
        <f>TEXT(Table3[[#This Row],[Order Date]],"MMM")</f>
        <v>May</v>
      </c>
      <c r="M172" t="str">
        <f>TEXT(Table3[[#This Row],[Order Date]],"DDD")</f>
        <v>Wed</v>
      </c>
      <c r="N172" t="s">
        <v>50</v>
      </c>
      <c r="O172">
        <f>ROUND(G172*H172*VLOOKUP(Table3[[#This Row],[Product Name]],Table2[],2,FALSE),0)</f>
        <v>552</v>
      </c>
      <c r="P172">
        <f>Table3[[#This Row],[Quantity]]*Table3[[#This Row],[Unit Price]]</f>
        <v>1103.28</v>
      </c>
      <c r="Q172">
        <f>Table3[[#This Row],[Sales Revenue]]-Table3[[#This Row],[Total Cost]]</f>
        <v>551.28</v>
      </c>
      <c r="R172">
        <f>DATEDIF(Table3[[#This Row],[Order Date]],Table3[[#This Row],[Delivery Date]],"D")</f>
        <v>7</v>
      </c>
    </row>
    <row r="173" spans="1:18" x14ac:dyDescent="0.35">
      <c r="A173" t="s">
        <v>400</v>
      </c>
      <c r="B173" t="s">
        <v>401</v>
      </c>
      <c r="C173" t="s">
        <v>20</v>
      </c>
      <c r="D173" t="s">
        <v>66</v>
      </c>
      <c r="E173" s="1">
        <v>45598</v>
      </c>
      <c r="F173" s="1">
        <v>45607</v>
      </c>
      <c r="G173">
        <v>6</v>
      </c>
      <c r="H173">
        <v>915.52</v>
      </c>
      <c r="I173" t="s">
        <v>33</v>
      </c>
      <c r="J173" t="s">
        <v>58</v>
      </c>
      <c r="K173" t="str">
        <f>TEXT(Table3[[#This Row],[Order Date]],"YYYY")</f>
        <v>2024</v>
      </c>
      <c r="L173" t="str">
        <f>TEXT(Table3[[#This Row],[Order Date]],"MMM")</f>
        <v>Nov</v>
      </c>
      <c r="M173" t="str">
        <f>TEXT(Table3[[#This Row],[Order Date]],"DDD")</f>
        <v>Sat</v>
      </c>
      <c r="N173" t="s">
        <v>24</v>
      </c>
      <c r="O173">
        <f>ROUND(G173*H173*VLOOKUP(Table3[[#This Row],[Product Name]],Table2[],2,FALSE),0)</f>
        <v>2747</v>
      </c>
      <c r="P173">
        <f>Table3[[#This Row],[Quantity]]*Table3[[#This Row],[Unit Price]]</f>
        <v>5493.12</v>
      </c>
      <c r="Q173">
        <f>Table3[[#This Row],[Sales Revenue]]-Table3[[#This Row],[Total Cost]]</f>
        <v>2746.12</v>
      </c>
      <c r="R173">
        <f>DATEDIF(Table3[[#This Row],[Order Date]],Table3[[#This Row],[Delivery Date]],"D")</f>
        <v>9</v>
      </c>
    </row>
    <row r="174" spans="1:18" x14ac:dyDescent="0.35">
      <c r="A174" t="s">
        <v>402</v>
      </c>
      <c r="B174" t="s">
        <v>403</v>
      </c>
      <c r="C174" t="s">
        <v>37</v>
      </c>
      <c r="D174" t="s">
        <v>38</v>
      </c>
      <c r="E174" s="1">
        <v>45429</v>
      </c>
      <c r="F174" s="1">
        <v>45432</v>
      </c>
      <c r="G174">
        <v>10</v>
      </c>
      <c r="H174">
        <v>186.98</v>
      </c>
      <c r="I174" t="s">
        <v>33</v>
      </c>
      <c r="J174" t="s">
        <v>49</v>
      </c>
      <c r="K174" t="str">
        <f>TEXT(Table3[[#This Row],[Order Date]],"YYYY")</f>
        <v>2024</v>
      </c>
      <c r="L174" t="str">
        <f>TEXT(Table3[[#This Row],[Order Date]],"MMM")</f>
        <v>May</v>
      </c>
      <c r="M174" t="str">
        <f>TEXT(Table3[[#This Row],[Order Date]],"DDD")</f>
        <v>Fri</v>
      </c>
      <c r="N174" t="s">
        <v>50</v>
      </c>
      <c r="O174">
        <f>ROUND(G174*H174*VLOOKUP(Table3[[#This Row],[Product Name]],Table2[],2,FALSE),0)</f>
        <v>1309</v>
      </c>
      <c r="P174">
        <f>Table3[[#This Row],[Quantity]]*Table3[[#This Row],[Unit Price]]</f>
        <v>1869.8</v>
      </c>
      <c r="Q174">
        <f>Table3[[#This Row],[Sales Revenue]]-Table3[[#This Row],[Total Cost]]</f>
        <v>560.79999999999995</v>
      </c>
      <c r="R174">
        <f>DATEDIF(Table3[[#This Row],[Order Date]],Table3[[#This Row],[Delivery Date]],"D")</f>
        <v>3</v>
      </c>
    </row>
    <row r="175" spans="1:18" x14ac:dyDescent="0.35">
      <c r="A175" t="s">
        <v>404</v>
      </c>
      <c r="B175" t="s">
        <v>405</v>
      </c>
      <c r="C175" t="s">
        <v>27</v>
      </c>
      <c r="D175" t="s">
        <v>28</v>
      </c>
      <c r="E175" s="1">
        <v>45460</v>
      </c>
      <c r="F175" s="1">
        <v>45468</v>
      </c>
      <c r="G175">
        <v>1</v>
      </c>
      <c r="H175">
        <v>698.08</v>
      </c>
      <c r="I175" t="s">
        <v>22</v>
      </c>
      <c r="J175" t="s">
        <v>49</v>
      </c>
      <c r="K175" t="str">
        <f>TEXT(Table3[[#This Row],[Order Date]],"YYYY")</f>
        <v>2024</v>
      </c>
      <c r="L175" t="str">
        <f>TEXT(Table3[[#This Row],[Order Date]],"MMM")</f>
        <v>Jun</v>
      </c>
      <c r="M175" t="str">
        <f>TEXT(Table3[[#This Row],[Order Date]],"DDD")</f>
        <v>Mon</v>
      </c>
      <c r="N175" t="s">
        <v>24</v>
      </c>
      <c r="O175">
        <f>ROUND(G175*H175*VLOOKUP(Table3[[#This Row],[Product Name]],Table2[],2,FALSE),0)</f>
        <v>558</v>
      </c>
      <c r="P175">
        <f>Table3[[#This Row],[Quantity]]*Table3[[#This Row],[Unit Price]]</f>
        <v>698.08</v>
      </c>
      <c r="Q175">
        <f>Table3[[#This Row],[Sales Revenue]]-Table3[[#This Row],[Total Cost]]</f>
        <v>140.08000000000004</v>
      </c>
      <c r="R175">
        <f>DATEDIF(Table3[[#This Row],[Order Date]],Table3[[#This Row],[Delivery Date]],"D")</f>
        <v>8</v>
      </c>
    </row>
    <row r="176" spans="1:18" x14ac:dyDescent="0.35">
      <c r="A176" t="s">
        <v>406</v>
      </c>
      <c r="B176" t="s">
        <v>407</v>
      </c>
      <c r="C176" t="s">
        <v>27</v>
      </c>
      <c r="D176" t="s">
        <v>88</v>
      </c>
      <c r="E176" s="1">
        <v>45306</v>
      </c>
      <c r="F176" s="1">
        <v>45313</v>
      </c>
      <c r="G176">
        <v>10</v>
      </c>
      <c r="H176">
        <v>211.04</v>
      </c>
      <c r="I176" t="s">
        <v>15</v>
      </c>
      <c r="J176" t="s">
        <v>58</v>
      </c>
      <c r="K176" t="str">
        <f>TEXT(Table3[[#This Row],[Order Date]],"YYYY")</f>
        <v>2024</v>
      </c>
      <c r="L176" t="str">
        <f>TEXT(Table3[[#This Row],[Order Date]],"MMM")</f>
        <v>Jan</v>
      </c>
      <c r="M176" t="str">
        <f>TEXT(Table3[[#This Row],[Order Date]],"DDD")</f>
        <v>Mon</v>
      </c>
      <c r="N176" t="s">
        <v>96</v>
      </c>
      <c r="O176">
        <f>ROUND(G176*H176*VLOOKUP(Table3[[#This Row],[Product Name]],Table2[],2,FALSE),0)</f>
        <v>1055</v>
      </c>
      <c r="P176">
        <f>Table3[[#This Row],[Quantity]]*Table3[[#This Row],[Unit Price]]</f>
        <v>2110.4</v>
      </c>
      <c r="Q176">
        <f>Table3[[#This Row],[Sales Revenue]]-Table3[[#This Row],[Total Cost]]</f>
        <v>1055.4000000000001</v>
      </c>
      <c r="R176">
        <f>DATEDIF(Table3[[#This Row],[Order Date]],Table3[[#This Row],[Delivery Date]],"D")</f>
        <v>7</v>
      </c>
    </row>
    <row r="177" spans="1:18" x14ac:dyDescent="0.35">
      <c r="A177" t="s">
        <v>408</v>
      </c>
      <c r="B177" t="s">
        <v>409</v>
      </c>
      <c r="C177" t="s">
        <v>27</v>
      </c>
      <c r="D177" t="s">
        <v>32</v>
      </c>
      <c r="E177" s="1">
        <v>45296</v>
      </c>
      <c r="F177" s="1">
        <v>45302</v>
      </c>
      <c r="G177">
        <v>7</v>
      </c>
      <c r="H177">
        <v>202.28</v>
      </c>
      <c r="I177" t="s">
        <v>33</v>
      </c>
      <c r="J177" t="s">
        <v>23</v>
      </c>
      <c r="K177" t="str">
        <f>TEXT(Table3[[#This Row],[Order Date]],"YYYY")</f>
        <v>2024</v>
      </c>
      <c r="L177" t="str">
        <f>TEXT(Table3[[#This Row],[Order Date]],"MMM")</f>
        <v>Jan</v>
      </c>
      <c r="M177" t="str">
        <f>TEXT(Table3[[#This Row],[Order Date]],"DDD")</f>
        <v>Fri</v>
      </c>
      <c r="N177" t="s">
        <v>34</v>
      </c>
      <c r="O177">
        <f>ROUND(G177*H177*VLOOKUP(Table3[[#This Row],[Product Name]],Table2[],2,FALSE),0)</f>
        <v>1204</v>
      </c>
      <c r="P177">
        <f>Table3[[#This Row],[Quantity]]*Table3[[#This Row],[Unit Price]]</f>
        <v>1415.96</v>
      </c>
      <c r="Q177">
        <f>Table3[[#This Row],[Sales Revenue]]-Table3[[#This Row],[Total Cost]]</f>
        <v>211.96000000000004</v>
      </c>
      <c r="R177">
        <f>DATEDIF(Table3[[#This Row],[Order Date]],Table3[[#This Row],[Delivery Date]],"D")</f>
        <v>6</v>
      </c>
    </row>
    <row r="178" spans="1:18" x14ac:dyDescent="0.35">
      <c r="A178" t="s">
        <v>410</v>
      </c>
      <c r="B178" t="s">
        <v>411</v>
      </c>
      <c r="C178" t="s">
        <v>27</v>
      </c>
      <c r="D178" t="s">
        <v>46</v>
      </c>
      <c r="E178" s="1">
        <v>45460</v>
      </c>
      <c r="F178" s="1">
        <v>45465</v>
      </c>
      <c r="G178">
        <v>1</v>
      </c>
      <c r="H178">
        <v>148.99</v>
      </c>
      <c r="I178" t="s">
        <v>33</v>
      </c>
      <c r="J178" t="s">
        <v>23</v>
      </c>
      <c r="K178" t="str">
        <f>TEXT(Table3[[#This Row],[Order Date]],"YYYY")</f>
        <v>2024</v>
      </c>
      <c r="L178" t="str">
        <f>TEXT(Table3[[#This Row],[Order Date]],"MMM")</f>
        <v>Jun</v>
      </c>
      <c r="M178" t="str">
        <f>TEXT(Table3[[#This Row],[Order Date]],"DDD")</f>
        <v>Mon</v>
      </c>
      <c r="N178" t="s">
        <v>79</v>
      </c>
      <c r="O178">
        <f>ROUND(G178*H178*VLOOKUP(Table3[[#This Row],[Product Name]],Table2[],2,FALSE),0)</f>
        <v>82</v>
      </c>
      <c r="P178">
        <f>Table3[[#This Row],[Quantity]]*Table3[[#This Row],[Unit Price]]</f>
        <v>148.99</v>
      </c>
      <c r="Q178">
        <f>Table3[[#This Row],[Sales Revenue]]-Table3[[#This Row],[Total Cost]]</f>
        <v>66.990000000000009</v>
      </c>
      <c r="R178">
        <f>DATEDIF(Table3[[#This Row],[Order Date]],Table3[[#This Row],[Delivery Date]],"D")</f>
        <v>5</v>
      </c>
    </row>
    <row r="179" spans="1:18" x14ac:dyDescent="0.35">
      <c r="A179" t="s">
        <v>412</v>
      </c>
      <c r="B179" t="s">
        <v>413</v>
      </c>
      <c r="C179" t="s">
        <v>27</v>
      </c>
      <c r="D179" t="s">
        <v>32</v>
      </c>
      <c r="E179" s="1">
        <v>45306</v>
      </c>
      <c r="F179" s="1">
        <v>45315</v>
      </c>
      <c r="G179">
        <v>3</v>
      </c>
      <c r="H179">
        <v>87.47</v>
      </c>
      <c r="I179" t="s">
        <v>22</v>
      </c>
      <c r="J179" t="s">
        <v>58</v>
      </c>
      <c r="K179" t="str">
        <f>TEXT(Table3[[#This Row],[Order Date]],"YYYY")</f>
        <v>2024</v>
      </c>
      <c r="L179" t="str">
        <f>TEXT(Table3[[#This Row],[Order Date]],"MMM")</f>
        <v>Jan</v>
      </c>
      <c r="M179" t="str">
        <f>TEXT(Table3[[#This Row],[Order Date]],"DDD")</f>
        <v>Mon</v>
      </c>
      <c r="N179" t="s">
        <v>96</v>
      </c>
      <c r="O179">
        <f>ROUND(G179*H179*VLOOKUP(Table3[[#This Row],[Product Name]],Table2[],2,FALSE),0)</f>
        <v>223</v>
      </c>
      <c r="P179">
        <f>Table3[[#This Row],[Quantity]]*Table3[[#This Row],[Unit Price]]</f>
        <v>262.40999999999997</v>
      </c>
      <c r="Q179">
        <f>Table3[[#This Row],[Sales Revenue]]-Table3[[#This Row],[Total Cost]]</f>
        <v>39.409999999999968</v>
      </c>
      <c r="R179">
        <f>DATEDIF(Table3[[#This Row],[Order Date]],Table3[[#This Row],[Delivery Date]],"D")</f>
        <v>9</v>
      </c>
    </row>
    <row r="180" spans="1:18" x14ac:dyDescent="0.35">
      <c r="A180" t="s">
        <v>414</v>
      </c>
      <c r="B180" t="s">
        <v>415</v>
      </c>
      <c r="C180" t="s">
        <v>27</v>
      </c>
      <c r="D180" t="s">
        <v>46</v>
      </c>
      <c r="E180" s="1">
        <v>45716</v>
      </c>
      <c r="F180" s="1">
        <v>45726</v>
      </c>
      <c r="G180">
        <v>6</v>
      </c>
      <c r="H180">
        <v>606.79999999999995</v>
      </c>
      <c r="I180" t="s">
        <v>22</v>
      </c>
      <c r="J180" t="s">
        <v>16</v>
      </c>
      <c r="K180" t="str">
        <f>TEXT(Table3[[#This Row],[Order Date]],"YYYY")</f>
        <v>2025</v>
      </c>
      <c r="L180" t="str">
        <f>TEXT(Table3[[#This Row],[Order Date]],"MMM")</f>
        <v>Feb</v>
      </c>
      <c r="M180" t="str">
        <f>TEXT(Table3[[#This Row],[Order Date]],"DDD")</f>
        <v>Fri</v>
      </c>
      <c r="N180" t="s">
        <v>24</v>
      </c>
      <c r="O180">
        <f>ROUND(G180*H180*VLOOKUP(Table3[[#This Row],[Product Name]],Table2[],2,FALSE),0)</f>
        <v>2002</v>
      </c>
      <c r="P180">
        <f>Table3[[#This Row],[Quantity]]*Table3[[#This Row],[Unit Price]]</f>
        <v>3640.7999999999997</v>
      </c>
      <c r="Q180">
        <f>Table3[[#This Row],[Sales Revenue]]-Table3[[#This Row],[Total Cost]]</f>
        <v>1638.7999999999997</v>
      </c>
      <c r="R180">
        <f>DATEDIF(Table3[[#This Row],[Order Date]],Table3[[#This Row],[Delivery Date]],"D")</f>
        <v>10</v>
      </c>
    </row>
    <row r="181" spans="1:18" x14ac:dyDescent="0.35">
      <c r="A181" t="s">
        <v>416</v>
      </c>
      <c r="B181" t="s">
        <v>417</v>
      </c>
      <c r="C181" t="s">
        <v>13</v>
      </c>
      <c r="D181" t="s">
        <v>72</v>
      </c>
      <c r="E181" s="1">
        <v>45302</v>
      </c>
      <c r="F181" s="1">
        <v>45304</v>
      </c>
      <c r="G181">
        <v>9</v>
      </c>
      <c r="H181">
        <v>975.98</v>
      </c>
      <c r="I181" t="s">
        <v>15</v>
      </c>
      <c r="J181" t="s">
        <v>49</v>
      </c>
      <c r="K181" t="str">
        <f>TEXT(Table3[[#This Row],[Order Date]],"YYYY")</f>
        <v>2024</v>
      </c>
      <c r="L181" t="str">
        <f>TEXT(Table3[[#This Row],[Order Date]],"MMM")</f>
        <v>Jan</v>
      </c>
      <c r="M181" t="str">
        <f>TEXT(Table3[[#This Row],[Order Date]],"DDD")</f>
        <v>Thu</v>
      </c>
      <c r="N181" t="s">
        <v>43</v>
      </c>
      <c r="O181">
        <f>ROUND(G181*H181*VLOOKUP(Table3[[#This Row],[Product Name]],Table2[],2,FALSE),0)</f>
        <v>6588</v>
      </c>
      <c r="P181">
        <f>Table3[[#This Row],[Quantity]]*Table3[[#This Row],[Unit Price]]</f>
        <v>8783.82</v>
      </c>
      <c r="Q181">
        <f>Table3[[#This Row],[Sales Revenue]]-Table3[[#This Row],[Total Cost]]</f>
        <v>2195.8199999999997</v>
      </c>
      <c r="R181">
        <f>DATEDIF(Table3[[#This Row],[Order Date]],Table3[[#This Row],[Delivery Date]],"D")</f>
        <v>2</v>
      </c>
    </row>
    <row r="182" spans="1:18" x14ac:dyDescent="0.35">
      <c r="A182" t="s">
        <v>418</v>
      </c>
      <c r="B182" t="s">
        <v>419</v>
      </c>
      <c r="C182" t="s">
        <v>61</v>
      </c>
      <c r="D182" t="s">
        <v>119</v>
      </c>
      <c r="E182" s="1">
        <v>45700</v>
      </c>
      <c r="F182" s="1">
        <v>45705</v>
      </c>
      <c r="G182">
        <v>5</v>
      </c>
      <c r="H182">
        <v>215.17</v>
      </c>
      <c r="I182" t="s">
        <v>33</v>
      </c>
      <c r="J182" t="s">
        <v>16</v>
      </c>
      <c r="K182" t="str">
        <f>TEXT(Table3[[#This Row],[Order Date]],"YYYY")</f>
        <v>2025</v>
      </c>
      <c r="L182" t="str">
        <f>TEXT(Table3[[#This Row],[Order Date]],"MMM")</f>
        <v>Feb</v>
      </c>
      <c r="M182" t="str">
        <f>TEXT(Table3[[#This Row],[Order Date]],"DDD")</f>
        <v>Wed</v>
      </c>
      <c r="N182" t="s">
        <v>34</v>
      </c>
      <c r="O182">
        <f>ROUND(G182*H182*VLOOKUP(Table3[[#This Row],[Product Name]],Table2[],2,FALSE),0)</f>
        <v>807</v>
      </c>
      <c r="P182">
        <f>Table3[[#This Row],[Quantity]]*Table3[[#This Row],[Unit Price]]</f>
        <v>1075.8499999999999</v>
      </c>
      <c r="Q182">
        <f>Table3[[#This Row],[Sales Revenue]]-Table3[[#This Row],[Total Cost]]</f>
        <v>268.84999999999991</v>
      </c>
      <c r="R182">
        <f>DATEDIF(Table3[[#This Row],[Order Date]],Table3[[#This Row],[Delivery Date]],"D")</f>
        <v>5</v>
      </c>
    </row>
    <row r="183" spans="1:18" x14ac:dyDescent="0.35">
      <c r="A183" t="s">
        <v>420</v>
      </c>
      <c r="B183" t="s">
        <v>421</v>
      </c>
      <c r="C183" t="s">
        <v>37</v>
      </c>
      <c r="D183" t="s">
        <v>160</v>
      </c>
      <c r="E183" s="1">
        <v>45551</v>
      </c>
      <c r="F183" s="1">
        <v>45555</v>
      </c>
      <c r="G183">
        <v>7</v>
      </c>
      <c r="H183">
        <v>247.2</v>
      </c>
      <c r="I183" t="s">
        <v>15</v>
      </c>
      <c r="J183" t="s">
        <v>16</v>
      </c>
      <c r="K183" t="str">
        <f>TEXT(Table3[[#This Row],[Order Date]],"YYYY")</f>
        <v>2024</v>
      </c>
      <c r="L183" t="str">
        <f>TEXT(Table3[[#This Row],[Order Date]],"MMM")</f>
        <v>Sep</v>
      </c>
      <c r="M183" t="str">
        <f>TEXT(Table3[[#This Row],[Order Date]],"DDD")</f>
        <v>Mon</v>
      </c>
      <c r="N183" t="s">
        <v>34</v>
      </c>
      <c r="O183">
        <f>ROUND(G183*H183*VLOOKUP(Table3[[#This Row],[Product Name]],Table2[],2,FALSE),0)</f>
        <v>1298</v>
      </c>
      <c r="P183">
        <f>Table3[[#This Row],[Quantity]]*Table3[[#This Row],[Unit Price]]</f>
        <v>1730.3999999999999</v>
      </c>
      <c r="Q183">
        <f>Table3[[#This Row],[Sales Revenue]]-Table3[[#This Row],[Total Cost]]</f>
        <v>432.39999999999986</v>
      </c>
      <c r="R183">
        <f>DATEDIF(Table3[[#This Row],[Order Date]],Table3[[#This Row],[Delivery Date]],"D")</f>
        <v>4</v>
      </c>
    </row>
    <row r="184" spans="1:18" x14ac:dyDescent="0.35">
      <c r="A184" t="s">
        <v>422</v>
      </c>
      <c r="B184" t="s">
        <v>423</v>
      </c>
      <c r="C184" t="s">
        <v>20</v>
      </c>
      <c r="D184" t="s">
        <v>21</v>
      </c>
      <c r="E184" s="1">
        <v>45572</v>
      </c>
      <c r="F184" s="1">
        <v>45577</v>
      </c>
      <c r="G184">
        <v>6</v>
      </c>
      <c r="H184">
        <v>58.69</v>
      </c>
      <c r="I184" t="s">
        <v>15</v>
      </c>
      <c r="J184" t="s">
        <v>16</v>
      </c>
      <c r="K184" t="str">
        <f>TEXT(Table3[[#This Row],[Order Date]],"YYYY")</f>
        <v>2024</v>
      </c>
      <c r="L184" t="str">
        <f>TEXT(Table3[[#This Row],[Order Date]],"MMM")</f>
        <v>Oct</v>
      </c>
      <c r="M184" t="str">
        <f>TEXT(Table3[[#This Row],[Order Date]],"DDD")</f>
        <v>Mon</v>
      </c>
      <c r="N184" t="s">
        <v>50</v>
      </c>
      <c r="O184">
        <f>ROUND(G184*H184*VLOOKUP(Table3[[#This Row],[Product Name]],Table2[],2,FALSE),0)</f>
        <v>229</v>
      </c>
      <c r="P184">
        <f>Table3[[#This Row],[Quantity]]*Table3[[#This Row],[Unit Price]]</f>
        <v>352.14</v>
      </c>
      <c r="Q184">
        <f>Table3[[#This Row],[Sales Revenue]]-Table3[[#This Row],[Total Cost]]</f>
        <v>123.13999999999999</v>
      </c>
      <c r="R184">
        <f>DATEDIF(Table3[[#This Row],[Order Date]],Table3[[#This Row],[Delivery Date]],"D")</f>
        <v>5</v>
      </c>
    </row>
    <row r="185" spans="1:18" x14ac:dyDescent="0.35">
      <c r="A185" t="s">
        <v>424</v>
      </c>
      <c r="B185" t="s">
        <v>425</v>
      </c>
      <c r="C185" t="s">
        <v>27</v>
      </c>
      <c r="D185" t="s">
        <v>46</v>
      </c>
      <c r="E185" s="1">
        <v>45397</v>
      </c>
      <c r="F185" s="1">
        <v>45404</v>
      </c>
      <c r="G185">
        <v>2</v>
      </c>
      <c r="H185">
        <v>524.66</v>
      </c>
      <c r="I185" t="s">
        <v>33</v>
      </c>
      <c r="J185" t="s">
        <v>16</v>
      </c>
      <c r="K185" t="str">
        <f>TEXT(Table3[[#This Row],[Order Date]],"YYYY")</f>
        <v>2024</v>
      </c>
      <c r="L185" t="str">
        <f>TEXT(Table3[[#This Row],[Order Date]],"MMM")</f>
        <v>Apr</v>
      </c>
      <c r="M185" t="str">
        <f>TEXT(Table3[[#This Row],[Order Date]],"DDD")</f>
        <v>Mon</v>
      </c>
      <c r="N185" t="s">
        <v>63</v>
      </c>
      <c r="O185">
        <f>ROUND(G185*H185*VLOOKUP(Table3[[#This Row],[Product Name]],Table2[],2,FALSE),0)</f>
        <v>577</v>
      </c>
      <c r="P185">
        <f>Table3[[#This Row],[Quantity]]*Table3[[#This Row],[Unit Price]]</f>
        <v>1049.32</v>
      </c>
      <c r="Q185">
        <f>Table3[[#This Row],[Sales Revenue]]-Table3[[#This Row],[Total Cost]]</f>
        <v>472.31999999999994</v>
      </c>
      <c r="R185">
        <f>DATEDIF(Table3[[#This Row],[Order Date]],Table3[[#This Row],[Delivery Date]],"D")</f>
        <v>7</v>
      </c>
    </row>
    <row r="186" spans="1:18" x14ac:dyDescent="0.35">
      <c r="A186" t="s">
        <v>426</v>
      </c>
      <c r="B186" t="s">
        <v>427</v>
      </c>
      <c r="C186" t="s">
        <v>61</v>
      </c>
      <c r="D186" t="s">
        <v>163</v>
      </c>
      <c r="E186" s="1">
        <v>45597</v>
      </c>
      <c r="F186" s="1">
        <v>45599</v>
      </c>
      <c r="G186">
        <v>1</v>
      </c>
      <c r="H186">
        <v>100.33</v>
      </c>
      <c r="I186" t="s">
        <v>33</v>
      </c>
      <c r="J186" t="s">
        <v>23</v>
      </c>
      <c r="K186" t="str">
        <f>TEXT(Table3[[#This Row],[Order Date]],"YYYY")</f>
        <v>2024</v>
      </c>
      <c r="L186" t="str">
        <f>TEXT(Table3[[#This Row],[Order Date]],"MMM")</f>
        <v>Nov</v>
      </c>
      <c r="M186" t="str">
        <f>TEXT(Table3[[#This Row],[Order Date]],"DDD")</f>
        <v>Fri</v>
      </c>
      <c r="N186" t="s">
        <v>39</v>
      </c>
      <c r="O186">
        <f>ROUND(G186*H186*VLOOKUP(Table3[[#This Row],[Product Name]],Table2[],2,FALSE),0)</f>
        <v>65</v>
      </c>
      <c r="P186">
        <f>Table3[[#This Row],[Quantity]]*Table3[[#This Row],[Unit Price]]</f>
        <v>100.33</v>
      </c>
      <c r="Q186">
        <f>Table3[[#This Row],[Sales Revenue]]-Table3[[#This Row],[Total Cost]]</f>
        <v>35.33</v>
      </c>
      <c r="R186">
        <f>DATEDIF(Table3[[#This Row],[Order Date]],Table3[[#This Row],[Delivery Date]],"D")</f>
        <v>2</v>
      </c>
    </row>
    <row r="187" spans="1:18" x14ac:dyDescent="0.35">
      <c r="A187" t="s">
        <v>428</v>
      </c>
      <c r="B187" t="s">
        <v>429</v>
      </c>
      <c r="C187" t="s">
        <v>20</v>
      </c>
      <c r="D187" t="s">
        <v>21</v>
      </c>
      <c r="E187" s="1">
        <v>45405</v>
      </c>
      <c r="F187" s="1">
        <v>45408</v>
      </c>
      <c r="G187">
        <v>4</v>
      </c>
      <c r="H187">
        <v>296.58</v>
      </c>
      <c r="I187" t="s">
        <v>22</v>
      </c>
      <c r="J187" t="s">
        <v>58</v>
      </c>
      <c r="K187" t="str">
        <f>TEXT(Table3[[#This Row],[Order Date]],"YYYY")</f>
        <v>2024</v>
      </c>
      <c r="L187" t="str">
        <f>TEXT(Table3[[#This Row],[Order Date]],"MMM")</f>
        <v>Apr</v>
      </c>
      <c r="M187" t="str">
        <f>TEXT(Table3[[#This Row],[Order Date]],"DDD")</f>
        <v>Tue</v>
      </c>
      <c r="N187" t="s">
        <v>34</v>
      </c>
      <c r="O187">
        <f>ROUND(G187*H187*VLOOKUP(Table3[[#This Row],[Product Name]],Table2[],2,FALSE),0)</f>
        <v>771</v>
      </c>
      <c r="P187">
        <f>Table3[[#This Row],[Quantity]]*Table3[[#This Row],[Unit Price]]</f>
        <v>1186.32</v>
      </c>
      <c r="Q187">
        <f>Table3[[#This Row],[Sales Revenue]]-Table3[[#This Row],[Total Cost]]</f>
        <v>415.31999999999994</v>
      </c>
      <c r="R187">
        <f>DATEDIF(Table3[[#This Row],[Order Date]],Table3[[#This Row],[Delivery Date]],"D")</f>
        <v>3</v>
      </c>
    </row>
    <row r="188" spans="1:18" x14ac:dyDescent="0.35">
      <c r="A188" t="s">
        <v>430</v>
      </c>
      <c r="B188" t="s">
        <v>431</v>
      </c>
      <c r="C188" t="s">
        <v>27</v>
      </c>
      <c r="D188" t="s">
        <v>28</v>
      </c>
      <c r="E188" s="1">
        <v>45639</v>
      </c>
      <c r="F188" s="1">
        <v>45648</v>
      </c>
      <c r="G188">
        <v>9</v>
      </c>
      <c r="H188">
        <v>75.069999999999993</v>
      </c>
      <c r="I188" t="s">
        <v>15</v>
      </c>
      <c r="J188" t="s">
        <v>49</v>
      </c>
      <c r="K188" t="str">
        <f>TEXT(Table3[[#This Row],[Order Date]],"YYYY")</f>
        <v>2024</v>
      </c>
      <c r="L188" t="str">
        <f>TEXT(Table3[[#This Row],[Order Date]],"MMM")</f>
        <v>Dec</v>
      </c>
      <c r="M188" t="str">
        <f>TEXT(Table3[[#This Row],[Order Date]],"DDD")</f>
        <v>Fri</v>
      </c>
      <c r="N188" t="s">
        <v>50</v>
      </c>
      <c r="O188">
        <f>ROUND(G188*H188*VLOOKUP(Table3[[#This Row],[Product Name]],Table2[],2,FALSE),0)</f>
        <v>541</v>
      </c>
      <c r="P188">
        <f>Table3[[#This Row],[Quantity]]*Table3[[#This Row],[Unit Price]]</f>
        <v>675.62999999999988</v>
      </c>
      <c r="Q188">
        <f>Table3[[#This Row],[Sales Revenue]]-Table3[[#This Row],[Total Cost]]</f>
        <v>134.62999999999988</v>
      </c>
      <c r="R188">
        <f>DATEDIF(Table3[[#This Row],[Order Date]],Table3[[#This Row],[Delivery Date]],"D")</f>
        <v>9</v>
      </c>
    </row>
    <row r="189" spans="1:18" x14ac:dyDescent="0.35">
      <c r="A189" t="s">
        <v>432</v>
      </c>
      <c r="B189" t="s">
        <v>433</v>
      </c>
      <c r="C189" t="s">
        <v>61</v>
      </c>
      <c r="D189" t="s">
        <v>62</v>
      </c>
      <c r="E189" s="1">
        <v>45470</v>
      </c>
      <c r="F189" s="1">
        <v>45474</v>
      </c>
      <c r="G189">
        <v>5</v>
      </c>
      <c r="H189">
        <v>471.72</v>
      </c>
      <c r="I189" t="s">
        <v>15</v>
      </c>
      <c r="J189" t="s">
        <v>23</v>
      </c>
      <c r="K189" t="str">
        <f>TEXT(Table3[[#This Row],[Order Date]],"YYYY")</f>
        <v>2024</v>
      </c>
      <c r="L189" t="str">
        <f>TEXT(Table3[[#This Row],[Order Date]],"MMM")</f>
        <v>Jun</v>
      </c>
      <c r="M189" t="str">
        <f>TEXT(Table3[[#This Row],[Order Date]],"DDD")</f>
        <v>Thu</v>
      </c>
      <c r="N189" t="s">
        <v>79</v>
      </c>
      <c r="O189">
        <f>ROUND(G189*H189*VLOOKUP(Table3[[#This Row],[Product Name]],Table2[],2,FALSE),0)</f>
        <v>1533</v>
      </c>
      <c r="P189">
        <f>Table3[[#This Row],[Quantity]]*Table3[[#This Row],[Unit Price]]</f>
        <v>2358.6000000000004</v>
      </c>
      <c r="Q189">
        <f>Table3[[#This Row],[Sales Revenue]]-Table3[[#This Row],[Total Cost]]</f>
        <v>825.60000000000036</v>
      </c>
      <c r="R189">
        <f>DATEDIF(Table3[[#This Row],[Order Date]],Table3[[#This Row],[Delivery Date]],"D")</f>
        <v>4</v>
      </c>
    </row>
    <row r="190" spans="1:18" x14ac:dyDescent="0.35">
      <c r="A190" t="s">
        <v>434</v>
      </c>
      <c r="B190" t="s">
        <v>435</v>
      </c>
      <c r="C190" t="s">
        <v>61</v>
      </c>
      <c r="D190" t="s">
        <v>78</v>
      </c>
      <c r="E190" s="1">
        <v>45586</v>
      </c>
      <c r="F190" s="1">
        <v>45596</v>
      </c>
      <c r="G190">
        <v>6</v>
      </c>
      <c r="H190">
        <v>396.67</v>
      </c>
      <c r="I190" t="s">
        <v>22</v>
      </c>
      <c r="J190" t="s">
        <v>49</v>
      </c>
      <c r="K190" t="str">
        <f>TEXT(Table3[[#This Row],[Order Date]],"YYYY")</f>
        <v>2024</v>
      </c>
      <c r="L190" t="str">
        <f>TEXT(Table3[[#This Row],[Order Date]],"MMM")</f>
        <v>Oct</v>
      </c>
      <c r="M190" t="str">
        <f>TEXT(Table3[[#This Row],[Order Date]],"DDD")</f>
        <v>Mon</v>
      </c>
      <c r="N190" t="s">
        <v>34</v>
      </c>
      <c r="O190">
        <f>ROUND(G190*H190*VLOOKUP(Table3[[#This Row],[Product Name]],Table2[],2,FALSE),0)</f>
        <v>1666</v>
      </c>
      <c r="P190">
        <f>Table3[[#This Row],[Quantity]]*Table3[[#This Row],[Unit Price]]</f>
        <v>2380.02</v>
      </c>
      <c r="Q190">
        <f>Table3[[#This Row],[Sales Revenue]]-Table3[[#This Row],[Total Cost]]</f>
        <v>714.02</v>
      </c>
      <c r="R190">
        <f>DATEDIF(Table3[[#This Row],[Order Date]],Table3[[#This Row],[Delivery Date]],"D")</f>
        <v>10</v>
      </c>
    </row>
    <row r="191" spans="1:18" x14ac:dyDescent="0.35">
      <c r="A191" t="s">
        <v>436</v>
      </c>
      <c r="B191" t="s">
        <v>437</v>
      </c>
      <c r="C191" t="s">
        <v>37</v>
      </c>
      <c r="D191" t="s">
        <v>85</v>
      </c>
      <c r="E191" s="1">
        <v>45575</v>
      </c>
      <c r="F191" s="1">
        <v>45584</v>
      </c>
      <c r="G191">
        <v>3</v>
      </c>
      <c r="H191">
        <v>664.94</v>
      </c>
      <c r="I191" t="s">
        <v>22</v>
      </c>
      <c r="J191" t="s">
        <v>49</v>
      </c>
      <c r="K191" t="str">
        <f>TEXT(Table3[[#This Row],[Order Date]],"YYYY")</f>
        <v>2024</v>
      </c>
      <c r="L191" t="str">
        <f>TEXT(Table3[[#This Row],[Order Date]],"MMM")</f>
        <v>Oct</v>
      </c>
      <c r="M191" t="str">
        <f>TEXT(Table3[[#This Row],[Order Date]],"DDD")</f>
        <v>Thu</v>
      </c>
      <c r="N191" t="s">
        <v>29</v>
      </c>
      <c r="O191">
        <f>ROUND(G191*H191*VLOOKUP(Table3[[#This Row],[Product Name]],Table2[],2,FALSE),0)</f>
        <v>1097</v>
      </c>
      <c r="P191">
        <f>Table3[[#This Row],[Quantity]]*Table3[[#This Row],[Unit Price]]</f>
        <v>1994.8200000000002</v>
      </c>
      <c r="Q191">
        <f>Table3[[#This Row],[Sales Revenue]]-Table3[[#This Row],[Total Cost]]</f>
        <v>897.82000000000016</v>
      </c>
      <c r="R191">
        <f>DATEDIF(Table3[[#This Row],[Order Date]],Table3[[#This Row],[Delivery Date]],"D")</f>
        <v>9</v>
      </c>
    </row>
    <row r="192" spans="1:18" x14ac:dyDescent="0.35">
      <c r="A192" t="s">
        <v>438</v>
      </c>
      <c r="B192" t="s">
        <v>439</v>
      </c>
      <c r="C192" t="s">
        <v>13</v>
      </c>
      <c r="D192" t="s">
        <v>72</v>
      </c>
      <c r="E192" s="1">
        <v>45458</v>
      </c>
      <c r="F192" s="1">
        <v>45461</v>
      </c>
      <c r="G192">
        <v>4</v>
      </c>
      <c r="H192">
        <v>387.08</v>
      </c>
      <c r="I192" t="s">
        <v>33</v>
      </c>
      <c r="J192" t="s">
        <v>49</v>
      </c>
      <c r="K192" t="str">
        <f>TEXT(Table3[[#This Row],[Order Date]],"YYYY")</f>
        <v>2024</v>
      </c>
      <c r="L192" t="str">
        <f>TEXT(Table3[[#This Row],[Order Date]],"MMM")</f>
        <v>Jun</v>
      </c>
      <c r="M192" t="str">
        <f>TEXT(Table3[[#This Row],[Order Date]],"DDD")</f>
        <v>Sat</v>
      </c>
      <c r="N192" t="s">
        <v>24</v>
      </c>
      <c r="O192">
        <f>ROUND(G192*H192*VLOOKUP(Table3[[#This Row],[Product Name]],Table2[],2,FALSE),0)</f>
        <v>1161</v>
      </c>
      <c r="P192">
        <f>Table3[[#This Row],[Quantity]]*Table3[[#This Row],[Unit Price]]</f>
        <v>1548.32</v>
      </c>
      <c r="Q192">
        <f>Table3[[#This Row],[Sales Revenue]]-Table3[[#This Row],[Total Cost]]</f>
        <v>387.31999999999994</v>
      </c>
      <c r="R192">
        <f>DATEDIF(Table3[[#This Row],[Order Date]],Table3[[#This Row],[Delivery Date]],"D")</f>
        <v>3</v>
      </c>
    </row>
    <row r="193" spans="1:18" x14ac:dyDescent="0.35">
      <c r="A193" t="s">
        <v>440</v>
      </c>
      <c r="B193" t="s">
        <v>441</v>
      </c>
      <c r="C193" t="s">
        <v>61</v>
      </c>
      <c r="D193" t="s">
        <v>119</v>
      </c>
      <c r="E193" s="1">
        <v>45432</v>
      </c>
      <c r="F193" s="1">
        <v>45435</v>
      </c>
      <c r="G193">
        <v>2</v>
      </c>
      <c r="H193">
        <v>75.27</v>
      </c>
      <c r="I193" t="s">
        <v>15</v>
      </c>
      <c r="J193" t="s">
        <v>16</v>
      </c>
      <c r="K193" t="str">
        <f>TEXT(Table3[[#This Row],[Order Date]],"YYYY")</f>
        <v>2024</v>
      </c>
      <c r="L193" t="str">
        <f>TEXT(Table3[[#This Row],[Order Date]],"MMM")</f>
        <v>May</v>
      </c>
      <c r="M193" t="str">
        <f>TEXT(Table3[[#This Row],[Order Date]],"DDD")</f>
        <v>Mon</v>
      </c>
      <c r="N193" t="s">
        <v>17</v>
      </c>
      <c r="O193">
        <f>ROUND(G193*H193*VLOOKUP(Table3[[#This Row],[Product Name]],Table2[],2,FALSE),0)</f>
        <v>113</v>
      </c>
      <c r="P193">
        <f>Table3[[#This Row],[Quantity]]*Table3[[#This Row],[Unit Price]]</f>
        <v>150.54</v>
      </c>
      <c r="Q193">
        <f>Table3[[#This Row],[Sales Revenue]]-Table3[[#This Row],[Total Cost]]</f>
        <v>37.539999999999992</v>
      </c>
      <c r="R193">
        <f>DATEDIF(Table3[[#This Row],[Order Date]],Table3[[#This Row],[Delivery Date]],"D")</f>
        <v>3</v>
      </c>
    </row>
    <row r="194" spans="1:18" x14ac:dyDescent="0.35">
      <c r="A194" t="s">
        <v>442</v>
      </c>
      <c r="B194" t="s">
        <v>443</v>
      </c>
      <c r="C194" t="s">
        <v>13</v>
      </c>
      <c r="D194" t="s">
        <v>72</v>
      </c>
      <c r="E194" s="1">
        <v>45723</v>
      </c>
      <c r="F194" s="1">
        <v>45733</v>
      </c>
      <c r="G194">
        <v>3</v>
      </c>
      <c r="H194">
        <v>481.62</v>
      </c>
      <c r="I194" t="s">
        <v>33</v>
      </c>
      <c r="J194" t="s">
        <v>49</v>
      </c>
      <c r="K194" t="str">
        <f>TEXT(Table3[[#This Row],[Order Date]],"YYYY")</f>
        <v>2025</v>
      </c>
      <c r="L194" t="str">
        <f>TEXT(Table3[[#This Row],[Order Date]],"MMM")</f>
        <v>Mar</v>
      </c>
      <c r="M194" t="str">
        <f>TEXT(Table3[[#This Row],[Order Date]],"DDD")</f>
        <v>Fri</v>
      </c>
      <c r="N194" t="s">
        <v>50</v>
      </c>
      <c r="O194">
        <f>ROUND(G194*H194*VLOOKUP(Table3[[#This Row],[Product Name]],Table2[],2,FALSE),0)</f>
        <v>1084</v>
      </c>
      <c r="P194">
        <f>Table3[[#This Row],[Quantity]]*Table3[[#This Row],[Unit Price]]</f>
        <v>1444.8600000000001</v>
      </c>
      <c r="Q194">
        <f>Table3[[#This Row],[Sales Revenue]]-Table3[[#This Row],[Total Cost]]</f>
        <v>360.86000000000013</v>
      </c>
      <c r="R194">
        <f>DATEDIF(Table3[[#This Row],[Order Date]],Table3[[#This Row],[Delivery Date]],"D")</f>
        <v>10</v>
      </c>
    </row>
    <row r="195" spans="1:18" x14ac:dyDescent="0.35">
      <c r="A195" t="s">
        <v>444</v>
      </c>
      <c r="B195" t="s">
        <v>445</v>
      </c>
      <c r="C195" t="s">
        <v>37</v>
      </c>
      <c r="D195" t="s">
        <v>85</v>
      </c>
      <c r="E195" s="1">
        <v>45515</v>
      </c>
      <c r="F195" s="1">
        <v>45523</v>
      </c>
      <c r="G195">
        <v>10</v>
      </c>
      <c r="H195">
        <v>693.72</v>
      </c>
      <c r="I195" t="s">
        <v>33</v>
      </c>
      <c r="J195" t="s">
        <v>49</v>
      </c>
      <c r="K195" t="str">
        <f>TEXT(Table3[[#This Row],[Order Date]],"YYYY")</f>
        <v>2024</v>
      </c>
      <c r="L195" t="str">
        <f>TEXT(Table3[[#This Row],[Order Date]],"MMM")</f>
        <v>Aug</v>
      </c>
      <c r="M195" t="str">
        <f>TEXT(Table3[[#This Row],[Order Date]],"DDD")</f>
        <v>Sun</v>
      </c>
      <c r="N195" t="s">
        <v>63</v>
      </c>
      <c r="O195">
        <f>ROUND(G195*H195*VLOOKUP(Table3[[#This Row],[Product Name]],Table2[],2,FALSE),0)</f>
        <v>3815</v>
      </c>
      <c r="P195">
        <f>Table3[[#This Row],[Quantity]]*Table3[[#This Row],[Unit Price]]</f>
        <v>6937.2000000000007</v>
      </c>
      <c r="Q195">
        <f>Table3[[#This Row],[Sales Revenue]]-Table3[[#This Row],[Total Cost]]</f>
        <v>3122.2000000000007</v>
      </c>
      <c r="R195">
        <f>DATEDIF(Table3[[#This Row],[Order Date]],Table3[[#This Row],[Delivery Date]],"D")</f>
        <v>8</v>
      </c>
    </row>
    <row r="196" spans="1:18" x14ac:dyDescent="0.35">
      <c r="A196" t="s">
        <v>446</v>
      </c>
      <c r="B196" t="s">
        <v>447</v>
      </c>
      <c r="C196" t="s">
        <v>27</v>
      </c>
      <c r="D196" t="s">
        <v>46</v>
      </c>
      <c r="E196" s="1">
        <v>45727</v>
      </c>
      <c r="F196" s="1">
        <v>45734</v>
      </c>
      <c r="G196">
        <v>6</v>
      </c>
      <c r="H196">
        <v>722.13</v>
      </c>
      <c r="I196" t="s">
        <v>15</v>
      </c>
      <c r="J196" t="s">
        <v>58</v>
      </c>
      <c r="K196" t="str">
        <f>TEXT(Table3[[#This Row],[Order Date]],"YYYY")</f>
        <v>2025</v>
      </c>
      <c r="L196" t="str">
        <f>TEXT(Table3[[#This Row],[Order Date]],"MMM")</f>
        <v>Mar</v>
      </c>
      <c r="M196" t="str">
        <f>TEXT(Table3[[#This Row],[Order Date]],"DDD")</f>
        <v>Tue</v>
      </c>
      <c r="N196" t="s">
        <v>63</v>
      </c>
      <c r="O196">
        <f>ROUND(G196*H196*VLOOKUP(Table3[[#This Row],[Product Name]],Table2[],2,FALSE),0)</f>
        <v>2383</v>
      </c>
      <c r="P196">
        <f>Table3[[#This Row],[Quantity]]*Table3[[#This Row],[Unit Price]]</f>
        <v>4332.78</v>
      </c>
      <c r="Q196">
        <f>Table3[[#This Row],[Sales Revenue]]-Table3[[#This Row],[Total Cost]]</f>
        <v>1949.7799999999997</v>
      </c>
      <c r="R196">
        <f>DATEDIF(Table3[[#This Row],[Order Date]],Table3[[#This Row],[Delivery Date]],"D")</f>
        <v>7</v>
      </c>
    </row>
    <row r="197" spans="1:18" x14ac:dyDescent="0.35">
      <c r="A197" t="s">
        <v>448</v>
      </c>
      <c r="B197" t="s">
        <v>449</v>
      </c>
      <c r="C197" t="s">
        <v>37</v>
      </c>
      <c r="D197" t="s">
        <v>160</v>
      </c>
      <c r="E197" s="1">
        <v>45501</v>
      </c>
      <c r="F197" s="1">
        <v>45510</v>
      </c>
      <c r="G197">
        <v>2</v>
      </c>
      <c r="H197">
        <v>83.78</v>
      </c>
      <c r="I197" t="s">
        <v>15</v>
      </c>
      <c r="J197" t="s">
        <v>16</v>
      </c>
      <c r="K197" t="str">
        <f>TEXT(Table3[[#This Row],[Order Date]],"YYYY")</f>
        <v>2024</v>
      </c>
      <c r="L197" t="str">
        <f>TEXT(Table3[[#This Row],[Order Date]],"MMM")</f>
        <v>Jul</v>
      </c>
      <c r="M197" t="str">
        <f>TEXT(Table3[[#This Row],[Order Date]],"DDD")</f>
        <v>Sun</v>
      </c>
      <c r="N197" t="s">
        <v>43</v>
      </c>
      <c r="O197">
        <f>ROUND(G197*H197*VLOOKUP(Table3[[#This Row],[Product Name]],Table2[],2,FALSE),0)</f>
        <v>126</v>
      </c>
      <c r="P197">
        <f>Table3[[#This Row],[Quantity]]*Table3[[#This Row],[Unit Price]]</f>
        <v>167.56</v>
      </c>
      <c r="Q197">
        <f>Table3[[#This Row],[Sales Revenue]]-Table3[[#This Row],[Total Cost]]</f>
        <v>41.56</v>
      </c>
      <c r="R197">
        <f>DATEDIF(Table3[[#This Row],[Order Date]],Table3[[#This Row],[Delivery Date]],"D")</f>
        <v>9</v>
      </c>
    </row>
    <row r="198" spans="1:18" x14ac:dyDescent="0.35">
      <c r="A198" t="s">
        <v>450</v>
      </c>
      <c r="B198" t="s">
        <v>451</v>
      </c>
      <c r="C198" t="s">
        <v>20</v>
      </c>
      <c r="D198" t="s">
        <v>93</v>
      </c>
      <c r="E198" s="1">
        <v>45536</v>
      </c>
      <c r="F198" s="1">
        <v>45542</v>
      </c>
      <c r="G198">
        <v>10</v>
      </c>
      <c r="H198">
        <v>637.6</v>
      </c>
      <c r="I198" t="s">
        <v>15</v>
      </c>
      <c r="J198" t="s">
        <v>23</v>
      </c>
      <c r="K198" t="str">
        <f>TEXT(Table3[[#This Row],[Order Date]],"YYYY")</f>
        <v>2024</v>
      </c>
      <c r="L198" t="str">
        <f>TEXT(Table3[[#This Row],[Order Date]],"MMM")</f>
        <v>Sep</v>
      </c>
      <c r="M198" t="str">
        <f>TEXT(Table3[[#This Row],[Order Date]],"DDD")</f>
        <v>Sun</v>
      </c>
      <c r="N198" t="s">
        <v>50</v>
      </c>
      <c r="O198">
        <f>ROUND(G198*H198*VLOOKUP(Table3[[#This Row],[Product Name]],Table2[],2,FALSE),0)</f>
        <v>3826</v>
      </c>
      <c r="P198">
        <f>Table3[[#This Row],[Quantity]]*Table3[[#This Row],[Unit Price]]</f>
        <v>6376</v>
      </c>
      <c r="Q198">
        <f>Table3[[#This Row],[Sales Revenue]]-Table3[[#This Row],[Total Cost]]</f>
        <v>2550</v>
      </c>
      <c r="R198">
        <f>DATEDIF(Table3[[#This Row],[Order Date]],Table3[[#This Row],[Delivery Date]],"D")</f>
        <v>6</v>
      </c>
    </row>
    <row r="199" spans="1:18" x14ac:dyDescent="0.35">
      <c r="A199" t="s">
        <v>452</v>
      </c>
      <c r="B199" t="s">
        <v>453</v>
      </c>
      <c r="C199" t="s">
        <v>20</v>
      </c>
      <c r="D199" t="s">
        <v>103</v>
      </c>
      <c r="E199" s="1">
        <v>45682</v>
      </c>
      <c r="F199" s="1">
        <v>45692</v>
      </c>
      <c r="G199">
        <v>8</v>
      </c>
      <c r="H199">
        <v>778.84</v>
      </c>
      <c r="I199" t="s">
        <v>15</v>
      </c>
      <c r="J199" t="s">
        <v>49</v>
      </c>
      <c r="K199" t="str">
        <f>TEXT(Table3[[#This Row],[Order Date]],"YYYY")</f>
        <v>2025</v>
      </c>
      <c r="L199" t="str">
        <f>TEXT(Table3[[#This Row],[Order Date]],"MMM")</f>
        <v>Jan</v>
      </c>
      <c r="M199" t="str">
        <f>TEXT(Table3[[#This Row],[Order Date]],"DDD")</f>
        <v>Sat</v>
      </c>
      <c r="N199" t="s">
        <v>29</v>
      </c>
      <c r="O199">
        <f>ROUND(G199*H199*VLOOKUP(Table3[[#This Row],[Product Name]],Table2[],2,FALSE),0)</f>
        <v>3427</v>
      </c>
      <c r="P199">
        <f>Table3[[#This Row],[Quantity]]*Table3[[#This Row],[Unit Price]]</f>
        <v>6230.72</v>
      </c>
      <c r="Q199">
        <f>Table3[[#This Row],[Sales Revenue]]-Table3[[#This Row],[Total Cost]]</f>
        <v>2803.7200000000003</v>
      </c>
      <c r="R199">
        <f>DATEDIF(Table3[[#This Row],[Order Date]],Table3[[#This Row],[Delivery Date]],"D")</f>
        <v>10</v>
      </c>
    </row>
    <row r="200" spans="1:18" x14ac:dyDescent="0.35">
      <c r="A200" t="s">
        <v>454</v>
      </c>
      <c r="B200" t="s">
        <v>455</v>
      </c>
      <c r="C200" t="s">
        <v>13</v>
      </c>
      <c r="D200" t="s">
        <v>72</v>
      </c>
      <c r="E200" s="1">
        <v>45537</v>
      </c>
      <c r="F200" s="1">
        <v>45545</v>
      </c>
      <c r="G200">
        <v>6</v>
      </c>
      <c r="H200">
        <v>878.44</v>
      </c>
      <c r="I200" t="s">
        <v>22</v>
      </c>
      <c r="J200" t="s">
        <v>58</v>
      </c>
      <c r="K200" t="str">
        <f>TEXT(Table3[[#This Row],[Order Date]],"YYYY")</f>
        <v>2024</v>
      </c>
      <c r="L200" t="str">
        <f>TEXT(Table3[[#This Row],[Order Date]],"MMM")</f>
        <v>Sep</v>
      </c>
      <c r="M200" t="str">
        <f>TEXT(Table3[[#This Row],[Order Date]],"DDD")</f>
        <v>Mon</v>
      </c>
      <c r="N200" t="s">
        <v>50</v>
      </c>
      <c r="O200">
        <f>ROUND(G200*H200*VLOOKUP(Table3[[#This Row],[Product Name]],Table2[],2,FALSE),0)</f>
        <v>3953</v>
      </c>
      <c r="P200">
        <f>Table3[[#This Row],[Quantity]]*Table3[[#This Row],[Unit Price]]</f>
        <v>5270.64</v>
      </c>
      <c r="Q200">
        <f>Table3[[#This Row],[Sales Revenue]]-Table3[[#This Row],[Total Cost]]</f>
        <v>1317.6400000000003</v>
      </c>
      <c r="R200">
        <f>DATEDIF(Table3[[#This Row],[Order Date]],Table3[[#This Row],[Delivery Date]],"D")</f>
        <v>8</v>
      </c>
    </row>
    <row r="201" spans="1:18" x14ac:dyDescent="0.35">
      <c r="A201" t="s">
        <v>456</v>
      </c>
      <c r="B201" t="s">
        <v>457</v>
      </c>
      <c r="C201" t="s">
        <v>27</v>
      </c>
      <c r="D201" t="s">
        <v>124</v>
      </c>
      <c r="E201" s="1">
        <v>45410</v>
      </c>
      <c r="F201" s="1">
        <v>45419</v>
      </c>
      <c r="G201">
        <v>7</v>
      </c>
      <c r="H201">
        <v>440.06</v>
      </c>
      <c r="I201" t="s">
        <v>22</v>
      </c>
      <c r="J201" t="s">
        <v>23</v>
      </c>
      <c r="K201" t="str">
        <f>TEXT(Table3[[#This Row],[Order Date]],"YYYY")</f>
        <v>2024</v>
      </c>
      <c r="L201" t="str">
        <f>TEXT(Table3[[#This Row],[Order Date]],"MMM")</f>
        <v>Apr</v>
      </c>
      <c r="M201" t="str">
        <f>TEXT(Table3[[#This Row],[Order Date]],"DDD")</f>
        <v>Sun</v>
      </c>
      <c r="N201" t="s">
        <v>34</v>
      </c>
      <c r="O201">
        <f>ROUND(G201*H201*VLOOKUP(Table3[[#This Row],[Product Name]],Table2[],2,FALSE),0)</f>
        <v>2002</v>
      </c>
      <c r="P201">
        <f>Table3[[#This Row],[Quantity]]*Table3[[#This Row],[Unit Price]]</f>
        <v>3080.42</v>
      </c>
      <c r="Q201">
        <f>Table3[[#This Row],[Sales Revenue]]-Table3[[#This Row],[Total Cost]]</f>
        <v>1078.42</v>
      </c>
      <c r="R201">
        <f>DATEDIF(Table3[[#This Row],[Order Date]],Table3[[#This Row],[Delivery Date]],"D")</f>
        <v>9</v>
      </c>
    </row>
    <row r="202" spans="1:18" x14ac:dyDescent="0.35">
      <c r="A202" t="s">
        <v>458</v>
      </c>
      <c r="B202" t="s">
        <v>459</v>
      </c>
      <c r="C202" t="s">
        <v>13</v>
      </c>
      <c r="D202" t="s">
        <v>14</v>
      </c>
      <c r="E202" s="1">
        <v>45643</v>
      </c>
      <c r="F202" s="1">
        <v>45653</v>
      </c>
      <c r="G202">
        <v>4</v>
      </c>
      <c r="H202">
        <v>362.2</v>
      </c>
      <c r="I202" t="s">
        <v>33</v>
      </c>
      <c r="J202" t="s">
        <v>23</v>
      </c>
      <c r="K202" t="str">
        <f>TEXT(Table3[[#This Row],[Order Date]],"YYYY")</f>
        <v>2024</v>
      </c>
      <c r="L202" t="str">
        <f>TEXT(Table3[[#This Row],[Order Date]],"MMM")</f>
        <v>Dec</v>
      </c>
      <c r="M202" t="str">
        <f>TEXT(Table3[[#This Row],[Order Date]],"DDD")</f>
        <v>Tue</v>
      </c>
      <c r="N202" t="s">
        <v>79</v>
      </c>
      <c r="O202">
        <f>ROUND(G202*H202*VLOOKUP(Table3[[#This Row],[Product Name]],Table2[],2,FALSE),0)</f>
        <v>1087</v>
      </c>
      <c r="P202">
        <f>Table3[[#This Row],[Quantity]]*Table3[[#This Row],[Unit Price]]</f>
        <v>1448.8</v>
      </c>
      <c r="Q202">
        <f>Table3[[#This Row],[Sales Revenue]]-Table3[[#This Row],[Total Cost]]</f>
        <v>361.79999999999995</v>
      </c>
      <c r="R202">
        <f>DATEDIF(Table3[[#This Row],[Order Date]],Table3[[#This Row],[Delivery Date]],"D")</f>
        <v>10</v>
      </c>
    </row>
    <row r="203" spans="1:18" x14ac:dyDescent="0.35">
      <c r="A203" t="s">
        <v>460</v>
      </c>
      <c r="B203" t="s">
        <v>461</v>
      </c>
      <c r="C203" t="s">
        <v>13</v>
      </c>
      <c r="D203" t="s">
        <v>72</v>
      </c>
      <c r="E203" s="1">
        <v>45587</v>
      </c>
      <c r="F203" s="1">
        <v>45594</v>
      </c>
      <c r="G203">
        <v>8</v>
      </c>
      <c r="H203">
        <v>732.41</v>
      </c>
      <c r="I203" t="s">
        <v>33</v>
      </c>
      <c r="J203" t="s">
        <v>58</v>
      </c>
      <c r="K203" t="str">
        <f>TEXT(Table3[[#This Row],[Order Date]],"YYYY")</f>
        <v>2024</v>
      </c>
      <c r="L203" t="str">
        <f>TEXT(Table3[[#This Row],[Order Date]],"MMM")</f>
        <v>Oct</v>
      </c>
      <c r="M203" t="str">
        <f>TEXT(Table3[[#This Row],[Order Date]],"DDD")</f>
        <v>Tue</v>
      </c>
      <c r="N203" t="s">
        <v>43</v>
      </c>
      <c r="O203">
        <f>ROUND(G203*H203*VLOOKUP(Table3[[#This Row],[Product Name]],Table2[],2,FALSE),0)</f>
        <v>4394</v>
      </c>
      <c r="P203">
        <f>Table3[[#This Row],[Quantity]]*Table3[[#This Row],[Unit Price]]</f>
        <v>5859.28</v>
      </c>
      <c r="Q203">
        <f>Table3[[#This Row],[Sales Revenue]]-Table3[[#This Row],[Total Cost]]</f>
        <v>1465.2799999999997</v>
      </c>
      <c r="R203">
        <f>DATEDIF(Table3[[#This Row],[Order Date]],Table3[[#This Row],[Delivery Date]],"D")</f>
        <v>7</v>
      </c>
    </row>
    <row r="204" spans="1:18" x14ac:dyDescent="0.35">
      <c r="A204" t="s">
        <v>462</v>
      </c>
      <c r="B204" t="s">
        <v>463</v>
      </c>
      <c r="C204" t="s">
        <v>13</v>
      </c>
      <c r="D204" t="s">
        <v>14</v>
      </c>
      <c r="E204" s="1">
        <v>45740</v>
      </c>
      <c r="F204" s="1">
        <v>45744</v>
      </c>
      <c r="G204">
        <v>9</v>
      </c>
      <c r="H204">
        <v>285.89999999999998</v>
      </c>
      <c r="I204" t="s">
        <v>33</v>
      </c>
      <c r="J204" t="s">
        <v>16</v>
      </c>
      <c r="K204" t="str">
        <f>TEXT(Table3[[#This Row],[Order Date]],"YYYY")</f>
        <v>2025</v>
      </c>
      <c r="L204" t="str">
        <f>TEXT(Table3[[#This Row],[Order Date]],"MMM")</f>
        <v>Mar</v>
      </c>
      <c r="M204" t="str">
        <f>TEXT(Table3[[#This Row],[Order Date]],"DDD")</f>
        <v>Mon</v>
      </c>
      <c r="N204" t="s">
        <v>34</v>
      </c>
      <c r="O204">
        <f>ROUND(G204*H204*VLOOKUP(Table3[[#This Row],[Product Name]],Table2[],2,FALSE),0)</f>
        <v>1930</v>
      </c>
      <c r="P204">
        <f>Table3[[#This Row],[Quantity]]*Table3[[#This Row],[Unit Price]]</f>
        <v>2573.1</v>
      </c>
      <c r="Q204">
        <f>Table3[[#This Row],[Sales Revenue]]-Table3[[#This Row],[Total Cost]]</f>
        <v>643.09999999999991</v>
      </c>
      <c r="R204">
        <f>DATEDIF(Table3[[#This Row],[Order Date]],Table3[[#This Row],[Delivery Date]],"D")</f>
        <v>4</v>
      </c>
    </row>
    <row r="205" spans="1:18" x14ac:dyDescent="0.35">
      <c r="A205" t="s">
        <v>464</v>
      </c>
      <c r="B205" t="s">
        <v>465</v>
      </c>
      <c r="C205" t="s">
        <v>37</v>
      </c>
      <c r="D205" t="s">
        <v>75</v>
      </c>
      <c r="E205" s="1">
        <v>45487</v>
      </c>
      <c r="F205" s="1">
        <v>45494</v>
      </c>
      <c r="G205">
        <v>7</v>
      </c>
      <c r="H205">
        <v>181.78</v>
      </c>
      <c r="I205" t="s">
        <v>33</v>
      </c>
      <c r="J205" t="s">
        <v>58</v>
      </c>
      <c r="K205" t="str">
        <f>TEXT(Table3[[#This Row],[Order Date]],"YYYY")</f>
        <v>2024</v>
      </c>
      <c r="L205" t="str">
        <f>TEXT(Table3[[#This Row],[Order Date]],"MMM")</f>
        <v>Jul</v>
      </c>
      <c r="M205" t="str">
        <f>TEXT(Table3[[#This Row],[Order Date]],"DDD")</f>
        <v>Sun</v>
      </c>
      <c r="N205" t="s">
        <v>24</v>
      </c>
      <c r="O205">
        <f>ROUND(G205*H205*VLOOKUP(Table3[[#This Row],[Product Name]],Table2[],2,FALSE),0)</f>
        <v>1018</v>
      </c>
      <c r="P205">
        <f>Table3[[#This Row],[Quantity]]*Table3[[#This Row],[Unit Price]]</f>
        <v>1272.46</v>
      </c>
      <c r="Q205">
        <f>Table3[[#This Row],[Sales Revenue]]-Table3[[#This Row],[Total Cost]]</f>
        <v>254.46000000000004</v>
      </c>
      <c r="R205">
        <f>DATEDIF(Table3[[#This Row],[Order Date]],Table3[[#This Row],[Delivery Date]],"D")</f>
        <v>7</v>
      </c>
    </row>
    <row r="206" spans="1:18" x14ac:dyDescent="0.35">
      <c r="A206" t="s">
        <v>466</v>
      </c>
      <c r="B206" t="s">
        <v>467</v>
      </c>
      <c r="C206" t="s">
        <v>61</v>
      </c>
      <c r="D206" t="s">
        <v>78</v>
      </c>
      <c r="E206" s="1">
        <v>45476</v>
      </c>
      <c r="F206" s="1">
        <v>45483</v>
      </c>
      <c r="G206">
        <v>9</v>
      </c>
      <c r="H206">
        <v>577.17999999999995</v>
      </c>
      <c r="I206" t="s">
        <v>33</v>
      </c>
      <c r="J206" t="s">
        <v>58</v>
      </c>
      <c r="K206" t="str">
        <f>TEXT(Table3[[#This Row],[Order Date]],"YYYY")</f>
        <v>2024</v>
      </c>
      <c r="L206" t="str">
        <f>TEXT(Table3[[#This Row],[Order Date]],"MMM")</f>
        <v>Jul</v>
      </c>
      <c r="M206" t="str">
        <f>TEXT(Table3[[#This Row],[Order Date]],"DDD")</f>
        <v>Wed</v>
      </c>
      <c r="N206" t="s">
        <v>79</v>
      </c>
      <c r="O206">
        <f>ROUND(G206*H206*VLOOKUP(Table3[[#This Row],[Product Name]],Table2[],2,FALSE),0)</f>
        <v>3636</v>
      </c>
      <c r="P206">
        <f>Table3[[#This Row],[Quantity]]*Table3[[#This Row],[Unit Price]]</f>
        <v>5194.62</v>
      </c>
      <c r="Q206">
        <f>Table3[[#This Row],[Sales Revenue]]-Table3[[#This Row],[Total Cost]]</f>
        <v>1558.62</v>
      </c>
      <c r="R206">
        <f>DATEDIF(Table3[[#This Row],[Order Date]],Table3[[#This Row],[Delivery Date]],"D")</f>
        <v>7</v>
      </c>
    </row>
    <row r="207" spans="1:18" x14ac:dyDescent="0.35">
      <c r="A207" t="s">
        <v>468</v>
      </c>
      <c r="B207" t="s">
        <v>469</v>
      </c>
      <c r="C207" t="s">
        <v>37</v>
      </c>
      <c r="D207" t="s">
        <v>114</v>
      </c>
      <c r="E207" s="1">
        <v>45465</v>
      </c>
      <c r="F207" s="1">
        <v>45474</v>
      </c>
      <c r="G207">
        <v>6</v>
      </c>
      <c r="H207">
        <v>776.77</v>
      </c>
      <c r="I207" t="s">
        <v>33</v>
      </c>
      <c r="J207" t="s">
        <v>58</v>
      </c>
      <c r="K207" t="str">
        <f>TEXT(Table3[[#This Row],[Order Date]],"YYYY")</f>
        <v>2024</v>
      </c>
      <c r="L207" t="str">
        <f>TEXT(Table3[[#This Row],[Order Date]],"MMM")</f>
        <v>Jun</v>
      </c>
      <c r="M207" t="str">
        <f>TEXT(Table3[[#This Row],[Order Date]],"DDD")</f>
        <v>Sat</v>
      </c>
      <c r="N207" t="s">
        <v>17</v>
      </c>
      <c r="O207">
        <f>ROUND(G207*H207*VLOOKUP(Table3[[#This Row],[Product Name]],Table2[],2,FALSE),0)</f>
        <v>2796</v>
      </c>
      <c r="P207">
        <f>Table3[[#This Row],[Quantity]]*Table3[[#This Row],[Unit Price]]</f>
        <v>4660.62</v>
      </c>
      <c r="Q207">
        <f>Table3[[#This Row],[Sales Revenue]]-Table3[[#This Row],[Total Cost]]</f>
        <v>1864.62</v>
      </c>
      <c r="R207">
        <f>DATEDIF(Table3[[#This Row],[Order Date]],Table3[[#This Row],[Delivery Date]],"D")</f>
        <v>9</v>
      </c>
    </row>
    <row r="208" spans="1:18" x14ac:dyDescent="0.35">
      <c r="A208" t="s">
        <v>470</v>
      </c>
      <c r="B208" t="s">
        <v>471</v>
      </c>
      <c r="C208" t="s">
        <v>37</v>
      </c>
      <c r="D208" t="s">
        <v>160</v>
      </c>
      <c r="E208" s="1">
        <v>45426</v>
      </c>
      <c r="F208" s="1">
        <v>45431</v>
      </c>
      <c r="G208">
        <v>8</v>
      </c>
      <c r="H208">
        <v>826.31</v>
      </c>
      <c r="I208" t="s">
        <v>33</v>
      </c>
      <c r="J208" t="s">
        <v>16</v>
      </c>
      <c r="K208" t="str">
        <f>TEXT(Table3[[#This Row],[Order Date]],"YYYY")</f>
        <v>2024</v>
      </c>
      <c r="L208" t="str">
        <f>TEXT(Table3[[#This Row],[Order Date]],"MMM")</f>
        <v>May</v>
      </c>
      <c r="M208" t="str">
        <f>TEXT(Table3[[#This Row],[Order Date]],"DDD")</f>
        <v>Tue</v>
      </c>
      <c r="N208" t="s">
        <v>63</v>
      </c>
      <c r="O208">
        <f>ROUND(G208*H208*VLOOKUP(Table3[[#This Row],[Product Name]],Table2[],2,FALSE),0)</f>
        <v>4958</v>
      </c>
      <c r="P208">
        <f>Table3[[#This Row],[Quantity]]*Table3[[#This Row],[Unit Price]]</f>
        <v>6610.48</v>
      </c>
      <c r="Q208">
        <f>Table3[[#This Row],[Sales Revenue]]-Table3[[#This Row],[Total Cost]]</f>
        <v>1652.4799999999996</v>
      </c>
      <c r="R208">
        <f>DATEDIF(Table3[[#This Row],[Order Date]],Table3[[#This Row],[Delivery Date]],"D")</f>
        <v>5</v>
      </c>
    </row>
    <row r="209" spans="1:18" x14ac:dyDescent="0.35">
      <c r="A209" t="s">
        <v>472</v>
      </c>
      <c r="B209" t="s">
        <v>473</v>
      </c>
      <c r="C209" t="s">
        <v>20</v>
      </c>
      <c r="D209" t="s">
        <v>21</v>
      </c>
      <c r="E209" s="1">
        <v>45697</v>
      </c>
      <c r="F209" s="1">
        <v>45706</v>
      </c>
      <c r="G209">
        <v>1</v>
      </c>
      <c r="H209">
        <v>447.91</v>
      </c>
      <c r="I209" t="s">
        <v>33</v>
      </c>
      <c r="J209" t="s">
        <v>49</v>
      </c>
      <c r="K209" t="str">
        <f>TEXT(Table3[[#This Row],[Order Date]],"YYYY")</f>
        <v>2025</v>
      </c>
      <c r="L209" t="str">
        <f>TEXT(Table3[[#This Row],[Order Date]],"MMM")</f>
        <v>Feb</v>
      </c>
      <c r="M209" t="str">
        <f>TEXT(Table3[[#This Row],[Order Date]],"DDD")</f>
        <v>Sun</v>
      </c>
      <c r="N209" t="s">
        <v>43</v>
      </c>
      <c r="O209">
        <f>ROUND(G209*H209*VLOOKUP(Table3[[#This Row],[Product Name]],Table2[],2,FALSE),0)</f>
        <v>291</v>
      </c>
      <c r="P209">
        <f>Table3[[#This Row],[Quantity]]*Table3[[#This Row],[Unit Price]]</f>
        <v>447.91</v>
      </c>
      <c r="Q209">
        <f>Table3[[#This Row],[Sales Revenue]]-Table3[[#This Row],[Total Cost]]</f>
        <v>156.91000000000003</v>
      </c>
      <c r="R209">
        <f>DATEDIF(Table3[[#This Row],[Order Date]],Table3[[#This Row],[Delivery Date]],"D")</f>
        <v>9</v>
      </c>
    </row>
    <row r="210" spans="1:18" x14ac:dyDescent="0.35">
      <c r="A210" t="s">
        <v>474</v>
      </c>
      <c r="B210" t="s">
        <v>475</v>
      </c>
      <c r="C210" t="s">
        <v>13</v>
      </c>
      <c r="D210" t="s">
        <v>14</v>
      </c>
      <c r="E210" s="1">
        <v>45643</v>
      </c>
      <c r="F210" s="1">
        <v>45652</v>
      </c>
      <c r="G210">
        <v>7</v>
      </c>
      <c r="H210">
        <v>330.94</v>
      </c>
      <c r="I210" t="s">
        <v>15</v>
      </c>
      <c r="J210" t="s">
        <v>16</v>
      </c>
      <c r="K210" t="str">
        <f>TEXT(Table3[[#This Row],[Order Date]],"YYYY")</f>
        <v>2024</v>
      </c>
      <c r="L210" t="str">
        <f>TEXT(Table3[[#This Row],[Order Date]],"MMM")</f>
        <v>Dec</v>
      </c>
      <c r="M210" t="str">
        <f>TEXT(Table3[[#This Row],[Order Date]],"DDD")</f>
        <v>Tue</v>
      </c>
      <c r="N210" t="s">
        <v>79</v>
      </c>
      <c r="O210">
        <f>ROUND(G210*H210*VLOOKUP(Table3[[#This Row],[Product Name]],Table2[],2,FALSE),0)</f>
        <v>1737</v>
      </c>
      <c r="P210">
        <f>Table3[[#This Row],[Quantity]]*Table3[[#This Row],[Unit Price]]</f>
        <v>2316.58</v>
      </c>
      <c r="Q210">
        <f>Table3[[#This Row],[Sales Revenue]]-Table3[[#This Row],[Total Cost]]</f>
        <v>579.57999999999993</v>
      </c>
      <c r="R210">
        <f>DATEDIF(Table3[[#This Row],[Order Date]],Table3[[#This Row],[Delivery Date]],"D")</f>
        <v>9</v>
      </c>
    </row>
    <row r="211" spans="1:18" x14ac:dyDescent="0.35">
      <c r="A211" t="s">
        <v>476</v>
      </c>
      <c r="B211" t="s">
        <v>477</v>
      </c>
      <c r="C211" t="s">
        <v>20</v>
      </c>
      <c r="D211" t="s">
        <v>103</v>
      </c>
      <c r="E211" s="1">
        <v>45622</v>
      </c>
      <c r="F211" s="1">
        <v>45629</v>
      </c>
      <c r="G211">
        <v>9</v>
      </c>
      <c r="H211">
        <v>127.94</v>
      </c>
      <c r="I211" t="s">
        <v>33</v>
      </c>
      <c r="J211" t="s">
        <v>58</v>
      </c>
      <c r="K211" t="str">
        <f>TEXT(Table3[[#This Row],[Order Date]],"YYYY")</f>
        <v>2024</v>
      </c>
      <c r="L211" t="str">
        <f>TEXT(Table3[[#This Row],[Order Date]],"MMM")</f>
        <v>Nov</v>
      </c>
      <c r="M211" t="str">
        <f>TEXT(Table3[[#This Row],[Order Date]],"DDD")</f>
        <v>Tue</v>
      </c>
      <c r="N211" t="s">
        <v>63</v>
      </c>
      <c r="O211">
        <f>ROUND(G211*H211*VLOOKUP(Table3[[#This Row],[Product Name]],Table2[],2,FALSE),0)</f>
        <v>633</v>
      </c>
      <c r="P211">
        <f>Table3[[#This Row],[Quantity]]*Table3[[#This Row],[Unit Price]]</f>
        <v>1151.46</v>
      </c>
      <c r="Q211">
        <f>Table3[[#This Row],[Sales Revenue]]-Table3[[#This Row],[Total Cost]]</f>
        <v>518.46</v>
      </c>
      <c r="R211">
        <f>DATEDIF(Table3[[#This Row],[Order Date]],Table3[[#This Row],[Delivery Date]],"D")</f>
        <v>7</v>
      </c>
    </row>
    <row r="212" spans="1:18" x14ac:dyDescent="0.35">
      <c r="A212" t="s">
        <v>478</v>
      </c>
      <c r="B212" t="s">
        <v>479</v>
      </c>
      <c r="C212" t="s">
        <v>13</v>
      </c>
      <c r="D212" t="s">
        <v>82</v>
      </c>
      <c r="E212" s="1">
        <v>45526</v>
      </c>
      <c r="F212" s="1">
        <v>45533</v>
      </c>
      <c r="G212">
        <v>3</v>
      </c>
      <c r="H212">
        <v>476.38</v>
      </c>
      <c r="I212" t="s">
        <v>22</v>
      </c>
      <c r="J212" t="s">
        <v>23</v>
      </c>
      <c r="K212" t="str">
        <f>TEXT(Table3[[#This Row],[Order Date]],"YYYY")</f>
        <v>2024</v>
      </c>
      <c r="L212" t="str">
        <f>TEXT(Table3[[#This Row],[Order Date]],"MMM")</f>
        <v>Aug</v>
      </c>
      <c r="M212" t="str">
        <f>TEXT(Table3[[#This Row],[Order Date]],"DDD")</f>
        <v>Thu</v>
      </c>
      <c r="N212" t="s">
        <v>50</v>
      </c>
      <c r="O212">
        <f>ROUND(G212*H212*VLOOKUP(Table3[[#This Row],[Product Name]],Table2[],2,FALSE),0)</f>
        <v>929</v>
      </c>
      <c r="P212">
        <f>Table3[[#This Row],[Quantity]]*Table3[[#This Row],[Unit Price]]</f>
        <v>1429.1399999999999</v>
      </c>
      <c r="Q212">
        <f>Table3[[#This Row],[Sales Revenue]]-Table3[[#This Row],[Total Cost]]</f>
        <v>500.13999999999987</v>
      </c>
      <c r="R212">
        <f>DATEDIF(Table3[[#This Row],[Order Date]],Table3[[#This Row],[Delivery Date]],"D")</f>
        <v>7</v>
      </c>
    </row>
    <row r="213" spans="1:18" x14ac:dyDescent="0.35">
      <c r="A213" t="s">
        <v>480</v>
      </c>
      <c r="B213" t="s">
        <v>481</v>
      </c>
      <c r="C213" t="s">
        <v>20</v>
      </c>
      <c r="D213" t="s">
        <v>21</v>
      </c>
      <c r="E213" s="1">
        <v>45393</v>
      </c>
      <c r="F213" s="1">
        <v>45396</v>
      </c>
      <c r="G213">
        <v>8</v>
      </c>
      <c r="H213">
        <v>307.23</v>
      </c>
      <c r="I213" t="s">
        <v>33</v>
      </c>
      <c r="J213" t="s">
        <v>23</v>
      </c>
      <c r="K213" t="str">
        <f>TEXT(Table3[[#This Row],[Order Date]],"YYYY")</f>
        <v>2024</v>
      </c>
      <c r="L213" t="str">
        <f>TEXT(Table3[[#This Row],[Order Date]],"MMM")</f>
        <v>Apr</v>
      </c>
      <c r="M213" t="str">
        <f>TEXT(Table3[[#This Row],[Order Date]],"DDD")</f>
        <v>Thu</v>
      </c>
      <c r="N213" t="s">
        <v>63</v>
      </c>
      <c r="O213">
        <f>ROUND(G213*H213*VLOOKUP(Table3[[#This Row],[Product Name]],Table2[],2,FALSE),0)</f>
        <v>1598</v>
      </c>
      <c r="P213">
        <f>Table3[[#This Row],[Quantity]]*Table3[[#This Row],[Unit Price]]</f>
        <v>2457.84</v>
      </c>
      <c r="Q213">
        <f>Table3[[#This Row],[Sales Revenue]]-Table3[[#This Row],[Total Cost]]</f>
        <v>859.84000000000015</v>
      </c>
      <c r="R213">
        <f>DATEDIF(Table3[[#This Row],[Order Date]],Table3[[#This Row],[Delivery Date]],"D")</f>
        <v>3</v>
      </c>
    </row>
    <row r="214" spans="1:18" x14ac:dyDescent="0.35">
      <c r="A214" t="s">
        <v>482</v>
      </c>
      <c r="B214" t="s">
        <v>483</v>
      </c>
      <c r="C214" t="s">
        <v>20</v>
      </c>
      <c r="D214" t="s">
        <v>66</v>
      </c>
      <c r="E214" s="1">
        <v>45720</v>
      </c>
      <c r="F214" s="1">
        <v>45729</v>
      </c>
      <c r="G214">
        <v>7</v>
      </c>
      <c r="H214">
        <v>167.74</v>
      </c>
      <c r="I214" t="s">
        <v>33</v>
      </c>
      <c r="J214" t="s">
        <v>58</v>
      </c>
      <c r="K214" t="str">
        <f>TEXT(Table3[[#This Row],[Order Date]],"YYYY")</f>
        <v>2025</v>
      </c>
      <c r="L214" t="str">
        <f>TEXT(Table3[[#This Row],[Order Date]],"MMM")</f>
        <v>Mar</v>
      </c>
      <c r="M214" t="str">
        <f>TEXT(Table3[[#This Row],[Order Date]],"DDD")</f>
        <v>Tue</v>
      </c>
      <c r="N214" t="s">
        <v>24</v>
      </c>
      <c r="O214">
        <f>ROUND(G214*H214*VLOOKUP(Table3[[#This Row],[Product Name]],Table2[],2,FALSE),0)</f>
        <v>587</v>
      </c>
      <c r="P214">
        <f>Table3[[#This Row],[Quantity]]*Table3[[#This Row],[Unit Price]]</f>
        <v>1174.18</v>
      </c>
      <c r="Q214">
        <f>Table3[[#This Row],[Sales Revenue]]-Table3[[#This Row],[Total Cost]]</f>
        <v>587.18000000000006</v>
      </c>
      <c r="R214">
        <f>DATEDIF(Table3[[#This Row],[Order Date]],Table3[[#This Row],[Delivery Date]],"D")</f>
        <v>9</v>
      </c>
    </row>
    <row r="215" spans="1:18" x14ac:dyDescent="0.35">
      <c r="A215" t="s">
        <v>484</v>
      </c>
      <c r="B215" t="s">
        <v>485</v>
      </c>
      <c r="C215" t="s">
        <v>61</v>
      </c>
      <c r="D215" t="s">
        <v>119</v>
      </c>
      <c r="E215" s="1">
        <v>45734</v>
      </c>
      <c r="F215" s="1">
        <v>45742</v>
      </c>
      <c r="G215">
        <v>6</v>
      </c>
      <c r="H215">
        <v>363.54</v>
      </c>
      <c r="I215" t="s">
        <v>15</v>
      </c>
      <c r="J215" t="s">
        <v>23</v>
      </c>
      <c r="K215" t="str">
        <f>TEXT(Table3[[#This Row],[Order Date]],"YYYY")</f>
        <v>2025</v>
      </c>
      <c r="L215" t="str">
        <f>TEXT(Table3[[#This Row],[Order Date]],"MMM")</f>
        <v>Mar</v>
      </c>
      <c r="M215" t="str">
        <f>TEXT(Table3[[#This Row],[Order Date]],"DDD")</f>
        <v>Tue</v>
      </c>
      <c r="N215" t="s">
        <v>39</v>
      </c>
      <c r="O215">
        <f>ROUND(G215*H215*VLOOKUP(Table3[[#This Row],[Product Name]],Table2[],2,FALSE),0)</f>
        <v>1636</v>
      </c>
      <c r="P215">
        <f>Table3[[#This Row],[Quantity]]*Table3[[#This Row],[Unit Price]]</f>
        <v>2181.2400000000002</v>
      </c>
      <c r="Q215">
        <f>Table3[[#This Row],[Sales Revenue]]-Table3[[#This Row],[Total Cost]]</f>
        <v>545.24000000000024</v>
      </c>
      <c r="R215">
        <f>DATEDIF(Table3[[#This Row],[Order Date]],Table3[[#This Row],[Delivery Date]],"D")</f>
        <v>8</v>
      </c>
    </row>
    <row r="216" spans="1:18" x14ac:dyDescent="0.35">
      <c r="A216" t="s">
        <v>486</v>
      </c>
      <c r="B216" t="s">
        <v>487</v>
      </c>
      <c r="C216" t="s">
        <v>20</v>
      </c>
      <c r="D216" t="s">
        <v>21</v>
      </c>
      <c r="E216" s="1">
        <v>45515</v>
      </c>
      <c r="F216" s="1">
        <v>45524</v>
      </c>
      <c r="G216">
        <v>5</v>
      </c>
      <c r="H216">
        <v>544.79999999999995</v>
      </c>
      <c r="I216" t="s">
        <v>15</v>
      </c>
      <c r="J216" t="s">
        <v>49</v>
      </c>
      <c r="K216" t="str">
        <f>TEXT(Table3[[#This Row],[Order Date]],"YYYY")</f>
        <v>2024</v>
      </c>
      <c r="L216" t="str">
        <f>TEXT(Table3[[#This Row],[Order Date]],"MMM")</f>
        <v>Aug</v>
      </c>
      <c r="M216" t="str">
        <f>TEXT(Table3[[#This Row],[Order Date]],"DDD")</f>
        <v>Sun</v>
      </c>
      <c r="N216" t="s">
        <v>50</v>
      </c>
      <c r="O216">
        <f>ROUND(G216*H216*VLOOKUP(Table3[[#This Row],[Product Name]],Table2[],2,FALSE),0)</f>
        <v>1771</v>
      </c>
      <c r="P216">
        <f>Table3[[#This Row],[Quantity]]*Table3[[#This Row],[Unit Price]]</f>
        <v>2724</v>
      </c>
      <c r="Q216">
        <f>Table3[[#This Row],[Sales Revenue]]-Table3[[#This Row],[Total Cost]]</f>
        <v>953</v>
      </c>
      <c r="R216">
        <f>DATEDIF(Table3[[#This Row],[Order Date]],Table3[[#This Row],[Delivery Date]],"D")</f>
        <v>9</v>
      </c>
    </row>
    <row r="217" spans="1:18" x14ac:dyDescent="0.35">
      <c r="A217" t="s">
        <v>488</v>
      </c>
      <c r="B217" t="s">
        <v>489</v>
      </c>
      <c r="C217" t="s">
        <v>20</v>
      </c>
      <c r="D217" t="s">
        <v>103</v>
      </c>
      <c r="E217" s="1">
        <v>45305</v>
      </c>
      <c r="F217" s="1">
        <v>45312</v>
      </c>
      <c r="G217">
        <v>6</v>
      </c>
      <c r="H217">
        <v>394.76</v>
      </c>
      <c r="I217" t="s">
        <v>33</v>
      </c>
      <c r="J217" t="s">
        <v>58</v>
      </c>
      <c r="K217" t="str">
        <f>TEXT(Table3[[#This Row],[Order Date]],"YYYY")</f>
        <v>2024</v>
      </c>
      <c r="L217" t="str">
        <f>TEXT(Table3[[#This Row],[Order Date]],"MMM")</f>
        <v>Jan</v>
      </c>
      <c r="M217" t="str">
        <f>TEXT(Table3[[#This Row],[Order Date]],"DDD")</f>
        <v>Sun</v>
      </c>
      <c r="N217" t="s">
        <v>24</v>
      </c>
      <c r="O217">
        <f>ROUND(G217*H217*VLOOKUP(Table3[[#This Row],[Product Name]],Table2[],2,FALSE),0)</f>
        <v>1303</v>
      </c>
      <c r="P217">
        <f>Table3[[#This Row],[Quantity]]*Table3[[#This Row],[Unit Price]]</f>
        <v>2368.56</v>
      </c>
      <c r="Q217">
        <f>Table3[[#This Row],[Sales Revenue]]-Table3[[#This Row],[Total Cost]]</f>
        <v>1065.56</v>
      </c>
      <c r="R217">
        <f>DATEDIF(Table3[[#This Row],[Order Date]],Table3[[#This Row],[Delivery Date]],"D")</f>
        <v>7</v>
      </c>
    </row>
    <row r="218" spans="1:18" x14ac:dyDescent="0.35">
      <c r="A218" t="s">
        <v>490</v>
      </c>
      <c r="B218" t="s">
        <v>491</v>
      </c>
      <c r="C218" t="s">
        <v>27</v>
      </c>
      <c r="D218" t="s">
        <v>32</v>
      </c>
      <c r="E218" s="1">
        <v>45419</v>
      </c>
      <c r="F218" s="1">
        <v>45421</v>
      </c>
      <c r="G218">
        <v>9</v>
      </c>
      <c r="H218">
        <v>361.59</v>
      </c>
      <c r="I218" t="s">
        <v>22</v>
      </c>
      <c r="J218" t="s">
        <v>23</v>
      </c>
      <c r="K218" t="str">
        <f>TEXT(Table3[[#This Row],[Order Date]],"YYYY")</f>
        <v>2024</v>
      </c>
      <c r="L218" t="str">
        <f>TEXT(Table3[[#This Row],[Order Date]],"MMM")</f>
        <v>May</v>
      </c>
      <c r="M218" t="str">
        <f>TEXT(Table3[[#This Row],[Order Date]],"DDD")</f>
        <v>Tue</v>
      </c>
      <c r="N218" t="s">
        <v>79</v>
      </c>
      <c r="O218">
        <f>ROUND(G218*H218*VLOOKUP(Table3[[#This Row],[Product Name]],Table2[],2,FALSE),0)</f>
        <v>2766</v>
      </c>
      <c r="P218">
        <f>Table3[[#This Row],[Quantity]]*Table3[[#This Row],[Unit Price]]</f>
        <v>3254.31</v>
      </c>
      <c r="Q218">
        <f>Table3[[#This Row],[Sales Revenue]]-Table3[[#This Row],[Total Cost]]</f>
        <v>488.30999999999995</v>
      </c>
      <c r="R218">
        <f>DATEDIF(Table3[[#This Row],[Order Date]],Table3[[#This Row],[Delivery Date]],"D")</f>
        <v>2</v>
      </c>
    </row>
    <row r="219" spans="1:18" x14ac:dyDescent="0.35">
      <c r="A219" t="s">
        <v>492</v>
      </c>
      <c r="B219" t="s">
        <v>493</v>
      </c>
      <c r="C219" t="s">
        <v>61</v>
      </c>
      <c r="D219" t="s">
        <v>78</v>
      </c>
      <c r="E219" s="1">
        <v>45455</v>
      </c>
      <c r="F219" s="1">
        <v>45464</v>
      </c>
      <c r="G219">
        <v>3</v>
      </c>
      <c r="H219">
        <v>603.21</v>
      </c>
      <c r="I219" t="s">
        <v>15</v>
      </c>
      <c r="J219" t="s">
        <v>16</v>
      </c>
      <c r="K219" t="str">
        <f>TEXT(Table3[[#This Row],[Order Date]],"YYYY")</f>
        <v>2024</v>
      </c>
      <c r="L219" t="str">
        <f>TEXT(Table3[[#This Row],[Order Date]],"MMM")</f>
        <v>Jun</v>
      </c>
      <c r="M219" t="str">
        <f>TEXT(Table3[[#This Row],[Order Date]],"DDD")</f>
        <v>Wed</v>
      </c>
      <c r="N219" t="s">
        <v>24</v>
      </c>
      <c r="O219">
        <f>ROUND(G219*H219*VLOOKUP(Table3[[#This Row],[Product Name]],Table2[],2,FALSE),0)</f>
        <v>1267</v>
      </c>
      <c r="P219">
        <f>Table3[[#This Row],[Quantity]]*Table3[[#This Row],[Unit Price]]</f>
        <v>1809.63</v>
      </c>
      <c r="Q219">
        <f>Table3[[#This Row],[Sales Revenue]]-Table3[[#This Row],[Total Cost]]</f>
        <v>542.63000000000011</v>
      </c>
      <c r="R219">
        <f>DATEDIF(Table3[[#This Row],[Order Date]],Table3[[#This Row],[Delivery Date]],"D")</f>
        <v>9</v>
      </c>
    </row>
    <row r="220" spans="1:18" x14ac:dyDescent="0.35">
      <c r="A220" t="s">
        <v>494</v>
      </c>
      <c r="B220" t="s">
        <v>495</v>
      </c>
      <c r="C220" t="s">
        <v>13</v>
      </c>
      <c r="D220" t="s">
        <v>55</v>
      </c>
      <c r="E220" s="1">
        <v>45329</v>
      </c>
      <c r="F220" s="1">
        <v>45333</v>
      </c>
      <c r="G220">
        <v>4</v>
      </c>
      <c r="H220">
        <v>561.78</v>
      </c>
      <c r="I220" t="s">
        <v>22</v>
      </c>
      <c r="J220" t="s">
        <v>16</v>
      </c>
      <c r="K220" t="str">
        <f>TEXT(Table3[[#This Row],[Order Date]],"YYYY")</f>
        <v>2024</v>
      </c>
      <c r="L220" t="str">
        <f>TEXT(Table3[[#This Row],[Order Date]],"MMM")</f>
        <v>Feb</v>
      </c>
      <c r="M220" t="str">
        <f>TEXT(Table3[[#This Row],[Order Date]],"DDD")</f>
        <v>Wed</v>
      </c>
      <c r="N220" t="s">
        <v>43</v>
      </c>
      <c r="O220">
        <f>ROUND(G220*H220*VLOOKUP(Table3[[#This Row],[Product Name]],Table2[],2,FALSE),0)</f>
        <v>1348</v>
      </c>
      <c r="P220">
        <f>Table3[[#This Row],[Quantity]]*Table3[[#This Row],[Unit Price]]</f>
        <v>2247.12</v>
      </c>
      <c r="Q220">
        <f>Table3[[#This Row],[Sales Revenue]]-Table3[[#This Row],[Total Cost]]</f>
        <v>899.11999999999989</v>
      </c>
      <c r="R220">
        <f>DATEDIF(Table3[[#This Row],[Order Date]],Table3[[#This Row],[Delivery Date]],"D")</f>
        <v>4</v>
      </c>
    </row>
    <row r="221" spans="1:18" x14ac:dyDescent="0.35">
      <c r="A221" t="s">
        <v>496</v>
      </c>
      <c r="B221" t="s">
        <v>497</v>
      </c>
      <c r="C221" t="s">
        <v>13</v>
      </c>
      <c r="D221" t="s">
        <v>14</v>
      </c>
      <c r="E221" s="1">
        <v>45516</v>
      </c>
      <c r="F221" s="1">
        <v>45526</v>
      </c>
      <c r="G221">
        <v>4</v>
      </c>
      <c r="H221">
        <v>388.4</v>
      </c>
      <c r="I221" t="s">
        <v>15</v>
      </c>
      <c r="J221" t="s">
        <v>58</v>
      </c>
      <c r="K221" t="str">
        <f>TEXT(Table3[[#This Row],[Order Date]],"YYYY")</f>
        <v>2024</v>
      </c>
      <c r="L221" t="str">
        <f>TEXT(Table3[[#This Row],[Order Date]],"MMM")</f>
        <v>Aug</v>
      </c>
      <c r="M221" t="str">
        <f>TEXT(Table3[[#This Row],[Order Date]],"DDD")</f>
        <v>Mon</v>
      </c>
      <c r="N221" t="s">
        <v>79</v>
      </c>
      <c r="O221">
        <f>ROUND(G221*H221*VLOOKUP(Table3[[#This Row],[Product Name]],Table2[],2,FALSE),0)</f>
        <v>1165</v>
      </c>
      <c r="P221">
        <f>Table3[[#This Row],[Quantity]]*Table3[[#This Row],[Unit Price]]</f>
        <v>1553.6</v>
      </c>
      <c r="Q221">
        <f>Table3[[#This Row],[Sales Revenue]]-Table3[[#This Row],[Total Cost]]</f>
        <v>388.59999999999991</v>
      </c>
      <c r="R221">
        <f>DATEDIF(Table3[[#This Row],[Order Date]],Table3[[#This Row],[Delivery Date]],"D")</f>
        <v>10</v>
      </c>
    </row>
    <row r="222" spans="1:18" x14ac:dyDescent="0.35">
      <c r="A222" t="s">
        <v>498</v>
      </c>
      <c r="B222" t="s">
        <v>499</v>
      </c>
      <c r="C222" t="s">
        <v>27</v>
      </c>
      <c r="D222" t="s">
        <v>88</v>
      </c>
      <c r="E222" s="1">
        <v>45417</v>
      </c>
      <c r="F222" s="1">
        <v>45421</v>
      </c>
      <c r="G222">
        <v>9</v>
      </c>
      <c r="H222">
        <v>536.53</v>
      </c>
      <c r="I222" t="s">
        <v>33</v>
      </c>
      <c r="J222" t="s">
        <v>23</v>
      </c>
      <c r="K222" t="str">
        <f>TEXT(Table3[[#This Row],[Order Date]],"YYYY")</f>
        <v>2024</v>
      </c>
      <c r="L222" t="str">
        <f>TEXT(Table3[[#This Row],[Order Date]],"MMM")</f>
        <v>May</v>
      </c>
      <c r="M222" t="str">
        <f>TEXT(Table3[[#This Row],[Order Date]],"DDD")</f>
        <v>Sun</v>
      </c>
      <c r="N222" t="s">
        <v>29</v>
      </c>
      <c r="O222">
        <f>ROUND(G222*H222*VLOOKUP(Table3[[#This Row],[Product Name]],Table2[],2,FALSE),0)</f>
        <v>2414</v>
      </c>
      <c r="P222">
        <f>Table3[[#This Row],[Quantity]]*Table3[[#This Row],[Unit Price]]</f>
        <v>4828.7699999999995</v>
      </c>
      <c r="Q222">
        <f>Table3[[#This Row],[Sales Revenue]]-Table3[[#This Row],[Total Cost]]</f>
        <v>2414.7699999999995</v>
      </c>
      <c r="R222">
        <f>DATEDIF(Table3[[#This Row],[Order Date]],Table3[[#This Row],[Delivery Date]],"D")</f>
        <v>4</v>
      </c>
    </row>
    <row r="223" spans="1:18" x14ac:dyDescent="0.35">
      <c r="A223" t="s">
        <v>500</v>
      </c>
      <c r="B223" t="s">
        <v>501</v>
      </c>
      <c r="C223" t="s">
        <v>20</v>
      </c>
      <c r="D223" t="s">
        <v>21</v>
      </c>
      <c r="E223" s="1">
        <v>45553</v>
      </c>
      <c r="F223" s="1">
        <v>45561</v>
      </c>
      <c r="G223">
        <v>1</v>
      </c>
      <c r="H223">
        <v>35.229999999999997</v>
      </c>
      <c r="I223" t="s">
        <v>33</v>
      </c>
      <c r="J223" t="s">
        <v>16</v>
      </c>
      <c r="K223" t="str">
        <f>TEXT(Table3[[#This Row],[Order Date]],"YYYY")</f>
        <v>2024</v>
      </c>
      <c r="L223" t="str">
        <f>TEXT(Table3[[#This Row],[Order Date]],"MMM")</f>
        <v>Sep</v>
      </c>
      <c r="M223" t="str">
        <f>TEXT(Table3[[#This Row],[Order Date]],"DDD")</f>
        <v>Wed</v>
      </c>
      <c r="N223" t="s">
        <v>34</v>
      </c>
      <c r="O223">
        <f>ROUND(G223*H223*VLOOKUP(Table3[[#This Row],[Product Name]],Table2[],2,FALSE),0)</f>
        <v>23</v>
      </c>
      <c r="P223">
        <f>Table3[[#This Row],[Quantity]]*Table3[[#This Row],[Unit Price]]</f>
        <v>35.229999999999997</v>
      </c>
      <c r="Q223">
        <f>Table3[[#This Row],[Sales Revenue]]-Table3[[#This Row],[Total Cost]]</f>
        <v>12.229999999999997</v>
      </c>
      <c r="R223">
        <f>DATEDIF(Table3[[#This Row],[Order Date]],Table3[[#This Row],[Delivery Date]],"D")</f>
        <v>8</v>
      </c>
    </row>
    <row r="224" spans="1:18" x14ac:dyDescent="0.35">
      <c r="A224" t="s">
        <v>502</v>
      </c>
      <c r="B224" t="s">
        <v>503</v>
      </c>
      <c r="C224" t="s">
        <v>37</v>
      </c>
      <c r="D224" t="s">
        <v>160</v>
      </c>
      <c r="E224" s="1">
        <v>45612</v>
      </c>
      <c r="F224" s="1">
        <v>45615</v>
      </c>
      <c r="G224">
        <v>4</v>
      </c>
      <c r="H224">
        <v>212.06</v>
      </c>
      <c r="I224" t="s">
        <v>33</v>
      </c>
      <c r="J224" t="s">
        <v>23</v>
      </c>
      <c r="K224" t="str">
        <f>TEXT(Table3[[#This Row],[Order Date]],"YYYY")</f>
        <v>2024</v>
      </c>
      <c r="L224" t="str">
        <f>TEXT(Table3[[#This Row],[Order Date]],"MMM")</f>
        <v>Nov</v>
      </c>
      <c r="M224" t="str">
        <f>TEXT(Table3[[#This Row],[Order Date]],"DDD")</f>
        <v>Sat</v>
      </c>
      <c r="N224" t="s">
        <v>43</v>
      </c>
      <c r="O224">
        <f>ROUND(G224*H224*VLOOKUP(Table3[[#This Row],[Product Name]],Table2[],2,FALSE),0)</f>
        <v>636</v>
      </c>
      <c r="P224">
        <f>Table3[[#This Row],[Quantity]]*Table3[[#This Row],[Unit Price]]</f>
        <v>848.24</v>
      </c>
      <c r="Q224">
        <f>Table3[[#This Row],[Sales Revenue]]-Table3[[#This Row],[Total Cost]]</f>
        <v>212.24</v>
      </c>
      <c r="R224">
        <f>DATEDIF(Table3[[#This Row],[Order Date]],Table3[[#This Row],[Delivery Date]],"D")</f>
        <v>3</v>
      </c>
    </row>
    <row r="225" spans="1:18" x14ac:dyDescent="0.35">
      <c r="A225" t="s">
        <v>504</v>
      </c>
      <c r="B225" t="s">
        <v>505</v>
      </c>
      <c r="C225" t="s">
        <v>37</v>
      </c>
      <c r="D225" t="s">
        <v>114</v>
      </c>
      <c r="E225" s="1">
        <v>45597</v>
      </c>
      <c r="F225" s="1">
        <v>45602</v>
      </c>
      <c r="G225">
        <v>4</v>
      </c>
      <c r="H225">
        <v>615.84</v>
      </c>
      <c r="I225" t="s">
        <v>15</v>
      </c>
      <c r="J225" t="s">
        <v>49</v>
      </c>
      <c r="K225" t="str">
        <f>TEXT(Table3[[#This Row],[Order Date]],"YYYY")</f>
        <v>2024</v>
      </c>
      <c r="L225" t="str">
        <f>TEXT(Table3[[#This Row],[Order Date]],"MMM")</f>
        <v>Nov</v>
      </c>
      <c r="M225" t="str">
        <f>TEXT(Table3[[#This Row],[Order Date]],"DDD")</f>
        <v>Fri</v>
      </c>
      <c r="N225" t="s">
        <v>39</v>
      </c>
      <c r="O225">
        <f>ROUND(G225*H225*VLOOKUP(Table3[[#This Row],[Product Name]],Table2[],2,FALSE),0)</f>
        <v>1478</v>
      </c>
      <c r="P225">
        <f>Table3[[#This Row],[Quantity]]*Table3[[#This Row],[Unit Price]]</f>
        <v>2463.36</v>
      </c>
      <c r="Q225">
        <f>Table3[[#This Row],[Sales Revenue]]-Table3[[#This Row],[Total Cost]]</f>
        <v>985.36000000000013</v>
      </c>
      <c r="R225">
        <f>DATEDIF(Table3[[#This Row],[Order Date]],Table3[[#This Row],[Delivery Date]],"D")</f>
        <v>5</v>
      </c>
    </row>
    <row r="226" spans="1:18" x14ac:dyDescent="0.35">
      <c r="A226" t="s">
        <v>506</v>
      </c>
      <c r="B226" t="s">
        <v>507</v>
      </c>
      <c r="C226" t="s">
        <v>20</v>
      </c>
      <c r="D226" t="s">
        <v>93</v>
      </c>
      <c r="E226" s="1">
        <v>45318</v>
      </c>
      <c r="F226" s="1">
        <v>45321</v>
      </c>
      <c r="G226">
        <v>7</v>
      </c>
      <c r="H226">
        <v>976.85</v>
      </c>
      <c r="I226" t="s">
        <v>22</v>
      </c>
      <c r="J226" t="s">
        <v>58</v>
      </c>
      <c r="K226" t="str">
        <f>TEXT(Table3[[#This Row],[Order Date]],"YYYY")</f>
        <v>2024</v>
      </c>
      <c r="L226" t="str">
        <f>TEXT(Table3[[#This Row],[Order Date]],"MMM")</f>
        <v>Jan</v>
      </c>
      <c r="M226" t="str">
        <f>TEXT(Table3[[#This Row],[Order Date]],"DDD")</f>
        <v>Sat</v>
      </c>
      <c r="N226" t="s">
        <v>50</v>
      </c>
      <c r="O226">
        <f>ROUND(G226*H226*VLOOKUP(Table3[[#This Row],[Product Name]],Table2[],2,FALSE),0)</f>
        <v>4103</v>
      </c>
      <c r="P226">
        <f>Table3[[#This Row],[Quantity]]*Table3[[#This Row],[Unit Price]]</f>
        <v>6837.95</v>
      </c>
      <c r="Q226">
        <f>Table3[[#This Row],[Sales Revenue]]-Table3[[#This Row],[Total Cost]]</f>
        <v>2734.95</v>
      </c>
      <c r="R226">
        <f>DATEDIF(Table3[[#This Row],[Order Date]],Table3[[#This Row],[Delivery Date]],"D")</f>
        <v>3</v>
      </c>
    </row>
    <row r="227" spans="1:18" x14ac:dyDescent="0.35">
      <c r="A227" t="s">
        <v>508</v>
      </c>
      <c r="B227" t="s">
        <v>509</v>
      </c>
      <c r="C227" t="s">
        <v>37</v>
      </c>
      <c r="D227" t="s">
        <v>38</v>
      </c>
      <c r="E227" s="1">
        <v>45632</v>
      </c>
      <c r="F227" s="1">
        <v>45637</v>
      </c>
      <c r="G227">
        <v>10</v>
      </c>
      <c r="H227">
        <v>133.75</v>
      </c>
      <c r="I227" t="s">
        <v>22</v>
      </c>
      <c r="J227" t="s">
        <v>16</v>
      </c>
      <c r="K227" t="str">
        <f>TEXT(Table3[[#This Row],[Order Date]],"YYYY")</f>
        <v>2024</v>
      </c>
      <c r="L227" t="str">
        <f>TEXT(Table3[[#This Row],[Order Date]],"MMM")</f>
        <v>Dec</v>
      </c>
      <c r="M227" t="str">
        <f>TEXT(Table3[[#This Row],[Order Date]],"DDD")</f>
        <v>Fri</v>
      </c>
      <c r="N227" t="s">
        <v>63</v>
      </c>
      <c r="O227">
        <f>ROUND(G227*H227*VLOOKUP(Table3[[#This Row],[Product Name]],Table2[],2,FALSE),0)</f>
        <v>936</v>
      </c>
      <c r="P227">
        <f>Table3[[#This Row],[Quantity]]*Table3[[#This Row],[Unit Price]]</f>
        <v>1337.5</v>
      </c>
      <c r="Q227">
        <f>Table3[[#This Row],[Sales Revenue]]-Table3[[#This Row],[Total Cost]]</f>
        <v>401.5</v>
      </c>
      <c r="R227">
        <f>DATEDIF(Table3[[#This Row],[Order Date]],Table3[[#This Row],[Delivery Date]],"D")</f>
        <v>5</v>
      </c>
    </row>
    <row r="228" spans="1:18" x14ac:dyDescent="0.35">
      <c r="A228" t="s">
        <v>510</v>
      </c>
      <c r="B228" t="s">
        <v>511</v>
      </c>
      <c r="C228" t="s">
        <v>61</v>
      </c>
      <c r="D228" t="s">
        <v>163</v>
      </c>
      <c r="E228" s="1">
        <v>45623</v>
      </c>
      <c r="F228" s="1">
        <v>45628</v>
      </c>
      <c r="G228">
        <v>2</v>
      </c>
      <c r="H228">
        <v>199.99</v>
      </c>
      <c r="I228" t="s">
        <v>15</v>
      </c>
      <c r="J228" t="s">
        <v>49</v>
      </c>
      <c r="K228" t="str">
        <f>TEXT(Table3[[#This Row],[Order Date]],"YYYY")</f>
        <v>2024</v>
      </c>
      <c r="L228" t="str">
        <f>TEXT(Table3[[#This Row],[Order Date]],"MMM")</f>
        <v>Nov</v>
      </c>
      <c r="M228" t="str">
        <f>TEXT(Table3[[#This Row],[Order Date]],"DDD")</f>
        <v>Wed</v>
      </c>
      <c r="N228" t="s">
        <v>43</v>
      </c>
      <c r="O228">
        <f>ROUND(G228*H228*VLOOKUP(Table3[[#This Row],[Product Name]],Table2[],2,FALSE),0)</f>
        <v>260</v>
      </c>
      <c r="P228">
        <f>Table3[[#This Row],[Quantity]]*Table3[[#This Row],[Unit Price]]</f>
        <v>399.98</v>
      </c>
      <c r="Q228">
        <f>Table3[[#This Row],[Sales Revenue]]-Table3[[#This Row],[Total Cost]]</f>
        <v>139.98000000000002</v>
      </c>
      <c r="R228">
        <f>DATEDIF(Table3[[#This Row],[Order Date]],Table3[[#This Row],[Delivery Date]],"D")</f>
        <v>5</v>
      </c>
    </row>
    <row r="229" spans="1:18" x14ac:dyDescent="0.35">
      <c r="A229" t="s">
        <v>512</v>
      </c>
      <c r="B229" t="s">
        <v>513</v>
      </c>
      <c r="C229" t="s">
        <v>13</v>
      </c>
      <c r="D229" t="s">
        <v>14</v>
      </c>
      <c r="E229" s="1">
        <v>45569</v>
      </c>
      <c r="F229" s="1">
        <v>45575</v>
      </c>
      <c r="G229">
        <v>6</v>
      </c>
      <c r="H229">
        <v>619.47</v>
      </c>
      <c r="I229" t="s">
        <v>22</v>
      </c>
      <c r="J229" t="s">
        <v>23</v>
      </c>
      <c r="K229" t="str">
        <f>TEXT(Table3[[#This Row],[Order Date]],"YYYY")</f>
        <v>2024</v>
      </c>
      <c r="L229" t="str">
        <f>TEXT(Table3[[#This Row],[Order Date]],"MMM")</f>
        <v>Oct</v>
      </c>
      <c r="M229" t="str">
        <f>TEXT(Table3[[#This Row],[Order Date]],"DDD")</f>
        <v>Fri</v>
      </c>
      <c r="N229" t="s">
        <v>79</v>
      </c>
      <c r="O229">
        <f>ROUND(G229*H229*VLOOKUP(Table3[[#This Row],[Product Name]],Table2[],2,FALSE),0)</f>
        <v>2788</v>
      </c>
      <c r="P229">
        <f>Table3[[#This Row],[Quantity]]*Table3[[#This Row],[Unit Price]]</f>
        <v>3716.82</v>
      </c>
      <c r="Q229">
        <f>Table3[[#This Row],[Sales Revenue]]-Table3[[#This Row],[Total Cost]]</f>
        <v>928.82000000000016</v>
      </c>
      <c r="R229">
        <f>DATEDIF(Table3[[#This Row],[Order Date]],Table3[[#This Row],[Delivery Date]],"D")</f>
        <v>6</v>
      </c>
    </row>
    <row r="230" spans="1:18" x14ac:dyDescent="0.35">
      <c r="A230" t="s">
        <v>514</v>
      </c>
      <c r="B230" t="s">
        <v>515</v>
      </c>
      <c r="C230" t="s">
        <v>61</v>
      </c>
      <c r="D230" t="s">
        <v>119</v>
      </c>
      <c r="E230" s="1">
        <v>45737</v>
      </c>
      <c r="F230" s="1">
        <v>45745</v>
      </c>
      <c r="G230">
        <v>2</v>
      </c>
      <c r="H230">
        <v>346.46</v>
      </c>
      <c r="I230" t="s">
        <v>22</v>
      </c>
      <c r="J230" t="s">
        <v>58</v>
      </c>
      <c r="K230" t="str">
        <f>TEXT(Table3[[#This Row],[Order Date]],"YYYY")</f>
        <v>2025</v>
      </c>
      <c r="L230" t="str">
        <f>TEXT(Table3[[#This Row],[Order Date]],"MMM")</f>
        <v>Mar</v>
      </c>
      <c r="M230" t="str">
        <f>TEXT(Table3[[#This Row],[Order Date]],"DDD")</f>
        <v>Fri</v>
      </c>
      <c r="N230" t="s">
        <v>63</v>
      </c>
      <c r="O230">
        <f>ROUND(G230*H230*VLOOKUP(Table3[[#This Row],[Product Name]],Table2[],2,FALSE),0)</f>
        <v>520</v>
      </c>
      <c r="P230">
        <f>Table3[[#This Row],[Quantity]]*Table3[[#This Row],[Unit Price]]</f>
        <v>692.92</v>
      </c>
      <c r="Q230">
        <f>Table3[[#This Row],[Sales Revenue]]-Table3[[#This Row],[Total Cost]]</f>
        <v>172.91999999999996</v>
      </c>
      <c r="R230">
        <f>DATEDIF(Table3[[#This Row],[Order Date]],Table3[[#This Row],[Delivery Date]],"D")</f>
        <v>8</v>
      </c>
    </row>
    <row r="231" spans="1:18" x14ac:dyDescent="0.35">
      <c r="A231" t="s">
        <v>516</v>
      </c>
      <c r="B231" t="s">
        <v>517</v>
      </c>
      <c r="C231" t="s">
        <v>13</v>
      </c>
      <c r="D231" t="s">
        <v>72</v>
      </c>
      <c r="E231" s="1">
        <v>45295</v>
      </c>
      <c r="F231" s="1">
        <v>45303</v>
      </c>
      <c r="G231">
        <v>2</v>
      </c>
      <c r="H231">
        <v>560.51</v>
      </c>
      <c r="I231" t="s">
        <v>33</v>
      </c>
      <c r="J231" t="s">
        <v>49</v>
      </c>
      <c r="K231" t="str">
        <f>TEXT(Table3[[#This Row],[Order Date]],"YYYY")</f>
        <v>2024</v>
      </c>
      <c r="L231" t="str">
        <f>TEXT(Table3[[#This Row],[Order Date]],"MMM")</f>
        <v>Jan</v>
      </c>
      <c r="M231" t="str">
        <f>TEXT(Table3[[#This Row],[Order Date]],"DDD")</f>
        <v>Thu</v>
      </c>
      <c r="N231" t="s">
        <v>63</v>
      </c>
      <c r="O231">
        <f>ROUND(G231*H231*VLOOKUP(Table3[[#This Row],[Product Name]],Table2[],2,FALSE),0)</f>
        <v>841</v>
      </c>
      <c r="P231">
        <f>Table3[[#This Row],[Quantity]]*Table3[[#This Row],[Unit Price]]</f>
        <v>1121.02</v>
      </c>
      <c r="Q231">
        <f>Table3[[#This Row],[Sales Revenue]]-Table3[[#This Row],[Total Cost]]</f>
        <v>280.02</v>
      </c>
      <c r="R231">
        <f>DATEDIF(Table3[[#This Row],[Order Date]],Table3[[#This Row],[Delivery Date]],"D")</f>
        <v>8</v>
      </c>
    </row>
    <row r="232" spans="1:18" x14ac:dyDescent="0.35">
      <c r="A232" t="s">
        <v>518</v>
      </c>
      <c r="B232" t="s">
        <v>519</v>
      </c>
      <c r="C232" t="s">
        <v>27</v>
      </c>
      <c r="D232" t="s">
        <v>32</v>
      </c>
      <c r="E232" s="1">
        <v>45573</v>
      </c>
      <c r="F232" s="1">
        <v>45581</v>
      </c>
      <c r="G232">
        <v>7</v>
      </c>
      <c r="H232">
        <v>281.63</v>
      </c>
      <c r="I232" t="s">
        <v>33</v>
      </c>
      <c r="J232" t="s">
        <v>16</v>
      </c>
      <c r="K232" t="str">
        <f>TEXT(Table3[[#This Row],[Order Date]],"YYYY")</f>
        <v>2024</v>
      </c>
      <c r="L232" t="str">
        <f>TEXT(Table3[[#This Row],[Order Date]],"MMM")</f>
        <v>Oct</v>
      </c>
      <c r="M232" t="str">
        <f>TEXT(Table3[[#This Row],[Order Date]],"DDD")</f>
        <v>Tue</v>
      </c>
      <c r="N232" t="s">
        <v>63</v>
      </c>
      <c r="O232">
        <f>ROUND(G232*H232*VLOOKUP(Table3[[#This Row],[Product Name]],Table2[],2,FALSE),0)</f>
        <v>1676</v>
      </c>
      <c r="P232">
        <f>Table3[[#This Row],[Quantity]]*Table3[[#This Row],[Unit Price]]</f>
        <v>1971.4099999999999</v>
      </c>
      <c r="Q232">
        <f>Table3[[#This Row],[Sales Revenue]]-Table3[[#This Row],[Total Cost]]</f>
        <v>295.40999999999985</v>
      </c>
      <c r="R232">
        <f>DATEDIF(Table3[[#This Row],[Order Date]],Table3[[#This Row],[Delivery Date]],"D")</f>
        <v>8</v>
      </c>
    </row>
    <row r="233" spans="1:18" x14ac:dyDescent="0.35">
      <c r="A233" t="s">
        <v>520</v>
      </c>
      <c r="B233" t="s">
        <v>521</v>
      </c>
      <c r="C233" t="s">
        <v>37</v>
      </c>
      <c r="D233" t="s">
        <v>38</v>
      </c>
      <c r="E233" s="1">
        <v>45515</v>
      </c>
      <c r="F233" s="1">
        <v>45519</v>
      </c>
      <c r="G233">
        <v>7</v>
      </c>
      <c r="H233">
        <v>433.02</v>
      </c>
      <c r="I233" t="s">
        <v>33</v>
      </c>
      <c r="J233" t="s">
        <v>23</v>
      </c>
      <c r="K233" t="str">
        <f>TEXT(Table3[[#This Row],[Order Date]],"YYYY")</f>
        <v>2024</v>
      </c>
      <c r="L233" t="str">
        <f>TEXT(Table3[[#This Row],[Order Date]],"MMM")</f>
        <v>Aug</v>
      </c>
      <c r="M233" t="str">
        <f>TEXT(Table3[[#This Row],[Order Date]],"DDD")</f>
        <v>Sun</v>
      </c>
      <c r="N233" t="s">
        <v>63</v>
      </c>
      <c r="O233">
        <f>ROUND(G233*H233*VLOOKUP(Table3[[#This Row],[Product Name]],Table2[],2,FALSE),0)</f>
        <v>2122</v>
      </c>
      <c r="P233">
        <f>Table3[[#This Row],[Quantity]]*Table3[[#This Row],[Unit Price]]</f>
        <v>3031.14</v>
      </c>
      <c r="Q233">
        <f>Table3[[#This Row],[Sales Revenue]]-Table3[[#This Row],[Total Cost]]</f>
        <v>909.13999999999987</v>
      </c>
      <c r="R233">
        <f>DATEDIF(Table3[[#This Row],[Order Date]],Table3[[#This Row],[Delivery Date]],"D")</f>
        <v>4</v>
      </c>
    </row>
    <row r="234" spans="1:18" x14ac:dyDescent="0.35">
      <c r="A234" t="s">
        <v>522</v>
      </c>
      <c r="B234" t="s">
        <v>523</v>
      </c>
      <c r="C234" t="s">
        <v>20</v>
      </c>
      <c r="D234" t="s">
        <v>69</v>
      </c>
      <c r="E234" s="1">
        <v>45388</v>
      </c>
      <c r="F234" s="1">
        <v>45397</v>
      </c>
      <c r="G234">
        <v>1</v>
      </c>
      <c r="H234">
        <v>807.25</v>
      </c>
      <c r="I234" t="s">
        <v>22</v>
      </c>
      <c r="J234" t="s">
        <v>58</v>
      </c>
      <c r="K234" t="str">
        <f>TEXT(Table3[[#This Row],[Order Date]],"YYYY")</f>
        <v>2024</v>
      </c>
      <c r="L234" t="str">
        <f>TEXT(Table3[[#This Row],[Order Date]],"MMM")</f>
        <v>Apr</v>
      </c>
      <c r="M234" t="str">
        <f>TEXT(Table3[[#This Row],[Order Date]],"DDD")</f>
        <v>Sat</v>
      </c>
      <c r="N234" t="s">
        <v>29</v>
      </c>
      <c r="O234">
        <f>ROUND(G234*H234*VLOOKUP(Table3[[#This Row],[Product Name]],Table2[],2,FALSE),0)</f>
        <v>565</v>
      </c>
      <c r="P234">
        <f>Table3[[#This Row],[Quantity]]*Table3[[#This Row],[Unit Price]]</f>
        <v>807.25</v>
      </c>
      <c r="Q234">
        <f>Table3[[#This Row],[Sales Revenue]]-Table3[[#This Row],[Total Cost]]</f>
        <v>242.25</v>
      </c>
      <c r="R234">
        <f>DATEDIF(Table3[[#This Row],[Order Date]],Table3[[#This Row],[Delivery Date]],"D")</f>
        <v>9</v>
      </c>
    </row>
    <row r="235" spans="1:18" x14ac:dyDescent="0.35">
      <c r="A235" t="s">
        <v>524</v>
      </c>
      <c r="B235" t="s">
        <v>525</v>
      </c>
      <c r="C235" t="s">
        <v>61</v>
      </c>
      <c r="D235" t="s">
        <v>119</v>
      </c>
      <c r="E235" s="1">
        <v>45586</v>
      </c>
      <c r="F235" s="1">
        <v>45596</v>
      </c>
      <c r="G235">
        <v>9</v>
      </c>
      <c r="H235">
        <v>81.040000000000006</v>
      </c>
      <c r="I235" t="s">
        <v>15</v>
      </c>
      <c r="J235" t="s">
        <v>23</v>
      </c>
      <c r="K235" t="str">
        <f>TEXT(Table3[[#This Row],[Order Date]],"YYYY")</f>
        <v>2024</v>
      </c>
      <c r="L235" t="str">
        <f>TEXT(Table3[[#This Row],[Order Date]],"MMM")</f>
        <v>Oct</v>
      </c>
      <c r="M235" t="str">
        <f>TEXT(Table3[[#This Row],[Order Date]],"DDD")</f>
        <v>Mon</v>
      </c>
      <c r="N235" t="s">
        <v>43</v>
      </c>
      <c r="O235">
        <f>ROUND(G235*H235*VLOOKUP(Table3[[#This Row],[Product Name]],Table2[],2,FALSE),0)</f>
        <v>547</v>
      </c>
      <c r="P235">
        <f>Table3[[#This Row],[Quantity]]*Table3[[#This Row],[Unit Price]]</f>
        <v>729.36</v>
      </c>
      <c r="Q235">
        <f>Table3[[#This Row],[Sales Revenue]]-Table3[[#This Row],[Total Cost]]</f>
        <v>182.36</v>
      </c>
      <c r="R235">
        <f>DATEDIF(Table3[[#This Row],[Order Date]],Table3[[#This Row],[Delivery Date]],"D")</f>
        <v>10</v>
      </c>
    </row>
    <row r="236" spans="1:18" x14ac:dyDescent="0.35">
      <c r="A236" t="s">
        <v>526</v>
      </c>
      <c r="B236" t="s">
        <v>527</v>
      </c>
      <c r="C236" t="s">
        <v>37</v>
      </c>
      <c r="D236" t="s">
        <v>160</v>
      </c>
      <c r="E236" s="1">
        <v>45503</v>
      </c>
      <c r="F236" s="1">
        <v>45513</v>
      </c>
      <c r="G236">
        <v>6</v>
      </c>
      <c r="H236">
        <v>701.42</v>
      </c>
      <c r="I236" t="s">
        <v>33</v>
      </c>
      <c r="J236" t="s">
        <v>23</v>
      </c>
      <c r="K236" t="str">
        <f>TEXT(Table3[[#This Row],[Order Date]],"YYYY")</f>
        <v>2024</v>
      </c>
      <c r="L236" t="str">
        <f>TEXT(Table3[[#This Row],[Order Date]],"MMM")</f>
        <v>Jul</v>
      </c>
      <c r="M236" t="str">
        <f>TEXT(Table3[[#This Row],[Order Date]],"DDD")</f>
        <v>Tue</v>
      </c>
      <c r="N236" t="s">
        <v>29</v>
      </c>
      <c r="O236">
        <f>ROUND(G236*H236*VLOOKUP(Table3[[#This Row],[Product Name]],Table2[],2,FALSE),0)</f>
        <v>3156</v>
      </c>
      <c r="P236">
        <f>Table3[[#This Row],[Quantity]]*Table3[[#This Row],[Unit Price]]</f>
        <v>4208.5199999999995</v>
      </c>
      <c r="Q236">
        <f>Table3[[#This Row],[Sales Revenue]]-Table3[[#This Row],[Total Cost]]</f>
        <v>1052.5199999999995</v>
      </c>
      <c r="R236">
        <f>DATEDIF(Table3[[#This Row],[Order Date]],Table3[[#This Row],[Delivery Date]],"D")</f>
        <v>10</v>
      </c>
    </row>
    <row r="237" spans="1:18" x14ac:dyDescent="0.35">
      <c r="A237" t="s">
        <v>528</v>
      </c>
      <c r="B237" t="s">
        <v>529</v>
      </c>
      <c r="C237" t="s">
        <v>13</v>
      </c>
      <c r="D237" t="s">
        <v>55</v>
      </c>
      <c r="E237" s="1">
        <v>45343</v>
      </c>
      <c r="F237" s="1">
        <v>45349</v>
      </c>
      <c r="G237">
        <v>7</v>
      </c>
      <c r="H237">
        <v>659.79</v>
      </c>
      <c r="I237" t="s">
        <v>22</v>
      </c>
      <c r="J237" t="s">
        <v>58</v>
      </c>
      <c r="K237" t="str">
        <f>TEXT(Table3[[#This Row],[Order Date]],"YYYY")</f>
        <v>2024</v>
      </c>
      <c r="L237" t="str">
        <f>TEXT(Table3[[#This Row],[Order Date]],"MMM")</f>
        <v>Feb</v>
      </c>
      <c r="M237" t="str">
        <f>TEXT(Table3[[#This Row],[Order Date]],"DDD")</f>
        <v>Wed</v>
      </c>
      <c r="N237" t="s">
        <v>63</v>
      </c>
      <c r="O237">
        <f>ROUND(G237*H237*VLOOKUP(Table3[[#This Row],[Product Name]],Table2[],2,FALSE),0)</f>
        <v>2771</v>
      </c>
      <c r="P237">
        <f>Table3[[#This Row],[Quantity]]*Table3[[#This Row],[Unit Price]]</f>
        <v>4618.53</v>
      </c>
      <c r="Q237">
        <f>Table3[[#This Row],[Sales Revenue]]-Table3[[#This Row],[Total Cost]]</f>
        <v>1847.5299999999997</v>
      </c>
      <c r="R237">
        <f>DATEDIF(Table3[[#This Row],[Order Date]],Table3[[#This Row],[Delivery Date]],"D")</f>
        <v>6</v>
      </c>
    </row>
    <row r="238" spans="1:18" x14ac:dyDescent="0.35">
      <c r="A238" t="s">
        <v>530</v>
      </c>
      <c r="B238" t="s">
        <v>531</v>
      </c>
      <c r="C238" t="s">
        <v>20</v>
      </c>
      <c r="D238" t="s">
        <v>69</v>
      </c>
      <c r="E238" s="1">
        <v>45509</v>
      </c>
      <c r="F238" s="1">
        <v>45519</v>
      </c>
      <c r="G238">
        <v>4</v>
      </c>
      <c r="H238">
        <v>558.44000000000005</v>
      </c>
      <c r="I238" t="s">
        <v>33</v>
      </c>
      <c r="J238" t="s">
        <v>49</v>
      </c>
      <c r="K238" t="str">
        <f>TEXT(Table3[[#This Row],[Order Date]],"YYYY")</f>
        <v>2024</v>
      </c>
      <c r="L238" t="str">
        <f>TEXT(Table3[[#This Row],[Order Date]],"MMM")</f>
        <v>Aug</v>
      </c>
      <c r="M238" t="str">
        <f>TEXT(Table3[[#This Row],[Order Date]],"DDD")</f>
        <v>Mon</v>
      </c>
      <c r="N238" t="s">
        <v>50</v>
      </c>
      <c r="O238">
        <f>ROUND(G238*H238*VLOOKUP(Table3[[#This Row],[Product Name]],Table2[],2,FALSE),0)</f>
        <v>1564</v>
      </c>
      <c r="P238">
        <f>Table3[[#This Row],[Quantity]]*Table3[[#This Row],[Unit Price]]</f>
        <v>2233.7600000000002</v>
      </c>
      <c r="Q238">
        <f>Table3[[#This Row],[Sales Revenue]]-Table3[[#This Row],[Total Cost]]</f>
        <v>669.76000000000022</v>
      </c>
      <c r="R238">
        <f>DATEDIF(Table3[[#This Row],[Order Date]],Table3[[#This Row],[Delivery Date]],"D")</f>
        <v>10</v>
      </c>
    </row>
    <row r="239" spans="1:18" x14ac:dyDescent="0.35">
      <c r="A239" t="s">
        <v>532</v>
      </c>
      <c r="B239" t="s">
        <v>533</v>
      </c>
      <c r="C239" t="s">
        <v>13</v>
      </c>
      <c r="D239" t="s">
        <v>14</v>
      </c>
      <c r="E239" s="1">
        <v>45343</v>
      </c>
      <c r="F239" s="1">
        <v>45346</v>
      </c>
      <c r="G239">
        <v>9</v>
      </c>
      <c r="H239">
        <v>304.3</v>
      </c>
      <c r="I239" t="s">
        <v>22</v>
      </c>
      <c r="J239" t="s">
        <v>23</v>
      </c>
      <c r="K239" t="str">
        <f>TEXT(Table3[[#This Row],[Order Date]],"YYYY")</f>
        <v>2024</v>
      </c>
      <c r="L239" t="str">
        <f>TEXT(Table3[[#This Row],[Order Date]],"MMM")</f>
        <v>Feb</v>
      </c>
      <c r="M239" t="str">
        <f>TEXT(Table3[[#This Row],[Order Date]],"DDD")</f>
        <v>Wed</v>
      </c>
      <c r="N239" t="s">
        <v>34</v>
      </c>
      <c r="O239">
        <f>ROUND(G239*H239*VLOOKUP(Table3[[#This Row],[Product Name]],Table2[],2,FALSE),0)</f>
        <v>2054</v>
      </c>
      <c r="P239">
        <f>Table3[[#This Row],[Quantity]]*Table3[[#This Row],[Unit Price]]</f>
        <v>2738.7000000000003</v>
      </c>
      <c r="Q239">
        <f>Table3[[#This Row],[Sales Revenue]]-Table3[[#This Row],[Total Cost]]</f>
        <v>684.70000000000027</v>
      </c>
      <c r="R239">
        <f>DATEDIF(Table3[[#This Row],[Order Date]],Table3[[#This Row],[Delivery Date]],"D")</f>
        <v>3</v>
      </c>
    </row>
    <row r="240" spans="1:18" x14ac:dyDescent="0.35">
      <c r="A240" t="s">
        <v>534</v>
      </c>
      <c r="B240" t="s">
        <v>535</v>
      </c>
      <c r="C240" t="s">
        <v>20</v>
      </c>
      <c r="D240" t="s">
        <v>66</v>
      </c>
      <c r="E240" s="1">
        <v>45684</v>
      </c>
      <c r="F240" s="1">
        <v>45692</v>
      </c>
      <c r="G240">
        <v>5</v>
      </c>
      <c r="H240">
        <v>621.24</v>
      </c>
      <c r="I240" t="s">
        <v>22</v>
      </c>
      <c r="J240" t="s">
        <v>16</v>
      </c>
      <c r="K240" t="str">
        <f>TEXT(Table3[[#This Row],[Order Date]],"YYYY")</f>
        <v>2025</v>
      </c>
      <c r="L240" t="str">
        <f>TEXT(Table3[[#This Row],[Order Date]],"MMM")</f>
        <v>Jan</v>
      </c>
      <c r="M240" t="str">
        <f>TEXT(Table3[[#This Row],[Order Date]],"DDD")</f>
        <v>Mon</v>
      </c>
      <c r="N240" t="s">
        <v>50</v>
      </c>
      <c r="O240">
        <f>ROUND(G240*H240*VLOOKUP(Table3[[#This Row],[Product Name]],Table2[],2,FALSE),0)</f>
        <v>1553</v>
      </c>
      <c r="P240">
        <f>Table3[[#This Row],[Quantity]]*Table3[[#This Row],[Unit Price]]</f>
        <v>3106.2</v>
      </c>
      <c r="Q240">
        <f>Table3[[#This Row],[Sales Revenue]]-Table3[[#This Row],[Total Cost]]</f>
        <v>1553.1999999999998</v>
      </c>
      <c r="R240">
        <f>DATEDIF(Table3[[#This Row],[Order Date]],Table3[[#This Row],[Delivery Date]],"D")</f>
        <v>8</v>
      </c>
    </row>
    <row r="241" spans="1:18" x14ac:dyDescent="0.35">
      <c r="A241" t="s">
        <v>536</v>
      </c>
      <c r="B241" t="s">
        <v>537</v>
      </c>
      <c r="C241" t="s">
        <v>13</v>
      </c>
      <c r="D241" t="s">
        <v>14</v>
      </c>
      <c r="E241" s="1">
        <v>45505</v>
      </c>
      <c r="F241" s="1">
        <v>45507</v>
      </c>
      <c r="G241">
        <v>8</v>
      </c>
      <c r="H241">
        <v>840.8</v>
      </c>
      <c r="I241" t="s">
        <v>15</v>
      </c>
      <c r="J241" t="s">
        <v>23</v>
      </c>
      <c r="K241" t="str">
        <f>TEXT(Table3[[#This Row],[Order Date]],"YYYY")</f>
        <v>2024</v>
      </c>
      <c r="L241" t="str">
        <f>TEXT(Table3[[#This Row],[Order Date]],"MMM")</f>
        <v>Aug</v>
      </c>
      <c r="M241" t="str">
        <f>TEXT(Table3[[#This Row],[Order Date]],"DDD")</f>
        <v>Thu</v>
      </c>
      <c r="N241" t="s">
        <v>43</v>
      </c>
      <c r="O241">
        <f>ROUND(G241*H241*VLOOKUP(Table3[[#This Row],[Product Name]],Table2[],2,FALSE),0)</f>
        <v>5045</v>
      </c>
      <c r="P241">
        <f>Table3[[#This Row],[Quantity]]*Table3[[#This Row],[Unit Price]]</f>
        <v>6726.4</v>
      </c>
      <c r="Q241">
        <f>Table3[[#This Row],[Sales Revenue]]-Table3[[#This Row],[Total Cost]]</f>
        <v>1681.3999999999996</v>
      </c>
      <c r="R241">
        <f>DATEDIF(Table3[[#This Row],[Order Date]],Table3[[#This Row],[Delivery Date]],"D")</f>
        <v>2</v>
      </c>
    </row>
    <row r="242" spans="1:18" x14ac:dyDescent="0.35">
      <c r="A242" t="s">
        <v>538</v>
      </c>
      <c r="B242" t="s">
        <v>539</v>
      </c>
      <c r="C242" t="s">
        <v>13</v>
      </c>
      <c r="D242" t="s">
        <v>82</v>
      </c>
      <c r="E242" s="1">
        <v>45460</v>
      </c>
      <c r="F242" s="1">
        <v>45463</v>
      </c>
      <c r="G242">
        <v>2</v>
      </c>
      <c r="H242">
        <v>810.24</v>
      </c>
      <c r="I242" t="s">
        <v>33</v>
      </c>
      <c r="J242" t="s">
        <v>23</v>
      </c>
      <c r="K242" t="str">
        <f>TEXT(Table3[[#This Row],[Order Date]],"YYYY")</f>
        <v>2024</v>
      </c>
      <c r="L242" t="str">
        <f>TEXT(Table3[[#This Row],[Order Date]],"MMM")</f>
        <v>Jun</v>
      </c>
      <c r="M242" t="str">
        <f>TEXT(Table3[[#This Row],[Order Date]],"DDD")</f>
        <v>Mon</v>
      </c>
      <c r="N242" t="s">
        <v>34</v>
      </c>
      <c r="O242">
        <f>ROUND(G242*H242*VLOOKUP(Table3[[#This Row],[Product Name]],Table2[],2,FALSE),0)</f>
        <v>1053</v>
      </c>
      <c r="P242">
        <f>Table3[[#This Row],[Quantity]]*Table3[[#This Row],[Unit Price]]</f>
        <v>1620.48</v>
      </c>
      <c r="Q242">
        <f>Table3[[#This Row],[Sales Revenue]]-Table3[[#This Row],[Total Cost]]</f>
        <v>567.48</v>
      </c>
      <c r="R242">
        <f>DATEDIF(Table3[[#This Row],[Order Date]],Table3[[#This Row],[Delivery Date]],"D")</f>
        <v>3</v>
      </c>
    </row>
    <row r="243" spans="1:18" x14ac:dyDescent="0.35">
      <c r="A243" t="s">
        <v>540</v>
      </c>
      <c r="B243" t="s">
        <v>541</v>
      </c>
      <c r="C243" t="s">
        <v>20</v>
      </c>
      <c r="D243" t="s">
        <v>93</v>
      </c>
      <c r="E243" s="1">
        <v>45463</v>
      </c>
      <c r="F243" s="1">
        <v>45465</v>
      </c>
      <c r="G243">
        <v>6</v>
      </c>
      <c r="H243">
        <v>908.05</v>
      </c>
      <c r="I243" t="s">
        <v>33</v>
      </c>
      <c r="J243" t="s">
        <v>16</v>
      </c>
      <c r="K243" t="str">
        <f>TEXT(Table3[[#This Row],[Order Date]],"YYYY")</f>
        <v>2024</v>
      </c>
      <c r="L243" t="str">
        <f>TEXT(Table3[[#This Row],[Order Date]],"MMM")</f>
        <v>Jun</v>
      </c>
      <c r="M243" t="str">
        <f>TEXT(Table3[[#This Row],[Order Date]],"DDD")</f>
        <v>Thu</v>
      </c>
      <c r="N243" t="s">
        <v>17</v>
      </c>
      <c r="O243">
        <f>ROUND(G243*H243*VLOOKUP(Table3[[#This Row],[Product Name]],Table2[],2,FALSE),0)</f>
        <v>3269</v>
      </c>
      <c r="P243">
        <f>Table3[[#This Row],[Quantity]]*Table3[[#This Row],[Unit Price]]</f>
        <v>5448.2999999999993</v>
      </c>
      <c r="Q243">
        <f>Table3[[#This Row],[Sales Revenue]]-Table3[[#This Row],[Total Cost]]</f>
        <v>2179.2999999999993</v>
      </c>
      <c r="R243">
        <f>DATEDIF(Table3[[#This Row],[Order Date]],Table3[[#This Row],[Delivery Date]],"D")</f>
        <v>2</v>
      </c>
    </row>
    <row r="244" spans="1:18" x14ac:dyDescent="0.35">
      <c r="A244" t="s">
        <v>542</v>
      </c>
      <c r="B244" t="s">
        <v>543</v>
      </c>
      <c r="C244" t="s">
        <v>13</v>
      </c>
      <c r="D244" t="s">
        <v>55</v>
      </c>
      <c r="E244" s="1">
        <v>45502</v>
      </c>
      <c r="F244" s="1">
        <v>45505</v>
      </c>
      <c r="G244">
        <v>8</v>
      </c>
      <c r="H244">
        <v>378.4</v>
      </c>
      <c r="I244" t="s">
        <v>33</v>
      </c>
      <c r="J244" t="s">
        <v>23</v>
      </c>
      <c r="K244" t="str">
        <f>TEXT(Table3[[#This Row],[Order Date]],"YYYY")</f>
        <v>2024</v>
      </c>
      <c r="L244" t="str">
        <f>TEXT(Table3[[#This Row],[Order Date]],"MMM")</f>
        <v>Jul</v>
      </c>
      <c r="M244" t="str">
        <f>TEXT(Table3[[#This Row],[Order Date]],"DDD")</f>
        <v>Mon</v>
      </c>
      <c r="N244" t="s">
        <v>17</v>
      </c>
      <c r="O244">
        <f>ROUND(G244*H244*VLOOKUP(Table3[[#This Row],[Product Name]],Table2[],2,FALSE),0)</f>
        <v>1816</v>
      </c>
      <c r="P244">
        <f>Table3[[#This Row],[Quantity]]*Table3[[#This Row],[Unit Price]]</f>
        <v>3027.2</v>
      </c>
      <c r="Q244">
        <f>Table3[[#This Row],[Sales Revenue]]-Table3[[#This Row],[Total Cost]]</f>
        <v>1211.1999999999998</v>
      </c>
      <c r="R244">
        <f>DATEDIF(Table3[[#This Row],[Order Date]],Table3[[#This Row],[Delivery Date]],"D")</f>
        <v>3</v>
      </c>
    </row>
    <row r="245" spans="1:18" x14ac:dyDescent="0.35">
      <c r="A245" t="s">
        <v>544</v>
      </c>
      <c r="B245" t="s">
        <v>545</v>
      </c>
      <c r="C245" t="s">
        <v>27</v>
      </c>
      <c r="D245" t="s">
        <v>46</v>
      </c>
      <c r="E245" s="1">
        <v>45499</v>
      </c>
      <c r="F245" s="1">
        <v>45502</v>
      </c>
      <c r="G245">
        <v>9</v>
      </c>
      <c r="H245">
        <v>470.29</v>
      </c>
      <c r="I245" t="s">
        <v>33</v>
      </c>
      <c r="J245" t="s">
        <v>58</v>
      </c>
      <c r="K245" t="str">
        <f>TEXT(Table3[[#This Row],[Order Date]],"YYYY")</f>
        <v>2024</v>
      </c>
      <c r="L245" t="str">
        <f>TEXT(Table3[[#This Row],[Order Date]],"MMM")</f>
        <v>Jul</v>
      </c>
      <c r="M245" t="str">
        <f>TEXT(Table3[[#This Row],[Order Date]],"DDD")</f>
        <v>Fri</v>
      </c>
      <c r="N245" t="s">
        <v>29</v>
      </c>
      <c r="O245">
        <f>ROUND(G245*H245*VLOOKUP(Table3[[#This Row],[Product Name]],Table2[],2,FALSE),0)</f>
        <v>2328</v>
      </c>
      <c r="P245">
        <f>Table3[[#This Row],[Quantity]]*Table3[[#This Row],[Unit Price]]</f>
        <v>4232.6100000000006</v>
      </c>
      <c r="Q245">
        <f>Table3[[#This Row],[Sales Revenue]]-Table3[[#This Row],[Total Cost]]</f>
        <v>1904.6100000000006</v>
      </c>
      <c r="R245">
        <f>DATEDIF(Table3[[#This Row],[Order Date]],Table3[[#This Row],[Delivery Date]],"D")</f>
        <v>3</v>
      </c>
    </row>
    <row r="246" spans="1:18" x14ac:dyDescent="0.35">
      <c r="A246" t="s">
        <v>546</v>
      </c>
      <c r="B246" t="s">
        <v>547</v>
      </c>
      <c r="C246" t="s">
        <v>20</v>
      </c>
      <c r="D246" t="s">
        <v>66</v>
      </c>
      <c r="E246" s="1">
        <v>45446</v>
      </c>
      <c r="F246" s="1">
        <v>45455</v>
      </c>
      <c r="G246">
        <v>9</v>
      </c>
      <c r="H246">
        <v>893.74</v>
      </c>
      <c r="I246" t="s">
        <v>22</v>
      </c>
      <c r="J246" t="s">
        <v>23</v>
      </c>
      <c r="K246" t="str">
        <f>TEXT(Table3[[#This Row],[Order Date]],"YYYY")</f>
        <v>2024</v>
      </c>
      <c r="L246" t="str">
        <f>TEXT(Table3[[#This Row],[Order Date]],"MMM")</f>
        <v>Jun</v>
      </c>
      <c r="M246" t="str">
        <f>TEXT(Table3[[#This Row],[Order Date]],"DDD")</f>
        <v>Mon</v>
      </c>
      <c r="N246" t="s">
        <v>29</v>
      </c>
      <c r="O246">
        <f>ROUND(G246*H246*VLOOKUP(Table3[[#This Row],[Product Name]],Table2[],2,FALSE),0)</f>
        <v>4022</v>
      </c>
      <c r="P246">
        <f>Table3[[#This Row],[Quantity]]*Table3[[#This Row],[Unit Price]]</f>
        <v>8043.66</v>
      </c>
      <c r="Q246">
        <f>Table3[[#This Row],[Sales Revenue]]-Table3[[#This Row],[Total Cost]]</f>
        <v>4021.66</v>
      </c>
      <c r="R246">
        <f>DATEDIF(Table3[[#This Row],[Order Date]],Table3[[#This Row],[Delivery Date]],"D")</f>
        <v>9</v>
      </c>
    </row>
    <row r="247" spans="1:18" x14ac:dyDescent="0.35">
      <c r="A247" t="s">
        <v>548</v>
      </c>
      <c r="B247" t="s">
        <v>549</v>
      </c>
      <c r="C247" t="s">
        <v>61</v>
      </c>
      <c r="D247" t="s">
        <v>163</v>
      </c>
      <c r="E247" s="1">
        <v>45552</v>
      </c>
      <c r="F247" s="1">
        <v>45559</v>
      </c>
      <c r="G247">
        <v>1</v>
      </c>
      <c r="H247">
        <v>465.14</v>
      </c>
      <c r="I247" t="s">
        <v>15</v>
      </c>
      <c r="J247" t="s">
        <v>16</v>
      </c>
      <c r="K247" t="str">
        <f>TEXT(Table3[[#This Row],[Order Date]],"YYYY")</f>
        <v>2024</v>
      </c>
      <c r="L247" t="str">
        <f>TEXT(Table3[[#This Row],[Order Date]],"MMM")</f>
        <v>Sep</v>
      </c>
      <c r="M247" t="str">
        <f>TEXT(Table3[[#This Row],[Order Date]],"DDD")</f>
        <v>Tue</v>
      </c>
      <c r="N247" t="s">
        <v>39</v>
      </c>
      <c r="O247">
        <f>ROUND(G247*H247*VLOOKUP(Table3[[#This Row],[Product Name]],Table2[],2,FALSE),0)</f>
        <v>302</v>
      </c>
      <c r="P247">
        <f>Table3[[#This Row],[Quantity]]*Table3[[#This Row],[Unit Price]]</f>
        <v>465.14</v>
      </c>
      <c r="Q247">
        <f>Table3[[#This Row],[Sales Revenue]]-Table3[[#This Row],[Total Cost]]</f>
        <v>163.13999999999999</v>
      </c>
      <c r="R247">
        <f>DATEDIF(Table3[[#This Row],[Order Date]],Table3[[#This Row],[Delivery Date]],"D")</f>
        <v>7</v>
      </c>
    </row>
    <row r="248" spans="1:18" x14ac:dyDescent="0.35">
      <c r="A248" t="s">
        <v>550</v>
      </c>
      <c r="B248" t="s">
        <v>551</v>
      </c>
      <c r="C248" t="s">
        <v>37</v>
      </c>
      <c r="D248" t="s">
        <v>85</v>
      </c>
      <c r="E248" s="1">
        <v>45535</v>
      </c>
      <c r="F248" s="1">
        <v>45542</v>
      </c>
      <c r="G248">
        <v>4</v>
      </c>
      <c r="H248">
        <v>574.01</v>
      </c>
      <c r="I248" t="s">
        <v>22</v>
      </c>
      <c r="J248" t="s">
        <v>49</v>
      </c>
      <c r="K248" t="str">
        <f>TEXT(Table3[[#This Row],[Order Date]],"YYYY")</f>
        <v>2024</v>
      </c>
      <c r="L248" t="str">
        <f>TEXT(Table3[[#This Row],[Order Date]],"MMM")</f>
        <v>Aug</v>
      </c>
      <c r="M248" t="str">
        <f>TEXT(Table3[[#This Row],[Order Date]],"DDD")</f>
        <v>Sat</v>
      </c>
      <c r="N248" t="s">
        <v>24</v>
      </c>
      <c r="O248">
        <f>ROUND(G248*H248*VLOOKUP(Table3[[#This Row],[Product Name]],Table2[],2,FALSE),0)</f>
        <v>1263</v>
      </c>
      <c r="P248">
        <f>Table3[[#This Row],[Quantity]]*Table3[[#This Row],[Unit Price]]</f>
        <v>2296.04</v>
      </c>
      <c r="Q248">
        <f>Table3[[#This Row],[Sales Revenue]]-Table3[[#This Row],[Total Cost]]</f>
        <v>1033.04</v>
      </c>
      <c r="R248">
        <f>DATEDIF(Table3[[#This Row],[Order Date]],Table3[[#This Row],[Delivery Date]],"D")</f>
        <v>7</v>
      </c>
    </row>
    <row r="249" spans="1:18" x14ac:dyDescent="0.35">
      <c r="A249" t="s">
        <v>552</v>
      </c>
      <c r="B249" t="s">
        <v>553</v>
      </c>
      <c r="C249" t="s">
        <v>20</v>
      </c>
      <c r="D249" t="s">
        <v>21</v>
      </c>
      <c r="E249" s="1">
        <v>45490</v>
      </c>
      <c r="F249" s="1">
        <v>45500</v>
      </c>
      <c r="G249">
        <v>3</v>
      </c>
      <c r="H249">
        <v>168.31</v>
      </c>
      <c r="I249" t="s">
        <v>15</v>
      </c>
      <c r="J249" t="s">
        <v>23</v>
      </c>
      <c r="K249" t="str">
        <f>TEXT(Table3[[#This Row],[Order Date]],"YYYY")</f>
        <v>2024</v>
      </c>
      <c r="L249" t="str">
        <f>TEXT(Table3[[#This Row],[Order Date]],"MMM")</f>
        <v>Jul</v>
      </c>
      <c r="M249" t="str">
        <f>TEXT(Table3[[#This Row],[Order Date]],"DDD")</f>
        <v>Wed</v>
      </c>
      <c r="N249" t="s">
        <v>24</v>
      </c>
      <c r="O249">
        <f>ROUND(G249*H249*VLOOKUP(Table3[[#This Row],[Product Name]],Table2[],2,FALSE),0)</f>
        <v>328</v>
      </c>
      <c r="P249">
        <f>Table3[[#This Row],[Quantity]]*Table3[[#This Row],[Unit Price]]</f>
        <v>504.93</v>
      </c>
      <c r="Q249">
        <f>Table3[[#This Row],[Sales Revenue]]-Table3[[#This Row],[Total Cost]]</f>
        <v>176.93</v>
      </c>
      <c r="R249">
        <f>DATEDIF(Table3[[#This Row],[Order Date]],Table3[[#This Row],[Delivery Date]],"D")</f>
        <v>10</v>
      </c>
    </row>
    <row r="250" spans="1:18" x14ac:dyDescent="0.35">
      <c r="A250" t="s">
        <v>554</v>
      </c>
      <c r="B250" t="s">
        <v>555</v>
      </c>
      <c r="C250" t="s">
        <v>13</v>
      </c>
      <c r="D250" t="s">
        <v>55</v>
      </c>
      <c r="E250" s="1">
        <v>45704</v>
      </c>
      <c r="F250" s="1">
        <v>45708</v>
      </c>
      <c r="G250">
        <v>3</v>
      </c>
      <c r="H250">
        <v>337.52</v>
      </c>
      <c r="I250" t="s">
        <v>33</v>
      </c>
      <c r="J250" t="s">
        <v>58</v>
      </c>
      <c r="K250" t="str">
        <f>TEXT(Table3[[#This Row],[Order Date]],"YYYY")</f>
        <v>2025</v>
      </c>
      <c r="L250" t="str">
        <f>TEXT(Table3[[#This Row],[Order Date]],"MMM")</f>
        <v>Feb</v>
      </c>
      <c r="M250" t="str">
        <f>TEXT(Table3[[#This Row],[Order Date]],"DDD")</f>
        <v>Sun</v>
      </c>
      <c r="N250" t="s">
        <v>34</v>
      </c>
      <c r="O250">
        <f>ROUND(G250*H250*VLOOKUP(Table3[[#This Row],[Product Name]],Table2[],2,FALSE),0)</f>
        <v>608</v>
      </c>
      <c r="P250">
        <f>Table3[[#This Row],[Quantity]]*Table3[[#This Row],[Unit Price]]</f>
        <v>1012.56</v>
      </c>
      <c r="Q250">
        <f>Table3[[#This Row],[Sales Revenue]]-Table3[[#This Row],[Total Cost]]</f>
        <v>404.55999999999995</v>
      </c>
      <c r="R250">
        <f>DATEDIF(Table3[[#This Row],[Order Date]],Table3[[#This Row],[Delivery Date]],"D")</f>
        <v>4</v>
      </c>
    </row>
    <row r="251" spans="1:18" x14ac:dyDescent="0.35">
      <c r="A251" t="s">
        <v>556</v>
      </c>
      <c r="B251" t="s">
        <v>557</v>
      </c>
      <c r="C251" t="s">
        <v>27</v>
      </c>
      <c r="D251" t="s">
        <v>124</v>
      </c>
      <c r="E251" s="1">
        <v>45448</v>
      </c>
      <c r="F251" s="1">
        <v>45452</v>
      </c>
      <c r="G251">
        <v>8</v>
      </c>
      <c r="H251">
        <v>782.59</v>
      </c>
      <c r="I251" t="s">
        <v>33</v>
      </c>
      <c r="J251" t="s">
        <v>58</v>
      </c>
      <c r="K251" t="str">
        <f>TEXT(Table3[[#This Row],[Order Date]],"YYYY")</f>
        <v>2024</v>
      </c>
      <c r="L251" t="str">
        <f>TEXT(Table3[[#This Row],[Order Date]],"MMM")</f>
        <v>Jun</v>
      </c>
      <c r="M251" t="str">
        <f>TEXT(Table3[[#This Row],[Order Date]],"DDD")</f>
        <v>Wed</v>
      </c>
      <c r="N251" t="s">
        <v>79</v>
      </c>
      <c r="O251">
        <f>ROUND(G251*H251*VLOOKUP(Table3[[#This Row],[Product Name]],Table2[],2,FALSE),0)</f>
        <v>4069</v>
      </c>
      <c r="P251">
        <f>Table3[[#This Row],[Quantity]]*Table3[[#This Row],[Unit Price]]</f>
        <v>6260.72</v>
      </c>
      <c r="Q251">
        <f>Table3[[#This Row],[Sales Revenue]]-Table3[[#This Row],[Total Cost]]</f>
        <v>2191.7200000000003</v>
      </c>
      <c r="R251">
        <f>DATEDIF(Table3[[#This Row],[Order Date]],Table3[[#This Row],[Delivery Date]],"D")</f>
        <v>4</v>
      </c>
    </row>
    <row r="252" spans="1:18" x14ac:dyDescent="0.35">
      <c r="A252" t="s">
        <v>558</v>
      </c>
      <c r="B252" t="s">
        <v>559</v>
      </c>
      <c r="C252" t="s">
        <v>20</v>
      </c>
      <c r="D252" t="s">
        <v>69</v>
      </c>
      <c r="E252" s="1">
        <v>45578</v>
      </c>
      <c r="F252" s="1">
        <v>45588</v>
      </c>
      <c r="G252">
        <v>10</v>
      </c>
      <c r="H252">
        <v>978.02</v>
      </c>
      <c r="I252" t="s">
        <v>22</v>
      </c>
      <c r="J252" t="s">
        <v>23</v>
      </c>
      <c r="K252" t="str">
        <f>TEXT(Table3[[#This Row],[Order Date]],"YYYY")</f>
        <v>2024</v>
      </c>
      <c r="L252" t="str">
        <f>TEXT(Table3[[#This Row],[Order Date]],"MMM")</f>
        <v>Oct</v>
      </c>
      <c r="M252" t="str">
        <f>TEXT(Table3[[#This Row],[Order Date]],"DDD")</f>
        <v>Sun</v>
      </c>
      <c r="N252" t="s">
        <v>96</v>
      </c>
      <c r="O252">
        <f>ROUND(G252*H252*VLOOKUP(Table3[[#This Row],[Product Name]],Table2[],2,FALSE),0)</f>
        <v>6846</v>
      </c>
      <c r="P252">
        <f>Table3[[#This Row],[Quantity]]*Table3[[#This Row],[Unit Price]]</f>
        <v>9780.2000000000007</v>
      </c>
      <c r="Q252">
        <f>Table3[[#This Row],[Sales Revenue]]-Table3[[#This Row],[Total Cost]]</f>
        <v>2934.2000000000007</v>
      </c>
      <c r="R252">
        <f>DATEDIF(Table3[[#This Row],[Order Date]],Table3[[#This Row],[Delivery Date]],"D")</f>
        <v>10</v>
      </c>
    </row>
    <row r="253" spans="1:18" x14ac:dyDescent="0.35">
      <c r="A253" t="s">
        <v>560</v>
      </c>
      <c r="B253" t="s">
        <v>561</v>
      </c>
      <c r="C253" t="s">
        <v>20</v>
      </c>
      <c r="D253" t="s">
        <v>69</v>
      </c>
      <c r="E253" s="1">
        <v>45734</v>
      </c>
      <c r="F253" s="1">
        <v>45742</v>
      </c>
      <c r="G253">
        <v>7</v>
      </c>
      <c r="H253">
        <v>772.53</v>
      </c>
      <c r="I253" t="s">
        <v>22</v>
      </c>
      <c r="J253" t="s">
        <v>16</v>
      </c>
      <c r="K253" t="str">
        <f>TEXT(Table3[[#This Row],[Order Date]],"YYYY")</f>
        <v>2025</v>
      </c>
      <c r="L253" t="str">
        <f>TEXT(Table3[[#This Row],[Order Date]],"MMM")</f>
        <v>Mar</v>
      </c>
      <c r="M253" t="str">
        <f>TEXT(Table3[[#This Row],[Order Date]],"DDD")</f>
        <v>Tue</v>
      </c>
      <c r="N253" t="s">
        <v>24</v>
      </c>
      <c r="O253">
        <f>ROUND(G253*H253*VLOOKUP(Table3[[#This Row],[Product Name]],Table2[],2,FALSE),0)</f>
        <v>3785</v>
      </c>
      <c r="P253">
        <f>Table3[[#This Row],[Quantity]]*Table3[[#This Row],[Unit Price]]</f>
        <v>5407.71</v>
      </c>
      <c r="Q253">
        <f>Table3[[#This Row],[Sales Revenue]]-Table3[[#This Row],[Total Cost]]</f>
        <v>1622.71</v>
      </c>
      <c r="R253">
        <f>DATEDIF(Table3[[#This Row],[Order Date]],Table3[[#This Row],[Delivery Date]],"D")</f>
        <v>8</v>
      </c>
    </row>
    <row r="254" spans="1:18" x14ac:dyDescent="0.35">
      <c r="A254" t="s">
        <v>562</v>
      </c>
      <c r="B254" t="s">
        <v>563</v>
      </c>
      <c r="C254" t="s">
        <v>37</v>
      </c>
      <c r="D254" t="s">
        <v>75</v>
      </c>
      <c r="E254" s="1">
        <v>45669</v>
      </c>
      <c r="F254" s="1">
        <v>45672</v>
      </c>
      <c r="G254">
        <v>6</v>
      </c>
      <c r="H254">
        <v>199.77</v>
      </c>
      <c r="I254" t="s">
        <v>22</v>
      </c>
      <c r="J254" t="s">
        <v>23</v>
      </c>
      <c r="K254" t="str">
        <f>TEXT(Table3[[#This Row],[Order Date]],"YYYY")</f>
        <v>2025</v>
      </c>
      <c r="L254" t="str">
        <f>TEXT(Table3[[#This Row],[Order Date]],"MMM")</f>
        <v>Jan</v>
      </c>
      <c r="M254" t="str">
        <f>TEXT(Table3[[#This Row],[Order Date]],"DDD")</f>
        <v>Sun</v>
      </c>
      <c r="N254" t="s">
        <v>50</v>
      </c>
      <c r="O254">
        <f>ROUND(G254*H254*VLOOKUP(Table3[[#This Row],[Product Name]],Table2[],2,FALSE),0)</f>
        <v>959</v>
      </c>
      <c r="P254">
        <f>Table3[[#This Row],[Quantity]]*Table3[[#This Row],[Unit Price]]</f>
        <v>1198.6200000000001</v>
      </c>
      <c r="Q254">
        <f>Table3[[#This Row],[Sales Revenue]]-Table3[[#This Row],[Total Cost]]</f>
        <v>239.62000000000012</v>
      </c>
      <c r="R254">
        <f>DATEDIF(Table3[[#This Row],[Order Date]],Table3[[#This Row],[Delivery Date]],"D")</f>
        <v>3</v>
      </c>
    </row>
    <row r="255" spans="1:18" x14ac:dyDescent="0.35">
      <c r="A255" t="s">
        <v>564</v>
      </c>
      <c r="B255" t="s">
        <v>565</v>
      </c>
      <c r="C255" t="s">
        <v>13</v>
      </c>
      <c r="D255" t="s">
        <v>72</v>
      </c>
      <c r="E255" s="1">
        <v>45592</v>
      </c>
      <c r="F255" s="1">
        <v>45602</v>
      </c>
      <c r="G255">
        <v>1</v>
      </c>
      <c r="H255">
        <v>783.62</v>
      </c>
      <c r="I255" t="s">
        <v>15</v>
      </c>
      <c r="J255" t="s">
        <v>16</v>
      </c>
      <c r="K255" t="str">
        <f>TEXT(Table3[[#This Row],[Order Date]],"YYYY")</f>
        <v>2024</v>
      </c>
      <c r="L255" t="str">
        <f>TEXT(Table3[[#This Row],[Order Date]],"MMM")</f>
        <v>Oct</v>
      </c>
      <c r="M255" t="str">
        <f>TEXT(Table3[[#This Row],[Order Date]],"DDD")</f>
        <v>Sun</v>
      </c>
      <c r="N255" t="s">
        <v>34</v>
      </c>
      <c r="O255">
        <f>ROUND(G255*H255*VLOOKUP(Table3[[#This Row],[Product Name]],Table2[],2,FALSE),0)</f>
        <v>588</v>
      </c>
      <c r="P255">
        <f>Table3[[#This Row],[Quantity]]*Table3[[#This Row],[Unit Price]]</f>
        <v>783.62</v>
      </c>
      <c r="Q255">
        <f>Table3[[#This Row],[Sales Revenue]]-Table3[[#This Row],[Total Cost]]</f>
        <v>195.62</v>
      </c>
      <c r="R255">
        <f>DATEDIF(Table3[[#This Row],[Order Date]],Table3[[#This Row],[Delivery Date]],"D")</f>
        <v>10</v>
      </c>
    </row>
    <row r="256" spans="1:18" x14ac:dyDescent="0.35">
      <c r="A256" t="s">
        <v>566</v>
      </c>
      <c r="B256" t="s">
        <v>567</v>
      </c>
      <c r="C256" t="s">
        <v>13</v>
      </c>
      <c r="D256" t="s">
        <v>72</v>
      </c>
      <c r="E256" s="1">
        <v>45621</v>
      </c>
      <c r="F256" s="1">
        <v>45631</v>
      </c>
      <c r="G256">
        <v>7</v>
      </c>
      <c r="H256">
        <v>17.88</v>
      </c>
      <c r="I256" t="s">
        <v>33</v>
      </c>
      <c r="J256" t="s">
        <v>23</v>
      </c>
      <c r="K256" t="str">
        <f>TEXT(Table3[[#This Row],[Order Date]],"YYYY")</f>
        <v>2024</v>
      </c>
      <c r="L256" t="str">
        <f>TEXT(Table3[[#This Row],[Order Date]],"MMM")</f>
        <v>Nov</v>
      </c>
      <c r="M256" t="str">
        <f>TEXT(Table3[[#This Row],[Order Date]],"DDD")</f>
        <v>Mon</v>
      </c>
      <c r="N256" t="s">
        <v>17</v>
      </c>
      <c r="O256">
        <f>ROUND(G256*H256*VLOOKUP(Table3[[#This Row],[Product Name]],Table2[],2,FALSE),0)</f>
        <v>94</v>
      </c>
      <c r="P256">
        <f>Table3[[#This Row],[Quantity]]*Table3[[#This Row],[Unit Price]]</f>
        <v>125.16</v>
      </c>
      <c r="Q256">
        <f>Table3[[#This Row],[Sales Revenue]]-Table3[[#This Row],[Total Cost]]</f>
        <v>31.159999999999997</v>
      </c>
      <c r="R256">
        <f>DATEDIF(Table3[[#This Row],[Order Date]],Table3[[#This Row],[Delivery Date]],"D")</f>
        <v>10</v>
      </c>
    </row>
    <row r="257" spans="1:18" x14ac:dyDescent="0.35">
      <c r="A257" t="s">
        <v>568</v>
      </c>
      <c r="B257" t="s">
        <v>569</v>
      </c>
      <c r="C257" t="s">
        <v>61</v>
      </c>
      <c r="D257" t="s">
        <v>119</v>
      </c>
      <c r="E257" s="1">
        <v>45398</v>
      </c>
      <c r="F257" s="1">
        <v>45403</v>
      </c>
      <c r="G257">
        <v>6</v>
      </c>
      <c r="H257">
        <v>719.34</v>
      </c>
      <c r="I257" t="s">
        <v>22</v>
      </c>
      <c r="J257" t="s">
        <v>49</v>
      </c>
      <c r="K257" t="str">
        <f>TEXT(Table3[[#This Row],[Order Date]],"YYYY")</f>
        <v>2024</v>
      </c>
      <c r="L257" t="str">
        <f>TEXT(Table3[[#This Row],[Order Date]],"MMM")</f>
        <v>Apr</v>
      </c>
      <c r="M257" t="str">
        <f>TEXT(Table3[[#This Row],[Order Date]],"DDD")</f>
        <v>Tue</v>
      </c>
      <c r="N257" t="s">
        <v>29</v>
      </c>
      <c r="O257">
        <f>ROUND(G257*H257*VLOOKUP(Table3[[#This Row],[Product Name]],Table2[],2,FALSE),0)</f>
        <v>3237</v>
      </c>
      <c r="P257">
        <f>Table3[[#This Row],[Quantity]]*Table3[[#This Row],[Unit Price]]</f>
        <v>4316.04</v>
      </c>
      <c r="Q257">
        <f>Table3[[#This Row],[Sales Revenue]]-Table3[[#This Row],[Total Cost]]</f>
        <v>1079.04</v>
      </c>
      <c r="R257">
        <f>DATEDIF(Table3[[#This Row],[Order Date]],Table3[[#This Row],[Delivery Date]],"D")</f>
        <v>5</v>
      </c>
    </row>
    <row r="258" spans="1:18" x14ac:dyDescent="0.35">
      <c r="A258" t="s">
        <v>570</v>
      </c>
      <c r="B258" t="s">
        <v>571</v>
      </c>
      <c r="C258" t="s">
        <v>61</v>
      </c>
      <c r="D258" t="s">
        <v>141</v>
      </c>
      <c r="E258" s="1">
        <v>45744</v>
      </c>
      <c r="F258" s="1">
        <v>45754</v>
      </c>
      <c r="G258">
        <v>8</v>
      </c>
      <c r="H258">
        <v>29.64</v>
      </c>
      <c r="I258" t="s">
        <v>33</v>
      </c>
      <c r="J258" t="s">
        <v>49</v>
      </c>
      <c r="K258" t="str">
        <f>TEXT(Table3[[#This Row],[Order Date]],"YYYY")</f>
        <v>2025</v>
      </c>
      <c r="L258" t="str">
        <f>TEXT(Table3[[#This Row],[Order Date]],"MMM")</f>
        <v>Mar</v>
      </c>
      <c r="M258" t="str">
        <f>TEXT(Table3[[#This Row],[Order Date]],"DDD")</f>
        <v>Fri</v>
      </c>
      <c r="N258" t="s">
        <v>34</v>
      </c>
      <c r="O258">
        <f>ROUND(G258*H258*VLOOKUP(Table3[[#This Row],[Product Name]],Table2[],2,FALSE),0)</f>
        <v>166</v>
      </c>
      <c r="P258">
        <f>Table3[[#This Row],[Quantity]]*Table3[[#This Row],[Unit Price]]</f>
        <v>237.12</v>
      </c>
      <c r="Q258">
        <f>Table3[[#This Row],[Sales Revenue]]-Table3[[#This Row],[Total Cost]]</f>
        <v>71.12</v>
      </c>
      <c r="R258">
        <f>DATEDIF(Table3[[#This Row],[Order Date]],Table3[[#This Row],[Delivery Date]],"D")</f>
        <v>10</v>
      </c>
    </row>
    <row r="259" spans="1:18" x14ac:dyDescent="0.35">
      <c r="A259" t="s">
        <v>572</v>
      </c>
      <c r="B259" t="s">
        <v>573</v>
      </c>
      <c r="C259" t="s">
        <v>20</v>
      </c>
      <c r="D259" t="s">
        <v>21</v>
      </c>
      <c r="E259" s="1">
        <v>45402</v>
      </c>
      <c r="F259" s="1">
        <v>45411</v>
      </c>
      <c r="G259">
        <v>5</v>
      </c>
      <c r="H259">
        <v>582.9</v>
      </c>
      <c r="I259" t="s">
        <v>33</v>
      </c>
      <c r="J259" t="s">
        <v>16</v>
      </c>
      <c r="K259" t="str">
        <f>TEXT(Table3[[#This Row],[Order Date]],"YYYY")</f>
        <v>2024</v>
      </c>
      <c r="L259" t="str">
        <f>TEXT(Table3[[#This Row],[Order Date]],"MMM")</f>
        <v>Apr</v>
      </c>
      <c r="M259" t="str">
        <f>TEXT(Table3[[#This Row],[Order Date]],"DDD")</f>
        <v>Sat</v>
      </c>
      <c r="N259" t="s">
        <v>96</v>
      </c>
      <c r="O259">
        <f>ROUND(G259*H259*VLOOKUP(Table3[[#This Row],[Product Name]],Table2[],2,FALSE),0)</f>
        <v>1894</v>
      </c>
      <c r="P259">
        <f>Table3[[#This Row],[Quantity]]*Table3[[#This Row],[Unit Price]]</f>
        <v>2914.5</v>
      </c>
      <c r="Q259">
        <f>Table3[[#This Row],[Sales Revenue]]-Table3[[#This Row],[Total Cost]]</f>
        <v>1020.5</v>
      </c>
      <c r="R259">
        <f>DATEDIF(Table3[[#This Row],[Order Date]],Table3[[#This Row],[Delivery Date]],"D")</f>
        <v>9</v>
      </c>
    </row>
    <row r="260" spans="1:18" x14ac:dyDescent="0.35">
      <c r="A260" t="s">
        <v>574</v>
      </c>
      <c r="B260" t="s">
        <v>575</v>
      </c>
      <c r="C260" t="s">
        <v>13</v>
      </c>
      <c r="D260" t="s">
        <v>82</v>
      </c>
      <c r="E260" s="1">
        <v>45422</v>
      </c>
      <c r="F260" s="1">
        <v>45425</v>
      </c>
      <c r="G260">
        <v>8</v>
      </c>
      <c r="H260">
        <v>895.57</v>
      </c>
      <c r="I260" t="s">
        <v>22</v>
      </c>
      <c r="J260" t="s">
        <v>16</v>
      </c>
      <c r="K260" t="str">
        <f>TEXT(Table3[[#This Row],[Order Date]],"YYYY")</f>
        <v>2024</v>
      </c>
      <c r="L260" t="str">
        <f>TEXT(Table3[[#This Row],[Order Date]],"MMM")</f>
        <v>May</v>
      </c>
      <c r="M260" t="str">
        <f>TEXT(Table3[[#This Row],[Order Date]],"DDD")</f>
        <v>Fri</v>
      </c>
      <c r="N260" t="s">
        <v>50</v>
      </c>
      <c r="O260">
        <f>ROUND(G260*H260*VLOOKUP(Table3[[#This Row],[Product Name]],Table2[],2,FALSE),0)</f>
        <v>4657</v>
      </c>
      <c r="P260">
        <f>Table3[[#This Row],[Quantity]]*Table3[[#This Row],[Unit Price]]</f>
        <v>7164.56</v>
      </c>
      <c r="Q260">
        <f>Table3[[#This Row],[Sales Revenue]]-Table3[[#This Row],[Total Cost]]</f>
        <v>2507.5600000000004</v>
      </c>
      <c r="R260">
        <f>DATEDIF(Table3[[#This Row],[Order Date]],Table3[[#This Row],[Delivery Date]],"D")</f>
        <v>3</v>
      </c>
    </row>
    <row r="261" spans="1:18" x14ac:dyDescent="0.35">
      <c r="A261" t="s">
        <v>576</v>
      </c>
      <c r="B261" t="s">
        <v>577</v>
      </c>
      <c r="C261" t="s">
        <v>61</v>
      </c>
      <c r="D261" t="s">
        <v>62</v>
      </c>
      <c r="E261" s="1">
        <v>45385</v>
      </c>
      <c r="F261" s="1">
        <v>45387</v>
      </c>
      <c r="G261">
        <v>6</v>
      </c>
      <c r="H261">
        <v>709.15</v>
      </c>
      <c r="I261" t="s">
        <v>33</v>
      </c>
      <c r="J261" t="s">
        <v>16</v>
      </c>
      <c r="K261" t="str">
        <f>TEXT(Table3[[#This Row],[Order Date]],"YYYY")</f>
        <v>2024</v>
      </c>
      <c r="L261" t="str">
        <f>TEXT(Table3[[#This Row],[Order Date]],"MMM")</f>
        <v>Apr</v>
      </c>
      <c r="M261" t="str">
        <f>TEXT(Table3[[#This Row],[Order Date]],"DDD")</f>
        <v>Wed</v>
      </c>
      <c r="N261" t="s">
        <v>63</v>
      </c>
      <c r="O261">
        <f>ROUND(G261*H261*VLOOKUP(Table3[[#This Row],[Product Name]],Table2[],2,FALSE),0)</f>
        <v>2766</v>
      </c>
      <c r="P261">
        <f>Table3[[#This Row],[Quantity]]*Table3[[#This Row],[Unit Price]]</f>
        <v>4254.8999999999996</v>
      </c>
      <c r="Q261">
        <f>Table3[[#This Row],[Sales Revenue]]-Table3[[#This Row],[Total Cost]]</f>
        <v>1488.8999999999996</v>
      </c>
      <c r="R261">
        <f>DATEDIF(Table3[[#This Row],[Order Date]],Table3[[#This Row],[Delivery Date]],"D")</f>
        <v>2</v>
      </c>
    </row>
    <row r="262" spans="1:18" x14ac:dyDescent="0.35">
      <c r="A262" t="s">
        <v>578</v>
      </c>
      <c r="B262" t="s">
        <v>579</v>
      </c>
      <c r="C262" t="s">
        <v>20</v>
      </c>
      <c r="D262" t="s">
        <v>93</v>
      </c>
      <c r="E262" s="1">
        <v>45596</v>
      </c>
      <c r="F262" s="1">
        <v>45604</v>
      </c>
      <c r="G262">
        <v>6</v>
      </c>
      <c r="H262">
        <v>781.81</v>
      </c>
      <c r="I262" t="s">
        <v>22</v>
      </c>
      <c r="J262" t="s">
        <v>16</v>
      </c>
      <c r="K262" t="str">
        <f>TEXT(Table3[[#This Row],[Order Date]],"YYYY")</f>
        <v>2024</v>
      </c>
      <c r="L262" t="str">
        <f>TEXT(Table3[[#This Row],[Order Date]],"MMM")</f>
        <v>Oct</v>
      </c>
      <c r="M262" t="str">
        <f>TEXT(Table3[[#This Row],[Order Date]],"DDD")</f>
        <v>Thu</v>
      </c>
      <c r="N262" t="s">
        <v>17</v>
      </c>
      <c r="O262">
        <f>ROUND(G262*H262*VLOOKUP(Table3[[#This Row],[Product Name]],Table2[],2,FALSE),0)</f>
        <v>2815</v>
      </c>
      <c r="P262">
        <f>Table3[[#This Row],[Quantity]]*Table3[[#This Row],[Unit Price]]</f>
        <v>4690.8599999999997</v>
      </c>
      <c r="Q262">
        <f>Table3[[#This Row],[Sales Revenue]]-Table3[[#This Row],[Total Cost]]</f>
        <v>1875.8599999999997</v>
      </c>
      <c r="R262">
        <f>DATEDIF(Table3[[#This Row],[Order Date]],Table3[[#This Row],[Delivery Date]],"D")</f>
        <v>8</v>
      </c>
    </row>
    <row r="263" spans="1:18" x14ac:dyDescent="0.35">
      <c r="A263" t="s">
        <v>580</v>
      </c>
      <c r="B263" t="s">
        <v>581</v>
      </c>
      <c r="C263" t="s">
        <v>20</v>
      </c>
      <c r="D263" t="s">
        <v>66</v>
      </c>
      <c r="E263" s="1">
        <v>45554</v>
      </c>
      <c r="F263" s="1">
        <v>45564</v>
      </c>
      <c r="G263">
        <v>9</v>
      </c>
      <c r="H263">
        <v>532.47</v>
      </c>
      <c r="I263" t="s">
        <v>15</v>
      </c>
      <c r="J263" t="s">
        <v>58</v>
      </c>
      <c r="K263" t="str">
        <f>TEXT(Table3[[#This Row],[Order Date]],"YYYY")</f>
        <v>2024</v>
      </c>
      <c r="L263" t="str">
        <f>TEXT(Table3[[#This Row],[Order Date]],"MMM")</f>
        <v>Sep</v>
      </c>
      <c r="M263" t="str">
        <f>TEXT(Table3[[#This Row],[Order Date]],"DDD")</f>
        <v>Thu</v>
      </c>
      <c r="N263" t="s">
        <v>39</v>
      </c>
      <c r="O263">
        <f>ROUND(G263*H263*VLOOKUP(Table3[[#This Row],[Product Name]],Table2[],2,FALSE),0)</f>
        <v>2396</v>
      </c>
      <c r="P263">
        <f>Table3[[#This Row],[Quantity]]*Table3[[#This Row],[Unit Price]]</f>
        <v>4792.2300000000005</v>
      </c>
      <c r="Q263">
        <f>Table3[[#This Row],[Sales Revenue]]-Table3[[#This Row],[Total Cost]]</f>
        <v>2396.2300000000005</v>
      </c>
      <c r="R263">
        <f>DATEDIF(Table3[[#This Row],[Order Date]],Table3[[#This Row],[Delivery Date]],"D")</f>
        <v>10</v>
      </c>
    </row>
    <row r="264" spans="1:18" x14ac:dyDescent="0.35">
      <c r="A264" t="s">
        <v>582</v>
      </c>
      <c r="B264" t="s">
        <v>583</v>
      </c>
      <c r="C264" t="s">
        <v>61</v>
      </c>
      <c r="D264" t="s">
        <v>62</v>
      </c>
      <c r="E264" s="1">
        <v>45719</v>
      </c>
      <c r="F264" s="1">
        <v>45725</v>
      </c>
      <c r="G264">
        <v>9</v>
      </c>
      <c r="H264">
        <v>743.59</v>
      </c>
      <c r="I264" t="s">
        <v>33</v>
      </c>
      <c r="J264" t="s">
        <v>58</v>
      </c>
      <c r="K264" t="str">
        <f>TEXT(Table3[[#This Row],[Order Date]],"YYYY")</f>
        <v>2025</v>
      </c>
      <c r="L264" t="str">
        <f>TEXT(Table3[[#This Row],[Order Date]],"MMM")</f>
        <v>Mar</v>
      </c>
      <c r="M264" t="str">
        <f>TEXT(Table3[[#This Row],[Order Date]],"DDD")</f>
        <v>Mon</v>
      </c>
      <c r="N264" t="s">
        <v>17</v>
      </c>
      <c r="O264">
        <f>ROUND(G264*H264*VLOOKUP(Table3[[#This Row],[Product Name]],Table2[],2,FALSE),0)</f>
        <v>4350</v>
      </c>
      <c r="P264">
        <f>Table3[[#This Row],[Quantity]]*Table3[[#This Row],[Unit Price]]</f>
        <v>6692.31</v>
      </c>
      <c r="Q264">
        <f>Table3[[#This Row],[Sales Revenue]]-Table3[[#This Row],[Total Cost]]</f>
        <v>2342.3100000000004</v>
      </c>
      <c r="R264">
        <f>DATEDIF(Table3[[#This Row],[Order Date]],Table3[[#This Row],[Delivery Date]],"D")</f>
        <v>6</v>
      </c>
    </row>
    <row r="265" spans="1:18" x14ac:dyDescent="0.35">
      <c r="A265" t="s">
        <v>584</v>
      </c>
      <c r="B265" t="s">
        <v>585</v>
      </c>
      <c r="C265" t="s">
        <v>13</v>
      </c>
      <c r="D265" t="s">
        <v>55</v>
      </c>
      <c r="E265" s="1">
        <v>45737</v>
      </c>
      <c r="F265" s="1">
        <v>45743</v>
      </c>
      <c r="G265">
        <v>8</v>
      </c>
      <c r="H265">
        <v>462.81</v>
      </c>
      <c r="I265" t="s">
        <v>15</v>
      </c>
      <c r="J265" t="s">
        <v>16</v>
      </c>
      <c r="K265" t="str">
        <f>TEXT(Table3[[#This Row],[Order Date]],"YYYY")</f>
        <v>2025</v>
      </c>
      <c r="L265" t="str">
        <f>TEXT(Table3[[#This Row],[Order Date]],"MMM")</f>
        <v>Mar</v>
      </c>
      <c r="M265" t="str">
        <f>TEXT(Table3[[#This Row],[Order Date]],"DDD")</f>
        <v>Fri</v>
      </c>
      <c r="N265" t="s">
        <v>29</v>
      </c>
      <c r="O265">
        <f>ROUND(G265*H265*VLOOKUP(Table3[[#This Row],[Product Name]],Table2[],2,FALSE),0)</f>
        <v>2221</v>
      </c>
      <c r="P265">
        <f>Table3[[#This Row],[Quantity]]*Table3[[#This Row],[Unit Price]]</f>
        <v>3702.48</v>
      </c>
      <c r="Q265">
        <f>Table3[[#This Row],[Sales Revenue]]-Table3[[#This Row],[Total Cost]]</f>
        <v>1481.48</v>
      </c>
      <c r="R265">
        <f>DATEDIF(Table3[[#This Row],[Order Date]],Table3[[#This Row],[Delivery Date]],"D")</f>
        <v>6</v>
      </c>
    </row>
    <row r="266" spans="1:18" x14ac:dyDescent="0.35">
      <c r="A266" t="s">
        <v>586</v>
      </c>
      <c r="B266" t="s">
        <v>587</v>
      </c>
      <c r="C266" t="s">
        <v>20</v>
      </c>
      <c r="D266" t="s">
        <v>103</v>
      </c>
      <c r="E266" s="1">
        <v>45595</v>
      </c>
      <c r="F266" s="1">
        <v>45601</v>
      </c>
      <c r="G266">
        <v>8</v>
      </c>
      <c r="H266">
        <v>36.770000000000003</v>
      </c>
      <c r="I266" t="s">
        <v>22</v>
      </c>
      <c r="J266" t="s">
        <v>58</v>
      </c>
      <c r="K266" t="str">
        <f>TEXT(Table3[[#This Row],[Order Date]],"YYYY")</f>
        <v>2024</v>
      </c>
      <c r="L266" t="str">
        <f>TEXT(Table3[[#This Row],[Order Date]],"MMM")</f>
        <v>Oct</v>
      </c>
      <c r="M266" t="str">
        <f>TEXT(Table3[[#This Row],[Order Date]],"DDD")</f>
        <v>Wed</v>
      </c>
      <c r="N266" t="s">
        <v>29</v>
      </c>
      <c r="O266">
        <f>ROUND(G266*H266*VLOOKUP(Table3[[#This Row],[Product Name]],Table2[],2,FALSE),0)</f>
        <v>162</v>
      </c>
      <c r="P266">
        <f>Table3[[#This Row],[Quantity]]*Table3[[#This Row],[Unit Price]]</f>
        <v>294.16000000000003</v>
      </c>
      <c r="Q266">
        <f>Table3[[#This Row],[Sales Revenue]]-Table3[[#This Row],[Total Cost]]</f>
        <v>132.16000000000003</v>
      </c>
      <c r="R266">
        <f>DATEDIF(Table3[[#This Row],[Order Date]],Table3[[#This Row],[Delivery Date]],"D")</f>
        <v>6</v>
      </c>
    </row>
    <row r="267" spans="1:18" x14ac:dyDescent="0.35">
      <c r="A267" t="s">
        <v>588</v>
      </c>
      <c r="B267" t="s">
        <v>589</v>
      </c>
      <c r="C267" t="s">
        <v>37</v>
      </c>
      <c r="D267" t="s">
        <v>75</v>
      </c>
      <c r="E267" s="1">
        <v>45607</v>
      </c>
      <c r="F267" s="1">
        <v>45611</v>
      </c>
      <c r="G267">
        <v>8</v>
      </c>
      <c r="H267">
        <v>840.29</v>
      </c>
      <c r="I267" t="s">
        <v>33</v>
      </c>
      <c r="J267" t="s">
        <v>23</v>
      </c>
      <c r="K267" t="str">
        <f>TEXT(Table3[[#This Row],[Order Date]],"YYYY")</f>
        <v>2024</v>
      </c>
      <c r="L267" t="str">
        <f>TEXT(Table3[[#This Row],[Order Date]],"MMM")</f>
        <v>Nov</v>
      </c>
      <c r="M267" t="str">
        <f>TEXT(Table3[[#This Row],[Order Date]],"DDD")</f>
        <v>Mon</v>
      </c>
      <c r="N267" t="s">
        <v>96</v>
      </c>
      <c r="O267">
        <f>ROUND(G267*H267*VLOOKUP(Table3[[#This Row],[Product Name]],Table2[],2,FALSE),0)</f>
        <v>5378</v>
      </c>
      <c r="P267">
        <f>Table3[[#This Row],[Quantity]]*Table3[[#This Row],[Unit Price]]</f>
        <v>6722.32</v>
      </c>
      <c r="Q267">
        <f>Table3[[#This Row],[Sales Revenue]]-Table3[[#This Row],[Total Cost]]</f>
        <v>1344.3199999999997</v>
      </c>
      <c r="R267">
        <f>DATEDIF(Table3[[#This Row],[Order Date]],Table3[[#This Row],[Delivery Date]],"D")</f>
        <v>4</v>
      </c>
    </row>
    <row r="268" spans="1:18" x14ac:dyDescent="0.35">
      <c r="A268" t="s">
        <v>590</v>
      </c>
      <c r="B268" t="s">
        <v>591</v>
      </c>
      <c r="C268" t="s">
        <v>13</v>
      </c>
      <c r="D268" t="s">
        <v>42</v>
      </c>
      <c r="E268" s="1">
        <v>45419</v>
      </c>
      <c r="F268" s="1">
        <v>45427</v>
      </c>
      <c r="G268">
        <v>3</v>
      </c>
      <c r="H268">
        <v>172.37</v>
      </c>
      <c r="I268" t="s">
        <v>15</v>
      </c>
      <c r="J268" t="s">
        <v>58</v>
      </c>
      <c r="K268" t="str">
        <f>TEXT(Table3[[#This Row],[Order Date]],"YYYY")</f>
        <v>2024</v>
      </c>
      <c r="L268" t="str">
        <f>TEXT(Table3[[#This Row],[Order Date]],"MMM")</f>
        <v>May</v>
      </c>
      <c r="M268" t="str">
        <f>TEXT(Table3[[#This Row],[Order Date]],"DDD")</f>
        <v>Tue</v>
      </c>
      <c r="N268" t="s">
        <v>96</v>
      </c>
      <c r="O268">
        <f>ROUND(G268*H268*VLOOKUP(Table3[[#This Row],[Product Name]],Table2[],2,FALSE),0)</f>
        <v>259</v>
      </c>
      <c r="P268">
        <f>Table3[[#This Row],[Quantity]]*Table3[[#This Row],[Unit Price]]</f>
        <v>517.11</v>
      </c>
      <c r="Q268">
        <f>Table3[[#This Row],[Sales Revenue]]-Table3[[#This Row],[Total Cost]]</f>
        <v>258.11</v>
      </c>
      <c r="R268">
        <f>DATEDIF(Table3[[#This Row],[Order Date]],Table3[[#This Row],[Delivery Date]],"D")</f>
        <v>8</v>
      </c>
    </row>
    <row r="269" spans="1:18" x14ac:dyDescent="0.35">
      <c r="A269" t="s">
        <v>592</v>
      </c>
      <c r="B269" t="s">
        <v>593</v>
      </c>
      <c r="C269" t="s">
        <v>27</v>
      </c>
      <c r="D269" t="s">
        <v>28</v>
      </c>
      <c r="E269" s="1">
        <v>45428</v>
      </c>
      <c r="F269" s="1">
        <v>45435</v>
      </c>
      <c r="G269">
        <v>2</v>
      </c>
      <c r="H269">
        <v>223.13</v>
      </c>
      <c r="I269" t="s">
        <v>22</v>
      </c>
      <c r="J269" t="s">
        <v>16</v>
      </c>
      <c r="K269" t="str">
        <f>TEXT(Table3[[#This Row],[Order Date]],"YYYY")</f>
        <v>2024</v>
      </c>
      <c r="L269" t="str">
        <f>TEXT(Table3[[#This Row],[Order Date]],"MMM")</f>
        <v>May</v>
      </c>
      <c r="M269" t="str">
        <f>TEXT(Table3[[#This Row],[Order Date]],"DDD")</f>
        <v>Thu</v>
      </c>
      <c r="N269" t="s">
        <v>63</v>
      </c>
      <c r="O269">
        <f>ROUND(G269*H269*VLOOKUP(Table3[[#This Row],[Product Name]],Table2[],2,FALSE),0)</f>
        <v>357</v>
      </c>
      <c r="P269">
        <f>Table3[[#This Row],[Quantity]]*Table3[[#This Row],[Unit Price]]</f>
        <v>446.26</v>
      </c>
      <c r="Q269">
        <f>Table3[[#This Row],[Sales Revenue]]-Table3[[#This Row],[Total Cost]]</f>
        <v>89.259999999999991</v>
      </c>
      <c r="R269">
        <f>DATEDIF(Table3[[#This Row],[Order Date]],Table3[[#This Row],[Delivery Date]],"D")</f>
        <v>7</v>
      </c>
    </row>
    <row r="270" spans="1:18" x14ac:dyDescent="0.35">
      <c r="A270" t="s">
        <v>594</v>
      </c>
      <c r="B270" t="s">
        <v>595</v>
      </c>
      <c r="C270" t="s">
        <v>37</v>
      </c>
      <c r="D270" t="s">
        <v>85</v>
      </c>
      <c r="E270" s="1">
        <v>45474</v>
      </c>
      <c r="F270" s="1">
        <v>45483</v>
      </c>
      <c r="G270">
        <v>10</v>
      </c>
      <c r="H270">
        <v>959.07</v>
      </c>
      <c r="I270" t="s">
        <v>22</v>
      </c>
      <c r="J270" t="s">
        <v>23</v>
      </c>
      <c r="K270" t="str">
        <f>TEXT(Table3[[#This Row],[Order Date]],"YYYY")</f>
        <v>2024</v>
      </c>
      <c r="L270" t="str">
        <f>TEXT(Table3[[#This Row],[Order Date]],"MMM")</f>
        <v>Jul</v>
      </c>
      <c r="M270" t="str">
        <f>TEXT(Table3[[#This Row],[Order Date]],"DDD")</f>
        <v>Mon</v>
      </c>
      <c r="N270" t="s">
        <v>24</v>
      </c>
      <c r="O270">
        <f>ROUND(G270*H270*VLOOKUP(Table3[[#This Row],[Product Name]],Table2[],2,FALSE),0)</f>
        <v>5275</v>
      </c>
      <c r="P270">
        <f>Table3[[#This Row],[Quantity]]*Table3[[#This Row],[Unit Price]]</f>
        <v>9590.7000000000007</v>
      </c>
      <c r="Q270">
        <f>Table3[[#This Row],[Sales Revenue]]-Table3[[#This Row],[Total Cost]]</f>
        <v>4315.7000000000007</v>
      </c>
      <c r="R270">
        <f>DATEDIF(Table3[[#This Row],[Order Date]],Table3[[#This Row],[Delivery Date]],"D")</f>
        <v>9</v>
      </c>
    </row>
    <row r="271" spans="1:18" x14ac:dyDescent="0.35">
      <c r="A271" t="s">
        <v>596</v>
      </c>
      <c r="B271" t="s">
        <v>597</v>
      </c>
      <c r="C271" t="s">
        <v>20</v>
      </c>
      <c r="D271" t="s">
        <v>69</v>
      </c>
      <c r="E271" s="1">
        <v>45471</v>
      </c>
      <c r="F271" s="1">
        <v>45473</v>
      </c>
      <c r="G271">
        <v>1</v>
      </c>
      <c r="H271">
        <v>80.86</v>
      </c>
      <c r="I271" t="s">
        <v>33</v>
      </c>
      <c r="J271" t="s">
        <v>16</v>
      </c>
      <c r="K271" t="str">
        <f>TEXT(Table3[[#This Row],[Order Date]],"YYYY")</f>
        <v>2024</v>
      </c>
      <c r="L271" t="str">
        <f>TEXT(Table3[[#This Row],[Order Date]],"MMM")</f>
        <v>Jun</v>
      </c>
      <c r="M271" t="str">
        <f>TEXT(Table3[[#This Row],[Order Date]],"DDD")</f>
        <v>Fri</v>
      </c>
      <c r="N271" t="s">
        <v>39</v>
      </c>
      <c r="O271">
        <f>ROUND(G271*H271*VLOOKUP(Table3[[#This Row],[Product Name]],Table2[],2,FALSE),0)</f>
        <v>57</v>
      </c>
      <c r="P271">
        <f>Table3[[#This Row],[Quantity]]*Table3[[#This Row],[Unit Price]]</f>
        <v>80.86</v>
      </c>
      <c r="Q271">
        <f>Table3[[#This Row],[Sales Revenue]]-Table3[[#This Row],[Total Cost]]</f>
        <v>23.86</v>
      </c>
      <c r="R271">
        <f>DATEDIF(Table3[[#This Row],[Order Date]],Table3[[#This Row],[Delivery Date]],"D")</f>
        <v>2</v>
      </c>
    </row>
    <row r="272" spans="1:18" x14ac:dyDescent="0.35">
      <c r="A272" t="s">
        <v>598</v>
      </c>
      <c r="B272" t="s">
        <v>599</v>
      </c>
      <c r="C272" t="s">
        <v>61</v>
      </c>
      <c r="D272" t="s">
        <v>141</v>
      </c>
      <c r="E272" s="1">
        <v>45481</v>
      </c>
      <c r="F272" s="1">
        <v>45490</v>
      </c>
      <c r="G272">
        <v>7</v>
      </c>
      <c r="H272">
        <v>618.45000000000005</v>
      </c>
      <c r="I272" t="s">
        <v>33</v>
      </c>
      <c r="J272" t="s">
        <v>16</v>
      </c>
      <c r="K272" t="str">
        <f>TEXT(Table3[[#This Row],[Order Date]],"YYYY")</f>
        <v>2024</v>
      </c>
      <c r="L272" t="str">
        <f>TEXT(Table3[[#This Row],[Order Date]],"MMM")</f>
        <v>Jul</v>
      </c>
      <c r="M272" t="str">
        <f>TEXT(Table3[[#This Row],[Order Date]],"DDD")</f>
        <v>Mon</v>
      </c>
      <c r="N272" t="s">
        <v>50</v>
      </c>
      <c r="O272">
        <f>ROUND(G272*H272*VLOOKUP(Table3[[#This Row],[Product Name]],Table2[],2,FALSE),0)</f>
        <v>3030</v>
      </c>
      <c r="P272">
        <f>Table3[[#This Row],[Quantity]]*Table3[[#This Row],[Unit Price]]</f>
        <v>4329.1500000000005</v>
      </c>
      <c r="Q272">
        <f>Table3[[#This Row],[Sales Revenue]]-Table3[[#This Row],[Total Cost]]</f>
        <v>1299.1500000000005</v>
      </c>
      <c r="R272">
        <f>DATEDIF(Table3[[#This Row],[Order Date]],Table3[[#This Row],[Delivery Date]],"D")</f>
        <v>9</v>
      </c>
    </row>
    <row r="273" spans="1:18" x14ac:dyDescent="0.35">
      <c r="A273" t="s">
        <v>600</v>
      </c>
      <c r="B273" t="s">
        <v>601</v>
      </c>
      <c r="C273" t="s">
        <v>13</v>
      </c>
      <c r="D273" t="s">
        <v>42</v>
      </c>
      <c r="E273" s="1">
        <v>45417</v>
      </c>
      <c r="F273" s="1">
        <v>45421</v>
      </c>
      <c r="G273">
        <v>3</v>
      </c>
      <c r="H273">
        <v>345.61</v>
      </c>
      <c r="I273" t="s">
        <v>33</v>
      </c>
      <c r="J273" t="s">
        <v>16</v>
      </c>
      <c r="K273" t="str">
        <f>TEXT(Table3[[#This Row],[Order Date]],"YYYY")</f>
        <v>2024</v>
      </c>
      <c r="L273" t="str">
        <f>TEXT(Table3[[#This Row],[Order Date]],"MMM")</f>
        <v>May</v>
      </c>
      <c r="M273" t="str">
        <f>TEXT(Table3[[#This Row],[Order Date]],"DDD")</f>
        <v>Sun</v>
      </c>
      <c r="N273" t="s">
        <v>29</v>
      </c>
      <c r="O273">
        <f>ROUND(G273*H273*VLOOKUP(Table3[[#This Row],[Product Name]],Table2[],2,FALSE),0)</f>
        <v>518</v>
      </c>
      <c r="P273">
        <f>Table3[[#This Row],[Quantity]]*Table3[[#This Row],[Unit Price]]</f>
        <v>1036.83</v>
      </c>
      <c r="Q273">
        <f>Table3[[#This Row],[Sales Revenue]]-Table3[[#This Row],[Total Cost]]</f>
        <v>518.82999999999993</v>
      </c>
      <c r="R273">
        <f>DATEDIF(Table3[[#This Row],[Order Date]],Table3[[#This Row],[Delivery Date]],"D")</f>
        <v>4</v>
      </c>
    </row>
    <row r="274" spans="1:18" x14ac:dyDescent="0.35">
      <c r="A274" t="s">
        <v>602</v>
      </c>
      <c r="B274" t="s">
        <v>603</v>
      </c>
      <c r="C274" t="s">
        <v>27</v>
      </c>
      <c r="D274" t="s">
        <v>32</v>
      </c>
      <c r="E274" s="1">
        <v>45465</v>
      </c>
      <c r="F274" s="1">
        <v>45474</v>
      </c>
      <c r="G274">
        <v>4</v>
      </c>
      <c r="H274">
        <v>406.09</v>
      </c>
      <c r="I274" t="s">
        <v>15</v>
      </c>
      <c r="J274" t="s">
        <v>16</v>
      </c>
      <c r="K274" t="str">
        <f>TEXT(Table3[[#This Row],[Order Date]],"YYYY")</f>
        <v>2024</v>
      </c>
      <c r="L274" t="str">
        <f>TEXT(Table3[[#This Row],[Order Date]],"MMM")</f>
        <v>Jun</v>
      </c>
      <c r="M274" t="str">
        <f>TEXT(Table3[[#This Row],[Order Date]],"DDD")</f>
        <v>Sat</v>
      </c>
      <c r="N274" t="s">
        <v>29</v>
      </c>
      <c r="O274">
        <f>ROUND(G274*H274*VLOOKUP(Table3[[#This Row],[Product Name]],Table2[],2,FALSE),0)</f>
        <v>1381</v>
      </c>
      <c r="P274">
        <f>Table3[[#This Row],[Quantity]]*Table3[[#This Row],[Unit Price]]</f>
        <v>1624.36</v>
      </c>
      <c r="Q274">
        <f>Table3[[#This Row],[Sales Revenue]]-Table3[[#This Row],[Total Cost]]</f>
        <v>243.3599999999999</v>
      </c>
      <c r="R274">
        <f>DATEDIF(Table3[[#This Row],[Order Date]],Table3[[#This Row],[Delivery Date]],"D")</f>
        <v>9</v>
      </c>
    </row>
    <row r="275" spans="1:18" x14ac:dyDescent="0.35">
      <c r="A275" t="s">
        <v>604</v>
      </c>
      <c r="B275" t="s">
        <v>605</v>
      </c>
      <c r="C275" t="s">
        <v>27</v>
      </c>
      <c r="D275" t="s">
        <v>32</v>
      </c>
      <c r="E275" s="1">
        <v>45307</v>
      </c>
      <c r="F275" s="1">
        <v>45317</v>
      </c>
      <c r="G275">
        <v>8</v>
      </c>
      <c r="H275">
        <v>691.89</v>
      </c>
      <c r="I275" t="s">
        <v>15</v>
      </c>
      <c r="J275" t="s">
        <v>49</v>
      </c>
      <c r="K275" t="str">
        <f>TEXT(Table3[[#This Row],[Order Date]],"YYYY")</f>
        <v>2024</v>
      </c>
      <c r="L275" t="str">
        <f>TEXT(Table3[[#This Row],[Order Date]],"MMM")</f>
        <v>Jan</v>
      </c>
      <c r="M275" t="str">
        <f>TEXT(Table3[[#This Row],[Order Date]],"DDD")</f>
        <v>Tue</v>
      </c>
      <c r="N275" t="s">
        <v>96</v>
      </c>
      <c r="O275">
        <f>ROUND(G275*H275*VLOOKUP(Table3[[#This Row],[Product Name]],Table2[],2,FALSE),0)</f>
        <v>4705</v>
      </c>
      <c r="P275">
        <f>Table3[[#This Row],[Quantity]]*Table3[[#This Row],[Unit Price]]</f>
        <v>5535.12</v>
      </c>
      <c r="Q275">
        <f>Table3[[#This Row],[Sales Revenue]]-Table3[[#This Row],[Total Cost]]</f>
        <v>830.11999999999989</v>
      </c>
      <c r="R275">
        <f>DATEDIF(Table3[[#This Row],[Order Date]],Table3[[#This Row],[Delivery Date]],"D")</f>
        <v>10</v>
      </c>
    </row>
    <row r="276" spans="1:18" x14ac:dyDescent="0.35">
      <c r="A276" t="s">
        <v>606</v>
      </c>
      <c r="B276" t="s">
        <v>607</v>
      </c>
      <c r="C276" t="s">
        <v>37</v>
      </c>
      <c r="D276" t="s">
        <v>85</v>
      </c>
      <c r="E276" s="1">
        <v>45686</v>
      </c>
      <c r="F276" s="1">
        <v>45693</v>
      </c>
      <c r="G276">
        <v>7</v>
      </c>
      <c r="H276">
        <v>330.59</v>
      </c>
      <c r="I276" t="s">
        <v>15</v>
      </c>
      <c r="J276" t="s">
        <v>23</v>
      </c>
      <c r="K276" t="str">
        <f>TEXT(Table3[[#This Row],[Order Date]],"YYYY")</f>
        <v>2025</v>
      </c>
      <c r="L276" t="str">
        <f>TEXT(Table3[[#This Row],[Order Date]],"MMM")</f>
        <v>Jan</v>
      </c>
      <c r="M276" t="str">
        <f>TEXT(Table3[[#This Row],[Order Date]],"DDD")</f>
        <v>Wed</v>
      </c>
      <c r="N276" t="s">
        <v>24</v>
      </c>
      <c r="O276">
        <f>ROUND(G276*H276*VLOOKUP(Table3[[#This Row],[Product Name]],Table2[],2,FALSE),0)</f>
        <v>1273</v>
      </c>
      <c r="P276">
        <f>Table3[[#This Row],[Quantity]]*Table3[[#This Row],[Unit Price]]</f>
        <v>2314.1299999999997</v>
      </c>
      <c r="Q276">
        <f>Table3[[#This Row],[Sales Revenue]]-Table3[[#This Row],[Total Cost]]</f>
        <v>1041.1299999999997</v>
      </c>
      <c r="R276">
        <f>DATEDIF(Table3[[#This Row],[Order Date]],Table3[[#This Row],[Delivery Date]],"D")</f>
        <v>7</v>
      </c>
    </row>
    <row r="277" spans="1:18" x14ac:dyDescent="0.35">
      <c r="A277" t="s">
        <v>608</v>
      </c>
      <c r="B277" t="s">
        <v>609</v>
      </c>
      <c r="C277" t="s">
        <v>20</v>
      </c>
      <c r="D277" t="s">
        <v>69</v>
      </c>
      <c r="E277" s="1">
        <v>45428</v>
      </c>
      <c r="F277" s="1">
        <v>45437</v>
      </c>
      <c r="G277">
        <v>2</v>
      </c>
      <c r="H277">
        <v>322.83999999999997</v>
      </c>
      <c r="I277" t="s">
        <v>33</v>
      </c>
      <c r="J277" t="s">
        <v>23</v>
      </c>
      <c r="K277" t="str">
        <f>TEXT(Table3[[#This Row],[Order Date]],"YYYY")</f>
        <v>2024</v>
      </c>
      <c r="L277" t="str">
        <f>TEXT(Table3[[#This Row],[Order Date]],"MMM")</f>
        <v>May</v>
      </c>
      <c r="M277" t="str">
        <f>TEXT(Table3[[#This Row],[Order Date]],"DDD")</f>
        <v>Thu</v>
      </c>
      <c r="N277" t="s">
        <v>50</v>
      </c>
      <c r="O277">
        <f>ROUND(G277*H277*VLOOKUP(Table3[[#This Row],[Product Name]],Table2[],2,FALSE),0)</f>
        <v>452</v>
      </c>
      <c r="P277">
        <f>Table3[[#This Row],[Quantity]]*Table3[[#This Row],[Unit Price]]</f>
        <v>645.67999999999995</v>
      </c>
      <c r="Q277">
        <f>Table3[[#This Row],[Sales Revenue]]-Table3[[#This Row],[Total Cost]]</f>
        <v>193.67999999999995</v>
      </c>
      <c r="R277">
        <f>DATEDIF(Table3[[#This Row],[Order Date]],Table3[[#This Row],[Delivery Date]],"D")</f>
        <v>9</v>
      </c>
    </row>
    <row r="278" spans="1:18" x14ac:dyDescent="0.35">
      <c r="A278" t="s">
        <v>610</v>
      </c>
      <c r="B278" t="s">
        <v>611</v>
      </c>
      <c r="C278" t="s">
        <v>13</v>
      </c>
      <c r="D278" t="s">
        <v>55</v>
      </c>
      <c r="E278" s="1">
        <v>45464</v>
      </c>
      <c r="F278" s="1">
        <v>45469</v>
      </c>
      <c r="G278">
        <v>10</v>
      </c>
      <c r="H278">
        <v>777.83</v>
      </c>
      <c r="I278" t="s">
        <v>15</v>
      </c>
      <c r="J278" t="s">
        <v>23</v>
      </c>
      <c r="K278" t="str">
        <f>TEXT(Table3[[#This Row],[Order Date]],"YYYY")</f>
        <v>2024</v>
      </c>
      <c r="L278" t="str">
        <f>TEXT(Table3[[#This Row],[Order Date]],"MMM")</f>
        <v>Jun</v>
      </c>
      <c r="M278" t="str">
        <f>TEXT(Table3[[#This Row],[Order Date]],"DDD")</f>
        <v>Fri</v>
      </c>
      <c r="N278" t="s">
        <v>29</v>
      </c>
      <c r="O278">
        <f>ROUND(G278*H278*VLOOKUP(Table3[[#This Row],[Product Name]],Table2[],2,FALSE),0)</f>
        <v>4667</v>
      </c>
      <c r="P278">
        <f>Table3[[#This Row],[Quantity]]*Table3[[#This Row],[Unit Price]]</f>
        <v>7778.3</v>
      </c>
      <c r="Q278">
        <f>Table3[[#This Row],[Sales Revenue]]-Table3[[#This Row],[Total Cost]]</f>
        <v>3111.3</v>
      </c>
      <c r="R278">
        <f>DATEDIF(Table3[[#This Row],[Order Date]],Table3[[#This Row],[Delivery Date]],"D")</f>
        <v>5</v>
      </c>
    </row>
    <row r="279" spans="1:18" x14ac:dyDescent="0.35">
      <c r="A279" t="s">
        <v>612</v>
      </c>
      <c r="B279" t="s">
        <v>613</v>
      </c>
      <c r="C279" t="s">
        <v>61</v>
      </c>
      <c r="D279" t="s">
        <v>163</v>
      </c>
      <c r="E279" s="1">
        <v>45642</v>
      </c>
      <c r="F279" s="1">
        <v>45651</v>
      </c>
      <c r="G279">
        <v>9</v>
      </c>
      <c r="H279">
        <v>230.75</v>
      </c>
      <c r="I279" t="s">
        <v>15</v>
      </c>
      <c r="J279" t="s">
        <v>23</v>
      </c>
      <c r="K279" t="str">
        <f>TEXT(Table3[[#This Row],[Order Date]],"YYYY")</f>
        <v>2024</v>
      </c>
      <c r="L279" t="str">
        <f>TEXT(Table3[[#This Row],[Order Date]],"MMM")</f>
        <v>Dec</v>
      </c>
      <c r="M279" t="str">
        <f>TEXT(Table3[[#This Row],[Order Date]],"DDD")</f>
        <v>Mon</v>
      </c>
      <c r="N279" t="s">
        <v>39</v>
      </c>
      <c r="O279">
        <f>ROUND(G279*H279*VLOOKUP(Table3[[#This Row],[Product Name]],Table2[],2,FALSE),0)</f>
        <v>1350</v>
      </c>
      <c r="P279">
        <f>Table3[[#This Row],[Quantity]]*Table3[[#This Row],[Unit Price]]</f>
        <v>2076.75</v>
      </c>
      <c r="Q279">
        <f>Table3[[#This Row],[Sales Revenue]]-Table3[[#This Row],[Total Cost]]</f>
        <v>726.75</v>
      </c>
      <c r="R279">
        <f>DATEDIF(Table3[[#This Row],[Order Date]],Table3[[#This Row],[Delivery Date]],"D")</f>
        <v>9</v>
      </c>
    </row>
    <row r="280" spans="1:18" x14ac:dyDescent="0.35">
      <c r="A280" t="s">
        <v>614</v>
      </c>
      <c r="B280" t="s">
        <v>615</v>
      </c>
      <c r="C280" t="s">
        <v>27</v>
      </c>
      <c r="D280" t="s">
        <v>124</v>
      </c>
      <c r="E280" s="1">
        <v>45391</v>
      </c>
      <c r="F280" s="1">
        <v>45393</v>
      </c>
      <c r="G280">
        <v>1</v>
      </c>
      <c r="H280">
        <v>529.83000000000004</v>
      </c>
      <c r="I280" t="s">
        <v>22</v>
      </c>
      <c r="J280" t="s">
        <v>49</v>
      </c>
      <c r="K280" t="str">
        <f>TEXT(Table3[[#This Row],[Order Date]],"YYYY")</f>
        <v>2024</v>
      </c>
      <c r="L280" t="str">
        <f>TEXT(Table3[[#This Row],[Order Date]],"MMM")</f>
        <v>Apr</v>
      </c>
      <c r="M280" t="str">
        <f>TEXT(Table3[[#This Row],[Order Date]],"DDD")</f>
        <v>Tue</v>
      </c>
      <c r="N280" t="s">
        <v>43</v>
      </c>
      <c r="O280">
        <f>ROUND(G280*H280*VLOOKUP(Table3[[#This Row],[Product Name]],Table2[],2,FALSE),0)</f>
        <v>344</v>
      </c>
      <c r="P280">
        <f>Table3[[#This Row],[Quantity]]*Table3[[#This Row],[Unit Price]]</f>
        <v>529.83000000000004</v>
      </c>
      <c r="Q280">
        <f>Table3[[#This Row],[Sales Revenue]]-Table3[[#This Row],[Total Cost]]</f>
        <v>185.83000000000004</v>
      </c>
      <c r="R280">
        <f>DATEDIF(Table3[[#This Row],[Order Date]],Table3[[#This Row],[Delivery Date]],"D")</f>
        <v>2</v>
      </c>
    </row>
    <row r="281" spans="1:18" x14ac:dyDescent="0.35">
      <c r="A281" t="s">
        <v>616</v>
      </c>
      <c r="B281" t="s">
        <v>617</v>
      </c>
      <c r="C281" t="s">
        <v>27</v>
      </c>
      <c r="D281" t="s">
        <v>46</v>
      </c>
      <c r="E281" s="1">
        <v>45586</v>
      </c>
      <c r="F281" s="1">
        <v>45594</v>
      </c>
      <c r="G281">
        <v>9</v>
      </c>
      <c r="H281">
        <v>730.77</v>
      </c>
      <c r="I281" t="s">
        <v>15</v>
      </c>
      <c r="J281" t="s">
        <v>58</v>
      </c>
      <c r="K281" t="str">
        <f>TEXT(Table3[[#This Row],[Order Date]],"YYYY")</f>
        <v>2024</v>
      </c>
      <c r="L281" t="str">
        <f>TEXT(Table3[[#This Row],[Order Date]],"MMM")</f>
        <v>Oct</v>
      </c>
      <c r="M281" t="str">
        <f>TEXT(Table3[[#This Row],[Order Date]],"DDD")</f>
        <v>Mon</v>
      </c>
      <c r="N281" t="s">
        <v>29</v>
      </c>
      <c r="O281">
        <f>ROUND(G281*H281*VLOOKUP(Table3[[#This Row],[Product Name]],Table2[],2,FALSE),0)</f>
        <v>3617</v>
      </c>
      <c r="P281">
        <f>Table3[[#This Row],[Quantity]]*Table3[[#This Row],[Unit Price]]</f>
        <v>6576.93</v>
      </c>
      <c r="Q281">
        <f>Table3[[#This Row],[Sales Revenue]]-Table3[[#This Row],[Total Cost]]</f>
        <v>2959.9300000000003</v>
      </c>
      <c r="R281">
        <f>DATEDIF(Table3[[#This Row],[Order Date]],Table3[[#This Row],[Delivery Date]],"D")</f>
        <v>8</v>
      </c>
    </row>
    <row r="282" spans="1:18" x14ac:dyDescent="0.35">
      <c r="A282" t="s">
        <v>618</v>
      </c>
      <c r="B282" t="s">
        <v>619</v>
      </c>
      <c r="C282" t="s">
        <v>13</v>
      </c>
      <c r="D282" t="s">
        <v>82</v>
      </c>
      <c r="E282" s="1">
        <v>45745</v>
      </c>
      <c r="F282" s="1">
        <v>45749</v>
      </c>
      <c r="G282">
        <v>8</v>
      </c>
      <c r="H282">
        <v>607.87</v>
      </c>
      <c r="I282" t="s">
        <v>22</v>
      </c>
      <c r="J282" t="s">
        <v>16</v>
      </c>
      <c r="K282" t="str">
        <f>TEXT(Table3[[#This Row],[Order Date]],"YYYY")</f>
        <v>2025</v>
      </c>
      <c r="L282" t="str">
        <f>TEXT(Table3[[#This Row],[Order Date]],"MMM")</f>
        <v>Mar</v>
      </c>
      <c r="M282" t="str">
        <f>TEXT(Table3[[#This Row],[Order Date]],"DDD")</f>
        <v>Sat</v>
      </c>
      <c r="N282" t="s">
        <v>17</v>
      </c>
      <c r="O282">
        <f>ROUND(G282*H282*VLOOKUP(Table3[[#This Row],[Product Name]],Table2[],2,FALSE),0)</f>
        <v>3161</v>
      </c>
      <c r="P282">
        <f>Table3[[#This Row],[Quantity]]*Table3[[#This Row],[Unit Price]]</f>
        <v>4862.96</v>
      </c>
      <c r="Q282">
        <f>Table3[[#This Row],[Sales Revenue]]-Table3[[#This Row],[Total Cost]]</f>
        <v>1701.96</v>
      </c>
      <c r="R282">
        <f>DATEDIF(Table3[[#This Row],[Order Date]],Table3[[#This Row],[Delivery Date]],"D")</f>
        <v>4</v>
      </c>
    </row>
    <row r="283" spans="1:18" x14ac:dyDescent="0.35">
      <c r="A283" t="s">
        <v>620</v>
      </c>
      <c r="B283" t="s">
        <v>621</v>
      </c>
      <c r="C283" t="s">
        <v>37</v>
      </c>
      <c r="D283" t="s">
        <v>114</v>
      </c>
      <c r="E283" s="1">
        <v>45594</v>
      </c>
      <c r="F283" s="1">
        <v>45597</v>
      </c>
      <c r="G283">
        <v>3</v>
      </c>
      <c r="H283">
        <v>680.07</v>
      </c>
      <c r="I283" t="s">
        <v>15</v>
      </c>
      <c r="J283" t="s">
        <v>16</v>
      </c>
      <c r="K283" t="str">
        <f>TEXT(Table3[[#This Row],[Order Date]],"YYYY")</f>
        <v>2024</v>
      </c>
      <c r="L283" t="str">
        <f>TEXT(Table3[[#This Row],[Order Date]],"MMM")</f>
        <v>Oct</v>
      </c>
      <c r="M283" t="str">
        <f>TEXT(Table3[[#This Row],[Order Date]],"DDD")</f>
        <v>Tue</v>
      </c>
      <c r="N283" t="s">
        <v>29</v>
      </c>
      <c r="O283">
        <f>ROUND(G283*H283*VLOOKUP(Table3[[#This Row],[Product Name]],Table2[],2,FALSE),0)</f>
        <v>1224</v>
      </c>
      <c r="P283">
        <f>Table3[[#This Row],[Quantity]]*Table3[[#This Row],[Unit Price]]</f>
        <v>2040.21</v>
      </c>
      <c r="Q283">
        <f>Table3[[#This Row],[Sales Revenue]]-Table3[[#This Row],[Total Cost]]</f>
        <v>816.21</v>
      </c>
      <c r="R283">
        <f>DATEDIF(Table3[[#This Row],[Order Date]],Table3[[#This Row],[Delivery Date]],"D")</f>
        <v>3</v>
      </c>
    </row>
    <row r="284" spans="1:18" x14ac:dyDescent="0.35">
      <c r="A284" t="s">
        <v>622</v>
      </c>
      <c r="B284" t="s">
        <v>623</v>
      </c>
      <c r="C284" t="s">
        <v>13</v>
      </c>
      <c r="D284" t="s">
        <v>55</v>
      </c>
      <c r="E284" s="1">
        <v>45349</v>
      </c>
      <c r="F284" s="1">
        <v>45352</v>
      </c>
      <c r="G284">
        <v>10</v>
      </c>
      <c r="H284">
        <v>51</v>
      </c>
      <c r="I284" t="s">
        <v>33</v>
      </c>
      <c r="J284" t="s">
        <v>16</v>
      </c>
      <c r="K284" t="str">
        <f>TEXT(Table3[[#This Row],[Order Date]],"YYYY")</f>
        <v>2024</v>
      </c>
      <c r="L284" t="str">
        <f>TEXT(Table3[[#This Row],[Order Date]],"MMM")</f>
        <v>Feb</v>
      </c>
      <c r="M284" t="str">
        <f>TEXT(Table3[[#This Row],[Order Date]],"DDD")</f>
        <v>Tue</v>
      </c>
      <c r="N284" t="s">
        <v>50</v>
      </c>
      <c r="O284">
        <f>ROUND(G284*H284*VLOOKUP(Table3[[#This Row],[Product Name]],Table2[],2,FALSE),0)</f>
        <v>306</v>
      </c>
      <c r="P284">
        <f>Table3[[#This Row],[Quantity]]*Table3[[#This Row],[Unit Price]]</f>
        <v>510</v>
      </c>
      <c r="Q284">
        <f>Table3[[#This Row],[Sales Revenue]]-Table3[[#This Row],[Total Cost]]</f>
        <v>204</v>
      </c>
      <c r="R284">
        <f>DATEDIF(Table3[[#This Row],[Order Date]],Table3[[#This Row],[Delivery Date]],"D")</f>
        <v>3</v>
      </c>
    </row>
    <row r="285" spans="1:18" x14ac:dyDescent="0.35">
      <c r="A285" t="s">
        <v>624</v>
      </c>
      <c r="B285" t="s">
        <v>625</v>
      </c>
      <c r="C285" t="s">
        <v>61</v>
      </c>
      <c r="D285" t="s">
        <v>62</v>
      </c>
      <c r="E285" s="1">
        <v>45480</v>
      </c>
      <c r="F285" s="1">
        <v>45487</v>
      </c>
      <c r="G285">
        <v>6</v>
      </c>
      <c r="H285">
        <v>44.8</v>
      </c>
      <c r="I285" t="s">
        <v>33</v>
      </c>
      <c r="J285" t="s">
        <v>58</v>
      </c>
      <c r="K285" t="str">
        <f>TEXT(Table3[[#This Row],[Order Date]],"YYYY")</f>
        <v>2024</v>
      </c>
      <c r="L285" t="str">
        <f>TEXT(Table3[[#This Row],[Order Date]],"MMM")</f>
        <v>Jul</v>
      </c>
      <c r="M285" t="str">
        <f>TEXT(Table3[[#This Row],[Order Date]],"DDD")</f>
        <v>Sun</v>
      </c>
      <c r="N285" t="s">
        <v>63</v>
      </c>
      <c r="O285">
        <f>ROUND(G285*H285*VLOOKUP(Table3[[#This Row],[Product Name]],Table2[],2,FALSE),0)</f>
        <v>175</v>
      </c>
      <c r="P285">
        <f>Table3[[#This Row],[Quantity]]*Table3[[#This Row],[Unit Price]]</f>
        <v>268.79999999999995</v>
      </c>
      <c r="Q285">
        <f>Table3[[#This Row],[Sales Revenue]]-Table3[[#This Row],[Total Cost]]</f>
        <v>93.799999999999955</v>
      </c>
      <c r="R285">
        <f>DATEDIF(Table3[[#This Row],[Order Date]],Table3[[#This Row],[Delivery Date]],"D")</f>
        <v>7</v>
      </c>
    </row>
    <row r="286" spans="1:18" x14ac:dyDescent="0.35">
      <c r="A286" t="s">
        <v>626</v>
      </c>
      <c r="B286" t="s">
        <v>627</v>
      </c>
      <c r="C286" t="s">
        <v>13</v>
      </c>
      <c r="D286" t="s">
        <v>82</v>
      </c>
      <c r="E286" s="1">
        <v>45724</v>
      </c>
      <c r="F286" s="1">
        <v>45728</v>
      </c>
      <c r="G286">
        <v>1</v>
      </c>
      <c r="H286">
        <v>109.95</v>
      </c>
      <c r="I286" t="s">
        <v>15</v>
      </c>
      <c r="J286" t="s">
        <v>23</v>
      </c>
      <c r="K286" t="str">
        <f>TEXT(Table3[[#This Row],[Order Date]],"YYYY")</f>
        <v>2025</v>
      </c>
      <c r="L286" t="str">
        <f>TEXT(Table3[[#This Row],[Order Date]],"MMM")</f>
        <v>Mar</v>
      </c>
      <c r="M286" t="str">
        <f>TEXT(Table3[[#This Row],[Order Date]],"DDD")</f>
        <v>Sat</v>
      </c>
      <c r="N286" t="s">
        <v>34</v>
      </c>
      <c r="O286">
        <f>ROUND(G286*H286*VLOOKUP(Table3[[#This Row],[Product Name]],Table2[],2,FALSE),0)</f>
        <v>71</v>
      </c>
      <c r="P286">
        <f>Table3[[#This Row],[Quantity]]*Table3[[#This Row],[Unit Price]]</f>
        <v>109.95</v>
      </c>
      <c r="Q286">
        <f>Table3[[#This Row],[Sales Revenue]]-Table3[[#This Row],[Total Cost]]</f>
        <v>38.950000000000003</v>
      </c>
      <c r="R286">
        <f>DATEDIF(Table3[[#This Row],[Order Date]],Table3[[#This Row],[Delivery Date]],"D")</f>
        <v>4</v>
      </c>
    </row>
    <row r="287" spans="1:18" x14ac:dyDescent="0.35">
      <c r="A287" t="s">
        <v>628</v>
      </c>
      <c r="B287" t="s">
        <v>629</v>
      </c>
      <c r="C287" t="s">
        <v>27</v>
      </c>
      <c r="D287" t="s">
        <v>32</v>
      </c>
      <c r="E287" s="1">
        <v>45662</v>
      </c>
      <c r="F287" s="1">
        <v>45665</v>
      </c>
      <c r="G287">
        <v>3</v>
      </c>
      <c r="H287">
        <v>609.57000000000005</v>
      </c>
      <c r="I287" t="s">
        <v>22</v>
      </c>
      <c r="J287" t="s">
        <v>16</v>
      </c>
      <c r="K287" t="str">
        <f>TEXT(Table3[[#This Row],[Order Date]],"YYYY")</f>
        <v>2025</v>
      </c>
      <c r="L287" t="str">
        <f>TEXT(Table3[[#This Row],[Order Date]],"MMM")</f>
        <v>Jan</v>
      </c>
      <c r="M287" t="str">
        <f>TEXT(Table3[[#This Row],[Order Date]],"DDD")</f>
        <v>Sun</v>
      </c>
      <c r="N287" t="s">
        <v>43</v>
      </c>
      <c r="O287">
        <f>ROUND(G287*H287*VLOOKUP(Table3[[#This Row],[Product Name]],Table2[],2,FALSE),0)</f>
        <v>1554</v>
      </c>
      <c r="P287">
        <f>Table3[[#This Row],[Quantity]]*Table3[[#This Row],[Unit Price]]</f>
        <v>1828.71</v>
      </c>
      <c r="Q287">
        <f>Table3[[#This Row],[Sales Revenue]]-Table3[[#This Row],[Total Cost]]</f>
        <v>274.71000000000004</v>
      </c>
      <c r="R287">
        <f>DATEDIF(Table3[[#This Row],[Order Date]],Table3[[#This Row],[Delivery Date]],"D")</f>
        <v>3</v>
      </c>
    </row>
    <row r="288" spans="1:18" x14ac:dyDescent="0.35">
      <c r="A288" t="s">
        <v>630</v>
      </c>
      <c r="B288" t="s">
        <v>631</v>
      </c>
      <c r="C288" t="s">
        <v>20</v>
      </c>
      <c r="D288" t="s">
        <v>66</v>
      </c>
      <c r="E288" s="1">
        <v>45301</v>
      </c>
      <c r="F288" s="1">
        <v>45309</v>
      </c>
      <c r="G288">
        <v>2</v>
      </c>
      <c r="H288">
        <v>363.28</v>
      </c>
      <c r="I288" t="s">
        <v>33</v>
      </c>
      <c r="J288" t="s">
        <v>23</v>
      </c>
      <c r="K288" t="str">
        <f>TEXT(Table3[[#This Row],[Order Date]],"YYYY")</f>
        <v>2024</v>
      </c>
      <c r="L288" t="str">
        <f>TEXT(Table3[[#This Row],[Order Date]],"MMM")</f>
        <v>Jan</v>
      </c>
      <c r="M288" t="str">
        <f>TEXT(Table3[[#This Row],[Order Date]],"DDD")</f>
        <v>Wed</v>
      </c>
      <c r="N288" t="s">
        <v>29</v>
      </c>
      <c r="O288">
        <f>ROUND(G288*H288*VLOOKUP(Table3[[#This Row],[Product Name]],Table2[],2,FALSE),0)</f>
        <v>363</v>
      </c>
      <c r="P288">
        <f>Table3[[#This Row],[Quantity]]*Table3[[#This Row],[Unit Price]]</f>
        <v>726.56</v>
      </c>
      <c r="Q288">
        <f>Table3[[#This Row],[Sales Revenue]]-Table3[[#This Row],[Total Cost]]</f>
        <v>363.55999999999995</v>
      </c>
      <c r="R288">
        <f>DATEDIF(Table3[[#This Row],[Order Date]],Table3[[#This Row],[Delivery Date]],"D")</f>
        <v>8</v>
      </c>
    </row>
    <row r="289" spans="1:18" x14ac:dyDescent="0.35">
      <c r="A289" t="s">
        <v>632</v>
      </c>
      <c r="B289" t="s">
        <v>633</v>
      </c>
      <c r="C289" t="s">
        <v>20</v>
      </c>
      <c r="D289" t="s">
        <v>69</v>
      </c>
      <c r="E289" s="1">
        <v>45340</v>
      </c>
      <c r="F289" s="1">
        <v>45345</v>
      </c>
      <c r="G289">
        <v>4</v>
      </c>
      <c r="H289">
        <v>171.49</v>
      </c>
      <c r="I289" t="s">
        <v>15</v>
      </c>
      <c r="J289" t="s">
        <v>23</v>
      </c>
      <c r="K289" t="str">
        <f>TEXT(Table3[[#This Row],[Order Date]],"YYYY")</f>
        <v>2024</v>
      </c>
      <c r="L289" t="str">
        <f>TEXT(Table3[[#This Row],[Order Date]],"MMM")</f>
        <v>Feb</v>
      </c>
      <c r="M289" t="str">
        <f>TEXT(Table3[[#This Row],[Order Date]],"DDD")</f>
        <v>Sun</v>
      </c>
      <c r="N289" t="s">
        <v>96</v>
      </c>
      <c r="O289">
        <f>ROUND(G289*H289*VLOOKUP(Table3[[#This Row],[Product Name]],Table2[],2,FALSE),0)</f>
        <v>480</v>
      </c>
      <c r="P289">
        <f>Table3[[#This Row],[Quantity]]*Table3[[#This Row],[Unit Price]]</f>
        <v>685.96</v>
      </c>
      <c r="Q289">
        <f>Table3[[#This Row],[Sales Revenue]]-Table3[[#This Row],[Total Cost]]</f>
        <v>205.96000000000004</v>
      </c>
      <c r="R289">
        <f>DATEDIF(Table3[[#This Row],[Order Date]],Table3[[#This Row],[Delivery Date]],"D")</f>
        <v>5</v>
      </c>
    </row>
    <row r="290" spans="1:18" x14ac:dyDescent="0.35">
      <c r="A290" t="s">
        <v>634</v>
      </c>
      <c r="B290" t="s">
        <v>635</v>
      </c>
      <c r="C290" t="s">
        <v>27</v>
      </c>
      <c r="D290" t="s">
        <v>46</v>
      </c>
      <c r="E290" s="1">
        <v>45639</v>
      </c>
      <c r="F290" s="1">
        <v>45641</v>
      </c>
      <c r="G290">
        <v>9</v>
      </c>
      <c r="H290">
        <v>806.05</v>
      </c>
      <c r="I290" t="s">
        <v>15</v>
      </c>
      <c r="J290" t="s">
        <v>16</v>
      </c>
      <c r="K290" t="str">
        <f>TEXT(Table3[[#This Row],[Order Date]],"YYYY")</f>
        <v>2024</v>
      </c>
      <c r="L290" t="str">
        <f>TEXT(Table3[[#This Row],[Order Date]],"MMM")</f>
        <v>Dec</v>
      </c>
      <c r="M290" t="str">
        <f>TEXT(Table3[[#This Row],[Order Date]],"DDD")</f>
        <v>Fri</v>
      </c>
      <c r="N290" t="s">
        <v>96</v>
      </c>
      <c r="O290">
        <f>ROUND(G290*H290*VLOOKUP(Table3[[#This Row],[Product Name]],Table2[],2,FALSE),0)</f>
        <v>3990</v>
      </c>
      <c r="P290">
        <f>Table3[[#This Row],[Quantity]]*Table3[[#This Row],[Unit Price]]</f>
        <v>7254.45</v>
      </c>
      <c r="Q290">
        <f>Table3[[#This Row],[Sales Revenue]]-Table3[[#This Row],[Total Cost]]</f>
        <v>3264.45</v>
      </c>
      <c r="R290">
        <f>DATEDIF(Table3[[#This Row],[Order Date]],Table3[[#This Row],[Delivery Date]],"D")</f>
        <v>2</v>
      </c>
    </row>
    <row r="291" spans="1:18" x14ac:dyDescent="0.35">
      <c r="A291" t="s">
        <v>636</v>
      </c>
      <c r="B291" t="s">
        <v>637</v>
      </c>
      <c r="C291" t="s">
        <v>37</v>
      </c>
      <c r="D291" t="s">
        <v>75</v>
      </c>
      <c r="E291" s="1">
        <v>45725</v>
      </c>
      <c r="F291" s="1">
        <v>45734</v>
      </c>
      <c r="G291">
        <v>1</v>
      </c>
      <c r="H291">
        <v>462.31</v>
      </c>
      <c r="I291" t="s">
        <v>22</v>
      </c>
      <c r="J291" t="s">
        <v>23</v>
      </c>
      <c r="K291" t="str">
        <f>TEXT(Table3[[#This Row],[Order Date]],"YYYY")</f>
        <v>2025</v>
      </c>
      <c r="L291" t="str">
        <f>TEXT(Table3[[#This Row],[Order Date]],"MMM")</f>
        <v>Mar</v>
      </c>
      <c r="M291" t="str">
        <f>TEXT(Table3[[#This Row],[Order Date]],"DDD")</f>
        <v>Sun</v>
      </c>
      <c r="N291" t="s">
        <v>17</v>
      </c>
      <c r="O291">
        <f>ROUND(G291*H291*VLOOKUP(Table3[[#This Row],[Product Name]],Table2[],2,FALSE),0)</f>
        <v>370</v>
      </c>
      <c r="P291">
        <f>Table3[[#This Row],[Quantity]]*Table3[[#This Row],[Unit Price]]</f>
        <v>462.31</v>
      </c>
      <c r="Q291">
        <f>Table3[[#This Row],[Sales Revenue]]-Table3[[#This Row],[Total Cost]]</f>
        <v>92.31</v>
      </c>
      <c r="R291">
        <f>DATEDIF(Table3[[#This Row],[Order Date]],Table3[[#This Row],[Delivery Date]],"D")</f>
        <v>9</v>
      </c>
    </row>
    <row r="292" spans="1:18" x14ac:dyDescent="0.35">
      <c r="A292" t="s">
        <v>638</v>
      </c>
      <c r="B292" t="s">
        <v>639</v>
      </c>
      <c r="C292" t="s">
        <v>27</v>
      </c>
      <c r="D292" t="s">
        <v>46</v>
      </c>
      <c r="E292" s="1">
        <v>45445</v>
      </c>
      <c r="F292" s="1">
        <v>45447</v>
      </c>
      <c r="G292">
        <v>10</v>
      </c>
      <c r="H292">
        <v>260.25</v>
      </c>
      <c r="I292" t="s">
        <v>33</v>
      </c>
      <c r="J292" t="s">
        <v>23</v>
      </c>
      <c r="K292" t="str">
        <f>TEXT(Table3[[#This Row],[Order Date]],"YYYY")</f>
        <v>2024</v>
      </c>
      <c r="L292" t="str">
        <f>TEXT(Table3[[#This Row],[Order Date]],"MMM")</f>
        <v>Jun</v>
      </c>
      <c r="M292" t="str">
        <f>TEXT(Table3[[#This Row],[Order Date]],"DDD")</f>
        <v>Sun</v>
      </c>
      <c r="N292" t="s">
        <v>29</v>
      </c>
      <c r="O292">
        <f>ROUND(G292*H292*VLOOKUP(Table3[[#This Row],[Product Name]],Table2[],2,FALSE),0)</f>
        <v>1431</v>
      </c>
      <c r="P292">
        <f>Table3[[#This Row],[Quantity]]*Table3[[#This Row],[Unit Price]]</f>
        <v>2602.5</v>
      </c>
      <c r="Q292">
        <f>Table3[[#This Row],[Sales Revenue]]-Table3[[#This Row],[Total Cost]]</f>
        <v>1171.5</v>
      </c>
      <c r="R292">
        <f>DATEDIF(Table3[[#This Row],[Order Date]],Table3[[#This Row],[Delivery Date]],"D")</f>
        <v>2</v>
      </c>
    </row>
    <row r="293" spans="1:18" x14ac:dyDescent="0.35">
      <c r="A293" t="s">
        <v>640</v>
      </c>
      <c r="B293" t="s">
        <v>641</v>
      </c>
      <c r="C293" t="s">
        <v>13</v>
      </c>
      <c r="D293" t="s">
        <v>72</v>
      </c>
      <c r="E293" s="1">
        <v>45696</v>
      </c>
      <c r="F293" s="1">
        <v>45703</v>
      </c>
      <c r="G293">
        <v>6</v>
      </c>
      <c r="H293">
        <v>529.66999999999996</v>
      </c>
      <c r="I293" t="s">
        <v>15</v>
      </c>
      <c r="J293" t="s">
        <v>23</v>
      </c>
      <c r="K293" t="str">
        <f>TEXT(Table3[[#This Row],[Order Date]],"YYYY")</f>
        <v>2025</v>
      </c>
      <c r="L293" t="str">
        <f>TEXT(Table3[[#This Row],[Order Date]],"MMM")</f>
        <v>Feb</v>
      </c>
      <c r="M293" t="str">
        <f>TEXT(Table3[[#This Row],[Order Date]],"DDD")</f>
        <v>Sat</v>
      </c>
      <c r="N293" t="s">
        <v>63</v>
      </c>
      <c r="O293">
        <f>ROUND(G293*H293*VLOOKUP(Table3[[#This Row],[Product Name]],Table2[],2,FALSE),0)</f>
        <v>2384</v>
      </c>
      <c r="P293">
        <f>Table3[[#This Row],[Quantity]]*Table3[[#This Row],[Unit Price]]</f>
        <v>3178.0199999999995</v>
      </c>
      <c r="Q293">
        <f>Table3[[#This Row],[Sales Revenue]]-Table3[[#This Row],[Total Cost]]</f>
        <v>794.01999999999953</v>
      </c>
      <c r="R293">
        <f>DATEDIF(Table3[[#This Row],[Order Date]],Table3[[#This Row],[Delivery Date]],"D")</f>
        <v>7</v>
      </c>
    </row>
    <row r="294" spans="1:18" x14ac:dyDescent="0.35">
      <c r="A294" t="s">
        <v>642</v>
      </c>
      <c r="B294" t="s">
        <v>643</v>
      </c>
      <c r="C294" t="s">
        <v>20</v>
      </c>
      <c r="D294" t="s">
        <v>66</v>
      </c>
      <c r="E294" s="1">
        <v>45623</v>
      </c>
      <c r="F294" s="1">
        <v>45632</v>
      </c>
      <c r="G294">
        <v>7</v>
      </c>
      <c r="H294">
        <v>574.17999999999995</v>
      </c>
      <c r="I294" t="s">
        <v>33</v>
      </c>
      <c r="J294" t="s">
        <v>49</v>
      </c>
      <c r="K294" t="str">
        <f>TEXT(Table3[[#This Row],[Order Date]],"YYYY")</f>
        <v>2024</v>
      </c>
      <c r="L294" t="str">
        <f>TEXT(Table3[[#This Row],[Order Date]],"MMM")</f>
        <v>Nov</v>
      </c>
      <c r="M294" t="str">
        <f>TEXT(Table3[[#This Row],[Order Date]],"DDD")</f>
        <v>Wed</v>
      </c>
      <c r="N294" t="s">
        <v>63</v>
      </c>
      <c r="O294">
        <f>ROUND(G294*H294*VLOOKUP(Table3[[#This Row],[Product Name]],Table2[],2,FALSE),0)</f>
        <v>2010</v>
      </c>
      <c r="P294">
        <f>Table3[[#This Row],[Quantity]]*Table3[[#This Row],[Unit Price]]</f>
        <v>4019.2599999999998</v>
      </c>
      <c r="Q294">
        <f>Table3[[#This Row],[Sales Revenue]]-Table3[[#This Row],[Total Cost]]</f>
        <v>2009.2599999999998</v>
      </c>
      <c r="R294">
        <f>DATEDIF(Table3[[#This Row],[Order Date]],Table3[[#This Row],[Delivery Date]],"D")</f>
        <v>9</v>
      </c>
    </row>
    <row r="295" spans="1:18" x14ac:dyDescent="0.35">
      <c r="A295" t="s">
        <v>644</v>
      </c>
      <c r="B295" t="s">
        <v>645</v>
      </c>
      <c r="C295" t="s">
        <v>61</v>
      </c>
      <c r="D295" t="s">
        <v>78</v>
      </c>
      <c r="E295" s="1">
        <v>45419</v>
      </c>
      <c r="F295" s="1">
        <v>45427</v>
      </c>
      <c r="G295">
        <v>2</v>
      </c>
      <c r="H295">
        <v>175.42</v>
      </c>
      <c r="I295" t="s">
        <v>22</v>
      </c>
      <c r="J295" t="s">
        <v>49</v>
      </c>
      <c r="K295" t="str">
        <f>TEXT(Table3[[#This Row],[Order Date]],"YYYY")</f>
        <v>2024</v>
      </c>
      <c r="L295" t="str">
        <f>TEXT(Table3[[#This Row],[Order Date]],"MMM")</f>
        <v>May</v>
      </c>
      <c r="M295" t="str">
        <f>TEXT(Table3[[#This Row],[Order Date]],"DDD")</f>
        <v>Tue</v>
      </c>
      <c r="N295" t="s">
        <v>29</v>
      </c>
      <c r="O295">
        <f>ROUND(G295*H295*VLOOKUP(Table3[[#This Row],[Product Name]],Table2[],2,FALSE),0)</f>
        <v>246</v>
      </c>
      <c r="P295">
        <f>Table3[[#This Row],[Quantity]]*Table3[[#This Row],[Unit Price]]</f>
        <v>350.84</v>
      </c>
      <c r="Q295">
        <f>Table3[[#This Row],[Sales Revenue]]-Table3[[#This Row],[Total Cost]]</f>
        <v>104.83999999999997</v>
      </c>
      <c r="R295">
        <f>DATEDIF(Table3[[#This Row],[Order Date]],Table3[[#This Row],[Delivery Date]],"D")</f>
        <v>8</v>
      </c>
    </row>
    <row r="296" spans="1:18" x14ac:dyDescent="0.35">
      <c r="A296" t="s">
        <v>646</v>
      </c>
      <c r="B296" t="s">
        <v>647</v>
      </c>
      <c r="C296" t="s">
        <v>61</v>
      </c>
      <c r="D296" t="s">
        <v>78</v>
      </c>
      <c r="E296" s="1">
        <v>45303</v>
      </c>
      <c r="F296" s="1">
        <v>45307</v>
      </c>
      <c r="G296">
        <v>10</v>
      </c>
      <c r="H296">
        <v>142.11000000000001</v>
      </c>
      <c r="I296" t="s">
        <v>33</v>
      </c>
      <c r="J296" t="s">
        <v>49</v>
      </c>
      <c r="K296" t="str">
        <f>TEXT(Table3[[#This Row],[Order Date]],"YYYY")</f>
        <v>2024</v>
      </c>
      <c r="L296" t="str">
        <f>TEXT(Table3[[#This Row],[Order Date]],"MMM")</f>
        <v>Jan</v>
      </c>
      <c r="M296" t="str">
        <f>TEXT(Table3[[#This Row],[Order Date]],"DDD")</f>
        <v>Fri</v>
      </c>
      <c r="N296" t="s">
        <v>63</v>
      </c>
      <c r="O296">
        <f>ROUND(G296*H296*VLOOKUP(Table3[[#This Row],[Product Name]],Table2[],2,FALSE),0)</f>
        <v>995</v>
      </c>
      <c r="P296">
        <f>Table3[[#This Row],[Quantity]]*Table3[[#This Row],[Unit Price]]</f>
        <v>1421.1000000000001</v>
      </c>
      <c r="Q296">
        <f>Table3[[#This Row],[Sales Revenue]]-Table3[[#This Row],[Total Cost]]</f>
        <v>426.10000000000014</v>
      </c>
      <c r="R296">
        <f>DATEDIF(Table3[[#This Row],[Order Date]],Table3[[#This Row],[Delivery Date]],"D")</f>
        <v>4</v>
      </c>
    </row>
    <row r="297" spans="1:18" x14ac:dyDescent="0.35">
      <c r="A297" t="s">
        <v>648</v>
      </c>
      <c r="B297" t="s">
        <v>649</v>
      </c>
      <c r="C297" t="s">
        <v>61</v>
      </c>
      <c r="D297" t="s">
        <v>62</v>
      </c>
      <c r="E297" s="1">
        <v>45375</v>
      </c>
      <c r="F297" s="1">
        <v>45382</v>
      </c>
      <c r="G297">
        <v>4</v>
      </c>
      <c r="H297">
        <v>262.69</v>
      </c>
      <c r="I297" t="s">
        <v>22</v>
      </c>
      <c r="J297" t="s">
        <v>58</v>
      </c>
      <c r="K297" t="str">
        <f>TEXT(Table3[[#This Row],[Order Date]],"YYYY")</f>
        <v>2024</v>
      </c>
      <c r="L297" t="str">
        <f>TEXT(Table3[[#This Row],[Order Date]],"MMM")</f>
        <v>Mar</v>
      </c>
      <c r="M297" t="str">
        <f>TEXT(Table3[[#This Row],[Order Date]],"DDD")</f>
        <v>Sun</v>
      </c>
      <c r="N297" t="s">
        <v>79</v>
      </c>
      <c r="O297">
        <f>ROUND(G297*H297*VLOOKUP(Table3[[#This Row],[Product Name]],Table2[],2,FALSE),0)</f>
        <v>683</v>
      </c>
      <c r="P297">
        <f>Table3[[#This Row],[Quantity]]*Table3[[#This Row],[Unit Price]]</f>
        <v>1050.76</v>
      </c>
      <c r="Q297">
        <f>Table3[[#This Row],[Sales Revenue]]-Table3[[#This Row],[Total Cost]]</f>
        <v>367.76</v>
      </c>
      <c r="R297">
        <f>DATEDIF(Table3[[#This Row],[Order Date]],Table3[[#This Row],[Delivery Date]],"D")</f>
        <v>7</v>
      </c>
    </row>
    <row r="298" spans="1:18" x14ac:dyDescent="0.35">
      <c r="A298" t="s">
        <v>650</v>
      </c>
      <c r="B298" t="s">
        <v>651</v>
      </c>
      <c r="C298" t="s">
        <v>20</v>
      </c>
      <c r="D298" t="s">
        <v>66</v>
      </c>
      <c r="E298" s="1">
        <v>45425</v>
      </c>
      <c r="F298" s="1">
        <v>45431</v>
      </c>
      <c r="G298">
        <v>7</v>
      </c>
      <c r="H298">
        <v>772.32</v>
      </c>
      <c r="I298" t="s">
        <v>15</v>
      </c>
      <c r="J298" t="s">
        <v>49</v>
      </c>
      <c r="K298" t="str">
        <f>TEXT(Table3[[#This Row],[Order Date]],"YYYY")</f>
        <v>2024</v>
      </c>
      <c r="L298" t="str">
        <f>TEXT(Table3[[#This Row],[Order Date]],"MMM")</f>
        <v>May</v>
      </c>
      <c r="M298" t="str">
        <f>TEXT(Table3[[#This Row],[Order Date]],"DDD")</f>
        <v>Mon</v>
      </c>
      <c r="N298" t="s">
        <v>63</v>
      </c>
      <c r="O298">
        <f>ROUND(G298*H298*VLOOKUP(Table3[[#This Row],[Product Name]],Table2[],2,FALSE),0)</f>
        <v>2703</v>
      </c>
      <c r="P298">
        <f>Table3[[#This Row],[Quantity]]*Table3[[#This Row],[Unit Price]]</f>
        <v>5406.2400000000007</v>
      </c>
      <c r="Q298">
        <f>Table3[[#This Row],[Sales Revenue]]-Table3[[#This Row],[Total Cost]]</f>
        <v>2703.2400000000007</v>
      </c>
      <c r="R298">
        <f>DATEDIF(Table3[[#This Row],[Order Date]],Table3[[#This Row],[Delivery Date]],"D")</f>
        <v>6</v>
      </c>
    </row>
    <row r="299" spans="1:18" x14ac:dyDescent="0.35">
      <c r="A299" t="s">
        <v>652</v>
      </c>
      <c r="B299" t="s">
        <v>653</v>
      </c>
      <c r="C299" t="s">
        <v>37</v>
      </c>
      <c r="D299" t="s">
        <v>85</v>
      </c>
      <c r="E299" s="1">
        <v>45429</v>
      </c>
      <c r="F299" s="1">
        <v>45436</v>
      </c>
      <c r="G299">
        <v>5</v>
      </c>
      <c r="H299">
        <v>431.57</v>
      </c>
      <c r="I299" t="s">
        <v>22</v>
      </c>
      <c r="J299" t="s">
        <v>58</v>
      </c>
      <c r="K299" t="str">
        <f>TEXT(Table3[[#This Row],[Order Date]],"YYYY")</f>
        <v>2024</v>
      </c>
      <c r="L299" t="str">
        <f>TEXT(Table3[[#This Row],[Order Date]],"MMM")</f>
        <v>May</v>
      </c>
      <c r="M299" t="str">
        <f>TEXT(Table3[[#This Row],[Order Date]],"DDD")</f>
        <v>Fri</v>
      </c>
      <c r="N299" t="s">
        <v>29</v>
      </c>
      <c r="O299">
        <f>ROUND(G299*H299*VLOOKUP(Table3[[#This Row],[Product Name]],Table2[],2,FALSE),0)</f>
        <v>1187</v>
      </c>
      <c r="P299">
        <f>Table3[[#This Row],[Quantity]]*Table3[[#This Row],[Unit Price]]</f>
        <v>2157.85</v>
      </c>
      <c r="Q299">
        <f>Table3[[#This Row],[Sales Revenue]]-Table3[[#This Row],[Total Cost]]</f>
        <v>970.84999999999991</v>
      </c>
      <c r="R299">
        <f>DATEDIF(Table3[[#This Row],[Order Date]],Table3[[#This Row],[Delivery Date]],"D")</f>
        <v>7</v>
      </c>
    </row>
    <row r="300" spans="1:18" x14ac:dyDescent="0.35">
      <c r="A300" t="s">
        <v>654</v>
      </c>
      <c r="B300" t="s">
        <v>655</v>
      </c>
      <c r="C300" t="s">
        <v>37</v>
      </c>
      <c r="D300" t="s">
        <v>114</v>
      </c>
      <c r="E300" s="1">
        <v>45600</v>
      </c>
      <c r="F300" s="1">
        <v>45607</v>
      </c>
      <c r="G300">
        <v>8</v>
      </c>
      <c r="H300">
        <v>682.95</v>
      </c>
      <c r="I300" t="s">
        <v>22</v>
      </c>
      <c r="J300" t="s">
        <v>49</v>
      </c>
      <c r="K300" t="str">
        <f>TEXT(Table3[[#This Row],[Order Date]],"YYYY")</f>
        <v>2024</v>
      </c>
      <c r="L300" t="str">
        <f>TEXT(Table3[[#This Row],[Order Date]],"MMM")</f>
        <v>Nov</v>
      </c>
      <c r="M300" t="str">
        <f>TEXT(Table3[[#This Row],[Order Date]],"DDD")</f>
        <v>Mon</v>
      </c>
      <c r="N300" t="s">
        <v>50</v>
      </c>
      <c r="O300">
        <f>ROUND(G300*H300*VLOOKUP(Table3[[#This Row],[Product Name]],Table2[],2,FALSE),0)</f>
        <v>3278</v>
      </c>
      <c r="P300">
        <f>Table3[[#This Row],[Quantity]]*Table3[[#This Row],[Unit Price]]</f>
        <v>5463.6</v>
      </c>
      <c r="Q300">
        <f>Table3[[#This Row],[Sales Revenue]]-Table3[[#This Row],[Total Cost]]</f>
        <v>2185.6000000000004</v>
      </c>
      <c r="R300">
        <f>DATEDIF(Table3[[#This Row],[Order Date]],Table3[[#This Row],[Delivery Date]],"D")</f>
        <v>7</v>
      </c>
    </row>
    <row r="301" spans="1:18" x14ac:dyDescent="0.35">
      <c r="A301" t="s">
        <v>656</v>
      </c>
      <c r="B301" t="s">
        <v>657</v>
      </c>
      <c r="C301" t="s">
        <v>61</v>
      </c>
      <c r="D301" t="s">
        <v>62</v>
      </c>
      <c r="E301" s="1">
        <v>45453</v>
      </c>
      <c r="F301" s="1">
        <v>45460</v>
      </c>
      <c r="G301">
        <v>8</v>
      </c>
      <c r="H301">
        <v>601.77</v>
      </c>
      <c r="I301" t="s">
        <v>15</v>
      </c>
      <c r="J301" t="s">
        <v>16</v>
      </c>
      <c r="K301" t="str">
        <f>TEXT(Table3[[#This Row],[Order Date]],"YYYY")</f>
        <v>2024</v>
      </c>
      <c r="L301" t="str">
        <f>TEXT(Table3[[#This Row],[Order Date]],"MMM")</f>
        <v>Jun</v>
      </c>
      <c r="M301" t="str">
        <f>TEXT(Table3[[#This Row],[Order Date]],"DDD")</f>
        <v>Mon</v>
      </c>
      <c r="N301" t="s">
        <v>50</v>
      </c>
      <c r="O301">
        <f>ROUND(G301*H301*VLOOKUP(Table3[[#This Row],[Product Name]],Table2[],2,FALSE),0)</f>
        <v>3129</v>
      </c>
      <c r="P301">
        <f>Table3[[#This Row],[Quantity]]*Table3[[#This Row],[Unit Price]]</f>
        <v>4814.16</v>
      </c>
      <c r="Q301">
        <f>Table3[[#This Row],[Sales Revenue]]-Table3[[#This Row],[Total Cost]]</f>
        <v>1685.1599999999999</v>
      </c>
      <c r="R301">
        <f>DATEDIF(Table3[[#This Row],[Order Date]],Table3[[#This Row],[Delivery Date]],"D")</f>
        <v>7</v>
      </c>
    </row>
    <row r="302" spans="1:18" x14ac:dyDescent="0.35">
      <c r="A302" t="s">
        <v>658</v>
      </c>
      <c r="B302" t="s">
        <v>659</v>
      </c>
      <c r="C302" t="s">
        <v>13</v>
      </c>
      <c r="D302" t="s">
        <v>82</v>
      </c>
      <c r="E302" s="1">
        <v>45558</v>
      </c>
      <c r="F302" s="1">
        <v>45563</v>
      </c>
      <c r="G302">
        <v>10</v>
      </c>
      <c r="H302">
        <v>788.48</v>
      </c>
      <c r="I302" t="s">
        <v>22</v>
      </c>
      <c r="J302" t="s">
        <v>49</v>
      </c>
      <c r="K302" t="str">
        <f>TEXT(Table3[[#This Row],[Order Date]],"YYYY")</f>
        <v>2024</v>
      </c>
      <c r="L302" t="str">
        <f>TEXT(Table3[[#This Row],[Order Date]],"MMM")</f>
        <v>Sep</v>
      </c>
      <c r="M302" t="str">
        <f>TEXT(Table3[[#This Row],[Order Date]],"DDD")</f>
        <v>Mon</v>
      </c>
      <c r="N302" t="s">
        <v>17</v>
      </c>
      <c r="O302">
        <f>ROUND(G302*H302*VLOOKUP(Table3[[#This Row],[Product Name]],Table2[],2,FALSE),0)</f>
        <v>5125</v>
      </c>
      <c r="P302">
        <f>Table3[[#This Row],[Quantity]]*Table3[[#This Row],[Unit Price]]</f>
        <v>7884.8</v>
      </c>
      <c r="Q302">
        <f>Table3[[#This Row],[Sales Revenue]]-Table3[[#This Row],[Total Cost]]</f>
        <v>2759.8</v>
      </c>
      <c r="R302">
        <f>DATEDIF(Table3[[#This Row],[Order Date]],Table3[[#This Row],[Delivery Date]],"D")</f>
        <v>5</v>
      </c>
    </row>
    <row r="303" spans="1:18" x14ac:dyDescent="0.35">
      <c r="A303" t="s">
        <v>660</v>
      </c>
      <c r="B303" t="s">
        <v>661</v>
      </c>
      <c r="C303" t="s">
        <v>13</v>
      </c>
      <c r="D303" t="s">
        <v>55</v>
      </c>
      <c r="E303" s="1">
        <v>45611</v>
      </c>
      <c r="F303" s="1">
        <v>45620</v>
      </c>
      <c r="G303">
        <v>7</v>
      </c>
      <c r="H303">
        <v>903.73</v>
      </c>
      <c r="I303" t="s">
        <v>22</v>
      </c>
      <c r="J303" t="s">
        <v>16</v>
      </c>
      <c r="K303" t="str">
        <f>TEXT(Table3[[#This Row],[Order Date]],"YYYY")</f>
        <v>2024</v>
      </c>
      <c r="L303" t="str">
        <f>TEXT(Table3[[#This Row],[Order Date]],"MMM")</f>
        <v>Nov</v>
      </c>
      <c r="M303" t="str">
        <f>TEXT(Table3[[#This Row],[Order Date]],"DDD")</f>
        <v>Fri</v>
      </c>
      <c r="N303" t="s">
        <v>96</v>
      </c>
      <c r="O303">
        <f>ROUND(G303*H303*VLOOKUP(Table3[[#This Row],[Product Name]],Table2[],2,FALSE),0)</f>
        <v>3796</v>
      </c>
      <c r="P303">
        <f>Table3[[#This Row],[Quantity]]*Table3[[#This Row],[Unit Price]]</f>
        <v>6326.1100000000006</v>
      </c>
      <c r="Q303">
        <f>Table3[[#This Row],[Sales Revenue]]-Table3[[#This Row],[Total Cost]]</f>
        <v>2530.1100000000006</v>
      </c>
      <c r="R303">
        <f>DATEDIF(Table3[[#This Row],[Order Date]],Table3[[#This Row],[Delivery Date]],"D")</f>
        <v>9</v>
      </c>
    </row>
    <row r="304" spans="1:18" x14ac:dyDescent="0.35">
      <c r="A304" t="s">
        <v>662</v>
      </c>
      <c r="B304" t="s">
        <v>663</v>
      </c>
      <c r="C304" t="s">
        <v>61</v>
      </c>
      <c r="D304" t="s">
        <v>119</v>
      </c>
      <c r="E304" s="1">
        <v>45428</v>
      </c>
      <c r="F304" s="1">
        <v>45431</v>
      </c>
      <c r="G304">
        <v>8</v>
      </c>
      <c r="H304">
        <v>446.52</v>
      </c>
      <c r="I304" t="s">
        <v>15</v>
      </c>
      <c r="J304" t="s">
        <v>49</v>
      </c>
      <c r="K304" t="str">
        <f>TEXT(Table3[[#This Row],[Order Date]],"YYYY")</f>
        <v>2024</v>
      </c>
      <c r="L304" t="str">
        <f>TEXT(Table3[[#This Row],[Order Date]],"MMM")</f>
        <v>May</v>
      </c>
      <c r="M304" t="str">
        <f>TEXT(Table3[[#This Row],[Order Date]],"DDD")</f>
        <v>Thu</v>
      </c>
      <c r="N304" t="s">
        <v>50</v>
      </c>
      <c r="O304">
        <f>ROUND(G304*H304*VLOOKUP(Table3[[#This Row],[Product Name]],Table2[],2,FALSE),0)</f>
        <v>2679</v>
      </c>
      <c r="P304">
        <f>Table3[[#This Row],[Quantity]]*Table3[[#This Row],[Unit Price]]</f>
        <v>3572.16</v>
      </c>
      <c r="Q304">
        <f>Table3[[#This Row],[Sales Revenue]]-Table3[[#This Row],[Total Cost]]</f>
        <v>893.15999999999985</v>
      </c>
      <c r="R304">
        <f>DATEDIF(Table3[[#This Row],[Order Date]],Table3[[#This Row],[Delivery Date]],"D")</f>
        <v>3</v>
      </c>
    </row>
    <row r="305" spans="1:18" x14ac:dyDescent="0.35">
      <c r="A305" t="s">
        <v>664</v>
      </c>
      <c r="B305" t="s">
        <v>665</v>
      </c>
      <c r="C305" t="s">
        <v>27</v>
      </c>
      <c r="D305" t="s">
        <v>46</v>
      </c>
      <c r="E305" s="1">
        <v>45628</v>
      </c>
      <c r="F305" s="1">
        <v>45636</v>
      </c>
      <c r="G305">
        <v>8</v>
      </c>
      <c r="H305">
        <v>264.7</v>
      </c>
      <c r="I305" t="s">
        <v>33</v>
      </c>
      <c r="J305" t="s">
        <v>58</v>
      </c>
      <c r="K305" t="str">
        <f>TEXT(Table3[[#This Row],[Order Date]],"YYYY")</f>
        <v>2024</v>
      </c>
      <c r="L305" t="str">
        <f>TEXT(Table3[[#This Row],[Order Date]],"MMM")</f>
        <v>Dec</v>
      </c>
      <c r="M305" t="str">
        <f>TEXT(Table3[[#This Row],[Order Date]],"DDD")</f>
        <v>Mon</v>
      </c>
      <c r="N305" t="s">
        <v>24</v>
      </c>
      <c r="O305">
        <f>ROUND(G305*H305*VLOOKUP(Table3[[#This Row],[Product Name]],Table2[],2,FALSE),0)</f>
        <v>1165</v>
      </c>
      <c r="P305">
        <f>Table3[[#This Row],[Quantity]]*Table3[[#This Row],[Unit Price]]</f>
        <v>2117.6</v>
      </c>
      <c r="Q305">
        <f>Table3[[#This Row],[Sales Revenue]]-Table3[[#This Row],[Total Cost]]</f>
        <v>952.59999999999991</v>
      </c>
      <c r="R305">
        <f>DATEDIF(Table3[[#This Row],[Order Date]],Table3[[#This Row],[Delivery Date]],"D")</f>
        <v>8</v>
      </c>
    </row>
    <row r="306" spans="1:18" x14ac:dyDescent="0.35">
      <c r="A306" t="s">
        <v>666</v>
      </c>
      <c r="B306" t="s">
        <v>667</v>
      </c>
      <c r="C306" t="s">
        <v>13</v>
      </c>
      <c r="D306" t="s">
        <v>72</v>
      </c>
      <c r="E306" s="1">
        <v>45694</v>
      </c>
      <c r="F306" s="1">
        <v>45703</v>
      </c>
      <c r="G306">
        <v>10</v>
      </c>
      <c r="H306">
        <v>274.70999999999998</v>
      </c>
      <c r="I306" t="s">
        <v>22</v>
      </c>
      <c r="J306" t="s">
        <v>58</v>
      </c>
      <c r="K306" t="str">
        <f>TEXT(Table3[[#This Row],[Order Date]],"YYYY")</f>
        <v>2025</v>
      </c>
      <c r="L306" t="str">
        <f>TEXT(Table3[[#This Row],[Order Date]],"MMM")</f>
        <v>Feb</v>
      </c>
      <c r="M306" t="str">
        <f>TEXT(Table3[[#This Row],[Order Date]],"DDD")</f>
        <v>Thu</v>
      </c>
      <c r="N306" t="s">
        <v>39</v>
      </c>
      <c r="O306">
        <f>ROUND(G306*H306*VLOOKUP(Table3[[#This Row],[Product Name]],Table2[],2,FALSE),0)</f>
        <v>2060</v>
      </c>
      <c r="P306">
        <f>Table3[[#This Row],[Quantity]]*Table3[[#This Row],[Unit Price]]</f>
        <v>2747.1</v>
      </c>
      <c r="Q306">
        <f>Table3[[#This Row],[Sales Revenue]]-Table3[[#This Row],[Total Cost]]</f>
        <v>687.09999999999991</v>
      </c>
      <c r="R306">
        <f>DATEDIF(Table3[[#This Row],[Order Date]],Table3[[#This Row],[Delivery Date]],"D")</f>
        <v>9</v>
      </c>
    </row>
    <row r="307" spans="1:18" x14ac:dyDescent="0.35">
      <c r="A307" t="s">
        <v>668</v>
      </c>
      <c r="B307" t="s">
        <v>669</v>
      </c>
      <c r="C307" t="s">
        <v>20</v>
      </c>
      <c r="D307" t="s">
        <v>103</v>
      </c>
      <c r="E307" s="1">
        <v>45384</v>
      </c>
      <c r="F307" s="1">
        <v>45394</v>
      </c>
      <c r="G307">
        <v>2</v>
      </c>
      <c r="H307">
        <v>487.28</v>
      </c>
      <c r="I307" t="s">
        <v>15</v>
      </c>
      <c r="J307" t="s">
        <v>23</v>
      </c>
      <c r="K307" t="str">
        <f>TEXT(Table3[[#This Row],[Order Date]],"YYYY")</f>
        <v>2024</v>
      </c>
      <c r="L307" t="str">
        <f>TEXT(Table3[[#This Row],[Order Date]],"MMM")</f>
        <v>Apr</v>
      </c>
      <c r="M307" t="str">
        <f>TEXT(Table3[[#This Row],[Order Date]],"DDD")</f>
        <v>Tue</v>
      </c>
      <c r="N307" t="s">
        <v>96</v>
      </c>
      <c r="O307">
        <f>ROUND(G307*H307*VLOOKUP(Table3[[#This Row],[Product Name]],Table2[],2,FALSE),0)</f>
        <v>536</v>
      </c>
      <c r="P307">
        <f>Table3[[#This Row],[Quantity]]*Table3[[#This Row],[Unit Price]]</f>
        <v>974.56</v>
      </c>
      <c r="Q307">
        <f>Table3[[#This Row],[Sales Revenue]]-Table3[[#This Row],[Total Cost]]</f>
        <v>438.55999999999995</v>
      </c>
      <c r="R307">
        <f>DATEDIF(Table3[[#This Row],[Order Date]],Table3[[#This Row],[Delivery Date]],"D")</f>
        <v>10</v>
      </c>
    </row>
    <row r="308" spans="1:18" x14ac:dyDescent="0.35">
      <c r="A308" t="s">
        <v>670</v>
      </c>
      <c r="B308" t="s">
        <v>671</v>
      </c>
      <c r="C308" t="s">
        <v>13</v>
      </c>
      <c r="D308" t="s">
        <v>14</v>
      </c>
      <c r="E308" s="1">
        <v>45733</v>
      </c>
      <c r="F308" s="1">
        <v>45737</v>
      </c>
      <c r="G308">
        <v>10</v>
      </c>
      <c r="H308">
        <v>549.07000000000005</v>
      </c>
      <c r="I308" t="s">
        <v>33</v>
      </c>
      <c r="J308" t="s">
        <v>58</v>
      </c>
      <c r="K308" t="str">
        <f>TEXT(Table3[[#This Row],[Order Date]],"YYYY")</f>
        <v>2025</v>
      </c>
      <c r="L308" t="str">
        <f>TEXT(Table3[[#This Row],[Order Date]],"MMM")</f>
        <v>Mar</v>
      </c>
      <c r="M308" t="str">
        <f>TEXT(Table3[[#This Row],[Order Date]],"DDD")</f>
        <v>Mon</v>
      </c>
      <c r="N308" t="s">
        <v>96</v>
      </c>
      <c r="O308">
        <f>ROUND(G308*H308*VLOOKUP(Table3[[#This Row],[Product Name]],Table2[],2,FALSE),0)</f>
        <v>4118</v>
      </c>
      <c r="P308">
        <f>Table3[[#This Row],[Quantity]]*Table3[[#This Row],[Unit Price]]</f>
        <v>5490.7000000000007</v>
      </c>
      <c r="Q308">
        <f>Table3[[#This Row],[Sales Revenue]]-Table3[[#This Row],[Total Cost]]</f>
        <v>1372.7000000000007</v>
      </c>
      <c r="R308">
        <f>DATEDIF(Table3[[#This Row],[Order Date]],Table3[[#This Row],[Delivery Date]],"D")</f>
        <v>4</v>
      </c>
    </row>
    <row r="309" spans="1:18" x14ac:dyDescent="0.35">
      <c r="A309" t="s">
        <v>672</v>
      </c>
      <c r="B309" t="s">
        <v>673</v>
      </c>
      <c r="C309" t="s">
        <v>20</v>
      </c>
      <c r="D309" t="s">
        <v>21</v>
      </c>
      <c r="E309" s="1">
        <v>45376</v>
      </c>
      <c r="F309" s="1">
        <v>45378</v>
      </c>
      <c r="G309">
        <v>3</v>
      </c>
      <c r="H309">
        <v>216.83</v>
      </c>
      <c r="I309" t="s">
        <v>33</v>
      </c>
      <c r="J309" t="s">
        <v>58</v>
      </c>
      <c r="K309" t="str">
        <f>TEXT(Table3[[#This Row],[Order Date]],"YYYY")</f>
        <v>2024</v>
      </c>
      <c r="L309" t="str">
        <f>TEXT(Table3[[#This Row],[Order Date]],"MMM")</f>
        <v>Mar</v>
      </c>
      <c r="M309" t="str">
        <f>TEXT(Table3[[#This Row],[Order Date]],"DDD")</f>
        <v>Mon</v>
      </c>
      <c r="N309" t="s">
        <v>24</v>
      </c>
      <c r="O309">
        <f>ROUND(G309*H309*VLOOKUP(Table3[[#This Row],[Product Name]],Table2[],2,FALSE),0)</f>
        <v>423</v>
      </c>
      <c r="P309">
        <f>Table3[[#This Row],[Quantity]]*Table3[[#This Row],[Unit Price]]</f>
        <v>650.49</v>
      </c>
      <c r="Q309">
        <f>Table3[[#This Row],[Sales Revenue]]-Table3[[#This Row],[Total Cost]]</f>
        <v>227.49</v>
      </c>
      <c r="R309">
        <f>DATEDIF(Table3[[#This Row],[Order Date]],Table3[[#This Row],[Delivery Date]],"D")</f>
        <v>2</v>
      </c>
    </row>
    <row r="310" spans="1:18" x14ac:dyDescent="0.35">
      <c r="A310" t="s">
        <v>674</v>
      </c>
      <c r="B310" t="s">
        <v>675</v>
      </c>
      <c r="C310" t="s">
        <v>13</v>
      </c>
      <c r="D310" t="s">
        <v>82</v>
      </c>
      <c r="E310" s="1">
        <v>45307</v>
      </c>
      <c r="F310" s="1">
        <v>45311</v>
      </c>
      <c r="G310">
        <v>8</v>
      </c>
      <c r="H310">
        <v>215.17</v>
      </c>
      <c r="I310" t="s">
        <v>33</v>
      </c>
      <c r="J310" t="s">
        <v>49</v>
      </c>
      <c r="K310" t="str">
        <f>TEXT(Table3[[#This Row],[Order Date]],"YYYY")</f>
        <v>2024</v>
      </c>
      <c r="L310" t="str">
        <f>TEXT(Table3[[#This Row],[Order Date]],"MMM")</f>
        <v>Jan</v>
      </c>
      <c r="M310" t="str">
        <f>TEXT(Table3[[#This Row],[Order Date]],"DDD")</f>
        <v>Tue</v>
      </c>
      <c r="N310" t="s">
        <v>29</v>
      </c>
      <c r="O310">
        <f>ROUND(G310*H310*VLOOKUP(Table3[[#This Row],[Product Name]],Table2[],2,FALSE),0)</f>
        <v>1119</v>
      </c>
      <c r="P310">
        <f>Table3[[#This Row],[Quantity]]*Table3[[#This Row],[Unit Price]]</f>
        <v>1721.36</v>
      </c>
      <c r="Q310">
        <f>Table3[[#This Row],[Sales Revenue]]-Table3[[#This Row],[Total Cost]]</f>
        <v>602.3599999999999</v>
      </c>
      <c r="R310">
        <f>DATEDIF(Table3[[#This Row],[Order Date]],Table3[[#This Row],[Delivery Date]],"D")</f>
        <v>4</v>
      </c>
    </row>
    <row r="311" spans="1:18" x14ac:dyDescent="0.35">
      <c r="A311" t="s">
        <v>676</v>
      </c>
      <c r="B311" t="s">
        <v>677</v>
      </c>
      <c r="C311" t="s">
        <v>27</v>
      </c>
      <c r="D311" t="s">
        <v>124</v>
      </c>
      <c r="E311" s="1">
        <v>45493</v>
      </c>
      <c r="F311" s="1">
        <v>45496</v>
      </c>
      <c r="G311">
        <v>5</v>
      </c>
      <c r="H311">
        <v>472.92</v>
      </c>
      <c r="I311" t="s">
        <v>33</v>
      </c>
      <c r="J311" t="s">
        <v>49</v>
      </c>
      <c r="K311" t="str">
        <f>TEXT(Table3[[#This Row],[Order Date]],"YYYY")</f>
        <v>2024</v>
      </c>
      <c r="L311" t="str">
        <f>TEXT(Table3[[#This Row],[Order Date]],"MMM")</f>
        <v>Jul</v>
      </c>
      <c r="M311" t="str">
        <f>TEXT(Table3[[#This Row],[Order Date]],"DDD")</f>
        <v>Sat</v>
      </c>
      <c r="N311" t="s">
        <v>24</v>
      </c>
      <c r="O311">
        <f>ROUND(G311*H311*VLOOKUP(Table3[[#This Row],[Product Name]],Table2[],2,FALSE),0)</f>
        <v>1537</v>
      </c>
      <c r="P311">
        <f>Table3[[#This Row],[Quantity]]*Table3[[#This Row],[Unit Price]]</f>
        <v>2364.6</v>
      </c>
      <c r="Q311">
        <f>Table3[[#This Row],[Sales Revenue]]-Table3[[#This Row],[Total Cost]]</f>
        <v>827.59999999999991</v>
      </c>
      <c r="R311">
        <f>DATEDIF(Table3[[#This Row],[Order Date]],Table3[[#This Row],[Delivery Date]],"D")</f>
        <v>3</v>
      </c>
    </row>
    <row r="312" spans="1:18" x14ac:dyDescent="0.35">
      <c r="A312" t="s">
        <v>678</v>
      </c>
      <c r="B312" t="s">
        <v>679</v>
      </c>
      <c r="C312" t="s">
        <v>13</v>
      </c>
      <c r="D312" t="s">
        <v>14</v>
      </c>
      <c r="E312" s="1">
        <v>45541</v>
      </c>
      <c r="F312" s="1">
        <v>45545</v>
      </c>
      <c r="G312">
        <v>2</v>
      </c>
      <c r="H312">
        <v>394.91</v>
      </c>
      <c r="I312" t="s">
        <v>15</v>
      </c>
      <c r="J312" t="s">
        <v>58</v>
      </c>
      <c r="K312" t="str">
        <f>TEXT(Table3[[#This Row],[Order Date]],"YYYY")</f>
        <v>2024</v>
      </c>
      <c r="L312" t="str">
        <f>TEXT(Table3[[#This Row],[Order Date]],"MMM")</f>
        <v>Sep</v>
      </c>
      <c r="M312" t="str">
        <f>TEXT(Table3[[#This Row],[Order Date]],"DDD")</f>
        <v>Fri</v>
      </c>
      <c r="N312" t="s">
        <v>34</v>
      </c>
      <c r="O312">
        <f>ROUND(G312*H312*VLOOKUP(Table3[[#This Row],[Product Name]],Table2[],2,FALSE),0)</f>
        <v>592</v>
      </c>
      <c r="P312">
        <f>Table3[[#This Row],[Quantity]]*Table3[[#This Row],[Unit Price]]</f>
        <v>789.82</v>
      </c>
      <c r="Q312">
        <f>Table3[[#This Row],[Sales Revenue]]-Table3[[#This Row],[Total Cost]]</f>
        <v>197.82000000000005</v>
      </c>
      <c r="R312">
        <f>DATEDIF(Table3[[#This Row],[Order Date]],Table3[[#This Row],[Delivery Date]],"D")</f>
        <v>4</v>
      </c>
    </row>
    <row r="313" spans="1:18" x14ac:dyDescent="0.35">
      <c r="A313" t="s">
        <v>680</v>
      </c>
      <c r="B313" t="s">
        <v>681</v>
      </c>
      <c r="C313" t="s">
        <v>13</v>
      </c>
      <c r="D313" t="s">
        <v>42</v>
      </c>
      <c r="E313" s="1">
        <v>45447</v>
      </c>
      <c r="F313" s="1">
        <v>45450</v>
      </c>
      <c r="G313">
        <v>2</v>
      </c>
      <c r="H313">
        <v>559.28</v>
      </c>
      <c r="I313" t="s">
        <v>22</v>
      </c>
      <c r="J313" t="s">
        <v>58</v>
      </c>
      <c r="K313" t="str">
        <f>TEXT(Table3[[#This Row],[Order Date]],"YYYY")</f>
        <v>2024</v>
      </c>
      <c r="L313" t="str">
        <f>TEXT(Table3[[#This Row],[Order Date]],"MMM")</f>
        <v>Jun</v>
      </c>
      <c r="M313" t="str">
        <f>TEXT(Table3[[#This Row],[Order Date]],"DDD")</f>
        <v>Tue</v>
      </c>
      <c r="N313" t="s">
        <v>63</v>
      </c>
      <c r="O313">
        <f>ROUND(G313*H313*VLOOKUP(Table3[[#This Row],[Product Name]],Table2[],2,FALSE),0)</f>
        <v>559</v>
      </c>
      <c r="P313">
        <f>Table3[[#This Row],[Quantity]]*Table3[[#This Row],[Unit Price]]</f>
        <v>1118.56</v>
      </c>
      <c r="Q313">
        <f>Table3[[#This Row],[Sales Revenue]]-Table3[[#This Row],[Total Cost]]</f>
        <v>559.55999999999995</v>
      </c>
      <c r="R313">
        <f>DATEDIF(Table3[[#This Row],[Order Date]],Table3[[#This Row],[Delivery Date]],"D")</f>
        <v>3</v>
      </c>
    </row>
    <row r="314" spans="1:18" x14ac:dyDescent="0.35">
      <c r="A314" t="s">
        <v>682</v>
      </c>
      <c r="B314" t="s">
        <v>683</v>
      </c>
      <c r="C314" t="s">
        <v>27</v>
      </c>
      <c r="D314" t="s">
        <v>28</v>
      </c>
      <c r="E314" s="1">
        <v>45430</v>
      </c>
      <c r="F314" s="1">
        <v>45438</v>
      </c>
      <c r="G314">
        <v>9</v>
      </c>
      <c r="H314">
        <v>106.48</v>
      </c>
      <c r="I314" t="s">
        <v>15</v>
      </c>
      <c r="J314" t="s">
        <v>49</v>
      </c>
      <c r="K314" t="str">
        <f>TEXT(Table3[[#This Row],[Order Date]],"YYYY")</f>
        <v>2024</v>
      </c>
      <c r="L314" t="str">
        <f>TEXT(Table3[[#This Row],[Order Date]],"MMM")</f>
        <v>May</v>
      </c>
      <c r="M314" t="str">
        <f>TEXT(Table3[[#This Row],[Order Date]],"DDD")</f>
        <v>Sat</v>
      </c>
      <c r="N314" t="s">
        <v>63</v>
      </c>
      <c r="O314">
        <f>ROUND(G314*H314*VLOOKUP(Table3[[#This Row],[Product Name]],Table2[],2,FALSE),0)</f>
        <v>767</v>
      </c>
      <c r="P314">
        <f>Table3[[#This Row],[Quantity]]*Table3[[#This Row],[Unit Price]]</f>
        <v>958.32</v>
      </c>
      <c r="Q314">
        <f>Table3[[#This Row],[Sales Revenue]]-Table3[[#This Row],[Total Cost]]</f>
        <v>191.32000000000005</v>
      </c>
      <c r="R314">
        <f>DATEDIF(Table3[[#This Row],[Order Date]],Table3[[#This Row],[Delivery Date]],"D")</f>
        <v>8</v>
      </c>
    </row>
    <row r="315" spans="1:18" x14ac:dyDescent="0.35">
      <c r="A315" t="s">
        <v>684</v>
      </c>
      <c r="B315" t="s">
        <v>685</v>
      </c>
      <c r="C315" t="s">
        <v>20</v>
      </c>
      <c r="D315" t="s">
        <v>69</v>
      </c>
      <c r="E315" s="1">
        <v>45537</v>
      </c>
      <c r="F315" s="1">
        <v>45546</v>
      </c>
      <c r="G315">
        <v>1</v>
      </c>
      <c r="H315">
        <v>399.04</v>
      </c>
      <c r="I315" t="s">
        <v>15</v>
      </c>
      <c r="J315" t="s">
        <v>16</v>
      </c>
      <c r="K315" t="str">
        <f>TEXT(Table3[[#This Row],[Order Date]],"YYYY")</f>
        <v>2024</v>
      </c>
      <c r="L315" t="str">
        <f>TEXT(Table3[[#This Row],[Order Date]],"MMM")</f>
        <v>Sep</v>
      </c>
      <c r="M315" t="str">
        <f>TEXT(Table3[[#This Row],[Order Date]],"DDD")</f>
        <v>Mon</v>
      </c>
      <c r="N315" t="s">
        <v>34</v>
      </c>
      <c r="O315">
        <f>ROUND(G315*H315*VLOOKUP(Table3[[#This Row],[Product Name]],Table2[],2,FALSE),0)</f>
        <v>279</v>
      </c>
      <c r="P315">
        <f>Table3[[#This Row],[Quantity]]*Table3[[#This Row],[Unit Price]]</f>
        <v>399.04</v>
      </c>
      <c r="Q315">
        <f>Table3[[#This Row],[Sales Revenue]]-Table3[[#This Row],[Total Cost]]</f>
        <v>120.04000000000002</v>
      </c>
      <c r="R315">
        <f>DATEDIF(Table3[[#This Row],[Order Date]],Table3[[#This Row],[Delivery Date]],"D")</f>
        <v>9</v>
      </c>
    </row>
    <row r="316" spans="1:18" x14ac:dyDescent="0.35">
      <c r="A316" t="s">
        <v>686</v>
      </c>
      <c r="B316" t="s">
        <v>687</v>
      </c>
      <c r="C316" t="s">
        <v>13</v>
      </c>
      <c r="D316" t="s">
        <v>55</v>
      </c>
      <c r="E316" s="1">
        <v>45623</v>
      </c>
      <c r="F316" s="1">
        <v>45631</v>
      </c>
      <c r="G316">
        <v>8</v>
      </c>
      <c r="H316">
        <v>596.24</v>
      </c>
      <c r="I316" t="s">
        <v>15</v>
      </c>
      <c r="J316" t="s">
        <v>58</v>
      </c>
      <c r="K316" t="str">
        <f>TEXT(Table3[[#This Row],[Order Date]],"YYYY")</f>
        <v>2024</v>
      </c>
      <c r="L316" t="str">
        <f>TEXT(Table3[[#This Row],[Order Date]],"MMM")</f>
        <v>Nov</v>
      </c>
      <c r="M316" t="str">
        <f>TEXT(Table3[[#This Row],[Order Date]],"DDD")</f>
        <v>Wed</v>
      </c>
      <c r="N316" t="s">
        <v>24</v>
      </c>
      <c r="O316">
        <f>ROUND(G316*H316*VLOOKUP(Table3[[#This Row],[Product Name]],Table2[],2,FALSE),0)</f>
        <v>2862</v>
      </c>
      <c r="P316">
        <f>Table3[[#This Row],[Quantity]]*Table3[[#This Row],[Unit Price]]</f>
        <v>4769.92</v>
      </c>
      <c r="Q316">
        <f>Table3[[#This Row],[Sales Revenue]]-Table3[[#This Row],[Total Cost]]</f>
        <v>1907.92</v>
      </c>
      <c r="R316">
        <f>DATEDIF(Table3[[#This Row],[Order Date]],Table3[[#This Row],[Delivery Date]],"D")</f>
        <v>8</v>
      </c>
    </row>
    <row r="317" spans="1:18" x14ac:dyDescent="0.35">
      <c r="A317" t="s">
        <v>688</v>
      </c>
      <c r="B317" t="s">
        <v>689</v>
      </c>
      <c r="C317" t="s">
        <v>13</v>
      </c>
      <c r="D317" t="s">
        <v>55</v>
      </c>
      <c r="E317" s="1">
        <v>45745</v>
      </c>
      <c r="F317" s="1">
        <v>45755</v>
      </c>
      <c r="G317">
        <v>9</v>
      </c>
      <c r="H317">
        <v>457.18</v>
      </c>
      <c r="I317" t="s">
        <v>22</v>
      </c>
      <c r="J317" t="s">
        <v>58</v>
      </c>
      <c r="K317" t="str">
        <f>TEXT(Table3[[#This Row],[Order Date]],"YYYY")</f>
        <v>2025</v>
      </c>
      <c r="L317" t="str">
        <f>TEXT(Table3[[#This Row],[Order Date]],"MMM")</f>
        <v>Mar</v>
      </c>
      <c r="M317" t="str">
        <f>TEXT(Table3[[#This Row],[Order Date]],"DDD")</f>
        <v>Sat</v>
      </c>
      <c r="N317" t="s">
        <v>96</v>
      </c>
      <c r="O317">
        <f>ROUND(G317*H317*VLOOKUP(Table3[[#This Row],[Product Name]],Table2[],2,FALSE),0)</f>
        <v>2469</v>
      </c>
      <c r="P317">
        <f>Table3[[#This Row],[Quantity]]*Table3[[#This Row],[Unit Price]]</f>
        <v>4114.62</v>
      </c>
      <c r="Q317">
        <f>Table3[[#This Row],[Sales Revenue]]-Table3[[#This Row],[Total Cost]]</f>
        <v>1645.62</v>
      </c>
      <c r="R317">
        <f>DATEDIF(Table3[[#This Row],[Order Date]],Table3[[#This Row],[Delivery Date]],"D")</f>
        <v>10</v>
      </c>
    </row>
    <row r="318" spans="1:18" x14ac:dyDescent="0.35">
      <c r="A318" t="s">
        <v>690</v>
      </c>
      <c r="B318" t="s">
        <v>691</v>
      </c>
      <c r="C318" t="s">
        <v>37</v>
      </c>
      <c r="D318" t="s">
        <v>160</v>
      </c>
      <c r="E318" s="1">
        <v>45530</v>
      </c>
      <c r="F318" s="1">
        <v>45533</v>
      </c>
      <c r="G318">
        <v>9</v>
      </c>
      <c r="H318">
        <v>41.8</v>
      </c>
      <c r="I318" t="s">
        <v>33</v>
      </c>
      <c r="J318" t="s">
        <v>23</v>
      </c>
      <c r="K318" t="str">
        <f>TEXT(Table3[[#This Row],[Order Date]],"YYYY")</f>
        <v>2024</v>
      </c>
      <c r="L318" t="str">
        <f>TEXT(Table3[[#This Row],[Order Date]],"MMM")</f>
        <v>Aug</v>
      </c>
      <c r="M318" t="str">
        <f>TEXT(Table3[[#This Row],[Order Date]],"DDD")</f>
        <v>Mon</v>
      </c>
      <c r="N318" t="s">
        <v>29</v>
      </c>
      <c r="O318">
        <f>ROUND(G318*H318*VLOOKUP(Table3[[#This Row],[Product Name]],Table2[],2,FALSE),0)</f>
        <v>282</v>
      </c>
      <c r="P318">
        <f>Table3[[#This Row],[Quantity]]*Table3[[#This Row],[Unit Price]]</f>
        <v>376.2</v>
      </c>
      <c r="Q318">
        <f>Table3[[#This Row],[Sales Revenue]]-Table3[[#This Row],[Total Cost]]</f>
        <v>94.199999999999989</v>
      </c>
      <c r="R318">
        <f>DATEDIF(Table3[[#This Row],[Order Date]],Table3[[#This Row],[Delivery Date]],"D")</f>
        <v>3</v>
      </c>
    </row>
    <row r="319" spans="1:18" x14ac:dyDescent="0.35">
      <c r="A319" t="s">
        <v>692</v>
      </c>
      <c r="B319" t="s">
        <v>693</v>
      </c>
      <c r="C319" t="s">
        <v>13</v>
      </c>
      <c r="D319" t="s">
        <v>14</v>
      </c>
      <c r="E319" s="1">
        <v>45410</v>
      </c>
      <c r="F319" s="1">
        <v>45413</v>
      </c>
      <c r="G319">
        <v>3</v>
      </c>
      <c r="H319">
        <v>190.48</v>
      </c>
      <c r="I319" t="s">
        <v>22</v>
      </c>
      <c r="J319" t="s">
        <v>16</v>
      </c>
      <c r="K319" t="str">
        <f>TEXT(Table3[[#This Row],[Order Date]],"YYYY")</f>
        <v>2024</v>
      </c>
      <c r="L319" t="str">
        <f>TEXT(Table3[[#This Row],[Order Date]],"MMM")</f>
        <v>Apr</v>
      </c>
      <c r="M319" t="str">
        <f>TEXT(Table3[[#This Row],[Order Date]],"DDD")</f>
        <v>Sun</v>
      </c>
      <c r="N319" t="s">
        <v>24</v>
      </c>
      <c r="O319">
        <f>ROUND(G319*H319*VLOOKUP(Table3[[#This Row],[Product Name]],Table2[],2,FALSE),0)</f>
        <v>429</v>
      </c>
      <c r="P319">
        <f>Table3[[#This Row],[Quantity]]*Table3[[#This Row],[Unit Price]]</f>
        <v>571.43999999999994</v>
      </c>
      <c r="Q319">
        <f>Table3[[#This Row],[Sales Revenue]]-Table3[[#This Row],[Total Cost]]</f>
        <v>142.43999999999994</v>
      </c>
      <c r="R319">
        <f>DATEDIF(Table3[[#This Row],[Order Date]],Table3[[#This Row],[Delivery Date]],"D")</f>
        <v>3</v>
      </c>
    </row>
    <row r="320" spans="1:18" x14ac:dyDescent="0.35">
      <c r="A320" t="s">
        <v>694</v>
      </c>
      <c r="B320" t="s">
        <v>695</v>
      </c>
      <c r="C320" t="s">
        <v>37</v>
      </c>
      <c r="D320" t="s">
        <v>75</v>
      </c>
      <c r="E320" s="1">
        <v>45723</v>
      </c>
      <c r="F320" s="1">
        <v>45732</v>
      </c>
      <c r="G320">
        <v>3</v>
      </c>
      <c r="H320">
        <v>58.33</v>
      </c>
      <c r="I320" t="s">
        <v>22</v>
      </c>
      <c r="J320" t="s">
        <v>16</v>
      </c>
      <c r="K320" t="str">
        <f>TEXT(Table3[[#This Row],[Order Date]],"YYYY")</f>
        <v>2025</v>
      </c>
      <c r="L320" t="str">
        <f>TEXT(Table3[[#This Row],[Order Date]],"MMM")</f>
        <v>Mar</v>
      </c>
      <c r="M320" t="str">
        <f>TEXT(Table3[[#This Row],[Order Date]],"DDD")</f>
        <v>Fri</v>
      </c>
      <c r="N320" t="s">
        <v>50</v>
      </c>
      <c r="O320">
        <f>ROUND(G320*H320*VLOOKUP(Table3[[#This Row],[Product Name]],Table2[],2,FALSE),0)</f>
        <v>140</v>
      </c>
      <c r="P320">
        <f>Table3[[#This Row],[Quantity]]*Table3[[#This Row],[Unit Price]]</f>
        <v>174.99</v>
      </c>
      <c r="Q320">
        <f>Table3[[#This Row],[Sales Revenue]]-Table3[[#This Row],[Total Cost]]</f>
        <v>34.990000000000009</v>
      </c>
      <c r="R320">
        <f>DATEDIF(Table3[[#This Row],[Order Date]],Table3[[#This Row],[Delivery Date]],"D")</f>
        <v>9</v>
      </c>
    </row>
    <row r="321" spans="1:18" x14ac:dyDescent="0.35">
      <c r="A321" t="s">
        <v>696</v>
      </c>
      <c r="B321" t="s">
        <v>697</v>
      </c>
      <c r="C321" t="s">
        <v>20</v>
      </c>
      <c r="D321" t="s">
        <v>69</v>
      </c>
      <c r="E321" s="1">
        <v>45658</v>
      </c>
      <c r="F321" s="1">
        <v>45663</v>
      </c>
      <c r="G321">
        <v>6</v>
      </c>
      <c r="H321">
        <v>173.63</v>
      </c>
      <c r="I321" t="s">
        <v>33</v>
      </c>
      <c r="J321" t="s">
        <v>23</v>
      </c>
      <c r="K321" t="str">
        <f>TEXT(Table3[[#This Row],[Order Date]],"YYYY")</f>
        <v>2025</v>
      </c>
      <c r="L321" t="str">
        <f>TEXT(Table3[[#This Row],[Order Date]],"MMM")</f>
        <v>Jan</v>
      </c>
      <c r="M321" t="str">
        <f>TEXT(Table3[[#This Row],[Order Date]],"DDD")</f>
        <v>Wed</v>
      </c>
      <c r="N321" t="s">
        <v>79</v>
      </c>
      <c r="O321">
        <f>ROUND(G321*H321*VLOOKUP(Table3[[#This Row],[Product Name]],Table2[],2,FALSE),0)</f>
        <v>729</v>
      </c>
      <c r="P321">
        <f>Table3[[#This Row],[Quantity]]*Table3[[#This Row],[Unit Price]]</f>
        <v>1041.78</v>
      </c>
      <c r="Q321">
        <f>Table3[[#This Row],[Sales Revenue]]-Table3[[#This Row],[Total Cost]]</f>
        <v>312.77999999999997</v>
      </c>
      <c r="R321">
        <f>DATEDIF(Table3[[#This Row],[Order Date]],Table3[[#This Row],[Delivery Date]],"D")</f>
        <v>5</v>
      </c>
    </row>
    <row r="322" spans="1:18" x14ac:dyDescent="0.35">
      <c r="A322" t="s">
        <v>698</v>
      </c>
      <c r="B322" t="s">
        <v>699</v>
      </c>
      <c r="C322" t="s">
        <v>37</v>
      </c>
      <c r="D322" t="s">
        <v>38</v>
      </c>
      <c r="E322" s="1">
        <v>45619</v>
      </c>
      <c r="F322" s="1">
        <v>45629</v>
      </c>
      <c r="G322">
        <v>9</v>
      </c>
      <c r="H322">
        <v>307.02</v>
      </c>
      <c r="I322" t="s">
        <v>33</v>
      </c>
      <c r="J322" t="s">
        <v>16</v>
      </c>
      <c r="K322" t="str">
        <f>TEXT(Table3[[#This Row],[Order Date]],"YYYY")</f>
        <v>2024</v>
      </c>
      <c r="L322" t="str">
        <f>TEXT(Table3[[#This Row],[Order Date]],"MMM")</f>
        <v>Nov</v>
      </c>
      <c r="M322" t="str">
        <f>TEXT(Table3[[#This Row],[Order Date]],"DDD")</f>
        <v>Sat</v>
      </c>
      <c r="N322" t="s">
        <v>79</v>
      </c>
      <c r="O322">
        <f>ROUND(G322*H322*VLOOKUP(Table3[[#This Row],[Product Name]],Table2[],2,FALSE),0)</f>
        <v>1934</v>
      </c>
      <c r="P322">
        <f>Table3[[#This Row],[Quantity]]*Table3[[#This Row],[Unit Price]]</f>
        <v>2763.18</v>
      </c>
      <c r="Q322">
        <f>Table3[[#This Row],[Sales Revenue]]-Table3[[#This Row],[Total Cost]]</f>
        <v>829.17999999999984</v>
      </c>
      <c r="R322">
        <f>DATEDIF(Table3[[#This Row],[Order Date]],Table3[[#This Row],[Delivery Date]],"D")</f>
        <v>10</v>
      </c>
    </row>
    <row r="323" spans="1:18" x14ac:dyDescent="0.35">
      <c r="A323" t="s">
        <v>700</v>
      </c>
      <c r="B323" t="s">
        <v>701</v>
      </c>
      <c r="C323" t="s">
        <v>27</v>
      </c>
      <c r="D323" t="s">
        <v>88</v>
      </c>
      <c r="E323" s="1">
        <v>45374</v>
      </c>
      <c r="F323" s="1">
        <v>45376</v>
      </c>
      <c r="G323">
        <v>7</v>
      </c>
      <c r="H323">
        <v>471.87</v>
      </c>
      <c r="I323" t="s">
        <v>15</v>
      </c>
      <c r="J323" t="s">
        <v>23</v>
      </c>
      <c r="K323" t="str">
        <f>TEXT(Table3[[#This Row],[Order Date]],"YYYY")</f>
        <v>2024</v>
      </c>
      <c r="L323" t="str">
        <f>TEXT(Table3[[#This Row],[Order Date]],"MMM")</f>
        <v>Mar</v>
      </c>
      <c r="M323" t="str">
        <f>TEXT(Table3[[#This Row],[Order Date]],"DDD")</f>
        <v>Sat</v>
      </c>
      <c r="N323" t="s">
        <v>17</v>
      </c>
      <c r="O323">
        <f>ROUND(G323*H323*VLOOKUP(Table3[[#This Row],[Product Name]],Table2[],2,FALSE),0)</f>
        <v>1652</v>
      </c>
      <c r="P323">
        <f>Table3[[#This Row],[Quantity]]*Table3[[#This Row],[Unit Price]]</f>
        <v>3303.09</v>
      </c>
      <c r="Q323">
        <f>Table3[[#This Row],[Sales Revenue]]-Table3[[#This Row],[Total Cost]]</f>
        <v>1651.0900000000001</v>
      </c>
      <c r="R323">
        <f>DATEDIF(Table3[[#This Row],[Order Date]],Table3[[#This Row],[Delivery Date]],"D")</f>
        <v>2</v>
      </c>
    </row>
    <row r="324" spans="1:18" x14ac:dyDescent="0.35">
      <c r="A324" t="s">
        <v>702</v>
      </c>
      <c r="B324" t="s">
        <v>703</v>
      </c>
      <c r="C324" t="s">
        <v>27</v>
      </c>
      <c r="D324" t="s">
        <v>28</v>
      </c>
      <c r="E324" s="1">
        <v>45487</v>
      </c>
      <c r="F324" s="1">
        <v>45489</v>
      </c>
      <c r="G324">
        <v>6</v>
      </c>
      <c r="H324">
        <v>500.27</v>
      </c>
      <c r="I324" t="s">
        <v>33</v>
      </c>
      <c r="J324" t="s">
        <v>49</v>
      </c>
      <c r="K324" t="str">
        <f>TEXT(Table3[[#This Row],[Order Date]],"YYYY")</f>
        <v>2024</v>
      </c>
      <c r="L324" t="str">
        <f>TEXT(Table3[[#This Row],[Order Date]],"MMM")</f>
        <v>Jul</v>
      </c>
      <c r="M324" t="str">
        <f>TEXT(Table3[[#This Row],[Order Date]],"DDD")</f>
        <v>Sun</v>
      </c>
      <c r="N324" t="s">
        <v>50</v>
      </c>
      <c r="O324">
        <f>ROUND(G324*H324*VLOOKUP(Table3[[#This Row],[Product Name]],Table2[],2,FALSE),0)</f>
        <v>2401</v>
      </c>
      <c r="P324">
        <f>Table3[[#This Row],[Quantity]]*Table3[[#This Row],[Unit Price]]</f>
        <v>3001.62</v>
      </c>
      <c r="Q324">
        <f>Table3[[#This Row],[Sales Revenue]]-Table3[[#This Row],[Total Cost]]</f>
        <v>600.61999999999989</v>
      </c>
      <c r="R324">
        <f>DATEDIF(Table3[[#This Row],[Order Date]],Table3[[#This Row],[Delivery Date]],"D")</f>
        <v>2</v>
      </c>
    </row>
    <row r="325" spans="1:18" x14ac:dyDescent="0.35">
      <c r="A325" t="s">
        <v>704</v>
      </c>
      <c r="B325" t="s">
        <v>705</v>
      </c>
      <c r="C325" t="s">
        <v>13</v>
      </c>
      <c r="D325" t="s">
        <v>55</v>
      </c>
      <c r="E325" s="1">
        <v>45473</v>
      </c>
      <c r="F325" s="1">
        <v>45475</v>
      </c>
      <c r="G325">
        <v>1</v>
      </c>
      <c r="H325">
        <v>522.08000000000004</v>
      </c>
      <c r="I325" t="s">
        <v>22</v>
      </c>
      <c r="J325" t="s">
        <v>49</v>
      </c>
      <c r="K325" t="str">
        <f>TEXT(Table3[[#This Row],[Order Date]],"YYYY")</f>
        <v>2024</v>
      </c>
      <c r="L325" t="str">
        <f>TEXT(Table3[[#This Row],[Order Date]],"MMM")</f>
        <v>Jun</v>
      </c>
      <c r="M325" t="str">
        <f>TEXT(Table3[[#This Row],[Order Date]],"DDD")</f>
        <v>Sun</v>
      </c>
      <c r="N325" t="s">
        <v>63</v>
      </c>
      <c r="O325">
        <f>ROUND(G325*H325*VLOOKUP(Table3[[#This Row],[Product Name]],Table2[],2,FALSE),0)</f>
        <v>313</v>
      </c>
      <c r="P325">
        <f>Table3[[#This Row],[Quantity]]*Table3[[#This Row],[Unit Price]]</f>
        <v>522.08000000000004</v>
      </c>
      <c r="Q325">
        <f>Table3[[#This Row],[Sales Revenue]]-Table3[[#This Row],[Total Cost]]</f>
        <v>209.08000000000004</v>
      </c>
      <c r="R325">
        <f>DATEDIF(Table3[[#This Row],[Order Date]],Table3[[#This Row],[Delivery Date]],"D")</f>
        <v>2</v>
      </c>
    </row>
    <row r="326" spans="1:18" x14ac:dyDescent="0.35">
      <c r="A326" t="s">
        <v>706</v>
      </c>
      <c r="B326" t="s">
        <v>707</v>
      </c>
      <c r="C326" t="s">
        <v>20</v>
      </c>
      <c r="D326" t="s">
        <v>93</v>
      </c>
      <c r="E326" s="1">
        <v>45495</v>
      </c>
      <c r="F326" s="1">
        <v>45504</v>
      </c>
      <c r="G326">
        <v>7</v>
      </c>
      <c r="H326">
        <v>515.51</v>
      </c>
      <c r="I326" t="s">
        <v>22</v>
      </c>
      <c r="J326" t="s">
        <v>23</v>
      </c>
      <c r="K326" t="str">
        <f>TEXT(Table3[[#This Row],[Order Date]],"YYYY")</f>
        <v>2024</v>
      </c>
      <c r="L326" t="str">
        <f>TEXT(Table3[[#This Row],[Order Date]],"MMM")</f>
        <v>Jul</v>
      </c>
      <c r="M326" t="str">
        <f>TEXT(Table3[[#This Row],[Order Date]],"DDD")</f>
        <v>Mon</v>
      </c>
      <c r="N326" t="s">
        <v>79</v>
      </c>
      <c r="O326">
        <f>ROUND(G326*H326*VLOOKUP(Table3[[#This Row],[Product Name]],Table2[],2,FALSE),0)</f>
        <v>2165</v>
      </c>
      <c r="P326">
        <f>Table3[[#This Row],[Quantity]]*Table3[[#This Row],[Unit Price]]</f>
        <v>3608.5699999999997</v>
      </c>
      <c r="Q326">
        <f>Table3[[#This Row],[Sales Revenue]]-Table3[[#This Row],[Total Cost]]</f>
        <v>1443.5699999999997</v>
      </c>
      <c r="R326">
        <f>DATEDIF(Table3[[#This Row],[Order Date]],Table3[[#This Row],[Delivery Date]],"D")</f>
        <v>9</v>
      </c>
    </row>
    <row r="327" spans="1:18" x14ac:dyDescent="0.35">
      <c r="A327" t="s">
        <v>708</v>
      </c>
      <c r="B327" t="s">
        <v>709</v>
      </c>
      <c r="C327" t="s">
        <v>27</v>
      </c>
      <c r="D327" t="s">
        <v>32</v>
      </c>
      <c r="E327" s="1">
        <v>45341</v>
      </c>
      <c r="F327" s="1">
        <v>45347</v>
      </c>
      <c r="G327">
        <v>1</v>
      </c>
      <c r="H327">
        <v>984.11</v>
      </c>
      <c r="I327" t="s">
        <v>15</v>
      </c>
      <c r="J327" t="s">
        <v>23</v>
      </c>
      <c r="K327" t="str">
        <f>TEXT(Table3[[#This Row],[Order Date]],"YYYY")</f>
        <v>2024</v>
      </c>
      <c r="L327" t="str">
        <f>TEXT(Table3[[#This Row],[Order Date]],"MMM")</f>
        <v>Feb</v>
      </c>
      <c r="M327" t="str">
        <f>TEXT(Table3[[#This Row],[Order Date]],"DDD")</f>
        <v>Mon</v>
      </c>
      <c r="N327" t="s">
        <v>79</v>
      </c>
      <c r="O327">
        <f>ROUND(G327*H327*VLOOKUP(Table3[[#This Row],[Product Name]],Table2[],2,FALSE),0)</f>
        <v>836</v>
      </c>
      <c r="P327">
        <f>Table3[[#This Row],[Quantity]]*Table3[[#This Row],[Unit Price]]</f>
        <v>984.11</v>
      </c>
      <c r="Q327">
        <f>Table3[[#This Row],[Sales Revenue]]-Table3[[#This Row],[Total Cost]]</f>
        <v>148.11000000000001</v>
      </c>
      <c r="R327">
        <f>DATEDIF(Table3[[#This Row],[Order Date]],Table3[[#This Row],[Delivery Date]],"D")</f>
        <v>6</v>
      </c>
    </row>
    <row r="328" spans="1:18" x14ac:dyDescent="0.35">
      <c r="A328" t="s">
        <v>710</v>
      </c>
      <c r="B328" t="s">
        <v>711</v>
      </c>
      <c r="C328" t="s">
        <v>37</v>
      </c>
      <c r="D328" t="s">
        <v>38</v>
      </c>
      <c r="E328" s="1">
        <v>45589</v>
      </c>
      <c r="F328" s="1">
        <v>45594</v>
      </c>
      <c r="G328">
        <v>5</v>
      </c>
      <c r="H328">
        <v>384.86</v>
      </c>
      <c r="I328" t="s">
        <v>33</v>
      </c>
      <c r="J328" t="s">
        <v>23</v>
      </c>
      <c r="K328" t="str">
        <f>TEXT(Table3[[#This Row],[Order Date]],"YYYY")</f>
        <v>2024</v>
      </c>
      <c r="L328" t="str">
        <f>TEXT(Table3[[#This Row],[Order Date]],"MMM")</f>
        <v>Oct</v>
      </c>
      <c r="M328" t="str">
        <f>TEXT(Table3[[#This Row],[Order Date]],"DDD")</f>
        <v>Thu</v>
      </c>
      <c r="N328" t="s">
        <v>43</v>
      </c>
      <c r="O328">
        <f>ROUND(G328*H328*VLOOKUP(Table3[[#This Row],[Product Name]],Table2[],2,FALSE),0)</f>
        <v>1347</v>
      </c>
      <c r="P328">
        <f>Table3[[#This Row],[Quantity]]*Table3[[#This Row],[Unit Price]]</f>
        <v>1924.3000000000002</v>
      </c>
      <c r="Q328">
        <f>Table3[[#This Row],[Sales Revenue]]-Table3[[#This Row],[Total Cost]]</f>
        <v>577.30000000000018</v>
      </c>
      <c r="R328">
        <f>DATEDIF(Table3[[#This Row],[Order Date]],Table3[[#This Row],[Delivery Date]],"D")</f>
        <v>5</v>
      </c>
    </row>
    <row r="329" spans="1:18" x14ac:dyDescent="0.35">
      <c r="A329" t="s">
        <v>712</v>
      </c>
      <c r="B329" t="s">
        <v>713</v>
      </c>
      <c r="C329" t="s">
        <v>13</v>
      </c>
      <c r="D329" t="s">
        <v>42</v>
      </c>
      <c r="E329" s="1">
        <v>45449</v>
      </c>
      <c r="F329" s="1">
        <v>45456</v>
      </c>
      <c r="G329">
        <v>7</v>
      </c>
      <c r="H329">
        <v>851.87</v>
      </c>
      <c r="I329" t="s">
        <v>33</v>
      </c>
      <c r="J329" t="s">
        <v>23</v>
      </c>
      <c r="K329" t="str">
        <f>TEXT(Table3[[#This Row],[Order Date]],"YYYY")</f>
        <v>2024</v>
      </c>
      <c r="L329" t="str">
        <f>TEXT(Table3[[#This Row],[Order Date]],"MMM")</f>
        <v>Jun</v>
      </c>
      <c r="M329" t="str">
        <f>TEXT(Table3[[#This Row],[Order Date]],"DDD")</f>
        <v>Thu</v>
      </c>
      <c r="N329" t="s">
        <v>43</v>
      </c>
      <c r="O329">
        <f>ROUND(G329*H329*VLOOKUP(Table3[[#This Row],[Product Name]],Table2[],2,FALSE),0)</f>
        <v>2982</v>
      </c>
      <c r="P329">
        <f>Table3[[#This Row],[Quantity]]*Table3[[#This Row],[Unit Price]]</f>
        <v>5963.09</v>
      </c>
      <c r="Q329">
        <f>Table3[[#This Row],[Sales Revenue]]-Table3[[#This Row],[Total Cost]]</f>
        <v>2981.09</v>
      </c>
      <c r="R329">
        <f>DATEDIF(Table3[[#This Row],[Order Date]],Table3[[#This Row],[Delivery Date]],"D")</f>
        <v>7</v>
      </c>
    </row>
    <row r="330" spans="1:18" x14ac:dyDescent="0.35">
      <c r="A330" t="s">
        <v>714</v>
      </c>
      <c r="B330" t="s">
        <v>715</v>
      </c>
      <c r="C330" t="s">
        <v>20</v>
      </c>
      <c r="D330" t="s">
        <v>93</v>
      </c>
      <c r="E330" s="1">
        <v>45564</v>
      </c>
      <c r="F330" s="1">
        <v>45574</v>
      </c>
      <c r="G330">
        <v>9</v>
      </c>
      <c r="H330">
        <v>372.34</v>
      </c>
      <c r="I330" t="s">
        <v>15</v>
      </c>
      <c r="J330" t="s">
        <v>23</v>
      </c>
      <c r="K330" t="str">
        <f>TEXT(Table3[[#This Row],[Order Date]],"YYYY")</f>
        <v>2024</v>
      </c>
      <c r="L330" t="str">
        <f>TEXT(Table3[[#This Row],[Order Date]],"MMM")</f>
        <v>Sep</v>
      </c>
      <c r="M330" t="str">
        <f>TEXT(Table3[[#This Row],[Order Date]],"DDD")</f>
        <v>Sun</v>
      </c>
      <c r="N330" t="s">
        <v>24</v>
      </c>
      <c r="O330">
        <f>ROUND(G330*H330*VLOOKUP(Table3[[#This Row],[Product Name]],Table2[],2,FALSE),0)</f>
        <v>2011</v>
      </c>
      <c r="P330">
        <f>Table3[[#This Row],[Quantity]]*Table3[[#This Row],[Unit Price]]</f>
        <v>3351.06</v>
      </c>
      <c r="Q330">
        <f>Table3[[#This Row],[Sales Revenue]]-Table3[[#This Row],[Total Cost]]</f>
        <v>1340.06</v>
      </c>
      <c r="R330">
        <f>DATEDIF(Table3[[#This Row],[Order Date]],Table3[[#This Row],[Delivery Date]],"D")</f>
        <v>10</v>
      </c>
    </row>
    <row r="331" spans="1:18" x14ac:dyDescent="0.35">
      <c r="A331" t="s">
        <v>716</v>
      </c>
      <c r="B331" t="s">
        <v>717</v>
      </c>
      <c r="C331" t="s">
        <v>13</v>
      </c>
      <c r="D331" t="s">
        <v>82</v>
      </c>
      <c r="E331" s="1">
        <v>45675</v>
      </c>
      <c r="F331" s="1">
        <v>45683</v>
      </c>
      <c r="G331">
        <v>5</v>
      </c>
      <c r="H331">
        <v>218.74</v>
      </c>
      <c r="I331" t="s">
        <v>33</v>
      </c>
      <c r="J331" t="s">
        <v>23</v>
      </c>
      <c r="K331" t="str">
        <f>TEXT(Table3[[#This Row],[Order Date]],"YYYY")</f>
        <v>2025</v>
      </c>
      <c r="L331" t="str">
        <f>TEXT(Table3[[#This Row],[Order Date]],"MMM")</f>
        <v>Jan</v>
      </c>
      <c r="M331" t="str">
        <f>TEXT(Table3[[#This Row],[Order Date]],"DDD")</f>
        <v>Sat</v>
      </c>
      <c r="N331" t="s">
        <v>29</v>
      </c>
      <c r="O331">
        <f>ROUND(G331*H331*VLOOKUP(Table3[[#This Row],[Product Name]],Table2[],2,FALSE),0)</f>
        <v>711</v>
      </c>
      <c r="P331">
        <f>Table3[[#This Row],[Quantity]]*Table3[[#This Row],[Unit Price]]</f>
        <v>1093.7</v>
      </c>
      <c r="Q331">
        <f>Table3[[#This Row],[Sales Revenue]]-Table3[[#This Row],[Total Cost]]</f>
        <v>382.70000000000005</v>
      </c>
      <c r="R331">
        <f>DATEDIF(Table3[[#This Row],[Order Date]],Table3[[#This Row],[Delivery Date]],"D")</f>
        <v>8</v>
      </c>
    </row>
    <row r="332" spans="1:18" x14ac:dyDescent="0.35">
      <c r="A332" t="s">
        <v>718</v>
      </c>
      <c r="B332" t="s">
        <v>719</v>
      </c>
      <c r="C332" t="s">
        <v>27</v>
      </c>
      <c r="D332" t="s">
        <v>46</v>
      </c>
      <c r="E332" s="1">
        <v>45535</v>
      </c>
      <c r="F332" s="1">
        <v>45542</v>
      </c>
      <c r="G332">
        <v>2</v>
      </c>
      <c r="H332">
        <v>220.53</v>
      </c>
      <c r="I332" t="s">
        <v>33</v>
      </c>
      <c r="J332" t="s">
        <v>23</v>
      </c>
      <c r="K332" t="str">
        <f>TEXT(Table3[[#This Row],[Order Date]],"YYYY")</f>
        <v>2024</v>
      </c>
      <c r="L332" t="str">
        <f>TEXT(Table3[[#This Row],[Order Date]],"MMM")</f>
        <v>Aug</v>
      </c>
      <c r="M332" t="str">
        <f>TEXT(Table3[[#This Row],[Order Date]],"DDD")</f>
        <v>Sat</v>
      </c>
      <c r="N332" t="s">
        <v>34</v>
      </c>
      <c r="O332">
        <f>ROUND(G332*H332*VLOOKUP(Table3[[#This Row],[Product Name]],Table2[],2,FALSE),0)</f>
        <v>243</v>
      </c>
      <c r="P332">
        <f>Table3[[#This Row],[Quantity]]*Table3[[#This Row],[Unit Price]]</f>
        <v>441.06</v>
      </c>
      <c r="Q332">
        <f>Table3[[#This Row],[Sales Revenue]]-Table3[[#This Row],[Total Cost]]</f>
        <v>198.06</v>
      </c>
      <c r="R332">
        <f>DATEDIF(Table3[[#This Row],[Order Date]],Table3[[#This Row],[Delivery Date]],"D")</f>
        <v>7</v>
      </c>
    </row>
    <row r="333" spans="1:18" x14ac:dyDescent="0.35">
      <c r="A333" t="s">
        <v>720</v>
      </c>
      <c r="B333" t="s">
        <v>721</v>
      </c>
      <c r="C333" t="s">
        <v>37</v>
      </c>
      <c r="D333" t="s">
        <v>75</v>
      </c>
      <c r="E333" s="1">
        <v>45385</v>
      </c>
      <c r="F333" s="1">
        <v>45392</v>
      </c>
      <c r="G333">
        <v>1</v>
      </c>
      <c r="H333">
        <v>162.36000000000001</v>
      </c>
      <c r="I333" t="s">
        <v>15</v>
      </c>
      <c r="J333" t="s">
        <v>23</v>
      </c>
      <c r="K333" t="str">
        <f>TEXT(Table3[[#This Row],[Order Date]],"YYYY")</f>
        <v>2024</v>
      </c>
      <c r="L333" t="str">
        <f>TEXT(Table3[[#This Row],[Order Date]],"MMM")</f>
        <v>Apr</v>
      </c>
      <c r="M333" t="str">
        <f>TEXT(Table3[[#This Row],[Order Date]],"DDD")</f>
        <v>Wed</v>
      </c>
      <c r="N333" t="s">
        <v>39</v>
      </c>
      <c r="O333">
        <f>ROUND(G333*H333*VLOOKUP(Table3[[#This Row],[Product Name]],Table2[],2,FALSE),0)</f>
        <v>130</v>
      </c>
      <c r="P333">
        <f>Table3[[#This Row],[Quantity]]*Table3[[#This Row],[Unit Price]]</f>
        <v>162.36000000000001</v>
      </c>
      <c r="Q333">
        <f>Table3[[#This Row],[Sales Revenue]]-Table3[[#This Row],[Total Cost]]</f>
        <v>32.360000000000014</v>
      </c>
      <c r="R333">
        <f>DATEDIF(Table3[[#This Row],[Order Date]],Table3[[#This Row],[Delivery Date]],"D")</f>
        <v>7</v>
      </c>
    </row>
    <row r="334" spans="1:18" x14ac:dyDescent="0.35">
      <c r="A334" t="s">
        <v>722</v>
      </c>
      <c r="B334" t="s">
        <v>723</v>
      </c>
      <c r="C334" t="s">
        <v>61</v>
      </c>
      <c r="D334" t="s">
        <v>78</v>
      </c>
      <c r="E334" s="1">
        <v>45660</v>
      </c>
      <c r="F334" s="1">
        <v>45664</v>
      </c>
      <c r="G334">
        <v>8</v>
      </c>
      <c r="H334">
        <v>580.73</v>
      </c>
      <c r="I334" t="s">
        <v>22</v>
      </c>
      <c r="J334" t="s">
        <v>58</v>
      </c>
      <c r="K334" t="str">
        <f>TEXT(Table3[[#This Row],[Order Date]],"YYYY")</f>
        <v>2025</v>
      </c>
      <c r="L334" t="str">
        <f>TEXT(Table3[[#This Row],[Order Date]],"MMM")</f>
        <v>Jan</v>
      </c>
      <c r="M334" t="str">
        <f>TEXT(Table3[[#This Row],[Order Date]],"DDD")</f>
        <v>Fri</v>
      </c>
      <c r="N334" t="s">
        <v>79</v>
      </c>
      <c r="O334">
        <f>ROUND(G334*H334*VLOOKUP(Table3[[#This Row],[Product Name]],Table2[],2,FALSE),0)</f>
        <v>3252</v>
      </c>
      <c r="P334">
        <f>Table3[[#This Row],[Quantity]]*Table3[[#This Row],[Unit Price]]</f>
        <v>4645.84</v>
      </c>
      <c r="Q334">
        <f>Table3[[#This Row],[Sales Revenue]]-Table3[[#This Row],[Total Cost]]</f>
        <v>1393.8400000000001</v>
      </c>
      <c r="R334">
        <f>DATEDIF(Table3[[#This Row],[Order Date]],Table3[[#This Row],[Delivery Date]],"D")</f>
        <v>4</v>
      </c>
    </row>
    <row r="335" spans="1:18" x14ac:dyDescent="0.35">
      <c r="A335" t="s">
        <v>724</v>
      </c>
      <c r="B335" t="s">
        <v>725</v>
      </c>
      <c r="C335" t="s">
        <v>20</v>
      </c>
      <c r="D335" t="s">
        <v>21</v>
      </c>
      <c r="E335" s="1">
        <v>45368</v>
      </c>
      <c r="F335" s="1">
        <v>45371</v>
      </c>
      <c r="G335">
        <v>1</v>
      </c>
      <c r="H335">
        <v>599.47</v>
      </c>
      <c r="I335" t="s">
        <v>22</v>
      </c>
      <c r="J335" t="s">
        <v>49</v>
      </c>
      <c r="K335" t="str">
        <f>TEXT(Table3[[#This Row],[Order Date]],"YYYY")</f>
        <v>2024</v>
      </c>
      <c r="L335" t="str">
        <f>TEXT(Table3[[#This Row],[Order Date]],"MMM")</f>
        <v>Mar</v>
      </c>
      <c r="M335" t="str">
        <f>TEXT(Table3[[#This Row],[Order Date]],"DDD")</f>
        <v>Sun</v>
      </c>
      <c r="N335" t="s">
        <v>39</v>
      </c>
      <c r="O335">
        <f>ROUND(G335*H335*VLOOKUP(Table3[[#This Row],[Product Name]],Table2[],2,FALSE),0)</f>
        <v>390</v>
      </c>
      <c r="P335">
        <f>Table3[[#This Row],[Quantity]]*Table3[[#This Row],[Unit Price]]</f>
        <v>599.47</v>
      </c>
      <c r="Q335">
        <f>Table3[[#This Row],[Sales Revenue]]-Table3[[#This Row],[Total Cost]]</f>
        <v>209.47000000000003</v>
      </c>
      <c r="R335">
        <f>DATEDIF(Table3[[#This Row],[Order Date]],Table3[[#This Row],[Delivery Date]],"D")</f>
        <v>3</v>
      </c>
    </row>
    <row r="336" spans="1:18" x14ac:dyDescent="0.35">
      <c r="A336" t="s">
        <v>726</v>
      </c>
      <c r="B336" t="s">
        <v>727</v>
      </c>
      <c r="C336" t="s">
        <v>27</v>
      </c>
      <c r="D336" t="s">
        <v>32</v>
      </c>
      <c r="E336" s="1">
        <v>45432</v>
      </c>
      <c r="F336" s="1">
        <v>45435</v>
      </c>
      <c r="G336">
        <v>1</v>
      </c>
      <c r="H336">
        <v>699.21</v>
      </c>
      <c r="I336" t="s">
        <v>15</v>
      </c>
      <c r="J336" t="s">
        <v>58</v>
      </c>
      <c r="K336" t="str">
        <f>TEXT(Table3[[#This Row],[Order Date]],"YYYY")</f>
        <v>2024</v>
      </c>
      <c r="L336" t="str">
        <f>TEXT(Table3[[#This Row],[Order Date]],"MMM")</f>
        <v>May</v>
      </c>
      <c r="M336" t="str">
        <f>TEXT(Table3[[#This Row],[Order Date]],"DDD")</f>
        <v>Mon</v>
      </c>
      <c r="N336" t="s">
        <v>79</v>
      </c>
      <c r="O336">
        <f>ROUND(G336*H336*VLOOKUP(Table3[[#This Row],[Product Name]],Table2[],2,FALSE),0)</f>
        <v>594</v>
      </c>
      <c r="P336">
        <f>Table3[[#This Row],[Quantity]]*Table3[[#This Row],[Unit Price]]</f>
        <v>699.21</v>
      </c>
      <c r="Q336">
        <f>Table3[[#This Row],[Sales Revenue]]-Table3[[#This Row],[Total Cost]]</f>
        <v>105.21000000000004</v>
      </c>
      <c r="R336">
        <f>DATEDIF(Table3[[#This Row],[Order Date]],Table3[[#This Row],[Delivery Date]],"D")</f>
        <v>3</v>
      </c>
    </row>
    <row r="337" spans="1:18" x14ac:dyDescent="0.35">
      <c r="A337" t="s">
        <v>728</v>
      </c>
      <c r="B337" t="s">
        <v>729</v>
      </c>
      <c r="C337" t="s">
        <v>37</v>
      </c>
      <c r="D337" t="s">
        <v>75</v>
      </c>
      <c r="E337" s="1">
        <v>45549</v>
      </c>
      <c r="F337" s="1">
        <v>45552</v>
      </c>
      <c r="G337">
        <v>4</v>
      </c>
      <c r="H337">
        <v>631.75</v>
      </c>
      <c r="I337" t="s">
        <v>22</v>
      </c>
      <c r="J337" t="s">
        <v>58</v>
      </c>
      <c r="K337" t="str">
        <f>TEXT(Table3[[#This Row],[Order Date]],"YYYY")</f>
        <v>2024</v>
      </c>
      <c r="L337" t="str">
        <f>TEXT(Table3[[#This Row],[Order Date]],"MMM")</f>
        <v>Sep</v>
      </c>
      <c r="M337" t="str">
        <f>TEXT(Table3[[#This Row],[Order Date]],"DDD")</f>
        <v>Sat</v>
      </c>
      <c r="N337" t="s">
        <v>79</v>
      </c>
      <c r="O337">
        <f>ROUND(G337*H337*VLOOKUP(Table3[[#This Row],[Product Name]],Table2[],2,FALSE),0)</f>
        <v>2022</v>
      </c>
      <c r="P337">
        <f>Table3[[#This Row],[Quantity]]*Table3[[#This Row],[Unit Price]]</f>
        <v>2527</v>
      </c>
      <c r="Q337">
        <f>Table3[[#This Row],[Sales Revenue]]-Table3[[#This Row],[Total Cost]]</f>
        <v>505</v>
      </c>
      <c r="R337">
        <f>DATEDIF(Table3[[#This Row],[Order Date]],Table3[[#This Row],[Delivery Date]],"D")</f>
        <v>3</v>
      </c>
    </row>
    <row r="338" spans="1:18" x14ac:dyDescent="0.35">
      <c r="A338" t="s">
        <v>730</v>
      </c>
      <c r="B338" t="s">
        <v>731</v>
      </c>
      <c r="C338" t="s">
        <v>27</v>
      </c>
      <c r="D338" t="s">
        <v>46</v>
      </c>
      <c r="E338" s="1">
        <v>45485</v>
      </c>
      <c r="F338" s="1">
        <v>45490</v>
      </c>
      <c r="G338">
        <v>7</v>
      </c>
      <c r="H338">
        <v>729.77</v>
      </c>
      <c r="I338" t="s">
        <v>33</v>
      </c>
      <c r="J338" t="s">
        <v>16</v>
      </c>
      <c r="K338" t="str">
        <f>TEXT(Table3[[#This Row],[Order Date]],"YYYY")</f>
        <v>2024</v>
      </c>
      <c r="L338" t="str">
        <f>TEXT(Table3[[#This Row],[Order Date]],"MMM")</f>
        <v>Jul</v>
      </c>
      <c r="M338" t="str">
        <f>TEXT(Table3[[#This Row],[Order Date]],"DDD")</f>
        <v>Fri</v>
      </c>
      <c r="N338" t="s">
        <v>79</v>
      </c>
      <c r="O338">
        <f>ROUND(G338*H338*VLOOKUP(Table3[[#This Row],[Product Name]],Table2[],2,FALSE),0)</f>
        <v>2810</v>
      </c>
      <c r="P338">
        <f>Table3[[#This Row],[Quantity]]*Table3[[#This Row],[Unit Price]]</f>
        <v>5108.3899999999994</v>
      </c>
      <c r="Q338">
        <f>Table3[[#This Row],[Sales Revenue]]-Table3[[#This Row],[Total Cost]]</f>
        <v>2298.3899999999994</v>
      </c>
      <c r="R338">
        <f>DATEDIF(Table3[[#This Row],[Order Date]],Table3[[#This Row],[Delivery Date]],"D")</f>
        <v>5</v>
      </c>
    </row>
    <row r="339" spans="1:18" x14ac:dyDescent="0.35">
      <c r="A339" t="s">
        <v>732</v>
      </c>
      <c r="B339" t="s">
        <v>733</v>
      </c>
      <c r="C339" t="s">
        <v>13</v>
      </c>
      <c r="D339" t="s">
        <v>55</v>
      </c>
      <c r="E339" s="1">
        <v>45409</v>
      </c>
      <c r="F339" s="1">
        <v>45412</v>
      </c>
      <c r="G339">
        <v>5</v>
      </c>
      <c r="H339">
        <v>888.74</v>
      </c>
      <c r="I339" t="s">
        <v>15</v>
      </c>
      <c r="J339" t="s">
        <v>49</v>
      </c>
      <c r="K339" t="str">
        <f>TEXT(Table3[[#This Row],[Order Date]],"YYYY")</f>
        <v>2024</v>
      </c>
      <c r="L339" t="str">
        <f>TEXT(Table3[[#This Row],[Order Date]],"MMM")</f>
        <v>Apr</v>
      </c>
      <c r="M339" t="str">
        <f>TEXT(Table3[[#This Row],[Order Date]],"DDD")</f>
        <v>Sat</v>
      </c>
      <c r="N339" t="s">
        <v>34</v>
      </c>
      <c r="O339">
        <f>ROUND(G339*H339*VLOOKUP(Table3[[#This Row],[Product Name]],Table2[],2,FALSE),0)</f>
        <v>2666</v>
      </c>
      <c r="P339">
        <f>Table3[[#This Row],[Quantity]]*Table3[[#This Row],[Unit Price]]</f>
        <v>4443.7</v>
      </c>
      <c r="Q339">
        <f>Table3[[#This Row],[Sales Revenue]]-Table3[[#This Row],[Total Cost]]</f>
        <v>1777.6999999999998</v>
      </c>
      <c r="R339">
        <f>DATEDIF(Table3[[#This Row],[Order Date]],Table3[[#This Row],[Delivery Date]],"D")</f>
        <v>3</v>
      </c>
    </row>
    <row r="340" spans="1:18" x14ac:dyDescent="0.35">
      <c r="A340" t="s">
        <v>734</v>
      </c>
      <c r="B340" t="s">
        <v>735</v>
      </c>
      <c r="C340" t="s">
        <v>27</v>
      </c>
      <c r="D340" t="s">
        <v>28</v>
      </c>
      <c r="E340" s="1">
        <v>45449</v>
      </c>
      <c r="F340" s="1">
        <v>45458</v>
      </c>
      <c r="G340">
        <v>8</v>
      </c>
      <c r="H340">
        <v>296.24</v>
      </c>
      <c r="I340" t="s">
        <v>15</v>
      </c>
      <c r="J340" t="s">
        <v>49</v>
      </c>
      <c r="K340" t="str">
        <f>TEXT(Table3[[#This Row],[Order Date]],"YYYY")</f>
        <v>2024</v>
      </c>
      <c r="L340" t="str">
        <f>TEXT(Table3[[#This Row],[Order Date]],"MMM")</f>
        <v>Jun</v>
      </c>
      <c r="M340" t="str">
        <f>TEXT(Table3[[#This Row],[Order Date]],"DDD")</f>
        <v>Thu</v>
      </c>
      <c r="N340" t="s">
        <v>24</v>
      </c>
      <c r="O340">
        <f>ROUND(G340*H340*VLOOKUP(Table3[[#This Row],[Product Name]],Table2[],2,FALSE),0)</f>
        <v>1896</v>
      </c>
      <c r="P340">
        <f>Table3[[#This Row],[Quantity]]*Table3[[#This Row],[Unit Price]]</f>
        <v>2369.92</v>
      </c>
      <c r="Q340">
        <f>Table3[[#This Row],[Sales Revenue]]-Table3[[#This Row],[Total Cost]]</f>
        <v>473.92000000000007</v>
      </c>
      <c r="R340">
        <f>DATEDIF(Table3[[#This Row],[Order Date]],Table3[[#This Row],[Delivery Date]],"D")</f>
        <v>9</v>
      </c>
    </row>
    <row r="341" spans="1:18" x14ac:dyDescent="0.35">
      <c r="A341" t="s">
        <v>736</v>
      </c>
      <c r="B341" t="s">
        <v>737</v>
      </c>
      <c r="C341" t="s">
        <v>27</v>
      </c>
      <c r="D341" t="s">
        <v>32</v>
      </c>
      <c r="E341" s="1">
        <v>45667</v>
      </c>
      <c r="F341" s="1">
        <v>45674</v>
      </c>
      <c r="G341">
        <v>2</v>
      </c>
      <c r="H341">
        <v>511.32</v>
      </c>
      <c r="I341" t="s">
        <v>33</v>
      </c>
      <c r="J341" t="s">
        <v>16</v>
      </c>
      <c r="K341" t="str">
        <f>TEXT(Table3[[#This Row],[Order Date]],"YYYY")</f>
        <v>2025</v>
      </c>
      <c r="L341" t="str">
        <f>TEXT(Table3[[#This Row],[Order Date]],"MMM")</f>
        <v>Jan</v>
      </c>
      <c r="M341" t="str">
        <f>TEXT(Table3[[#This Row],[Order Date]],"DDD")</f>
        <v>Fri</v>
      </c>
      <c r="N341" t="s">
        <v>39</v>
      </c>
      <c r="O341">
        <f>ROUND(G341*H341*VLOOKUP(Table3[[#This Row],[Product Name]],Table2[],2,FALSE),0)</f>
        <v>869</v>
      </c>
      <c r="P341">
        <f>Table3[[#This Row],[Quantity]]*Table3[[#This Row],[Unit Price]]</f>
        <v>1022.64</v>
      </c>
      <c r="Q341">
        <f>Table3[[#This Row],[Sales Revenue]]-Table3[[#This Row],[Total Cost]]</f>
        <v>153.63999999999999</v>
      </c>
      <c r="R341">
        <f>DATEDIF(Table3[[#This Row],[Order Date]],Table3[[#This Row],[Delivery Date]],"D")</f>
        <v>7</v>
      </c>
    </row>
    <row r="342" spans="1:18" x14ac:dyDescent="0.35">
      <c r="A342" t="s">
        <v>738</v>
      </c>
      <c r="B342" t="s">
        <v>739</v>
      </c>
      <c r="C342" t="s">
        <v>13</v>
      </c>
      <c r="D342" t="s">
        <v>14</v>
      </c>
      <c r="E342" s="1">
        <v>45707</v>
      </c>
      <c r="F342" s="1">
        <v>45709</v>
      </c>
      <c r="G342">
        <v>1</v>
      </c>
      <c r="H342">
        <v>80.510000000000005</v>
      </c>
      <c r="I342" t="s">
        <v>22</v>
      </c>
      <c r="J342" t="s">
        <v>23</v>
      </c>
      <c r="K342" t="str">
        <f>TEXT(Table3[[#This Row],[Order Date]],"YYYY")</f>
        <v>2025</v>
      </c>
      <c r="L342" t="str">
        <f>TEXT(Table3[[#This Row],[Order Date]],"MMM")</f>
        <v>Feb</v>
      </c>
      <c r="M342" t="str">
        <f>TEXT(Table3[[#This Row],[Order Date]],"DDD")</f>
        <v>Wed</v>
      </c>
      <c r="N342" t="s">
        <v>17</v>
      </c>
      <c r="O342">
        <f>ROUND(G342*H342*VLOOKUP(Table3[[#This Row],[Product Name]],Table2[],2,FALSE),0)</f>
        <v>60</v>
      </c>
      <c r="P342">
        <f>Table3[[#This Row],[Quantity]]*Table3[[#This Row],[Unit Price]]</f>
        <v>80.510000000000005</v>
      </c>
      <c r="Q342">
        <f>Table3[[#This Row],[Sales Revenue]]-Table3[[#This Row],[Total Cost]]</f>
        <v>20.510000000000005</v>
      </c>
      <c r="R342">
        <f>DATEDIF(Table3[[#This Row],[Order Date]],Table3[[#This Row],[Delivery Date]],"D")</f>
        <v>2</v>
      </c>
    </row>
    <row r="343" spans="1:18" x14ac:dyDescent="0.35">
      <c r="A343" t="s">
        <v>740</v>
      </c>
      <c r="B343" t="s">
        <v>741</v>
      </c>
      <c r="C343" t="s">
        <v>37</v>
      </c>
      <c r="D343" t="s">
        <v>85</v>
      </c>
      <c r="E343" s="1">
        <v>45734</v>
      </c>
      <c r="F343" s="1">
        <v>45736</v>
      </c>
      <c r="G343">
        <v>10</v>
      </c>
      <c r="H343">
        <v>86.25</v>
      </c>
      <c r="I343" t="s">
        <v>22</v>
      </c>
      <c r="J343" t="s">
        <v>58</v>
      </c>
      <c r="K343" t="str">
        <f>TEXT(Table3[[#This Row],[Order Date]],"YYYY")</f>
        <v>2025</v>
      </c>
      <c r="L343" t="str">
        <f>TEXT(Table3[[#This Row],[Order Date]],"MMM")</f>
        <v>Mar</v>
      </c>
      <c r="M343" t="str">
        <f>TEXT(Table3[[#This Row],[Order Date]],"DDD")</f>
        <v>Tue</v>
      </c>
      <c r="N343" t="s">
        <v>63</v>
      </c>
      <c r="O343">
        <f>ROUND(G343*H343*VLOOKUP(Table3[[#This Row],[Product Name]],Table2[],2,FALSE),0)</f>
        <v>474</v>
      </c>
      <c r="P343">
        <f>Table3[[#This Row],[Quantity]]*Table3[[#This Row],[Unit Price]]</f>
        <v>862.5</v>
      </c>
      <c r="Q343">
        <f>Table3[[#This Row],[Sales Revenue]]-Table3[[#This Row],[Total Cost]]</f>
        <v>388.5</v>
      </c>
      <c r="R343">
        <f>DATEDIF(Table3[[#This Row],[Order Date]],Table3[[#This Row],[Delivery Date]],"D")</f>
        <v>2</v>
      </c>
    </row>
    <row r="344" spans="1:18" x14ac:dyDescent="0.35">
      <c r="A344" t="s">
        <v>742</v>
      </c>
      <c r="B344" t="s">
        <v>743</v>
      </c>
      <c r="C344" t="s">
        <v>20</v>
      </c>
      <c r="D344" t="s">
        <v>93</v>
      </c>
      <c r="E344" s="1">
        <v>45373</v>
      </c>
      <c r="F344" s="1">
        <v>45375</v>
      </c>
      <c r="G344">
        <v>6</v>
      </c>
      <c r="H344">
        <v>613.25</v>
      </c>
      <c r="I344" t="s">
        <v>22</v>
      </c>
      <c r="J344" t="s">
        <v>23</v>
      </c>
      <c r="K344" t="str">
        <f>TEXT(Table3[[#This Row],[Order Date]],"YYYY")</f>
        <v>2024</v>
      </c>
      <c r="L344" t="str">
        <f>TEXT(Table3[[#This Row],[Order Date]],"MMM")</f>
        <v>Mar</v>
      </c>
      <c r="M344" t="str">
        <f>TEXT(Table3[[#This Row],[Order Date]],"DDD")</f>
        <v>Fri</v>
      </c>
      <c r="N344" t="s">
        <v>39</v>
      </c>
      <c r="O344">
        <f>ROUND(G344*H344*VLOOKUP(Table3[[#This Row],[Product Name]],Table2[],2,FALSE),0)</f>
        <v>2208</v>
      </c>
      <c r="P344">
        <f>Table3[[#This Row],[Quantity]]*Table3[[#This Row],[Unit Price]]</f>
        <v>3679.5</v>
      </c>
      <c r="Q344">
        <f>Table3[[#This Row],[Sales Revenue]]-Table3[[#This Row],[Total Cost]]</f>
        <v>1471.5</v>
      </c>
      <c r="R344">
        <f>DATEDIF(Table3[[#This Row],[Order Date]],Table3[[#This Row],[Delivery Date]],"D")</f>
        <v>2</v>
      </c>
    </row>
    <row r="345" spans="1:18" x14ac:dyDescent="0.35">
      <c r="A345" t="s">
        <v>744</v>
      </c>
      <c r="B345" t="s">
        <v>745</v>
      </c>
      <c r="C345" t="s">
        <v>13</v>
      </c>
      <c r="D345" t="s">
        <v>82</v>
      </c>
      <c r="E345" s="1">
        <v>45498</v>
      </c>
      <c r="F345" s="1">
        <v>45502</v>
      </c>
      <c r="G345">
        <v>4</v>
      </c>
      <c r="H345">
        <v>850.14</v>
      </c>
      <c r="I345" t="s">
        <v>33</v>
      </c>
      <c r="J345" t="s">
        <v>16</v>
      </c>
      <c r="K345" t="str">
        <f>TEXT(Table3[[#This Row],[Order Date]],"YYYY")</f>
        <v>2024</v>
      </c>
      <c r="L345" t="str">
        <f>TEXT(Table3[[#This Row],[Order Date]],"MMM")</f>
        <v>Jul</v>
      </c>
      <c r="M345" t="str">
        <f>TEXT(Table3[[#This Row],[Order Date]],"DDD")</f>
        <v>Thu</v>
      </c>
      <c r="N345" t="s">
        <v>17</v>
      </c>
      <c r="O345">
        <f>ROUND(G345*H345*VLOOKUP(Table3[[#This Row],[Product Name]],Table2[],2,FALSE),0)</f>
        <v>2210</v>
      </c>
      <c r="P345">
        <f>Table3[[#This Row],[Quantity]]*Table3[[#This Row],[Unit Price]]</f>
        <v>3400.56</v>
      </c>
      <c r="Q345">
        <f>Table3[[#This Row],[Sales Revenue]]-Table3[[#This Row],[Total Cost]]</f>
        <v>1190.56</v>
      </c>
      <c r="R345">
        <f>DATEDIF(Table3[[#This Row],[Order Date]],Table3[[#This Row],[Delivery Date]],"D")</f>
        <v>4</v>
      </c>
    </row>
    <row r="346" spans="1:18" x14ac:dyDescent="0.35">
      <c r="A346" t="s">
        <v>746</v>
      </c>
      <c r="B346" t="s">
        <v>747</v>
      </c>
      <c r="C346" t="s">
        <v>20</v>
      </c>
      <c r="D346" t="s">
        <v>103</v>
      </c>
      <c r="E346" s="1">
        <v>45370</v>
      </c>
      <c r="F346" s="1">
        <v>45374</v>
      </c>
      <c r="G346">
        <v>8</v>
      </c>
      <c r="H346">
        <v>756.73</v>
      </c>
      <c r="I346" t="s">
        <v>22</v>
      </c>
      <c r="J346" t="s">
        <v>23</v>
      </c>
      <c r="K346" t="str">
        <f>TEXT(Table3[[#This Row],[Order Date]],"YYYY")</f>
        <v>2024</v>
      </c>
      <c r="L346" t="str">
        <f>TEXT(Table3[[#This Row],[Order Date]],"MMM")</f>
        <v>Mar</v>
      </c>
      <c r="M346" t="str">
        <f>TEXT(Table3[[#This Row],[Order Date]],"DDD")</f>
        <v>Tue</v>
      </c>
      <c r="N346" t="s">
        <v>79</v>
      </c>
      <c r="O346">
        <f>ROUND(G346*H346*VLOOKUP(Table3[[#This Row],[Product Name]],Table2[],2,FALSE),0)</f>
        <v>3330</v>
      </c>
      <c r="P346">
        <f>Table3[[#This Row],[Quantity]]*Table3[[#This Row],[Unit Price]]</f>
        <v>6053.84</v>
      </c>
      <c r="Q346">
        <f>Table3[[#This Row],[Sales Revenue]]-Table3[[#This Row],[Total Cost]]</f>
        <v>2723.84</v>
      </c>
      <c r="R346">
        <f>DATEDIF(Table3[[#This Row],[Order Date]],Table3[[#This Row],[Delivery Date]],"D")</f>
        <v>4</v>
      </c>
    </row>
    <row r="347" spans="1:18" x14ac:dyDescent="0.35">
      <c r="A347" t="s">
        <v>748</v>
      </c>
      <c r="B347" t="s">
        <v>749</v>
      </c>
      <c r="C347" t="s">
        <v>37</v>
      </c>
      <c r="D347" t="s">
        <v>38</v>
      </c>
      <c r="E347" s="1">
        <v>45656</v>
      </c>
      <c r="F347" s="1">
        <v>45663</v>
      </c>
      <c r="G347">
        <v>10</v>
      </c>
      <c r="H347">
        <v>365.25</v>
      </c>
      <c r="I347" t="s">
        <v>33</v>
      </c>
      <c r="J347" t="s">
        <v>49</v>
      </c>
      <c r="K347" t="str">
        <f>TEXT(Table3[[#This Row],[Order Date]],"YYYY")</f>
        <v>2024</v>
      </c>
      <c r="L347" t="str">
        <f>TEXT(Table3[[#This Row],[Order Date]],"MMM")</f>
        <v>Dec</v>
      </c>
      <c r="M347" t="str">
        <f>TEXT(Table3[[#This Row],[Order Date]],"DDD")</f>
        <v>Mon</v>
      </c>
      <c r="N347" t="s">
        <v>39</v>
      </c>
      <c r="O347">
        <f>ROUND(G347*H347*VLOOKUP(Table3[[#This Row],[Product Name]],Table2[],2,FALSE),0)</f>
        <v>2557</v>
      </c>
      <c r="P347">
        <f>Table3[[#This Row],[Quantity]]*Table3[[#This Row],[Unit Price]]</f>
        <v>3652.5</v>
      </c>
      <c r="Q347">
        <f>Table3[[#This Row],[Sales Revenue]]-Table3[[#This Row],[Total Cost]]</f>
        <v>1095.5</v>
      </c>
      <c r="R347">
        <f>DATEDIF(Table3[[#This Row],[Order Date]],Table3[[#This Row],[Delivery Date]],"D")</f>
        <v>7</v>
      </c>
    </row>
    <row r="348" spans="1:18" x14ac:dyDescent="0.35">
      <c r="A348" t="s">
        <v>750</v>
      </c>
      <c r="B348" t="s">
        <v>751</v>
      </c>
      <c r="C348" t="s">
        <v>13</v>
      </c>
      <c r="D348" t="s">
        <v>82</v>
      </c>
      <c r="E348" s="1">
        <v>45690</v>
      </c>
      <c r="F348" s="1">
        <v>45700</v>
      </c>
      <c r="G348">
        <v>4</v>
      </c>
      <c r="H348">
        <v>871.89</v>
      </c>
      <c r="I348" t="s">
        <v>33</v>
      </c>
      <c r="J348" t="s">
        <v>49</v>
      </c>
      <c r="K348" t="str">
        <f>TEXT(Table3[[#This Row],[Order Date]],"YYYY")</f>
        <v>2025</v>
      </c>
      <c r="L348" t="str">
        <f>TEXT(Table3[[#This Row],[Order Date]],"MMM")</f>
        <v>Feb</v>
      </c>
      <c r="M348" t="str">
        <f>TEXT(Table3[[#This Row],[Order Date]],"DDD")</f>
        <v>Sun</v>
      </c>
      <c r="N348" t="s">
        <v>63</v>
      </c>
      <c r="O348">
        <f>ROUND(G348*H348*VLOOKUP(Table3[[#This Row],[Product Name]],Table2[],2,FALSE),0)</f>
        <v>2267</v>
      </c>
      <c r="P348">
        <f>Table3[[#This Row],[Quantity]]*Table3[[#This Row],[Unit Price]]</f>
        <v>3487.56</v>
      </c>
      <c r="Q348">
        <f>Table3[[#This Row],[Sales Revenue]]-Table3[[#This Row],[Total Cost]]</f>
        <v>1220.56</v>
      </c>
      <c r="R348">
        <f>DATEDIF(Table3[[#This Row],[Order Date]],Table3[[#This Row],[Delivery Date]],"D")</f>
        <v>10</v>
      </c>
    </row>
    <row r="349" spans="1:18" x14ac:dyDescent="0.35">
      <c r="A349" t="s">
        <v>752</v>
      </c>
      <c r="B349" t="s">
        <v>753</v>
      </c>
      <c r="C349" t="s">
        <v>27</v>
      </c>
      <c r="D349" t="s">
        <v>124</v>
      </c>
      <c r="E349" s="1">
        <v>45676</v>
      </c>
      <c r="F349" s="1">
        <v>45686</v>
      </c>
      <c r="G349">
        <v>6</v>
      </c>
      <c r="H349">
        <v>673.25</v>
      </c>
      <c r="I349" t="s">
        <v>33</v>
      </c>
      <c r="J349" t="s">
        <v>23</v>
      </c>
      <c r="K349" t="str">
        <f>TEXT(Table3[[#This Row],[Order Date]],"YYYY")</f>
        <v>2025</v>
      </c>
      <c r="L349" t="str">
        <f>TEXT(Table3[[#This Row],[Order Date]],"MMM")</f>
        <v>Jan</v>
      </c>
      <c r="M349" t="str">
        <f>TEXT(Table3[[#This Row],[Order Date]],"DDD")</f>
        <v>Sun</v>
      </c>
      <c r="N349" t="s">
        <v>43</v>
      </c>
      <c r="O349">
        <f>ROUND(G349*H349*VLOOKUP(Table3[[#This Row],[Product Name]],Table2[],2,FALSE),0)</f>
        <v>2626</v>
      </c>
      <c r="P349">
        <f>Table3[[#This Row],[Quantity]]*Table3[[#This Row],[Unit Price]]</f>
        <v>4039.5</v>
      </c>
      <c r="Q349">
        <f>Table3[[#This Row],[Sales Revenue]]-Table3[[#This Row],[Total Cost]]</f>
        <v>1413.5</v>
      </c>
      <c r="R349">
        <f>DATEDIF(Table3[[#This Row],[Order Date]],Table3[[#This Row],[Delivery Date]],"D")</f>
        <v>10</v>
      </c>
    </row>
    <row r="350" spans="1:18" x14ac:dyDescent="0.35">
      <c r="A350" t="s">
        <v>754</v>
      </c>
      <c r="B350" t="s">
        <v>755</v>
      </c>
      <c r="C350" t="s">
        <v>20</v>
      </c>
      <c r="D350" t="s">
        <v>21</v>
      </c>
      <c r="E350" s="1">
        <v>45527</v>
      </c>
      <c r="F350" s="1">
        <v>45531</v>
      </c>
      <c r="G350">
        <v>7</v>
      </c>
      <c r="H350">
        <v>169.24</v>
      </c>
      <c r="I350" t="s">
        <v>33</v>
      </c>
      <c r="J350" t="s">
        <v>16</v>
      </c>
      <c r="K350" t="str">
        <f>TEXT(Table3[[#This Row],[Order Date]],"YYYY")</f>
        <v>2024</v>
      </c>
      <c r="L350" t="str">
        <f>TEXT(Table3[[#This Row],[Order Date]],"MMM")</f>
        <v>Aug</v>
      </c>
      <c r="M350" t="str">
        <f>TEXT(Table3[[#This Row],[Order Date]],"DDD")</f>
        <v>Fri</v>
      </c>
      <c r="N350" t="s">
        <v>96</v>
      </c>
      <c r="O350">
        <f>ROUND(G350*H350*VLOOKUP(Table3[[#This Row],[Product Name]],Table2[],2,FALSE),0)</f>
        <v>770</v>
      </c>
      <c r="P350">
        <f>Table3[[#This Row],[Quantity]]*Table3[[#This Row],[Unit Price]]</f>
        <v>1184.68</v>
      </c>
      <c r="Q350">
        <f>Table3[[#This Row],[Sales Revenue]]-Table3[[#This Row],[Total Cost]]</f>
        <v>414.68000000000006</v>
      </c>
      <c r="R350">
        <f>DATEDIF(Table3[[#This Row],[Order Date]],Table3[[#This Row],[Delivery Date]],"D")</f>
        <v>4</v>
      </c>
    </row>
    <row r="351" spans="1:18" x14ac:dyDescent="0.35">
      <c r="A351" t="s">
        <v>756</v>
      </c>
      <c r="B351" t="s">
        <v>757</v>
      </c>
      <c r="C351" t="s">
        <v>13</v>
      </c>
      <c r="D351" t="s">
        <v>42</v>
      </c>
      <c r="E351" s="1">
        <v>45454</v>
      </c>
      <c r="F351" s="1">
        <v>45457</v>
      </c>
      <c r="G351">
        <v>3</v>
      </c>
      <c r="H351">
        <v>61.34</v>
      </c>
      <c r="I351" t="s">
        <v>15</v>
      </c>
      <c r="J351" t="s">
        <v>16</v>
      </c>
      <c r="K351" t="str">
        <f>TEXT(Table3[[#This Row],[Order Date]],"YYYY")</f>
        <v>2024</v>
      </c>
      <c r="L351" t="str">
        <f>TEXT(Table3[[#This Row],[Order Date]],"MMM")</f>
        <v>Jun</v>
      </c>
      <c r="M351" t="str">
        <f>TEXT(Table3[[#This Row],[Order Date]],"DDD")</f>
        <v>Tue</v>
      </c>
      <c r="N351" t="s">
        <v>63</v>
      </c>
      <c r="O351">
        <f>ROUND(G351*H351*VLOOKUP(Table3[[#This Row],[Product Name]],Table2[],2,FALSE),0)</f>
        <v>92</v>
      </c>
      <c r="P351">
        <f>Table3[[#This Row],[Quantity]]*Table3[[#This Row],[Unit Price]]</f>
        <v>184.02</v>
      </c>
      <c r="Q351">
        <f>Table3[[#This Row],[Sales Revenue]]-Table3[[#This Row],[Total Cost]]</f>
        <v>92.02000000000001</v>
      </c>
      <c r="R351">
        <f>DATEDIF(Table3[[#This Row],[Order Date]],Table3[[#This Row],[Delivery Date]],"D")</f>
        <v>3</v>
      </c>
    </row>
    <row r="352" spans="1:18" x14ac:dyDescent="0.35">
      <c r="A352" t="s">
        <v>758</v>
      </c>
      <c r="B352" t="s">
        <v>759</v>
      </c>
      <c r="C352" t="s">
        <v>20</v>
      </c>
      <c r="D352" t="s">
        <v>69</v>
      </c>
      <c r="E352" s="1">
        <v>45616</v>
      </c>
      <c r="F352" s="1">
        <v>45618</v>
      </c>
      <c r="G352">
        <v>9</v>
      </c>
      <c r="H352">
        <v>690.29</v>
      </c>
      <c r="I352" t="s">
        <v>33</v>
      </c>
      <c r="J352" t="s">
        <v>23</v>
      </c>
      <c r="K352" t="str">
        <f>TEXT(Table3[[#This Row],[Order Date]],"YYYY")</f>
        <v>2024</v>
      </c>
      <c r="L352" t="str">
        <f>TEXT(Table3[[#This Row],[Order Date]],"MMM")</f>
        <v>Nov</v>
      </c>
      <c r="M352" t="str">
        <f>TEXT(Table3[[#This Row],[Order Date]],"DDD")</f>
        <v>Wed</v>
      </c>
      <c r="N352" t="s">
        <v>79</v>
      </c>
      <c r="O352">
        <f>ROUND(G352*H352*VLOOKUP(Table3[[#This Row],[Product Name]],Table2[],2,FALSE),0)</f>
        <v>4349</v>
      </c>
      <c r="P352">
        <f>Table3[[#This Row],[Quantity]]*Table3[[#This Row],[Unit Price]]</f>
        <v>6212.61</v>
      </c>
      <c r="Q352">
        <f>Table3[[#This Row],[Sales Revenue]]-Table3[[#This Row],[Total Cost]]</f>
        <v>1863.6099999999997</v>
      </c>
      <c r="R352">
        <f>DATEDIF(Table3[[#This Row],[Order Date]],Table3[[#This Row],[Delivery Date]],"D")</f>
        <v>2</v>
      </c>
    </row>
    <row r="353" spans="1:18" x14ac:dyDescent="0.35">
      <c r="A353" t="s">
        <v>760</v>
      </c>
      <c r="B353" t="s">
        <v>761</v>
      </c>
      <c r="C353" t="s">
        <v>20</v>
      </c>
      <c r="D353" t="s">
        <v>103</v>
      </c>
      <c r="E353" s="1">
        <v>45511</v>
      </c>
      <c r="F353" s="1">
        <v>45519</v>
      </c>
      <c r="G353">
        <v>7</v>
      </c>
      <c r="H353">
        <v>794.64</v>
      </c>
      <c r="I353" t="s">
        <v>15</v>
      </c>
      <c r="J353" t="s">
        <v>16</v>
      </c>
      <c r="K353" t="str">
        <f>TEXT(Table3[[#This Row],[Order Date]],"YYYY")</f>
        <v>2024</v>
      </c>
      <c r="L353" t="str">
        <f>TEXT(Table3[[#This Row],[Order Date]],"MMM")</f>
        <v>Aug</v>
      </c>
      <c r="M353" t="str">
        <f>TEXT(Table3[[#This Row],[Order Date]],"DDD")</f>
        <v>Wed</v>
      </c>
      <c r="N353" t="s">
        <v>50</v>
      </c>
      <c r="O353">
        <f>ROUND(G353*H353*VLOOKUP(Table3[[#This Row],[Product Name]],Table2[],2,FALSE),0)</f>
        <v>3059</v>
      </c>
      <c r="P353">
        <f>Table3[[#This Row],[Quantity]]*Table3[[#This Row],[Unit Price]]</f>
        <v>5562.48</v>
      </c>
      <c r="Q353">
        <f>Table3[[#This Row],[Sales Revenue]]-Table3[[#This Row],[Total Cost]]</f>
        <v>2503.4799999999996</v>
      </c>
      <c r="R353">
        <f>DATEDIF(Table3[[#This Row],[Order Date]],Table3[[#This Row],[Delivery Date]],"D")</f>
        <v>8</v>
      </c>
    </row>
    <row r="354" spans="1:18" x14ac:dyDescent="0.35">
      <c r="A354" t="s">
        <v>762</v>
      </c>
      <c r="B354" t="s">
        <v>763</v>
      </c>
      <c r="C354" t="s">
        <v>27</v>
      </c>
      <c r="D354" t="s">
        <v>32</v>
      </c>
      <c r="E354" s="1">
        <v>45525</v>
      </c>
      <c r="F354" s="1">
        <v>45533</v>
      </c>
      <c r="G354">
        <v>3</v>
      </c>
      <c r="H354">
        <v>592.09</v>
      </c>
      <c r="I354" t="s">
        <v>33</v>
      </c>
      <c r="J354" t="s">
        <v>49</v>
      </c>
      <c r="K354" t="str">
        <f>TEXT(Table3[[#This Row],[Order Date]],"YYYY")</f>
        <v>2024</v>
      </c>
      <c r="L354" t="str">
        <f>TEXT(Table3[[#This Row],[Order Date]],"MMM")</f>
        <v>Aug</v>
      </c>
      <c r="M354" t="str">
        <f>TEXT(Table3[[#This Row],[Order Date]],"DDD")</f>
        <v>Wed</v>
      </c>
      <c r="N354" t="s">
        <v>17</v>
      </c>
      <c r="O354">
        <f>ROUND(G354*H354*VLOOKUP(Table3[[#This Row],[Product Name]],Table2[],2,FALSE),0)</f>
        <v>1510</v>
      </c>
      <c r="P354">
        <f>Table3[[#This Row],[Quantity]]*Table3[[#This Row],[Unit Price]]</f>
        <v>1776.27</v>
      </c>
      <c r="Q354">
        <f>Table3[[#This Row],[Sales Revenue]]-Table3[[#This Row],[Total Cost]]</f>
        <v>266.27</v>
      </c>
      <c r="R354">
        <f>DATEDIF(Table3[[#This Row],[Order Date]],Table3[[#This Row],[Delivery Date]],"D")</f>
        <v>8</v>
      </c>
    </row>
    <row r="355" spans="1:18" x14ac:dyDescent="0.35">
      <c r="A355" t="s">
        <v>764</v>
      </c>
      <c r="B355" t="s">
        <v>765</v>
      </c>
      <c r="C355" t="s">
        <v>27</v>
      </c>
      <c r="D355" t="s">
        <v>46</v>
      </c>
      <c r="E355" s="1">
        <v>45348</v>
      </c>
      <c r="F355" s="1">
        <v>45353</v>
      </c>
      <c r="G355">
        <v>4</v>
      </c>
      <c r="H355">
        <v>182.36</v>
      </c>
      <c r="I355" t="s">
        <v>22</v>
      </c>
      <c r="J355" t="s">
        <v>16</v>
      </c>
      <c r="K355" t="str">
        <f>TEXT(Table3[[#This Row],[Order Date]],"YYYY")</f>
        <v>2024</v>
      </c>
      <c r="L355" t="str">
        <f>TEXT(Table3[[#This Row],[Order Date]],"MMM")</f>
        <v>Feb</v>
      </c>
      <c r="M355" t="str">
        <f>TEXT(Table3[[#This Row],[Order Date]],"DDD")</f>
        <v>Mon</v>
      </c>
      <c r="N355" t="s">
        <v>29</v>
      </c>
      <c r="O355">
        <f>ROUND(G355*H355*VLOOKUP(Table3[[#This Row],[Product Name]],Table2[],2,FALSE),0)</f>
        <v>401</v>
      </c>
      <c r="P355">
        <f>Table3[[#This Row],[Quantity]]*Table3[[#This Row],[Unit Price]]</f>
        <v>729.44</v>
      </c>
      <c r="Q355">
        <f>Table3[[#This Row],[Sales Revenue]]-Table3[[#This Row],[Total Cost]]</f>
        <v>328.44000000000005</v>
      </c>
      <c r="R355">
        <f>DATEDIF(Table3[[#This Row],[Order Date]],Table3[[#This Row],[Delivery Date]],"D")</f>
        <v>5</v>
      </c>
    </row>
    <row r="356" spans="1:18" x14ac:dyDescent="0.35">
      <c r="A356" t="s">
        <v>766</v>
      </c>
      <c r="B356" t="s">
        <v>767</v>
      </c>
      <c r="C356" t="s">
        <v>37</v>
      </c>
      <c r="D356" t="s">
        <v>160</v>
      </c>
      <c r="E356" s="1">
        <v>45382</v>
      </c>
      <c r="F356" s="1">
        <v>45390</v>
      </c>
      <c r="G356">
        <v>9</v>
      </c>
      <c r="H356">
        <v>543.85</v>
      </c>
      <c r="I356" t="s">
        <v>22</v>
      </c>
      <c r="J356" t="s">
        <v>58</v>
      </c>
      <c r="K356" t="str">
        <f>TEXT(Table3[[#This Row],[Order Date]],"YYYY")</f>
        <v>2024</v>
      </c>
      <c r="L356" t="str">
        <f>TEXT(Table3[[#This Row],[Order Date]],"MMM")</f>
        <v>Mar</v>
      </c>
      <c r="M356" t="str">
        <f>TEXT(Table3[[#This Row],[Order Date]],"DDD")</f>
        <v>Sun</v>
      </c>
      <c r="N356" t="s">
        <v>34</v>
      </c>
      <c r="O356">
        <f>ROUND(G356*H356*VLOOKUP(Table3[[#This Row],[Product Name]],Table2[],2,FALSE),0)</f>
        <v>3671</v>
      </c>
      <c r="P356">
        <f>Table3[[#This Row],[Quantity]]*Table3[[#This Row],[Unit Price]]</f>
        <v>4894.6500000000005</v>
      </c>
      <c r="Q356">
        <f>Table3[[#This Row],[Sales Revenue]]-Table3[[#This Row],[Total Cost]]</f>
        <v>1223.6500000000005</v>
      </c>
      <c r="R356">
        <f>DATEDIF(Table3[[#This Row],[Order Date]],Table3[[#This Row],[Delivery Date]],"D")</f>
        <v>8</v>
      </c>
    </row>
    <row r="357" spans="1:18" x14ac:dyDescent="0.35">
      <c r="A357" t="s">
        <v>768</v>
      </c>
      <c r="B357" t="s">
        <v>769</v>
      </c>
      <c r="C357" t="s">
        <v>37</v>
      </c>
      <c r="D357" t="s">
        <v>85</v>
      </c>
      <c r="E357" s="1">
        <v>45449</v>
      </c>
      <c r="F357" s="1">
        <v>45458</v>
      </c>
      <c r="G357">
        <v>8</v>
      </c>
      <c r="H357">
        <v>514.17999999999995</v>
      </c>
      <c r="I357" t="s">
        <v>33</v>
      </c>
      <c r="J357" t="s">
        <v>49</v>
      </c>
      <c r="K357" t="str">
        <f>TEXT(Table3[[#This Row],[Order Date]],"YYYY")</f>
        <v>2024</v>
      </c>
      <c r="L357" t="str">
        <f>TEXT(Table3[[#This Row],[Order Date]],"MMM")</f>
        <v>Jun</v>
      </c>
      <c r="M357" t="str">
        <f>TEXT(Table3[[#This Row],[Order Date]],"DDD")</f>
        <v>Thu</v>
      </c>
      <c r="N357" t="s">
        <v>39</v>
      </c>
      <c r="O357">
        <f>ROUND(G357*H357*VLOOKUP(Table3[[#This Row],[Product Name]],Table2[],2,FALSE),0)</f>
        <v>2262</v>
      </c>
      <c r="P357">
        <f>Table3[[#This Row],[Quantity]]*Table3[[#This Row],[Unit Price]]</f>
        <v>4113.4399999999996</v>
      </c>
      <c r="Q357">
        <f>Table3[[#This Row],[Sales Revenue]]-Table3[[#This Row],[Total Cost]]</f>
        <v>1851.4399999999996</v>
      </c>
      <c r="R357">
        <f>DATEDIF(Table3[[#This Row],[Order Date]],Table3[[#This Row],[Delivery Date]],"D")</f>
        <v>9</v>
      </c>
    </row>
    <row r="358" spans="1:18" x14ac:dyDescent="0.35">
      <c r="A358" t="s">
        <v>770</v>
      </c>
      <c r="B358" t="s">
        <v>771</v>
      </c>
      <c r="C358" t="s">
        <v>37</v>
      </c>
      <c r="D358" t="s">
        <v>85</v>
      </c>
      <c r="E358" s="1">
        <v>45652</v>
      </c>
      <c r="F358" s="1">
        <v>45656</v>
      </c>
      <c r="G358">
        <v>10</v>
      </c>
      <c r="H358">
        <v>245.75</v>
      </c>
      <c r="I358" t="s">
        <v>15</v>
      </c>
      <c r="J358" t="s">
        <v>49</v>
      </c>
      <c r="K358" t="str">
        <f>TEXT(Table3[[#This Row],[Order Date]],"YYYY")</f>
        <v>2024</v>
      </c>
      <c r="L358" t="str">
        <f>TEXT(Table3[[#This Row],[Order Date]],"MMM")</f>
        <v>Dec</v>
      </c>
      <c r="M358" t="str">
        <f>TEXT(Table3[[#This Row],[Order Date]],"DDD")</f>
        <v>Thu</v>
      </c>
      <c r="N358" t="s">
        <v>39</v>
      </c>
      <c r="O358">
        <f>ROUND(G358*H358*VLOOKUP(Table3[[#This Row],[Product Name]],Table2[],2,FALSE),0)</f>
        <v>1352</v>
      </c>
      <c r="P358">
        <f>Table3[[#This Row],[Quantity]]*Table3[[#This Row],[Unit Price]]</f>
        <v>2457.5</v>
      </c>
      <c r="Q358">
        <f>Table3[[#This Row],[Sales Revenue]]-Table3[[#This Row],[Total Cost]]</f>
        <v>1105.5</v>
      </c>
      <c r="R358">
        <f>DATEDIF(Table3[[#This Row],[Order Date]],Table3[[#This Row],[Delivery Date]],"D")</f>
        <v>4</v>
      </c>
    </row>
    <row r="359" spans="1:18" x14ac:dyDescent="0.35">
      <c r="A359" t="s">
        <v>772</v>
      </c>
      <c r="B359" t="s">
        <v>773</v>
      </c>
      <c r="C359" t="s">
        <v>37</v>
      </c>
      <c r="D359" t="s">
        <v>75</v>
      </c>
      <c r="E359" s="1">
        <v>45496</v>
      </c>
      <c r="F359" s="1">
        <v>45503</v>
      </c>
      <c r="G359">
        <v>1</v>
      </c>
      <c r="H359">
        <v>876.68</v>
      </c>
      <c r="I359" t="s">
        <v>15</v>
      </c>
      <c r="J359" t="s">
        <v>23</v>
      </c>
      <c r="K359" t="str">
        <f>TEXT(Table3[[#This Row],[Order Date]],"YYYY")</f>
        <v>2024</v>
      </c>
      <c r="L359" t="str">
        <f>TEXT(Table3[[#This Row],[Order Date]],"MMM")</f>
        <v>Jul</v>
      </c>
      <c r="M359" t="str">
        <f>TEXT(Table3[[#This Row],[Order Date]],"DDD")</f>
        <v>Tue</v>
      </c>
      <c r="N359" t="s">
        <v>43</v>
      </c>
      <c r="O359">
        <f>ROUND(G359*H359*VLOOKUP(Table3[[#This Row],[Product Name]],Table2[],2,FALSE),0)</f>
        <v>701</v>
      </c>
      <c r="P359">
        <f>Table3[[#This Row],[Quantity]]*Table3[[#This Row],[Unit Price]]</f>
        <v>876.68</v>
      </c>
      <c r="Q359">
        <f>Table3[[#This Row],[Sales Revenue]]-Table3[[#This Row],[Total Cost]]</f>
        <v>175.67999999999995</v>
      </c>
      <c r="R359">
        <f>DATEDIF(Table3[[#This Row],[Order Date]],Table3[[#This Row],[Delivery Date]],"D")</f>
        <v>7</v>
      </c>
    </row>
    <row r="360" spans="1:18" x14ac:dyDescent="0.35">
      <c r="A360" t="s">
        <v>774</v>
      </c>
      <c r="B360" t="s">
        <v>775</v>
      </c>
      <c r="C360" t="s">
        <v>61</v>
      </c>
      <c r="D360" t="s">
        <v>119</v>
      </c>
      <c r="E360" s="1">
        <v>45581</v>
      </c>
      <c r="F360" s="1">
        <v>45587</v>
      </c>
      <c r="G360">
        <v>9</v>
      </c>
      <c r="H360">
        <v>258.02</v>
      </c>
      <c r="I360" t="s">
        <v>15</v>
      </c>
      <c r="J360" t="s">
        <v>58</v>
      </c>
      <c r="K360" t="str">
        <f>TEXT(Table3[[#This Row],[Order Date]],"YYYY")</f>
        <v>2024</v>
      </c>
      <c r="L360" t="str">
        <f>TEXT(Table3[[#This Row],[Order Date]],"MMM")</f>
        <v>Oct</v>
      </c>
      <c r="M360" t="str">
        <f>TEXT(Table3[[#This Row],[Order Date]],"DDD")</f>
        <v>Wed</v>
      </c>
      <c r="N360" t="s">
        <v>34</v>
      </c>
      <c r="O360">
        <f>ROUND(G360*H360*VLOOKUP(Table3[[#This Row],[Product Name]],Table2[],2,FALSE),0)</f>
        <v>1742</v>
      </c>
      <c r="P360">
        <f>Table3[[#This Row],[Quantity]]*Table3[[#This Row],[Unit Price]]</f>
        <v>2322.1799999999998</v>
      </c>
      <c r="Q360">
        <f>Table3[[#This Row],[Sales Revenue]]-Table3[[#This Row],[Total Cost]]</f>
        <v>580.17999999999984</v>
      </c>
      <c r="R360">
        <f>DATEDIF(Table3[[#This Row],[Order Date]],Table3[[#This Row],[Delivery Date]],"D")</f>
        <v>6</v>
      </c>
    </row>
    <row r="361" spans="1:18" x14ac:dyDescent="0.35">
      <c r="A361" t="s">
        <v>776</v>
      </c>
      <c r="B361" t="s">
        <v>777</v>
      </c>
      <c r="C361" t="s">
        <v>61</v>
      </c>
      <c r="D361" t="s">
        <v>62</v>
      </c>
      <c r="E361" s="1">
        <v>45503</v>
      </c>
      <c r="F361" s="1">
        <v>45513</v>
      </c>
      <c r="G361">
        <v>8</v>
      </c>
      <c r="H361">
        <v>198.2</v>
      </c>
      <c r="I361" t="s">
        <v>22</v>
      </c>
      <c r="J361" t="s">
        <v>16</v>
      </c>
      <c r="K361" t="str">
        <f>TEXT(Table3[[#This Row],[Order Date]],"YYYY")</f>
        <v>2024</v>
      </c>
      <c r="L361" t="str">
        <f>TEXT(Table3[[#This Row],[Order Date]],"MMM")</f>
        <v>Jul</v>
      </c>
      <c r="M361" t="str">
        <f>TEXT(Table3[[#This Row],[Order Date]],"DDD")</f>
        <v>Tue</v>
      </c>
      <c r="N361" t="s">
        <v>50</v>
      </c>
      <c r="O361">
        <f>ROUND(G361*H361*VLOOKUP(Table3[[#This Row],[Product Name]],Table2[],2,FALSE),0)</f>
        <v>1031</v>
      </c>
      <c r="P361">
        <f>Table3[[#This Row],[Quantity]]*Table3[[#This Row],[Unit Price]]</f>
        <v>1585.6</v>
      </c>
      <c r="Q361">
        <f>Table3[[#This Row],[Sales Revenue]]-Table3[[#This Row],[Total Cost]]</f>
        <v>554.59999999999991</v>
      </c>
      <c r="R361">
        <f>DATEDIF(Table3[[#This Row],[Order Date]],Table3[[#This Row],[Delivery Date]],"D")</f>
        <v>10</v>
      </c>
    </row>
    <row r="362" spans="1:18" x14ac:dyDescent="0.35">
      <c r="A362" t="s">
        <v>778</v>
      </c>
      <c r="B362" t="s">
        <v>779</v>
      </c>
      <c r="C362" t="s">
        <v>13</v>
      </c>
      <c r="D362" t="s">
        <v>42</v>
      </c>
      <c r="E362" s="1">
        <v>45381</v>
      </c>
      <c r="F362" s="1">
        <v>45387</v>
      </c>
      <c r="G362">
        <v>7</v>
      </c>
      <c r="H362">
        <v>912.77</v>
      </c>
      <c r="I362" t="s">
        <v>22</v>
      </c>
      <c r="J362" t="s">
        <v>49</v>
      </c>
      <c r="K362" t="str">
        <f>TEXT(Table3[[#This Row],[Order Date]],"YYYY")</f>
        <v>2024</v>
      </c>
      <c r="L362" t="str">
        <f>TEXT(Table3[[#This Row],[Order Date]],"MMM")</f>
        <v>Mar</v>
      </c>
      <c r="M362" t="str">
        <f>TEXT(Table3[[#This Row],[Order Date]],"DDD")</f>
        <v>Sat</v>
      </c>
      <c r="N362" t="s">
        <v>17</v>
      </c>
      <c r="O362">
        <f>ROUND(G362*H362*VLOOKUP(Table3[[#This Row],[Product Name]],Table2[],2,FALSE),0)</f>
        <v>3195</v>
      </c>
      <c r="P362">
        <f>Table3[[#This Row],[Quantity]]*Table3[[#This Row],[Unit Price]]</f>
        <v>6389.3899999999994</v>
      </c>
      <c r="Q362">
        <f>Table3[[#This Row],[Sales Revenue]]-Table3[[#This Row],[Total Cost]]</f>
        <v>3194.3899999999994</v>
      </c>
      <c r="R362">
        <f>DATEDIF(Table3[[#This Row],[Order Date]],Table3[[#This Row],[Delivery Date]],"D")</f>
        <v>6</v>
      </c>
    </row>
    <row r="363" spans="1:18" x14ac:dyDescent="0.35">
      <c r="A363" t="s">
        <v>780</v>
      </c>
      <c r="B363" t="s">
        <v>781</v>
      </c>
      <c r="C363" t="s">
        <v>61</v>
      </c>
      <c r="D363" t="s">
        <v>163</v>
      </c>
      <c r="E363" s="1">
        <v>45369</v>
      </c>
      <c r="F363" s="1">
        <v>45378</v>
      </c>
      <c r="G363">
        <v>9</v>
      </c>
      <c r="H363">
        <v>375.46</v>
      </c>
      <c r="I363" t="s">
        <v>22</v>
      </c>
      <c r="J363" t="s">
        <v>49</v>
      </c>
      <c r="K363" t="str">
        <f>TEXT(Table3[[#This Row],[Order Date]],"YYYY")</f>
        <v>2024</v>
      </c>
      <c r="L363" t="str">
        <f>TEXT(Table3[[#This Row],[Order Date]],"MMM")</f>
        <v>Mar</v>
      </c>
      <c r="M363" t="str">
        <f>TEXT(Table3[[#This Row],[Order Date]],"DDD")</f>
        <v>Mon</v>
      </c>
      <c r="N363" t="s">
        <v>17</v>
      </c>
      <c r="O363">
        <f>ROUND(G363*H363*VLOOKUP(Table3[[#This Row],[Product Name]],Table2[],2,FALSE),0)</f>
        <v>2196</v>
      </c>
      <c r="P363">
        <f>Table3[[#This Row],[Quantity]]*Table3[[#This Row],[Unit Price]]</f>
        <v>3379.14</v>
      </c>
      <c r="Q363">
        <f>Table3[[#This Row],[Sales Revenue]]-Table3[[#This Row],[Total Cost]]</f>
        <v>1183.1399999999999</v>
      </c>
      <c r="R363">
        <f>DATEDIF(Table3[[#This Row],[Order Date]],Table3[[#This Row],[Delivery Date]],"D")</f>
        <v>9</v>
      </c>
    </row>
    <row r="364" spans="1:18" x14ac:dyDescent="0.35">
      <c r="A364" t="s">
        <v>782</v>
      </c>
      <c r="B364" t="s">
        <v>783</v>
      </c>
      <c r="C364" t="s">
        <v>27</v>
      </c>
      <c r="D364" t="s">
        <v>28</v>
      </c>
      <c r="E364" s="1">
        <v>45313</v>
      </c>
      <c r="F364" s="1">
        <v>45320</v>
      </c>
      <c r="G364">
        <v>9</v>
      </c>
      <c r="H364">
        <v>733.54</v>
      </c>
      <c r="I364" t="s">
        <v>22</v>
      </c>
      <c r="J364" t="s">
        <v>23</v>
      </c>
      <c r="K364" t="str">
        <f>TEXT(Table3[[#This Row],[Order Date]],"YYYY")</f>
        <v>2024</v>
      </c>
      <c r="L364" t="str">
        <f>TEXT(Table3[[#This Row],[Order Date]],"MMM")</f>
        <v>Jan</v>
      </c>
      <c r="M364" t="str">
        <f>TEXT(Table3[[#This Row],[Order Date]],"DDD")</f>
        <v>Mon</v>
      </c>
      <c r="N364" t="s">
        <v>34</v>
      </c>
      <c r="O364">
        <f>ROUND(G364*H364*VLOOKUP(Table3[[#This Row],[Product Name]],Table2[],2,FALSE),0)</f>
        <v>5281</v>
      </c>
      <c r="P364">
        <f>Table3[[#This Row],[Quantity]]*Table3[[#This Row],[Unit Price]]</f>
        <v>6601.86</v>
      </c>
      <c r="Q364">
        <f>Table3[[#This Row],[Sales Revenue]]-Table3[[#This Row],[Total Cost]]</f>
        <v>1320.8599999999997</v>
      </c>
      <c r="R364">
        <f>DATEDIF(Table3[[#This Row],[Order Date]],Table3[[#This Row],[Delivery Date]],"D")</f>
        <v>7</v>
      </c>
    </row>
    <row r="365" spans="1:18" x14ac:dyDescent="0.35">
      <c r="A365" t="s">
        <v>784</v>
      </c>
      <c r="B365" t="s">
        <v>785</v>
      </c>
      <c r="C365" t="s">
        <v>20</v>
      </c>
      <c r="D365" t="s">
        <v>21</v>
      </c>
      <c r="E365" s="1">
        <v>45544</v>
      </c>
      <c r="F365" s="1">
        <v>45546</v>
      </c>
      <c r="G365">
        <v>4</v>
      </c>
      <c r="H365">
        <v>471.38</v>
      </c>
      <c r="I365" t="s">
        <v>15</v>
      </c>
      <c r="J365" t="s">
        <v>23</v>
      </c>
      <c r="K365" t="str">
        <f>TEXT(Table3[[#This Row],[Order Date]],"YYYY")</f>
        <v>2024</v>
      </c>
      <c r="L365" t="str">
        <f>TEXT(Table3[[#This Row],[Order Date]],"MMM")</f>
        <v>Sep</v>
      </c>
      <c r="M365" t="str">
        <f>TEXT(Table3[[#This Row],[Order Date]],"DDD")</f>
        <v>Mon</v>
      </c>
      <c r="N365" t="s">
        <v>63</v>
      </c>
      <c r="O365">
        <f>ROUND(G365*H365*VLOOKUP(Table3[[#This Row],[Product Name]],Table2[],2,FALSE),0)</f>
        <v>1226</v>
      </c>
      <c r="P365">
        <f>Table3[[#This Row],[Quantity]]*Table3[[#This Row],[Unit Price]]</f>
        <v>1885.52</v>
      </c>
      <c r="Q365">
        <f>Table3[[#This Row],[Sales Revenue]]-Table3[[#This Row],[Total Cost]]</f>
        <v>659.52</v>
      </c>
      <c r="R365">
        <f>DATEDIF(Table3[[#This Row],[Order Date]],Table3[[#This Row],[Delivery Date]],"D")</f>
        <v>2</v>
      </c>
    </row>
    <row r="366" spans="1:18" x14ac:dyDescent="0.35">
      <c r="A366" t="s">
        <v>786</v>
      </c>
      <c r="B366" t="s">
        <v>787</v>
      </c>
      <c r="C366" t="s">
        <v>37</v>
      </c>
      <c r="D366" t="s">
        <v>38</v>
      </c>
      <c r="E366" s="1">
        <v>45667</v>
      </c>
      <c r="F366" s="1">
        <v>45677</v>
      </c>
      <c r="G366">
        <v>1</v>
      </c>
      <c r="H366">
        <v>952.31</v>
      </c>
      <c r="I366" t="s">
        <v>33</v>
      </c>
      <c r="J366" t="s">
        <v>58</v>
      </c>
      <c r="K366" t="str">
        <f>TEXT(Table3[[#This Row],[Order Date]],"YYYY")</f>
        <v>2025</v>
      </c>
      <c r="L366" t="str">
        <f>TEXT(Table3[[#This Row],[Order Date]],"MMM")</f>
        <v>Jan</v>
      </c>
      <c r="M366" t="str">
        <f>TEXT(Table3[[#This Row],[Order Date]],"DDD")</f>
        <v>Fri</v>
      </c>
      <c r="N366" t="s">
        <v>79</v>
      </c>
      <c r="O366">
        <f>ROUND(G366*H366*VLOOKUP(Table3[[#This Row],[Product Name]],Table2[],2,FALSE),0)</f>
        <v>667</v>
      </c>
      <c r="P366">
        <f>Table3[[#This Row],[Quantity]]*Table3[[#This Row],[Unit Price]]</f>
        <v>952.31</v>
      </c>
      <c r="Q366">
        <f>Table3[[#This Row],[Sales Revenue]]-Table3[[#This Row],[Total Cost]]</f>
        <v>285.30999999999995</v>
      </c>
      <c r="R366">
        <f>DATEDIF(Table3[[#This Row],[Order Date]],Table3[[#This Row],[Delivery Date]],"D")</f>
        <v>10</v>
      </c>
    </row>
    <row r="367" spans="1:18" x14ac:dyDescent="0.35">
      <c r="A367" t="s">
        <v>788</v>
      </c>
      <c r="B367" t="s">
        <v>789</v>
      </c>
      <c r="C367" t="s">
        <v>61</v>
      </c>
      <c r="D367" t="s">
        <v>119</v>
      </c>
      <c r="E367" s="1">
        <v>45412</v>
      </c>
      <c r="F367" s="1">
        <v>45417</v>
      </c>
      <c r="G367">
        <v>3</v>
      </c>
      <c r="H367">
        <v>875.23</v>
      </c>
      <c r="I367" t="s">
        <v>15</v>
      </c>
      <c r="J367" t="s">
        <v>49</v>
      </c>
      <c r="K367" t="str">
        <f>TEXT(Table3[[#This Row],[Order Date]],"YYYY")</f>
        <v>2024</v>
      </c>
      <c r="L367" t="str">
        <f>TEXT(Table3[[#This Row],[Order Date]],"MMM")</f>
        <v>Apr</v>
      </c>
      <c r="M367" t="str">
        <f>TEXT(Table3[[#This Row],[Order Date]],"DDD")</f>
        <v>Tue</v>
      </c>
      <c r="N367" t="s">
        <v>34</v>
      </c>
      <c r="O367">
        <f>ROUND(G367*H367*VLOOKUP(Table3[[#This Row],[Product Name]],Table2[],2,FALSE),0)</f>
        <v>1969</v>
      </c>
      <c r="P367">
        <f>Table3[[#This Row],[Quantity]]*Table3[[#This Row],[Unit Price]]</f>
        <v>2625.69</v>
      </c>
      <c r="Q367">
        <f>Table3[[#This Row],[Sales Revenue]]-Table3[[#This Row],[Total Cost]]</f>
        <v>656.69</v>
      </c>
      <c r="R367">
        <f>DATEDIF(Table3[[#This Row],[Order Date]],Table3[[#This Row],[Delivery Date]],"D")</f>
        <v>5</v>
      </c>
    </row>
    <row r="368" spans="1:18" x14ac:dyDescent="0.35">
      <c r="A368" t="s">
        <v>790</v>
      </c>
      <c r="B368" t="s">
        <v>791</v>
      </c>
      <c r="C368" t="s">
        <v>61</v>
      </c>
      <c r="D368" t="s">
        <v>78</v>
      </c>
      <c r="E368" s="1">
        <v>45415</v>
      </c>
      <c r="F368" s="1">
        <v>45422</v>
      </c>
      <c r="G368">
        <v>5</v>
      </c>
      <c r="H368">
        <v>910.3</v>
      </c>
      <c r="I368" t="s">
        <v>33</v>
      </c>
      <c r="J368" t="s">
        <v>16</v>
      </c>
      <c r="K368" t="str">
        <f>TEXT(Table3[[#This Row],[Order Date]],"YYYY")</f>
        <v>2024</v>
      </c>
      <c r="L368" t="str">
        <f>TEXT(Table3[[#This Row],[Order Date]],"MMM")</f>
        <v>May</v>
      </c>
      <c r="M368" t="str">
        <f>TEXT(Table3[[#This Row],[Order Date]],"DDD")</f>
        <v>Fri</v>
      </c>
      <c r="N368" t="s">
        <v>50</v>
      </c>
      <c r="O368">
        <f>ROUND(G368*H368*VLOOKUP(Table3[[#This Row],[Product Name]],Table2[],2,FALSE),0)</f>
        <v>3186</v>
      </c>
      <c r="P368">
        <f>Table3[[#This Row],[Quantity]]*Table3[[#This Row],[Unit Price]]</f>
        <v>4551.5</v>
      </c>
      <c r="Q368">
        <f>Table3[[#This Row],[Sales Revenue]]-Table3[[#This Row],[Total Cost]]</f>
        <v>1365.5</v>
      </c>
      <c r="R368">
        <f>DATEDIF(Table3[[#This Row],[Order Date]],Table3[[#This Row],[Delivery Date]],"D")</f>
        <v>7</v>
      </c>
    </row>
    <row r="369" spans="1:18" x14ac:dyDescent="0.35">
      <c r="A369" t="s">
        <v>792</v>
      </c>
      <c r="B369" t="s">
        <v>793</v>
      </c>
      <c r="C369" t="s">
        <v>37</v>
      </c>
      <c r="D369" t="s">
        <v>75</v>
      </c>
      <c r="E369" s="1">
        <v>45299</v>
      </c>
      <c r="F369" s="1">
        <v>45306</v>
      </c>
      <c r="G369">
        <v>9</v>
      </c>
      <c r="H369">
        <v>22.08</v>
      </c>
      <c r="I369" t="s">
        <v>33</v>
      </c>
      <c r="J369" t="s">
        <v>58</v>
      </c>
      <c r="K369" t="str">
        <f>TEXT(Table3[[#This Row],[Order Date]],"YYYY")</f>
        <v>2024</v>
      </c>
      <c r="L369" t="str">
        <f>TEXT(Table3[[#This Row],[Order Date]],"MMM")</f>
        <v>Jan</v>
      </c>
      <c r="M369" t="str">
        <f>TEXT(Table3[[#This Row],[Order Date]],"DDD")</f>
        <v>Mon</v>
      </c>
      <c r="N369" t="s">
        <v>43</v>
      </c>
      <c r="O369">
        <f>ROUND(G369*H369*VLOOKUP(Table3[[#This Row],[Product Name]],Table2[],2,FALSE),0)</f>
        <v>159</v>
      </c>
      <c r="P369">
        <f>Table3[[#This Row],[Quantity]]*Table3[[#This Row],[Unit Price]]</f>
        <v>198.71999999999997</v>
      </c>
      <c r="Q369">
        <f>Table3[[#This Row],[Sales Revenue]]-Table3[[#This Row],[Total Cost]]</f>
        <v>39.71999999999997</v>
      </c>
      <c r="R369">
        <f>DATEDIF(Table3[[#This Row],[Order Date]],Table3[[#This Row],[Delivery Date]],"D")</f>
        <v>7</v>
      </c>
    </row>
    <row r="370" spans="1:18" x14ac:dyDescent="0.35">
      <c r="A370" t="s">
        <v>794</v>
      </c>
      <c r="B370" t="s">
        <v>795</v>
      </c>
      <c r="C370" t="s">
        <v>20</v>
      </c>
      <c r="D370" t="s">
        <v>69</v>
      </c>
      <c r="E370" s="1">
        <v>45433</v>
      </c>
      <c r="F370" s="1">
        <v>45441</v>
      </c>
      <c r="G370">
        <v>2</v>
      </c>
      <c r="H370">
        <v>402.87</v>
      </c>
      <c r="I370" t="s">
        <v>22</v>
      </c>
      <c r="J370" t="s">
        <v>49</v>
      </c>
      <c r="K370" t="str">
        <f>TEXT(Table3[[#This Row],[Order Date]],"YYYY")</f>
        <v>2024</v>
      </c>
      <c r="L370" t="str">
        <f>TEXT(Table3[[#This Row],[Order Date]],"MMM")</f>
        <v>May</v>
      </c>
      <c r="M370" t="str">
        <f>TEXT(Table3[[#This Row],[Order Date]],"DDD")</f>
        <v>Tue</v>
      </c>
      <c r="N370" t="s">
        <v>43</v>
      </c>
      <c r="O370">
        <f>ROUND(G370*H370*VLOOKUP(Table3[[#This Row],[Product Name]],Table2[],2,FALSE),0)</f>
        <v>564</v>
      </c>
      <c r="P370">
        <f>Table3[[#This Row],[Quantity]]*Table3[[#This Row],[Unit Price]]</f>
        <v>805.74</v>
      </c>
      <c r="Q370">
        <f>Table3[[#This Row],[Sales Revenue]]-Table3[[#This Row],[Total Cost]]</f>
        <v>241.74</v>
      </c>
      <c r="R370">
        <f>DATEDIF(Table3[[#This Row],[Order Date]],Table3[[#This Row],[Delivery Date]],"D")</f>
        <v>8</v>
      </c>
    </row>
    <row r="371" spans="1:18" x14ac:dyDescent="0.35">
      <c r="A371" t="s">
        <v>796</v>
      </c>
      <c r="B371" t="s">
        <v>797</v>
      </c>
      <c r="C371" t="s">
        <v>13</v>
      </c>
      <c r="D371" t="s">
        <v>72</v>
      </c>
      <c r="E371" s="1">
        <v>45468</v>
      </c>
      <c r="F371" s="1">
        <v>45475</v>
      </c>
      <c r="G371">
        <v>3</v>
      </c>
      <c r="H371">
        <v>998.28</v>
      </c>
      <c r="I371" t="s">
        <v>33</v>
      </c>
      <c r="J371" t="s">
        <v>16</v>
      </c>
      <c r="K371" t="str">
        <f>TEXT(Table3[[#This Row],[Order Date]],"YYYY")</f>
        <v>2024</v>
      </c>
      <c r="L371" t="str">
        <f>TEXT(Table3[[#This Row],[Order Date]],"MMM")</f>
        <v>Jun</v>
      </c>
      <c r="M371" t="str">
        <f>TEXT(Table3[[#This Row],[Order Date]],"DDD")</f>
        <v>Tue</v>
      </c>
      <c r="N371" t="s">
        <v>29</v>
      </c>
      <c r="O371">
        <f>ROUND(G371*H371*VLOOKUP(Table3[[#This Row],[Product Name]],Table2[],2,FALSE),0)</f>
        <v>2246</v>
      </c>
      <c r="P371">
        <f>Table3[[#This Row],[Quantity]]*Table3[[#This Row],[Unit Price]]</f>
        <v>2994.84</v>
      </c>
      <c r="Q371">
        <f>Table3[[#This Row],[Sales Revenue]]-Table3[[#This Row],[Total Cost]]</f>
        <v>748.84000000000015</v>
      </c>
      <c r="R371">
        <f>DATEDIF(Table3[[#This Row],[Order Date]],Table3[[#This Row],[Delivery Date]],"D")</f>
        <v>7</v>
      </c>
    </row>
    <row r="372" spans="1:18" x14ac:dyDescent="0.35">
      <c r="A372" t="s">
        <v>798</v>
      </c>
      <c r="B372" t="s">
        <v>799</v>
      </c>
      <c r="C372" t="s">
        <v>27</v>
      </c>
      <c r="D372" t="s">
        <v>28</v>
      </c>
      <c r="E372" s="1">
        <v>45573</v>
      </c>
      <c r="F372" s="1">
        <v>45583</v>
      </c>
      <c r="G372">
        <v>3</v>
      </c>
      <c r="H372">
        <v>376.03</v>
      </c>
      <c r="I372" t="s">
        <v>22</v>
      </c>
      <c r="J372" t="s">
        <v>49</v>
      </c>
      <c r="K372" t="str">
        <f>TEXT(Table3[[#This Row],[Order Date]],"YYYY")</f>
        <v>2024</v>
      </c>
      <c r="L372" t="str">
        <f>TEXT(Table3[[#This Row],[Order Date]],"MMM")</f>
        <v>Oct</v>
      </c>
      <c r="M372" t="str">
        <f>TEXT(Table3[[#This Row],[Order Date]],"DDD")</f>
        <v>Tue</v>
      </c>
      <c r="N372" t="s">
        <v>17</v>
      </c>
      <c r="O372">
        <f>ROUND(G372*H372*VLOOKUP(Table3[[#This Row],[Product Name]],Table2[],2,FALSE),0)</f>
        <v>902</v>
      </c>
      <c r="P372">
        <f>Table3[[#This Row],[Quantity]]*Table3[[#This Row],[Unit Price]]</f>
        <v>1128.0899999999999</v>
      </c>
      <c r="Q372">
        <f>Table3[[#This Row],[Sales Revenue]]-Table3[[#This Row],[Total Cost]]</f>
        <v>226.08999999999992</v>
      </c>
      <c r="R372">
        <f>DATEDIF(Table3[[#This Row],[Order Date]],Table3[[#This Row],[Delivery Date]],"D")</f>
        <v>10</v>
      </c>
    </row>
    <row r="373" spans="1:18" x14ac:dyDescent="0.35">
      <c r="A373" t="s">
        <v>800</v>
      </c>
      <c r="B373" t="s">
        <v>801</v>
      </c>
      <c r="C373" t="s">
        <v>20</v>
      </c>
      <c r="D373" t="s">
        <v>93</v>
      </c>
      <c r="E373" s="1">
        <v>45615</v>
      </c>
      <c r="F373" s="1">
        <v>45625</v>
      </c>
      <c r="G373">
        <v>7</v>
      </c>
      <c r="H373">
        <v>122.74</v>
      </c>
      <c r="I373" t="s">
        <v>22</v>
      </c>
      <c r="J373" t="s">
        <v>49</v>
      </c>
      <c r="K373" t="str">
        <f>TEXT(Table3[[#This Row],[Order Date]],"YYYY")</f>
        <v>2024</v>
      </c>
      <c r="L373" t="str">
        <f>TEXT(Table3[[#This Row],[Order Date]],"MMM")</f>
        <v>Nov</v>
      </c>
      <c r="M373" t="str">
        <f>TEXT(Table3[[#This Row],[Order Date]],"DDD")</f>
        <v>Tue</v>
      </c>
      <c r="N373" t="s">
        <v>79</v>
      </c>
      <c r="O373">
        <f>ROUND(G373*H373*VLOOKUP(Table3[[#This Row],[Product Name]],Table2[],2,FALSE),0)</f>
        <v>516</v>
      </c>
      <c r="P373">
        <f>Table3[[#This Row],[Quantity]]*Table3[[#This Row],[Unit Price]]</f>
        <v>859.18</v>
      </c>
      <c r="Q373">
        <f>Table3[[#This Row],[Sales Revenue]]-Table3[[#This Row],[Total Cost]]</f>
        <v>343.17999999999995</v>
      </c>
      <c r="R373">
        <f>DATEDIF(Table3[[#This Row],[Order Date]],Table3[[#This Row],[Delivery Date]],"D")</f>
        <v>10</v>
      </c>
    </row>
    <row r="374" spans="1:18" x14ac:dyDescent="0.35">
      <c r="A374" t="s">
        <v>802</v>
      </c>
      <c r="B374" t="s">
        <v>803</v>
      </c>
      <c r="C374" t="s">
        <v>13</v>
      </c>
      <c r="D374" t="s">
        <v>55</v>
      </c>
      <c r="E374" s="1">
        <v>45442</v>
      </c>
      <c r="F374" s="1">
        <v>45450</v>
      </c>
      <c r="G374">
        <v>2</v>
      </c>
      <c r="H374">
        <v>834.2</v>
      </c>
      <c r="I374" t="s">
        <v>33</v>
      </c>
      <c r="J374" t="s">
        <v>49</v>
      </c>
      <c r="K374" t="str">
        <f>TEXT(Table3[[#This Row],[Order Date]],"YYYY")</f>
        <v>2024</v>
      </c>
      <c r="L374" t="str">
        <f>TEXT(Table3[[#This Row],[Order Date]],"MMM")</f>
        <v>May</v>
      </c>
      <c r="M374" t="str">
        <f>TEXT(Table3[[#This Row],[Order Date]],"DDD")</f>
        <v>Thu</v>
      </c>
      <c r="N374" t="s">
        <v>24</v>
      </c>
      <c r="O374">
        <f>ROUND(G374*H374*VLOOKUP(Table3[[#This Row],[Product Name]],Table2[],2,FALSE),0)</f>
        <v>1001</v>
      </c>
      <c r="P374">
        <f>Table3[[#This Row],[Quantity]]*Table3[[#This Row],[Unit Price]]</f>
        <v>1668.4</v>
      </c>
      <c r="Q374">
        <f>Table3[[#This Row],[Sales Revenue]]-Table3[[#This Row],[Total Cost]]</f>
        <v>667.40000000000009</v>
      </c>
      <c r="R374">
        <f>DATEDIF(Table3[[#This Row],[Order Date]],Table3[[#This Row],[Delivery Date]],"D")</f>
        <v>8</v>
      </c>
    </row>
    <row r="375" spans="1:18" x14ac:dyDescent="0.35">
      <c r="A375" t="s">
        <v>804</v>
      </c>
      <c r="B375" t="s">
        <v>805</v>
      </c>
      <c r="C375" t="s">
        <v>27</v>
      </c>
      <c r="D375" t="s">
        <v>28</v>
      </c>
      <c r="E375" s="1">
        <v>45421</v>
      </c>
      <c r="F375" s="1">
        <v>45423</v>
      </c>
      <c r="G375">
        <v>9</v>
      </c>
      <c r="H375">
        <v>183.82</v>
      </c>
      <c r="I375" t="s">
        <v>33</v>
      </c>
      <c r="J375" t="s">
        <v>58</v>
      </c>
      <c r="K375" t="str">
        <f>TEXT(Table3[[#This Row],[Order Date]],"YYYY")</f>
        <v>2024</v>
      </c>
      <c r="L375" t="str">
        <f>TEXT(Table3[[#This Row],[Order Date]],"MMM")</f>
        <v>May</v>
      </c>
      <c r="M375" t="str">
        <f>TEXT(Table3[[#This Row],[Order Date]],"DDD")</f>
        <v>Thu</v>
      </c>
      <c r="N375" t="s">
        <v>63</v>
      </c>
      <c r="O375">
        <f>ROUND(G375*H375*VLOOKUP(Table3[[#This Row],[Product Name]],Table2[],2,FALSE),0)</f>
        <v>1324</v>
      </c>
      <c r="P375">
        <f>Table3[[#This Row],[Quantity]]*Table3[[#This Row],[Unit Price]]</f>
        <v>1654.3799999999999</v>
      </c>
      <c r="Q375">
        <f>Table3[[#This Row],[Sales Revenue]]-Table3[[#This Row],[Total Cost]]</f>
        <v>330.37999999999988</v>
      </c>
      <c r="R375">
        <f>DATEDIF(Table3[[#This Row],[Order Date]],Table3[[#This Row],[Delivery Date]],"D")</f>
        <v>2</v>
      </c>
    </row>
    <row r="376" spans="1:18" x14ac:dyDescent="0.35">
      <c r="A376" t="s">
        <v>806</v>
      </c>
      <c r="B376" t="s">
        <v>807</v>
      </c>
      <c r="C376" t="s">
        <v>27</v>
      </c>
      <c r="D376" t="s">
        <v>46</v>
      </c>
      <c r="E376" s="1">
        <v>45654</v>
      </c>
      <c r="F376" s="1">
        <v>45663</v>
      </c>
      <c r="G376">
        <v>8</v>
      </c>
      <c r="H376">
        <v>989.87</v>
      </c>
      <c r="I376" t="s">
        <v>33</v>
      </c>
      <c r="J376" t="s">
        <v>58</v>
      </c>
      <c r="K376" t="str">
        <f>TEXT(Table3[[#This Row],[Order Date]],"YYYY")</f>
        <v>2024</v>
      </c>
      <c r="L376" t="str">
        <f>TEXT(Table3[[#This Row],[Order Date]],"MMM")</f>
        <v>Dec</v>
      </c>
      <c r="M376" t="str">
        <f>TEXT(Table3[[#This Row],[Order Date]],"DDD")</f>
        <v>Sat</v>
      </c>
      <c r="N376" t="s">
        <v>29</v>
      </c>
      <c r="O376">
        <f>ROUND(G376*H376*VLOOKUP(Table3[[#This Row],[Product Name]],Table2[],2,FALSE),0)</f>
        <v>4355</v>
      </c>
      <c r="P376">
        <f>Table3[[#This Row],[Quantity]]*Table3[[#This Row],[Unit Price]]</f>
        <v>7918.96</v>
      </c>
      <c r="Q376">
        <f>Table3[[#This Row],[Sales Revenue]]-Table3[[#This Row],[Total Cost]]</f>
        <v>3563.96</v>
      </c>
      <c r="R376">
        <f>DATEDIF(Table3[[#This Row],[Order Date]],Table3[[#This Row],[Delivery Date]],"D")</f>
        <v>9</v>
      </c>
    </row>
    <row r="377" spans="1:18" x14ac:dyDescent="0.35">
      <c r="A377" t="s">
        <v>808</v>
      </c>
      <c r="B377" t="s">
        <v>809</v>
      </c>
      <c r="C377" t="s">
        <v>61</v>
      </c>
      <c r="D377" t="s">
        <v>119</v>
      </c>
      <c r="E377" s="1">
        <v>45709</v>
      </c>
      <c r="F377" s="1">
        <v>45716</v>
      </c>
      <c r="G377">
        <v>10</v>
      </c>
      <c r="H377">
        <v>448.95</v>
      </c>
      <c r="I377" t="s">
        <v>15</v>
      </c>
      <c r="J377" t="s">
        <v>23</v>
      </c>
      <c r="K377" t="str">
        <f>TEXT(Table3[[#This Row],[Order Date]],"YYYY")</f>
        <v>2025</v>
      </c>
      <c r="L377" t="str">
        <f>TEXT(Table3[[#This Row],[Order Date]],"MMM")</f>
        <v>Feb</v>
      </c>
      <c r="M377" t="str">
        <f>TEXT(Table3[[#This Row],[Order Date]],"DDD")</f>
        <v>Fri</v>
      </c>
      <c r="N377" t="s">
        <v>29</v>
      </c>
      <c r="O377">
        <f>ROUND(G377*H377*VLOOKUP(Table3[[#This Row],[Product Name]],Table2[],2,FALSE),0)</f>
        <v>3367</v>
      </c>
      <c r="P377">
        <f>Table3[[#This Row],[Quantity]]*Table3[[#This Row],[Unit Price]]</f>
        <v>4489.5</v>
      </c>
      <c r="Q377">
        <f>Table3[[#This Row],[Sales Revenue]]-Table3[[#This Row],[Total Cost]]</f>
        <v>1122.5</v>
      </c>
      <c r="R377">
        <f>DATEDIF(Table3[[#This Row],[Order Date]],Table3[[#This Row],[Delivery Date]],"D")</f>
        <v>7</v>
      </c>
    </row>
    <row r="378" spans="1:18" x14ac:dyDescent="0.35">
      <c r="A378" t="s">
        <v>810</v>
      </c>
      <c r="B378" t="s">
        <v>811</v>
      </c>
      <c r="C378" t="s">
        <v>37</v>
      </c>
      <c r="D378" t="s">
        <v>85</v>
      </c>
      <c r="E378" s="1">
        <v>45343</v>
      </c>
      <c r="F378" s="1">
        <v>45348</v>
      </c>
      <c r="G378">
        <v>2</v>
      </c>
      <c r="H378">
        <v>489.1</v>
      </c>
      <c r="I378" t="s">
        <v>33</v>
      </c>
      <c r="J378" t="s">
        <v>49</v>
      </c>
      <c r="K378" t="str">
        <f>TEXT(Table3[[#This Row],[Order Date]],"YYYY")</f>
        <v>2024</v>
      </c>
      <c r="L378" t="str">
        <f>TEXT(Table3[[#This Row],[Order Date]],"MMM")</f>
        <v>Feb</v>
      </c>
      <c r="M378" t="str">
        <f>TEXT(Table3[[#This Row],[Order Date]],"DDD")</f>
        <v>Wed</v>
      </c>
      <c r="N378" t="s">
        <v>63</v>
      </c>
      <c r="O378">
        <f>ROUND(G378*H378*VLOOKUP(Table3[[#This Row],[Product Name]],Table2[],2,FALSE),0)</f>
        <v>538</v>
      </c>
      <c r="P378">
        <f>Table3[[#This Row],[Quantity]]*Table3[[#This Row],[Unit Price]]</f>
        <v>978.2</v>
      </c>
      <c r="Q378">
        <f>Table3[[#This Row],[Sales Revenue]]-Table3[[#This Row],[Total Cost]]</f>
        <v>440.20000000000005</v>
      </c>
      <c r="R378">
        <f>DATEDIF(Table3[[#This Row],[Order Date]],Table3[[#This Row],[Delivery Date]],"D")</f>
        <v>5</v>
      </c>
    </row>
    <row r="379" spans="1:18" x14ac:dyDescent="0.35">
      <c r="A379" t="s">
        <v>812</v>
      </c>
      <c r="B379" t="s">
        <v>813</v>
      </c>
      <c r="C379" t="s">
        <v>27</v>
      </c>
      <c r="D379" t="s">
        <v>46</v>
      </c>
      <c r="E379" s="1">
        <v>45733</v>
      </c>
      <c r="F379" s="1">
        <v>45740</v>
      </c>
      <c r="G379">
        <v>2</v>
      </c>
      <c r="H379">
        <v>49.77</v>
      </c>
      <c r="I379" t="s">
        <v>15</v>
      </c>
      <c r="J379" t="s">
        <v>49</v>
      </c>
      <c r="K379" t="str">
        <f>TEXT(Table3[[#This Row],[Order Date]],"YYYY")</f>
        <v>2025</v>
      </c>
      <c r="L379" t="str">
        <f>TEXT(Table3[[#This Row],[Order Date]],"MMM")</f>
        <v>Mar</v>
      </c>
      <c r="M379" t="str">
        <f>TEXT(Table3[[#This Row],[Order Date]],"DDD")</f>
        <v>Mon</v>
      </c>
      <c r="N379" t="s">
        <v>34</v>
      </c>
      <c r="O379">
        <f>ROUND(G379*H379*VLOOKUP(Table3[[#This Row],[Product Name]],Table2[],2,FALSE),0)</f>
        <v>55</v>
      </c>
      <c r="P379">
        <f>Table3[[#This Row],[Quantity]]*Table3[[#This Row],[Unit Price]]</f>
        <v>99.54</v>
      </c>
      <c r="Q379">
        <f>Table3[[#This Row],[Sales Revenue]]-Table3[[#This Row],[Total Cost]]</f>
        <v>44.540000000000006</v>
      </c>
      <c r="R379">
        <f>DATEDIF(Table3[[#This Row],[Order Date]],Table3[[#This Row],[Delivery Date]],"D")</f>
        <v>7</v>
      </c>
    </row>
    <row r="380" spans="1:18" x14ac:dyDescent="0.35">
      <c r="A380" t="s">
        <v>814</v>
      </c>
      <c r="B380" t="s">
        <v>815</v>
      </c>
      <c r="C380" t="s">
        <v>27</v>
      </c>
      <c r="D380" t="s">
        <v>88</v>
      </c>
      <c r="E380" s="1">
        <v>45727</v>
      </c>
      <c r="F380" s="1">
        <v>45733</v>
      </c>
      <c r="G380">
        <v>7</v>
      </c>
      <c r="H380">
        <v>631.49</v>
      </c>
      <c r="I380" t="s">
        <v>15</v>
      </c>
      <c r="J380" t="s">
        <v>23</v>
      </c>
      <c r="K380" t="str">
        <f>TEXT(Table3[[#This Row],[Order Date]],"YYYY")</f>
        <v>2025</v>
      </c>
      <c r="L380" t="str">
        <f>TEXT(Table3[[#This Row],[Order Date]],"MMM")</f>
        <v>Mar</v>
      </c>
      <c r="M380" t="str">
        <f>TEXT(Table3[[#This Row],[Order Date]],"DDD")</f>
        <v>Tue</v>
      </c>
      <c r="N380" t="s">
        <v>50</v>
      </c>
      <c r="O380">
        <f>ROUND(G380*H380*VLOOKUP(Table3[[#This Row],[Product Name]],Table2[],2,FALSE),0)</f>
        <v>2210</v>
      </c>
      <c r="P380">
        <f>Table3[[#This Row],[Quantity]]*Table3[[#This Row],[Unit Price]]</f>
        <v>4420.43</v>
      </c>
      <c r="Q380">
        <f>Table3[[#This Row],[Sales Revenue]]-Table3[[#This Row],[Total Cost]]</f>
        <v>2210.4300000000003</v>
      </c>
      <c r="R380">
        <f>DATEDIF(Table3[[#This Row],[Order Date]],Table3[[#This Row],[Delivery Date]],"D")</f>
        <v>6</v>
      </c>
    </row>
    <row r="381" spans="1:18" x14ac:dyDescent="0.35">
      <c r="A381" t="s">
        <v>816</v>
      </c>
      <c r="B381" t="s">
        <v>817</v>
      </c>
      <c r="C381" t="s">
        <v>61</v>
      </c>
      <c r="D381" t="s">
        <v>78</v>
      </c>
      <c r="E381" s="1">
        <v>45597</v>
      </c>
      <c r="F381" s="1">
        <v>45601</v>
      </c>
      <c r="G381">
        <v>6</v>
      </c>
      <c r="H381">
        <v>318.49</v>
      </c>
      <c r="I381" t="s">
        <v>22</v>
      </c>
      <c r="J381" t="s">
        <v>16</v>
      </c>
      <c r="K381" t="str">
        <f>TEXT(Table3[[#This Row],[Order Date]],"YYYY")</f>
        <v>2024</v>
      </c>
      <c r="L381" t="str">
        <f>TEXT(Table3[[#This Row],[Order Date]],"MMM")</f>
        <v>Nov</v>
      </c>
      <c r="M381" t="str">
        <f>TEXT(Table3[[#This Row],[Order Date]],"DDD")</f>
        <v>Fri</v>
      </c>
      <c r="N381" t="s">
        <v>24</v>
      </c>
      <c r="O381">
        <f>ROUND(G381*H381*VLOOKUP(Table3[[#This Row],[Product Name]],Table2[],2,FALSE),0)</f>
        <v>1338</v>
      </c>
      <c r="P381">
        <f>Table3[[#This Row],[Quantity]]*Table3[[#This Row],[Unit Price]]</f>
        <v>1910.94</v>
      </c>
      <c r="Q381">
        <f>Table3[[#This Row],[Sales Revenue]]-Table3[[#This Row],[Total Cost]]</f>
        <v>572.94000000000005</v>
      </c>
      <c r="R381">
        <f>DATEDIF(Table3[[#This Row],[Order Date]],Table3[[#This Row],[Delivery Date]],"D")</f>
        <v>4</v>
      </c>
    </row>
    <row r="382" spans="1:18" x14ac:dyDescent="0.35">
      <c r="A382" t="s">
        <v>818</v>
      </c>
      <c r="B382" t="s">
        <v>819</v>
      </c>
      <c r="C382" t="s">
        <v>37</v>
      </c>
      <c r="D382" t="s">
        <v>85</v>
      </c>
      <c r="E382" s="1">
        <v>45559</v>
      </c>
      <c r="F382" s="1">
        <v>45562</v>
      </c>
      <c r="G382">
        <v>9</v>
      </c>
      <c r="H382">
        <v>221.69</v>
      </c>
      <c r="I382" t="s">
        <v>22</v>
      </c>
      <c r="J382" t="s">
        <v>49</v>
      </c>
      <c r="K382" t="str">
        <f>TEXT(Table3[[#This Row],[Order Date]],"YYYY")</f>
        <v>2024</v>
      </c>
      <c r="L382" t="str">
        <f>TEXT(Table3[[#This Row],[Order Date]],"MMM")</f>
        <v>Sep</v>
      </c>
      <c r="M382" t="str">
        <f>TEXT(Table3[[#This Row],[Order Date]],"DDD")</f>
        <v>Tue</v>
      </c>
      <c r="N382" t="s">
        <v>17</v>
      </c>
      <c r="O382">
        <f>ROUND(G382*H382*VLOOKUP(Table3[[#This Row],[Product Name]],Table2[],2,FALSE),0)</f>
        <v>1097</v>
      </c>
      <c r="P382">
        <f>Table3[[#This Row],[Quantity]]*Table3[[#This Row],[Unit Price]]</f>
        <v>1995.21</v>
      </c>
      <c r="Q382">
        <f>Table3[[#This Row],[Sales Revenue]]-Table3[[#This Row],[Total Cost]]</f>
        <v>898.21</v>
      </c>
      <c r="R382">
        <f>DATEDIF(Table3[[#This Row],[Order Date]],Table3[[#This Row],[Delivery Date]],"D")</f>
        <v>3</v>
      </c>
    </row>
    <row r="383" spans="1:18" x14ac:dyDescent="0.35">
      <c r="A383" t="s">
        <v>820</v>
      </c>
      <c r="B383" t="s">
        <v>821</v>
      </c>
      <c r="C383" t="s">
        <v>37</v>
      </c>
      <c r="D383" t="s">
        <v>75</v>
      </c>
      <c r="E383" s="1">
        <v>45712</v>
      </c>
      <c r="F383" s="1">
        <v>45715</v>
      </c>
      <c r="G383">
        <v>9</v>
      </c>
      <c r="H383">
        <v>317.55</v>
      </c>
      <c r="I383" t="s">
        <v>15</v>
      </c>
      <c r="J383" t="s">
        <v>23</v>
      </c>
      <c r="K383" t="str">
        <f>TEXT(Table3[[#This Row],[Order Date]],"YYYY")</f>
        <v>2025</v>
      </c>
      <c r="L383" t="str">
        <f>TEXT(Table3[[#This Row],[Order Date]],"MMM")</f>
        <v>Feb</v>
      </c>
      <c r="M383" t="str">
        <f>TEXT(Table3[[#This Row],[Order Date]],"DDD")</f>
        <v>Mon</v>
      </c>
      <c r="N383" t="s">
        <v>50</v>
      </c>
      <c r="O383">
        <f>ROUND(G383*H383*VLOOKUP(Table3[[#This Row],[Product Name]],Table2[],2,FALSE),0)</f>
        <v>2286</v>
      </c>
      <c r="P383">
        <f>Table3[[#This Row],[Quantity]]*Table3[[#This Row],[Unit Price]]</f>
        <v>2857.9500000000003</v>
      </c>
      <c r="Q383">
        <f>Table3[[#This Row],[Sales Revenue]]-Table3[[#This Row],[Total Cost]]</f>
        <v>571.95000000000027</v>
      </c>
      <c r="R383">
        <f>DATEDIF(Table3[[#This Row],[Order Date]],Table3[[#This Row],[Delivery Date]],"D")</f>
        <v>3</v>
      </c>
    </row>
    <row r="384" spans="1:18" x14ac:dyDescent="0.35">
      <c r="A384" t="s">
        <v>822</v>
      </c>
      <c r="B384" t="s">
        <v>823</v>
      </c>
      <c r="C384" t="s">
        <v>61</v>
      </c>
      <c r="D384" t="s">
        <v>141</v>
      </c>
      <c r="E384" s="1">
        <v>45704</v>
      </c>
      <c r="F384" s="1">
        <v>45709</v>
      </c>
      <c r="G384">
        <v>1</v>
      </c>
      <c r="H384">
        <v>372.53</v>
      </c>
      <c r="I384" t="s">
        <v>15</v>
      </c>
      <c r="J384" t="s">
        <v>23</v>
      </c>
      <c r="K384" t="str">
        <f>TEXT(Table3[[#This Row],[Order Date]],"YYYY")</f>
        <v>2025</v>
      </c>
      <c r="L384" t="str">
        <f>TEXT(Table3[[#This Row],[Order Date]],"MMM")</f>
        <v>Feb</v>
      </c>
      <c r="M384" t="str">
        <f>TEXT(Table3[[#This Row],[Order Date]],"DDD")</f>
        <v>Sun</v>
      </c>
      <c r="N384" t="s">
        <v>17</v>
      </c>
      <c r="O384">
        <f>ROUND(G384*H384*VLOOKUP(Table3[[#This Row],[Product Name]],Table2[],2,FALSE),0)</f>
        <v>261</v>
      </c>
      <c r="P384">
        <f>Table3[[#This Row],[Quantity]]*Table3[[#This Row],[Unit Price]]</f>
        <v>372.53</v>
      </c>
      <c r="Q384">
        <f>Table3[[#This Row],[Sales Revenue]]-Table3[[#This Row],[Total Cost]]</f>
        <v>111.52999999999997</v>
      </c>
      <c r="R384">
        <f>DATEDIF(Table3[[#This Row],[Order Date]],Table3[[#This Row],[Delivery Date]],"D")</f>
        <v>5</v>
      </c>
    </row>
    <row r="385" spans="1:18" x14ac:dyDescent="0.35">
      <c r="A385" t="s">
        <v>824</v>
      </c>
      <c r="B385" t="s">
        <v>825</v>
      </c>
      <c r="C385" t="s">
        <v>27</v>
      </c>
      <c r="D385" t="s">
        <v>88</v>
      </c>
      <c r="E385" s="1">
        <v>45320</v>
      </c>
      <c r="F385" s="1">
        <v>45326</v>
      </c>
      <c r="G385">
        <v>9</v>
      </c>
      <c r="H385">
        <v>74.08</v>
      </c>
      <c r="I385" t="s">
        <v>15</v>
      </c>
      <c r="J385" t="s">
        <v>58</v>
      </c>
      <c r="K385" t="str">
        <f>TEXT(Table3[[#This Row],[Order Date]],"YYYY")</f>
        <v>2024</v>
      </c>
      <c r="L385" t="str">
        <f>TEXT(Table3[[#This Row],[Order Date]],"MMM")</f>
        <v>Jan</v>
      </c>
      <c r="M385" t="str">
        <f>TEXT(Table3[[#This Row],[Order Date]],"DDD")</f>
        <v>Mon</v>
      </c>
      <c r="N385" t="s">
        <v>43</v>
      </c>
      <c r="O385">
        <f>ROUND(G385*H385*VLOOKUP(Table3[[#This Row],[Product Name]],Table2[],2,FALSE),0)</f>
        <v>333</v>
      </c>
      <c r="P385">
        <f>Table3[[#This Row],[Quantity]]*Table3[[#This Row],[Unit Price]]</f>
        <v>666.72</v>
      </c>
      <c r="Q385">
        <f>Table3[[#This Row],[Sales Revenue]]-Table3[[#This Row],[Total Cost]]</f>
        <v>333.72</v>
      </c>
      <c r="R385">
        <f>DATEDIF(Table3[[#This Row],[Order Date]],Table3[[#This Row],[Delivery Date]],"D")</f>
        <v>6</v>
      </c>
    </row>
    <row r="386" spans="1:18" x14ac:dyDescent="0.35">
      <c r="A386" t="s">
        <v>826</v>
      </c>
      <c r="B386" t="s">
        <v>827</v>
      </c>
      <c r="C386" t="s">
        <v>61</v>
      </c>
      <c r="D386" t="s">
        <v>78</v>
      </c>
      <c r="E386" s="1">
        <v>45536</v>
      </c>
      <c r="F386" s="1">
        <v>45543</v>
      </c>
      <c r="G386">
        <v>3</v>
      </c>
      <c r="H386">
        <v>753.38</v>
      </c>
      <c r="I386" t="s">
        <v>33</v>
      </c>
      <c r="J386" t="s">
        <v>58</v>
      </c>
      <c r="K386" t="str">
        <f>TEXT(Table3[[#This Row],[Order Date]],"YYYY")</f>
        <v>2024</v>
      </c>
      <c r="L386" t="str">
        <f>TEXT(Table3[[#This Row],[Order Date]],"MMM")</f>
        <v>Sep</v>
      </c>
      <c r="M386" t="str">
        <f>TEXT(Table3[[#This Row],[Order Date]],"DDD")</f>
        <v>Sun</v>
      </c>
      <c r="N386" t="s">
        <v>34</v>
      </c>
      <c r="O386">
        <f>ROUND(G386*H386*VLOOKUP(Table3[[#This Row],[Product Name]],Table2[],2,FALSE),0)</f>
        <v>1582</v>
      </c>
      <c r="P386">
        <f>Table3[[#This Row],[Quantity]]*Table3[[#This Row],[Unit Price]]</f>
        <v>2260.14</v>
      </c>
      <c r="Q386">
        <f>Table3[[#This Row],[Sales Revenue]]-Table3[[#This Row],[Total Cost]]</f>
        <v>678.13999999999987</v>
      </c>
      <c r="R386">
        <f>DATEDIF(Table3[[#This Row],[Order Date]],Table3[[#This Row],[Delivery Date]],"D")</f>
        <v>7</v>
      </c>
    </row>
    <row r="387" spans="1:18" x14ac:dyDescent="0.35">
      <c r="A387" t="s">
        <v>828</v>
      </c>
      <c r="B387" t="s">
        <v>829</v>
      </c>
      <c r="C387" t="s">
        <v>13</v>
      </c>
      <c r="D387" t="s">
        <v>72</v>
      </c>
      <c r="E387" s="1">
        <v>45644</v>
      </c>
      <c r="F387" s="1">
        <v>45651</v>
      </c>
      <c r="G387">
        <v>3</v>
      </c>
      <c r="H387">
        <v>877.97</v>
      </c>
      <c r="I387" t="s">
        <v>22</v>
      </c>
      <c r="J387" t="s">
        <v>49</v>
      </c>
      <c r="K387" t="str">
        <f>TEXT(Table3[[#This Row],[Order Date]],"YYYY")</f>
        <v>2024</v>
      </c>
      <c r="L387" t="str">
        <f>TEXT(Table3[[#This Row],[Order Date]],"MMM")</f>
        <v>Dec</v>
      </c>
      <c r="M387" t="str">
        <f>TEXT(Table3[[#This Row],[Order Date]],"DDD")</f>
        <v>Wed</v>
      </c>
      <c r="N387" t="s">
        <v>43</v>
      </c>
      <c r="O387">
        <f>ROUND(G387*H387*VLOOKUP(Table3[[#This Row],[Product Name]],Table2[],2,FALSE),0)</f>
        <v>1975</v>
      </c>
      <c r="P387">
        <f>Table3[[#This Row],[Quantity]]*Table3[[#This Row],[Unit Price]]</f>
        <v>2633.91</v>
      </c>
      <c r="Q387">
        <f>Table3[[#This Row],[Sales Revenue]]-Table3[[#This Row],[Total Cost]]</f>
        <v>658.90999999999985</v>
      </c>
      <c r="R387">
        <f>DATEDIF(Table3[[#This Row],[Order Date]],Table3[[#This Row],[Delivery Date]],"D")</f>
        <v>7</v>
      </c>
    </row>
    <row r="388" spans="1:18" x14ac:dyDescent="0.35">
      <c r="A388" t="s">
        <v>830</v>
      </c>
      <c r="B388" t="s">
        <v>831</v>
      </c>
      <c r="C388" t="s">
        <v>27</v>
      </c>
      <c r="D388" t="s">
        <v>46</v>
      </c>
      <c r="E388" s="1">
        <v>45316</v>
      </c>
      <c r="F388" s="1">
        <v>45320</v>
      </c>
      <c r="G388">
        <v>7</v>
      </c>
      <c r="H388">
        <v>50.29</v>
      </c>
      <c r="I388" t="s">
        <v>33</v>
      </c>
      <c r="J388" t="s">
        <v>23</v>
      </c>
      <c r="K388" t="str">
        <f>TEXT(Table3[[#This Row],[Order Date]],"YYYY")</f>
        <v>2024</v>
      </c>
      <c r="L388" t="str">
        <f>TEXT(Table3[[#This Row],[Order Date]],"MMM")</f>
        <v>Jan</v>
      </c>
      <c r="M388" t="str">
        <f>TEXT(Table3[[#This Row],[Order Date]],"DDD")</f>
        <v>Thu</v>
      </c>
      <c r="N388" t="s">
        <v>29</v>
      </c>
      <c r="O388">
        <f>ROUND(G388*H388*VLOOKUP(Table3[[#This Row],[Product Name]],Table2[],2,FALSE),0)</f>
        <v>194</v>
      </c>
      <c r="P388">
        <f>Table3[[#This Row],[Quantity]]*Table3[[#This Row],[Unit Price]]</f>
        <v>352.03</v>
      </c>
      <c r="Q388">
        <f>Table3[[#This Row],[Sales Revenue]]-Table3[[#This Row],[Total Cost]]</f>
        <v>158.02999999999997</v>
      </c>
      <c r="R388">
        <f>DATEDIF(Table3[[#This Row],[Order Date]],Table3[[#This Row],[Delivery Date]],"D")</f>
        <v>4</v>
      </c>
    </row>
    <row r="389" spans="1:18" x14ac:dyDescent="0.35">
      <c r="A389" t="s">
        <v>832</v>
      </c>
      <c r="B389" t="s">
        <v>833</v>
      </c>
      <c r="C389" t="s">
        <v>27</v>
      </c>
      <c r="D389" t="s">
        <v>88</v>
      </c>
      <c r="E389" s="1">
        <v>45349</v>
      </c>
      <c r="F389" s="1">
        <v>45357</v>
      </c>
      <c r="G389">
        <v>8</v>
      </c>
      <c r="H389">
        <v>984.66</v>
      </c>
      <c r="I389" t="s">
        <v>33</v>
      </c>
      <c r="J389" t="s">
        <v>49</v>
      </c>
      <c r="K389" t="str">
        <f>TEXT(Table3[[#This Row],[Order Date]],"YYYY")</f>
        <v>2024</v>
      </c>
      <c r="L389" t="str">
        <f>TEXT(Table3[[#This Row],[Order Date]],"MMM")</f>
        <v>Feb</v>
      </c>
      <c r="M389" t="str">
        <f>TEXT(Table3[[#This Row],[Order Date]],"DDD")</f>
        <v>Tue</v>
      </c>
      <c r="N389" t="s">
        <v>29</v>
      </c>
      <c r="O389">
        <f>ROUND(G389*H389*VLOOKUP(Table3[[#This Row],[Product Name]],Table2[],2,FALSE),0)</f>
        <v>3939</v>
      </c>
      <c r="P389">
        <f>Table3[[#This Row],[Quantity]]*Table3[[#This Row],[Unit Price]]</f>
        <v>7877.28</v>
      </c>
      <c r="Q389">
        <f>Table3[[#This Row],[Sales Revenue]]-Table3[[#This Row],[Total Cost]]</f>
        <v>3938.2799999999997</v>
      </c>
      <c r="R389">
        <f>DATEDIF(Table3[[#This Row],[Order Date]],Table3[[#This Row],[Delivery Date]],"D")</f>
        <v>8</v>
      </c>
    </row>
    <row r="390" spans="1:18" x14ac:dyDescent="0.35">
      <c r="A390" t="s">
        <v>834</v>
      </c>
      <c r="B390" t="s">
        <v>835</v>
      </c>
      <c r="C390" t="s">
        <v>13</v>
      </c>
      <c r="D390" t="s">
        <v>42</v>
      </c>
      <c r="E390" s="1">
        <v>45381</v>
      </c>
      <c r="F390" s="1">
        <v>45383</v>
      </c>
      <c r="G390">
        <v>10</v>
      </c>
      <c r="H390">
        <v>599.91999999999996</v>
      </c>
      <c r="I390" t="s">
        <v>22</v>
      </c>
      <c r="J390" t="s">
        <v>58</v>
      </c>
      <c r="K390" t="str">
        <f>TEXT(Table3[[#This Row],[Order Date]],"YYYY")</f>
        <v>2024</v>
      </c>
      <c r="L390" t="str">
        <f>TEXT(Table3[[#This Row],[Order Date]],"MMM")</f>
        <v>Mar</v>
      </c>
      <c r="M390" t="str">
        <f>TEXT(Table3[[#This Row],[Order Date]],"DDD")</f>
        <v>Sat</v>
      </c>
      <c r="N390" t="s">
        <v>79</v>
      </c>
      <c r="O390">
        <f>ROUND(G390*H390*VLOOKUP(Table3[[#This Row],[Product Name]],Table2[],2,FALSE),0)</f>
        <v>3000</v>
      </c>
      <c r="P390">
        <f>Table3[[#This Row],[Quantity]]*Table3[[#This Row],[Unit Price]]</f>
        <v>5999.2</v>
      </c>
      <c r="Q390">
        <f>Table3[[#This Row],[Sales Revenue]]-Table3[[#This Row],[Total Cost]]</f>
        <v>2999.2</v>
      </c>
      <c r="R390">
        <f>DATEDIF(Table3[[#This Row],[Order Date]],Table3[[#This Row],[Delivery Date]],"D")</f>
        <v>2</v>
      </c>
    </row>
    <row r="391" spans="1:18" x14ac:dyDescent="0.35">
      <c r="A391" t="s">
        <v>836</v>
      </c>
      <c r="B391" t="s">
        <v>837</v>
      </c>
      <c r="C391" t="s">
        <v>37</v>
      </c>
      <c r="D391" t="s">
        <v>75</v>
      </c>
      <c r="E391" s="1">
        <v>45349</v>
      </c>
      <c r="F391" s="1">
        <v>45357</v>
      </c>
      <c r="G391">
        <v>8</v>
      </c>
      <c r="H391">
        <v>502.26</v>
      </c>
      <c r="I391" t="s">
        <v>22</v>
      </c>
      <c r="J391" t="s">
        <v>58</v>
      </c>
      <c r="K391" t="str">
        <f>TEXT(Table3[[#This Row],[Order Date]],"YYYY")</f>
        <v>2024</v>
      </c>
      <c r="L391" t="str">
        <f>TEXT(Table3[[#This Row],[Order Date]],"MMM")</f>
        <v>Feb</v>
      </c>
      <c r="M391" t="str">
        <f>TEXT(Table3[[#This Row],[Order Date]],"DDD")</f>
        <v>Tue</v>
      </c>
      <c r="N391" t="s">
        <v>63</v>
      </c>
      <c r="O391">
        <f>ROUND(G391*H391*VLOOKUP(Table3[[#This Row],[Product Name]],Table2[],2,FALSE),0)</f>
        <v>3214</v>
      </c>
      <c r="P391">
        <f>Table3[[#This Row],[Quantity]]*Table3[[#This Row],[Unit Price]]</f>
        <v>4018.08</v>
      </c>
      <c r="Q391">
        <f>Table3[[#This Row],[Sales Revenue]]-Table3[[#This Row],[Total Cost]]</f>
        <v>804.07999999999993</v>
      </c>
      <c r="R391">
        <f>DATEDIF(Table3[[#This Row],[Order Date]],Table3[[#This Row],[Delivery Date]],"D")</f>
        <v>8</v>
      </c>
    </row>
    <row r="392" spans="1:18" x14ac:dyDescent="0.35">
      <c r="A392" t="s">
        <v>838</v>
      </c>
      <c r="B392" t="s">
        <v>839</v>
      </c>
      <c r="C392" t="s">
        <v>27</v>
      </c>
      <c r="D392" t="s">
        <v>46</v>
      </c>
      <c r="E392" s="1">
        <v>45347</v>
      </c>
      <c r="F392" s="1">
        <v>45357</v>
      </c>
      <c r="G392">
        <v>4</v>
      </c>
      <c r="H392">
        <v>971.59</v>
      </c>
      <c r="I392" t="s">
        <v>22</v>
      </c>
      <c r="J392" t="s">
        <v>58</v>
      </c>
      <c r="K392" t="str">
        <f>TEXT(Table3[[#This Row],[Order Date]],"YYYY")</f>
        <v>2024</v>
      </c>
      <c r="L392" t="str">
        <f>TEXT(Table3[[#This Row],[Order Date]],"MMM")</f>
        <v>Feb</v>
      </c>
      <c r="M392" t="str">
        <f>TEXT(Table3[[#This Row],[Order Date]],"DDD")</f>
        <v>Sun</v>
      </c>
      <c r="N392" t="s">
        <v>24</v>
      </c>
      <c r="O392">
        <f>ROUND(G392*H392*VLOOKUP(Table3[[#This Row],[Product Name]],Table2[],2,FALSE),0)</f>
        <v>2137</v>
      </c>
      <c r="P392">
        <f>Table3[[#This Row],[Quantity]]*Table3[[#This Row],[Unit Price]]</f>
        <v>3886.36</v>
      </c>
      <c r="Q392">
        <f>Table3[[#This Row],[Sales Revenue]]-Table3[[#This Row],[Total Cost]]</f>
        <v>1749.3600000000001</v>
      </c>
      <c r="R392">
        <f>DATEDIF(Table3[[#This Row],[Order Date]],Table3[[#This Row],[Delivery Date]],"D")</f>
        <v>10</v>
      </c>
    </row>
    <row r="393" spans="1:18" x14ac:dyDescent="0.35">
      <c r="A393" t="s">
        <v>840</v>
      </c>
      <c r="B393" t="s">
        <v>841</v>
      </c>
      <c r="C393" t="s">
        <v>20</v>
      </c>
      <c r="D393" t="s">
        <v>69</v>
      </c>
      <c r="E393" s="1">
        <v>45435</v>
      </c>
      <c r="F393" s="1">
        <v>45445</v>
      </c>
      <c r="G393">
        <v>5</v>
      </c>
      <c r="H393">
        <v>107.57</v>
      </c>
      <c r="I393" t="s">
        <v>22</v>
      </c>
      <c r="J393" t="s">
        <v>16</v>
      </c>
      <c r="K393" t="str">
        <f>TEXT(Table3[[#This Row],[Order Date]],"YYYY")</f>
        <v>2024</v>
      </c>
      <c r="L393" t="str">
        <f>TEXT(Table3[[#This Row],[Order Date]],"MMM")</f>
        <v>May</v>
      </c>
      <c r="M393" t="str">
        <f>TEXT(Table3[[#This Row],[Order Date]],"DDD")</f>
        <v>Thu</v>
      </c>
      <c r="N393" t="s">
        <v>29</v>
      </c>
      <c r="O393">
        <f>ROUND(G393*H393*VLOOKUP(Table3[[#This Row],[Product Name]],Table2[],2,FALSE),0)</f>
        <v>376</v>
      </c>
      <c r="P393">
        <f>Table3[[#This Row],[Quantity]]*Table3[[#This Row],[Unit Price]]</f>
        <v>537.84999999999991</v>
      </c>
      <c r="Q393">
        <f>Table3[[#This Row],[Sales Revenue]]-Table3[[#This Row],[Total Cost]]</f>
        <v>161.84999999999991</v>
      </c>
      <c r="R393">
        <f>DATEDIF(Table3[[#This Row],[Order Date]],Table3[[#This Row],[Delivery Date]],"D")</f>
        <v>10</v>
      </c>
    </row>
    <row r="394" spans="1:18" x14ac:dyDescent="0.35">
      <c r="A394" t="s">
        <v>842</v>
      </c>
      <c r="B394" t="s">
        <v>843</v>
      </c>
      <c r="C394" t="s">
        <v>20</v>
      </c>
      <c r="D394" t="s">
        <v>103</v>
      </c>
      <c r="E394" s="1">
        <v>45452</v>
      </c>
      <c r="F394" s="1">
        <v>45462</v>
      </c>
      <c r="G394">
        <v>4</v>
      </c>
      <c r="H394">
        <v>384.25</v>
      </c>
      <c r="I394" t="s">
        <v>22</v>
      </c>
      <c r="J394" t="s">
        <v>58</v>
      </c>
      <c r="K394" t="str">
        <f>TEXT(Table3[[#This Row],[Order Date]],"YYYY")</f>
        <v>2024</v>
      </c>
      <c r="L394" t="str">
        <f>TEXT(Table3[[#This Row],[Order Date]],"MMM")</f>
        <v>Jun</v>
      </c>
      <c r="M394" t="str">
        <f>TEXT(Table3[[#This Row],[Order Date]],"DDD")</f>
        <v>Sun</v>
      </c>
      <c r="N394" t="s">
        <v>39</v>
      </c>
      <c r="O394">
        <f>ROUND(G394*H394*VLOOKUP(Table3[[#This Row],[Product Name]],Table2[],2,FALSE),0)</f>
        <v>845</v>
      </c>
      <c r="P394">
        <f>Table3[[#This Row],[Quantity]]*Table3[[#This Row],[Unit Price]]</f>
        <v>1537</v>
      </c>
      <c r="Q394">
        <f>Table3[[#This Row],[Sales Revenue]]-Table3[[#This Row],[Total Cost]]</f>
        <v>692</v>
      </c>
      <c r="R394">
        <f>DATEDIF(Table3[[#This Row],[Order Date]],Table3[[#This Row],[Delivery Date]],"D")</f>
        <v>10</v>
      </c>
    </row>
    <row r="395" spans="1:18" x14ac:dyDescent="0.35">
      <c r="A395" t="s">
        <v>844</v>
      </c>
      <c r="B395" t="s">
        <v>845</v>
      </c>
      <c r="C395" t="s">
        <v>13</v>
      </c>
      <c r="D395" t="s">
        <v>42</v>
      </c>
      <c r="E395" s="1">
        <v>45506</v>
      </c>
      <c r="F395" s="1">
        <v>45514</v>
      </c>
      <c r="G395">
        <v>7</v>
      </c>
      <c r="H395">
        <v>293.58</v>
      </c>
      <c r="I395" t="s">
        <v>33</v>
      </c>
      <c r="J395" t="s">
        <v>16</v>
      </c>
      <c r="K395" t="str">
        <f>TEXT(Table3[[#This Row],[Order Date]],"YYYY")</f>
        <v>2024</v>
      </c>
      <c r="L395" t="str">
        <f>TEXT(Table3[[#This Row],[Order Date]],"MMM")</f>
        <v>Aug</v>
      </c>
      <c r="M395" t="str">
        <f>TEXT(Table3[[#This Row],[Order Date]],"DDD")</f>
        <v>Fri</v>
      </c>
      <c r="N395" t="s">
        <v>96</v>
      </c>
      <c r="O395">
        <f>ROUND(G395*H395*VLOOKUP(Table3[[#This Row],[Product Name]],Table2[],2,FALSE),0)</f>
        <v>1028</v>
      </c>
      <c r="P395">
        <f>Table3[[#This Row],[Quantity]]*Table3[[#This Row],[Unit Price]]</f>
        <v>2055.06</v>
      </c>
      <c r="Q395">
        <f>Table3[[#This Row],[Sales Revenue]]-Table3[[#This Row],[Total Cost]]</f>
        <v>1027.06</v>
      </c>
      <c r="R395">
        <f>DATEDIF(Table3[[#This Row],[Order Date]],Table3[[#This Row],[Delivery Date]],"D")</f>
        <v>8</v>
      </c>
    </row>
    <row r="396" spans="1:18" x14ac:dyDescent="0.35">
      <c r="A396" t="s">
        <v>846</v>
      </c>
      <c r="B396" t="s">
        <v>847</v>
      </c>
      <c r="C396" t="s">
        <v>27</v>
      </c>
      <c r="D396" t="s">
        <v>124</v>
      </c>
      <c r="E396" s="1">
        <v>45590</v>
      </c>
      <c r="F396" s="1">
        <v>45596</v>
      </c>
      <c r="G396">
        <v>3</v>
      </c>
      <c r="H396">
        <v>880.96</v>
      </c>
      <c r="I396" t="s">
        <v>22</v>
      </c>
      <c r="J396" t="s">
        <v>49</v>
      </c>
      <c r="K396" t="str">
        <f>TEXT(Table3[[#This Row],[Order Date]],"YYYY")</f>
        <v>2024</v>
      </c>
      <c r="L396" t="str">
        <f>TEXT(Table3[[#This Row],[Order Date]],"MMM")</f>
        <v>Oct</v>
      </c>
      <c r="M396" t="str">
        <f>TEXT(Table3[[#This Row],[Order Date]],"DDD")</f>
        <v>Fri</v>
      </c>
      <c r="N396" t="s">
        <v>17</v>
      </c>
      <c r="O396">
        <f>ROUND(G396*H396*VLOOKUP(Table3[[#This Row],[Product Name]],Table2[],2,FALSE),0)</f>
        <v>1718</v>
      </c>
      <c r="P396">
        <f>Table3[[#This Row],[Quantity]]*Table3[[#This Row],[Unit Price]]</f>
        <v>2642.88</v>
      </c>
      <c r="Q396">
        <f>Table3[[#This Row],[Sales Revenue]]-Table3[[#This Row],[Total Cost]]</f>
        <v>924.88000000000011</v>
      </c>
      <c r="R396">
        <f>DATEDIF(Table3[[#This Row],[Order Date]],Table3[[#This Row],[Delivery Date]],"D")</f>
        <v>6</v>
      </c>
    </row>
    <row r="397" spans="1:18" x14ac:dyDescent="0.35">
      <c r="A397" t="s">
        <v>848</v>
      </c>
      <c r="B397" t="s">
        <v>849</v>
      </c>
      <c r="C397" t="s">
        <v>37</v>
      </c>
      <c r="D397" t="s">
        <v>85</v>
      </c>
      <c r="E397" s="1">
        <v>45632</v>
      </c>
      <c r="F397" s="1">
        <v>45640</v>
      </c>
      <c r="G397">
        <v>8</v>
      </c>
      <c r="H397">
        <v>748.94</v>
      </c>
      <c r="I397" t="s">
        <v>22</v>
      </c>
      <c r="J397" t="s">
        <v>16</v>
      </c>
      <c r="K397" t="str">
        <f>TEXT(Table3[[#This Row],[Order Date]],"YYYY")</f>
        <v>2024</v>
      </c>
      <c r="L397" t="str">
        <f>TEXT(Table3[[#This Row],[Order Date]],"MMM")</f>
        <v>Dec</v>
      </c>
      <c r="M397" t="str">
        <f>TEXT(Table3[[#This Row],[Order Date]],"DDD")</f>
        <v>Fri</v>
      </c>
      <c r="N397" t="s">
        <v>17</v>
      </c>
      <c r="O397">
        <f>ROUND(G397*H397*VLOOKUP(Table3[[#This Row],[Product Name]],Table2[],2,FALSE),0)</f>
        <v>3295</v>
      </c>
      <c r="P397">
        <f>Table3[[#This Row],[Quantity]]*Table3[[#This Row],[Unit Price]]</f>
        <v>5991.52</v>
      </c>
      <c r="Q397">
        <f>Table3[[#This Row],[Sales Revenue]]-Table3[[#This Row],[Total Cost]]</f>
        <v>2696.5200000000004</v>
      </c>
      <c r="R397">
        <f>DATEDIF(Table3[[#This Row],[Order Date]],Table3[[#This Row],[Delivery Date]],"D")</f>
        <v>8</v>
      </c>
    </row>
    <row r="398" spans="1:18" x14ac:dyDescent="0.35">
      <c r="A398" t="s">
        <v>850</v>
      </c>
      <c r="B398" t="s">
        <v>851</v>
      </c>
      <c r="C398" t="s">
        <v>37</v>
      </c>
      <c r="D398" t="s">
        <v>160</v>
      </c>
      <c r="E398" s="1">
        <v>45641</v>
      </c>
      <c r="F398" s="1">
        <v>45649</v>
      </c>
      <c r="G398">
        <v>1</v>
      </c>
      <c r="H398">
        <v>207.17</v>
      </c>
      <c r="I398" t="s">
        <v>15</v>
      </c>
      <c r="J398" t="s">
        <v>16</v>
      </c>
      <c r="K398" t="str">
        <f>TEXT(Table3[[#This Row],[Order Date]],"YYYY")</f>
        <v>2024</v>
      </c>
      <c r="L398" t="str">
        <f>TEXT(Table3[[#This Row],[Order Date]],"MMM")</f>
        <v>Dec</v>
      </c>
      <c r="M398" t="str">
        <f>TEXT(Table3[[#This Row],[Order Date]],"DDD")</f>
        <v>Sun</v>
      </c>
      <c r="N398" t="s">
        <v>17</v>
      </c>
      <c r="O398">
        <f>ROUND(G398*H398*VLOOKUP(Table3[[#This Row],[Product Name]],Table2[],2,FALSE),0)</f>
        <v>155</v>
      </c>
      <c r="P398">
        <f>Table3[[#This Row],[Quantity]]*Table3[[#This Row],[Unit Price]]</f>
        <v>207.17</v>
      </c>
      <c r="Q398">
        <f>Table3[[#This Row],[Sales Revenue]]-Table3[[#This Row],[Total Cost]]</f>
        <v>52.169999999999987</v>
      </c>
      <c r="R398">
        <f>DATEDIF(Table3[[#This Row],[Order Date]],Table3[[#This Row],[Delivery Date]],"D")</f>
        <v>8</v>
      </c>
    </row>
    <row r="399" spans="1:18" x14ac:dyDescent="0.35">
      <c r="A399" t="s">
        <v>852</v>
      </c>
      <c r="B399" t="s">
        <v>853</v>
      </c>
      <c r="C399" t="s">
        <v>61</v>
      </c>
      <c r="D399" t="s">
        <v>141</v>
      </c>
      <c r="E399" s="1">
        <v>45738</v>
      </c>
      <c r="F399" s="1">
        <v>45748</v>
      </c>
      <c r="G399">
        <v>3</v>
      </c>
      <c r="H399">
        <v>539.04999999999995</v>
      </c>
      <c r="I399" t="s">
        <v>33</v>
      </c>
      <c r="J399" t="s">
        <v>58</v>
      </c>
      <c r="K399" t="str">
        <f>TEXT(Table3[[#This Row],[Order Date]],"YYYY")</f>
        <v>2025</v>
      </c>
      <c r="L399" t="str">
        <f>TEXT(Table3[[#This Row],[Order Date]],"MMM")</f>
        <v>Mar</v>
      </c>
      <c r="M399" t="str">
        <f>TEXT(Table3[[#This Row],[Order Date]],"DDD")</f>
        <v>Sat</v>
      </c>
      <c r="N399" t="s">
        <v>50</v>
      </c>
      <c r="O399">
        <f>ROUND(G399*H399*VLOOKUP(Table3[[#This Row],[Product Name]],Table2[],2,FALSE),0)</f>
        <v>1132</v>
      </c>
      <c r="P399">
        <f>Table3[[#This Row],[Quantity]]*Table3[[#This Row],[Unit Price]]</f>
        <v>1617.1499999999999</v>
      </c>
      <c r="Q399">
        <f>Table3[[#This Row],[Sales Revenue]]-Table3[[#This Row],[Total Cost]]</f>
        <v>485.14999999999986</v>
      </c>
      <c r="R399">
        <f>DATEDIF(Table3[[#This Row],[Order Date]],Table3[[#This Row],[Delivery Date]],"D")</f>
        <v>10</v>
      </c>
    </row>
    <row r="400" spans="1:18" x14ac:dyDescent="0.35">
      <c r="A400" t="s">
        <v>854</v>
      </c>
      <c r="B400" t="s">
        <v>855</v>
      </c>
      <c r="C400" t="s">
        <v>37</v>
      </c>
      <c r="D400" t="s">
        <v>38</v>
      </c>
      <c r="E400" s="1">
        <v>45568</v>
      </c>
      <c r="F400" s="1">
        <v>45577</v>
      </c>
      <c r="G400">
        <v>5</v>
      </c>
      <c r="H400">
        <v>602.13</v>
      </c>
      <c r="I400" t="s">
        <v>15</v>
      </c>
      <c r="J400" t="s">
        <v>23</v>
      </c>
      <c r="K400" t="str">
        <f>TEXT(Table3[[#This Row],[Order Date]],"YYYY")</f>
        <v>2024</v>
      </c>
      <c r="L400" t="str">
        <f>TEXT(Table3[[#This Row],[Order Date]],"MMM")</f>
        <v>Oct</v>
      </c>
      <c r="M400" t="str">
        <f>TEXT(Table3[[#This Row],[Order Date]],"DDD")</f>
        <v>Thu</v>
      </c>
      <c r="N400" t="s">
        <v>39</v>
      </c>
      <c r="O400">
        <f>ROUND(G400*H400*VLOOKUP(Table3[[#This Row],[Product Name]],Table2[],2,FALSE),0)</f>
        <v>2107</v>
      </c>
      <c r="P400">
        <f>Table3[[#This Row],[Quantity]]*Table3[[#This Row],[Unit Price]]</f>
        <v>3010.65</v>
      </c>
      <c r="Q400">
        <f>Table3[[#This Row],[Sales Revenue]]-Table3[[#This Row],[Total Cost]]</f>
        <v>903.65000000000009</v>
      </c>
      <c r="R400">
        <f>DATEDIF(Table3[[#This Row],[Order Date]],Table3[[#This Row],[Delivery Date]],"D")</f>
        <v>9</v>
      </c>
    </row>
    <row r="401" spans="1:18" x14ac:dyDescent="0.35">
      <c r="A401" t="s">
        <v>856</v>
      </c>
      <c r="B401" t="s">
        <v>857</v>
      </c>
      <c r="C401" t="s">
        <v>27</v>
      </c>
      <c r="D401" t="s">
        <v>88</v>
      </c>
      <c r="E401" s="1">
        <v>45739</v>
      </c>
      <c r="F401" s="1">
        <v>45741</v>
      </c>
      <c r="G401">
        <v>5</v>
      </c>
      <c r="H401">
        <v>104.07</v>
      </c>
      <c r="I401" t="s">
        <v>33</v>
      </c>
      <c r="J401" t="s">
        <v>49</v>
      </c>
      <c r="K401" t="str">
        <f>TEXT(Table3[[#This Row],[Order Date]],"YYYY")</f>
        <v>2025</v>
      </c>
      <c r="L401" t="str">
        <f>TEXT(Table3[[#This Row],[Order Date]],"MMM")</f>
        <v>Mar</v>
      </c>
      <c r="M401" t="str">
        <f>TEXT(Table3[[#This Row],[Order Date]],"DDD")</f>
        <v>Sun</v>
      </c>
      <c r="N401" t="s">
        <v>63</v>
      </c>
      <c r="O401">
        <f>ROUND(G401*H401*VLOOKUP(Table3[[#This Row],[Product Name]],Table2[],2,FALSE),0)</f>
        <v>260</v>
      </c>
      <c r="P401">
        <f>Table3[[#This Row],[Quantity]]*Table3[[#This Row],[Unit Price]]</f>
        <v>520.34999999999991</v>
      </c>
      <c r="Q401">
        <f>Table3[[#This Row],[Sales Revenue]]-Table3[[#This Row],[Total Cost]]</f>
        <v>260.34999999999991</v>
      </c>
      <c r="R401">
        <f>DATEDIF(Table3[[#This Row],[Order Date]],Table3[[#This Row],[Delivery Date]],"D")</f>
        <v>2</v>
      </c>
    </row>
    <row r="402" spans="1:18" x14ac:dyDescent="0.35">
      <c r="A402" t="s">
        <v>858</v>
      </c>
      <c r="B402" t="s">
        <v>859</v>
      </c>
      <c r="C402" t="s">
        <v>20</v>
      </c>
      <c r="D402" t="s">
        <v>103</v>
      </c>
      <c r="E402" s="1">
        <v>45598</v>
      </c>
      <c r="F402" s="1">
        <v>45604</v>
      </c>
      <c r="G402">
        <v>1</v>
      </c>
      <c r="H402">
        <v>579.13</v>
      </c>
      <c r="I402" t="s">
        <v>15</v>
      </c>
      <c r="J402" t="s">
        <v>58</v>
      </c>
      <c r="K402" t="str">
        <f>TEXT(Table3[[#This Row],[Order Date]],"YYYY")</f>
        <v>2024</v>
      </c>
      <c r="L402" t="str">
        <f>TEXT(Table3[[#This Row],[Order Date]],"MMM")</f>
        <v>Nov</v>
      </c>
      <c r="M402" t="str">
        <f>TEXT(Table3[[#This Row],[Order Date]],"DDD")</f>
        <v>Sat</v>
      </c>
      <c r="N402" t="s">
        <v>17</v>
      </c>
      <c r="O402">
        <f>ROUND(G402*H402*VLOOKUP(Table3[[#This Row],[Product Name]],Table2[],2,FALSE),0)</f>
        <v>319</v>
      </c>
      <c r="P402">
        <f>Table3[[#This Row],[Quantity]]*Table3[[#This Row],[Unit Price]]</f>
        <v>579.13</v>
      </c>
      <c r="Q402">
        <f>Table3[[#This Row],[Sales Revenue]]-Table3[[#This Row],[Total Cost]]</f>
        <v>260.13</v>
      </c>
      <c r="R402">
        <f>DATEDIF(Table3[[#This Row],[Order Date]],Table3[[#This Row],[Delivery Date]],"D")</f>
        <v>6</v>
      </c>
    </row>
    <row r="403" spans="1:18" x14ac:dyDescent="0.35">
      <c r="A403" t="s">
        <v>860</v>
      </c>
      <c r="B403" t="s">
        <v>861</v>
      </c>
      <c r="C403" t="s">
        <v>13</v>
      </c>
      <c r="D403" t="s">
        <v>42</v>
      </c>
      <c r="E403" s="1">
        <v>45703</v>
      </c>
      <c r="F403" s="1">
        <v>45705</v>
      </c>
      <c r="G403">
        <v>6</v>
      </c>
      <c r="H403">
        <v>521.89</v>
      </c>
      <c r="I403" t="s">
        <v>15</v>
      </c>
      <c r="J403" t="s">
        <v>23</v>
      </c>
      <c r="K403" t="str">
        <f>TEXT(Table3[[#This Row],[Order Date]],"YYYY")</f>
        <v>2025</v>
      </c>
      <c r="L403" t="str">
        <f>TEXT(Table3[[#This Row],[Order Date]],"MMM")</f>
        <v>Feb</v>
      </c>
      <c r="M403" t="str">
        <f>TEXT(Table3[[#This Row],[Order Date]],"DDD")</f>
        <v>Sat</v>
      </c>
      <c r="N403" t="s">
        <v>79</v>
      </c>
      <c r="O403">
        <f>ROUND(G403*H403*VLOOKUP(Table3[[#This Row],[Product Name]],Table2[],2,FALSE),0)</f>
        <v>1566</v>
      </c>
      <c r="P403">
        <f>Table3[[#This Row],[Quantity]]*Table3[[#This Row],[Unit Price]]</f>
        <v>3131.34</v>
      </c>
      <c r="Q403">
        <f>Table3[[#This Row],[Sales Revenue]]-Table3[[#This Row],[Total Cost]]</f>
        <v>1565.3400000000001</v>
      </c>
      <c r="R403">
        <f>DATEDIF(Table3[[#This Row],[Order Date]],Table3[[#This Row],[Delivery Date]],"D")</f>
        <v>2</v>
      </c>
    </row>
    <row r="404" spans="1:18" x14ac:dyDescent="0.35">
      <c r="A404" t="s">
        <v>862</v>
      </c>
      <c r="B404" t="s">
        <v>863</v>
      </c>
      <c r="C404" t="s">
        <v>27</v>
      </c>
      <c r="D404" t="s">
        <v>46</v>
      </c>
      <c r="E404" s="1">
        <v>45433</v>
      </c>
      <c r="F404" s="1">
        <v>45441</v>
      </c>
      <c r="G404">
        <v>1</v>
      </c>
      <c r="H404">
        <v>763.75</v>
      </c>
      <c r="I404" t="s">
        <v>33</v>
      </c>
      <c r="J404" t="s">
        <v>58</v>
      </c>
      <c r="K404" t="str">
        <f>TEXT(Table3[[#This Row],[Order Date]],"YYYY")</f>
        <v>2024</v>
      </c>
      <c r="L404" t="str">
        <f>TEXT(Table3[[#This Row],[Order Date]],"MMM")</f>
        <v>May</v>
      </c>
      <c r="M404" t="str">
        <f>TEXT(Table3[[#This Row],[Order Date]],"DDD")</f>
        <v>Tue</v>
      </c>
      <c r="N404" t="s">
        <v>24</v>
      </c>
      <c r="O404">
        <f>ROUND(G404*H404*VLOOKUP(Table3[[#This Row],[Product Name]],Table2[],2,FALSE),0)</f>
        <v>420</v>
      </c>
      <c r="P404">
        <f>Table3[[#This Row],[Quantity]]*Table3[[#This Row],[Unit Price]]</f>
        <v>763.75</v>
      </c>
      <c r="Q404">
        <f>Table3[[#This Row],[Sales Revenue]]-Table3[[#This Row],[Total Cost]]</f>
        <v>343.75</v>
      </c>
      <c r="R404">
        <f>DATEDIF(Table3[[#This Row],[Order Date]],Table3[[#This Row],[Delivery Date]],"D")</f>
        <v>8</v>
      </c>
    </row>
    <row r="405" spans="1:18" x14ac:dyDescent="0.35">
      <c r="A405" t="s">
        <v>864</v>
      </c>
      <c r="B405" t="s">
        <v>865</v>
      </c>
      <c r="C405" t="s">
        <v>37</v>
      </c>
      <c r="D405" t="s">
        <v>75</v>
      </c>
      <c r="E405" s="1">
        <v>45369</v>
      </c>
      <c r="F405" s="1">
        <v>45371</v>
      </c>
      <c r="G405">
        <v>4</v>
      </c>
      <c r="H405">
        <v>511.33</v>
      </c>
      <c r="I405" t="s">
        <v>33</v>
      </c>
      <c r="J405" t="s">
        <v>23</v>
      </c>
      <c r="K405" t="str">
        <f>TEXT(Table3[[#This Row],[Order Date]],"YYYY")</f>
        <v>2024</v>
      </c>
      <c r="L405" t="str">
        <f>TEXT(Table3[[#This Row],[Order Date]],"MMM")</f>
        <v>Mar</v>
      </c>
      <c r="M405" t="str">
        <f>TEXT(Table3[[#This Row],[Order Date]],"DDD")</f>
        <v>Mon</v>
      </c>
      <c r="N405" t="s">
        <v>43</v>
      </c>
      <c r="O405">
        <f>ROUND(G405*H405*VLOOKUP(Table3[[#This Row],[Product Name]],Table2[],2,FALSE),0)</f>
        <v>1636</v>
      </c>
      <c r="P405">
        <f>Table3[[#This Row],[Quantity]]*Table3[[#This Row],[Unit Price]]</f>
        <v>2045.32</v>
      </c>
      <c r="Q405">
        <f>Table3[[#This Row],[Sales Revenue]]-Table3[[#This Row],[Total Cost]]</f>
        <v>409.31999999999994</v>
      </c>
      <c r="R405">
        <f>DATEDIF(Table3[[#This Row],[Order Date]],Table3[[#This Row],[Delivery Date]],"D")</f>
        <v>2</v>
      </c>
    </row>
    <row r="406" spans="1:18" x14ac:dyDescent="0.35">
      <c r="A406" t="s">
        <v>866</v>
      </c>
      <c r="B406" t="s">
        <v>867</v>
      </c>
      <c r="C406" t="s">
        <v>37</v>
      </c>
      <c r="D406" t="s">
        <v>85</v>
      </c>
      <c r="E406" s="1">
        <v>45362</v>
      </c>
      <c r="F406" s="1">
        <v>45368</v>
      </c>
      <c r="G406">
        <v>7</v>
      </c>
      <c r="H406">
        <v>451.05</v>
      </c>
      <c r="I406" t="s">
        <v>15</v>
      </c>
      <c r="J406" t="s">
        <v>49</v>
      </c>
      <c r="K406" t="str">
        <f>TEXT(Table3[[#This Row],[Order Date]],"YYYY")</f>
        <v>2024</v>
      </c>
      <c r="L406" t="str">
        <f>TEXT(Table3[[#This Row],[Order Date]],"MMM")</f>
        <v>Mar</v>
      </c>
      <c r="M406" t="str">
        <f>TEXT(Table3[[#This Row],[Order Date]],"DDD")</f>
        <v>Mon</v>
      </c>
      <c r="N406" t="s">
        <v>50</v>
      </c>
      <c r="O406">
        <f>ROUND(G406*H406*VLOOKUP(Table3[[#This Row],[Product Name]],Table2[],2,FALSE),0)</f>
        <v>1737</v>
      </c>
      <c r="P406">
        <f>Table3[[#This Row],[Quantity]]*Table3[[#This Row],[Unit Price]]</f>
        <v>3157.35</v>
      </c>
      <c r="Q406">
        <f>Table3[[#This Row],[Sales Revenue]]-Table3[[#This Row],[Total Cost]]</f>
        <v>1420.35</v>
      </c>
      <c r="R406">
        <f>DATEDIF(Table3[[#This Row],[Order Date]],Table3[[#This Row],[Delivery Date]],"D")</f>
        <v>6</v>
      </c>
    </row>
    <row r="407" spans="1:18" x14ac:dyDescent="0.35">
      <c r="A407" t="s">
        <v>868</v>
      </c>
      <c r="B407" t="s">
        <v>869</v>
      </c>
      <c r="C407" t="s">
        <v>20</v>
      </c>
      <c r="D407" t="s">
        <v>69</v>
      </c>
      <c r="E407" s="1">
        <v>45558</v>
      </c>
      <c r="F407" s="1">
        <v>45561</v>
      </c>
      <c r="G407">
        <v>1</v>
      </c>
      <c r="H407">
        <v>730.05</v>
      </c>
      <c r="I407" t="s">
        <v>15</v>
      </c>
      <c r="J407" t="s">
        <v>16</v>
      </c>
      <c r="K407" t="str">
        <f>TEXT(Table3[[#This Row],[Order Date]],"YYYY")</f>
        <v>2024</v>
      </c>
      <c r="L407" t="str">
        <f>TEXT(Table3[[#This Row],[Order Date]],"MMM")</f>
        <v>Sep</v>
      </c>
      <c r="M407" t="str">
        <f>TEXT(Table3[[#This Row],[Order Date]],"DDD")</f>
        <v>Mon</v>
      </c>
      <c r="N407" t="s">
        <v>34</v>
      </c>
      <c r="O407">
        <f>ROUND(G407*H407*VLOOKUP(Table3[[#This Row],[Product Name]],Table2[],2,FALSE),0)</f>
        <v>511</v>
      </c>
      <c r="P407">
        <f>Table3[[#This Row],[Quantity]]*Table3[[#This Row],[Unit Price]]</f>
        <v>730.05</v>
      </c>
      <c r="Q407">
        <f>Table3[[#This Row],[Sales Revenue]]-Table3[[#This Row],[Total Cost]]</f>
        <v>219.04999999999995</v>
      </c>
      <c r="R407">
        <f>DATEDIF(Table3[[#This Row],[Order Date]],Table3[[#This Row],[Delivery Date]],"D")</f>
        <v>3</v>
      </c>
    </row>
    <row r="408" spans="1:18" x14ac:dyDescent="0.35">
      <c r="A408" t="s">
        <v>870</v>
      </c>
      <c r="B408" t="s">
        <v>871</v>
      </c>
      <c r="C408" t="s">
        <v>27</v>
      </c>
      <c r="D408" t="s">
        <v>32</v>
      </c>
      <c r="E408" s="1">
        <v>45624</v>
      </c>
      <c r="F408" s="1">
        <v>45631</v>
      </c>
      <c r="G408">
        <v>1</v>
      </c>
      <c r="H408">
        <v>965.92</v>
      </c>
      <c r="I408" t="s">
        <v>33</v>
      </c>
      <c r="J408" t="s">
        <v>58</v>
      </c>
      <c r="K408" t="str">
        <f>TEXT(Table3[[#This Row],[Order Date]],"YYYY")</f>
        <v>2024</v>
      </c>
      <c r="L408" t="str">
        <f>TEXT(Table3[[#This Row],[Order Date]],"MMM")</f>
        <v>Nov</v>
      </c>
      <c r="M408" t="str">
        <f>TEXT(Table3[[#This Row],[Order Date]],"DDD")</f>
        <v>Thu</v>
      </c>
      <c r="N408" t="s">
        <v>24</v>
      </c>
      <c r="O408">
        <f>ROUND(G408*H408*VLOOKUP(Table3[[#This Row],[Product Name]],Table2[],2,FALSE),0)</f>
        <v>821</v>
      </c>
      <c r="P408">
        <f>Table3[[#This Row],[Quantity]]*Table3[[#This Row],[Unit Price]]</f>
        <v>965.92</v>
      </c>
      <c r="Q408">
        <f>Table3[[#This Row],[Sales Revenue]]-Table3[[#This Row],[Total Cost]]</f>
        <v>144.91999999999996</v>
      </c>
      <c r="R408">
        <f>DATEDIF(Table3[[#This Row],[Order Date]],Table3[[#This Row],[Delivery Date]],"D")</f>
        <v>7</v>
      </c>
    </row>
    <row r="409" spans="1:18" x14ac:dyDescent="0.35">
      <c r="A409" t="s">
        <v>872</v>
      </c>
      <c r="B409" t="s">
        <v>873</v>
      </c>
      <c r="C409" t="s">
        <v>27</v>
      </c>
      <c r="D409" t="s">
        <v>88</v>
      </c>
      <c r="E409" s="1">
        <v>45700</v>
      </c>
      <c r="F409" s="1">
        <v>45708</v>
      </c>
      <c r="G409">
        <v>2</v>
      </c>
      <c r="H409">
        <v>534.91</v>
      </c>
      <c r="I409" t="s">
        <v>15</v>
      </c>
      <c r="J409" t="s">
        <v>49</v>
      </c>
      <c r="K409" t="str">
        <f>TEXT(Table3[[#This Row],[Order Date]],"YYYY")</f>
        <v>2025</v>
      </c>
      <c r="L409" t="str">
        <f>TEXT(Table3[[#This Row],[Order Date]],"MMM")</f>
        <v>Feb</v>
      </c>
      <c r="M409" t="str">
        <f>TEXT(Table3[[#This Row],[Order Date]],"DDD")</f>
        <v>Wed</v>
      </c>
      <c r="N409" t="s">
        <v>96</v>
      </c>
      <c r="O409">
        <f>ROUND(G409*H409*VLOOKUP(Table3[[#This Row],[Product Name]],Table2[],2,FALSE),0)</f>
        <v>535</v>
      </c>
      <c r="P409">
        <f>Table3[[#This Row],[Quantity]]*Table3[[#This Row],[Unit Price]]</f>
        <v>1069.82</v>
      </c>
      <c r="Q409">
        <f>Table3[[#This Row],[Sales Revenue]]-Table3[[#This Row],[Total Cost]]</f>
        <v>534.81999999999994</v>
      </c>
      <c r="R409">
        <f>DATEDIF(Table3[[#This Row],[Order Date]],Table3[[#This Row],[Delivery Date]],"D")</f>
        <v>8</v>
      </c>
    </row>
    <row r="410" spans="1:18" x14ac:dyDescent="0.35">
      <c r="A410" t="s">
        <v>874</v>
      </c>
      <c r="B410" t="s">
        <v>875</v>
      </c>
      <c r="C410" t="s">
        <v>13</v>
      </c>
      <c r="D410" t="s">
        <v>82</v>
      </c>
      <c r="E410" s="1">
        <v>45370</v>
      </c>
      <c r="F410" s="1">
        <v>45375</v>
      </c>
      <c r="G410">
        <v>2</v>
      </c>
      <c r="H410">
        <v>427.68</v>
      </c>
      <c r="I410" t="s">
        <v>33</v>
      </c>
      <c r="J410" t="s">
        <v>49</v>
      </c>
      <c r="K410" t="str">
        <f>TEXT(Table3[[#This Row],[Order Date]],"YYYY")</f>
        <v>2024</v>
      </c>
      <c r="L410" t="str">
        <f>TEXT(Table3[[#This Row],[Order Date]],"MMM")</f>
        <v>Mar</v>
      </c>
      <c r="M410" t="str">
        <f>TEXT(Table3[[#This Row],[Order Date]],"DDD")</f>
        <v>Tue</v>
      </c>
      <c r="N410" t="s">
        <v>24</v>
      </c>
      <c r="O410">
        <f>ROUND(G410*H410*VLOOKUP(Table3[[#This Row],[Product Name]],Table2[],2,FALSE),0)</f>
        <v>556</v>
      </c>
      <c r="P410">
        <f>Table3[[#This Row],[Quantity]]*Table3[[#This Row],[Unit Price]]</f>
        <v>855.36</v>
      </c>
      <c r="Q410">
        <f>Table3[[#This Row],[Sales Revenue]]-Table3[[#This Row],[Total Cost]]</f>
        <v>299.36</v>
      </c>
      <c r="R410">
        <f>DATEDIF(Table3[[#This Row],[Order Date]],Table3[[#This Row],[Delivery Date]],"D")</f>
        <v>5</v>
      </c>
    </row>
    <row r="411" spans="1:18" x14ac:dyDescent="0.35">
      <c r="A411" t="s">
        <v>876</v>
      </c>
      <c r="B411" t="s">
        <v>877</v>
      </c>
      <c r="C411" t="s">
        <v>20</v>
      </c>
      <c r="D411" t="s">
        <v>103</v>
      </c>
      <c r="E411" s="1">
        <v>45704</v>
      </c>
      <c r="F411" s="1">
        <v>45708</v>
      </c>
      <c r="G411">
        <v>10</v>
      </c>
      <c r="H411">
        <v>134.61000000000001</v>
      </c>
      <c r="I411" t="s">
        <v>33</v>
      </c>
      <c r="J411" t="s">
        <v>23</v>
      </c>
      <c r="K411" t="str">
        <f>TEXT(Table3[[#This Row],[Order Date]],"YYYY")</f>
        <v>2025</v>
      </c>
      <c r="L411" t="str">
        <f>TEXT(Table3[[#This Row],[Order Date]],"MMM")</f>
        <v>Feb</v>
      </c>
      <c r="M411" t="str">
        <f>TEXT(Table3[[#This Row],[Order Date]],"DDD")</f>
        <v>Sun</v>
      </c>
      <c r="N411" t="s">
        <v>34</v>
      </c>
      <c r="O411">
        <f>ROUND(G411*H411*VLOOKUP(Table3[[#This Row],[Product Name]],Table2[],2,FALSE),0)</f>
        <v>740</v>
      </c>
      <c r="P411">
        <f>Table3[[#This Row],[Quantity]]*Table3[[#This Row],[Unit Price]]</f>
        <v>1346.1000000000001</v>
      </c>
      <c r="Q411">
        <f>Table3[[#This Row],[Sales Revenue]]-Table3[[#This Row],[Total Cost]]</f>
        <v>606.10000000000014</v>
      </c>
      <c r="R411">
        <f>DATEDIF(Table3[[#This Row],[Order Date]],Table3[[#This Row],[Delivery Date]],"D")</f>
        <v>4</v>
      </c>
    </row>
    <row r="412" spans="1:18" x14ac:dyDescent="0.35">
      <c r="A412" t="s">
        <v>878</v>
      </c>
      <c r="B412" t="s">
        <v>879</v>
      </c>
      <c r="C412" t="s">
        <v>27</v>
      </c>
      <c r="D412" t="s">
        <v>32</v>
      </c>
      <c r="E412" s="1">
        <v>45360</v>
      </c>
      <c r="F412" s="1">
        <v>45366</v>
      </c>
      <c r="G412">
        <v>2</v>
      </c>
      <c r="H412">
        <v>777.95</v>
      </c>
      <c r="I412" t="s">
        <v>33</v>
      </c>
      <c r="J412" t="s">
        <v>49</v>
      </c>
      <c r="K412" t="str">
        <f>TEXT(Table3[[#This Row],[Order Date]],"YYYY")</f>
        <v>2024</v>
      </c>
      <c r="L412" t="str">
        <f>TEXT(Table3[[#This Row],[Order Date]],"MMM")</f>
        <v>Mar</v>
      </c>
      <c r="M412" t="str">
        <f>TEXT(Table3[[#This Row],[Order Date]],"DDD")</f>
        <v>Sat</v>
      </c>
      <c r="N412" t="s">
        <v>63</v>
      </c>
      <c r="O412">
        <f>ROUND(G412*H412*VLOOKUP(Table3[[#This Row],[Product Name]],Table2[],2,FALSE),0)</f>
        <v>1323</v>
      </c>
      <c r="P412">
        <f>Table3[[#This Row],[Quantity]]*Table3[[#This Row],[Unit Price]]</f>
        <v>1555.9</v>
      </c>
      <c r="Q412">
        <f>Table3[[#This Row],[Sales Revenue]]-Table3[[#This Row],[Total Cost]]</f>
        <v>232.90000000000009</v>
      </c>
      <c r="R412">
        <f>DATEDIF(Table3[[#This Row],[Order Date]],Table3[[#This Row],[Delivery Date]],"D")</f>
        <v>6</v>
      </c>
    </row>
    <row r="413" spans="1:18" x14ac:dyDescent="0.35">
      <c r="A413" t="s">
        <v>880</v>
      </c>
      <c r="B413" t="s">
        <v>881</v>
      </c>
      <c r="C413" t="s">
        <v>27</v>
      </c>
      <c r="D413" t="s">
        <v>32</v>
      </c>
      <c r="E413" s="1">
        <v>45571</v>
      </c>
      <c r="F413" s="1">
        <v>45575</v>
      </c>
      <c r="G413">
        <v>9</v>
      </c>
      <c r="H413">
        <v>735.12</v>
      </c>
      <c r="I413" t="s">
        <v>33</v>
      </c>
      <c r="J413" t="s">
        <v>49</v>
      </c>
      <c r="K413" t="str">
        <f>TEXT(Table3[[#This Row],[Order Date]],"YYYY")</f>
        <v>2024</v>
      </c>
      <c r="L413" t="str">
        <f>TEXT(Table3[[#This Row],[Order Date]],"MMM")</f>
        <v>Oct</v>
      </c>
      <c r="M413" t="str">
        <f>TEXT(Table3[[#This Row],[Order Date]],"DDD")</f>
        <v>Sun</v>
      </c>
      <c r="N413" t="s">
        <v>63</v>
      </c>
      <c r="O413">
        <f>ROUND(G413*H413*VLOOKUP(Table3[[#This Row],[Product Name]],Table2[],2,FALSE),0)</f>
        <v>5624</v>
      </c>
      <c r="P413">
        <f>Table3[[#This Row],[Quantity]]*Table3[[#This Row],[Unit Price]]</f>
        <v>6616.08</v>
      </c>
      <c r="Q413">
        <f>Table3[[#This Row],[Sales Revenue]]-Table3[[#This Row],[Total Cost]]</f>
        <v>992.07999999999993</v>
      </c>
      <c r="R413">
        <f>DATEDIF(Table3[[#This Row],[Order Date]],Table3[[#This Row],[Delivery Date]],"D")</f>
        <v>4</v>
      </c>
    </row>
    <row r="414" spans="1:18" x14ac:dyDescent="0.35">
      <c r="A414" t="s">
        <v>882</v>
      </c>
      <c r="B414" t="s">
        <v>883</v>
      </c>
      <c r="C414" t="s">
        <v>37</v>
      </c>
      <c r="D414" t="s">
        <v>160</v>
      </c>
      <c r="E414" s="1">
        <v>45698</v>
      </c>
      <c r="F414" s="1">
        <v>45706</v>
      </c>
      <c r="G414">
        <v>8</v>
      </c>
      <c r="H414">
        <v>805.08</v>
      </c>
      <c r="I414" t="s">
        <v>33</v>
      </c>
      <c r="J414" t="s">
        <v>23</v>
      </c>
      <c r="K414" t="str">
        <f>TEXT(Table3[[#This Row],[Order Date]],"YYYY")</f>
        <v>2025</v>
      </c>
      <c r="L414" t="str">
        <f>TEXT(Table3[[#This Row],[Order Date]],"MMM")</f>
        <v>Feb</v>
      </c>
      <c r="M414" t="str">
        <f>TEXT(Table3[[#This Row],[Order Date]],"DDD")</f>
        <v>Mon</v>
      </c>
      <c r="N414" t="s">
        <v>96</v>
      </c>
      <c r="O414">
        <f>ROUND(G414*H414*VLOOKUP(Table3[[#This Row],[Product Name]],Table2[],2,FALSE),0)</f>
        <v>4830</v>
      </c>
      <c r="P414">
        <f>Table3[[#This Row],[Quantity]]*Table3[[#This Row],[Unit Price]]</f>
        <v>6440.64</v>
      </c>
      <c r="Q414">
        <f>Table3[[#This Row],[Sales Revenue]]-Table3[[#This Row],[Total Cost]]</f>
        <v>1610.6400000000003</v>
      </c>
      <c r="R414">
        <f>DATEDIF(Table3[[#This Row],[Order Date]],Table3[[#This Row],[Delivery Date]],"D")</f>
        <v>8</v>
      </c>
    </row>
    <row r="415" spans="1:18" x14ac:dyDescent="0.35">
      <c r="A415" t="s">
        <v>884</v>
      </c>
      <c r="B415" t="s">
        <v>885</v>
      </c>
      <c r="C415" t="s">
        <v>20</v>
      </c>
      <c r="D415" t="s">
        <v>66</v>
      </c>
      <c r="E415" s="1">
        <v>45348</v>
      </c>
      <c r="F415" s="1">
        <v>45356</v>
      </c>
      <c r="G415">
        <v>9</v>
      </c>
      <c r="H415">
        <v>902.02</v>
      </c>
      <c r="I415" t="s">
        <v>22</v>
      </c>
      <c r="J415" t="s">
        <v>49</v>
      </c>
      <c r="K415" t="str">
        <f>TEXT(Table3[[#This Row],[Order Date]],"YYYY")</f>
        <v>2024</v>
      </c>
      <c r="L415" t="str">
        <f>TEXT(Table3[[#This Row],[Order Date]],"MMM")</f>
        <v>Feb</v>
      </c>
      <c r="M415" t="str">
        <f>TEXT(Table3[[#This Row],[Order Date]],"DDD")</f>
        <v>Mon</v>
      </c>
      <c r="N415" t="s">
        <v>17</v>
      </c>
      <c r="O415">
        <f>ROUND(G415*H415*VLOOKUP(Table3[[#This Row],[Product Name]],Table2[],2,FALSE),0)</f>
        <v>4059</v>
      </c>
      <c r="P415">
        <f>Table3[[#This Row],[Quantity]]*Table3[[#This Row],[Unit Price]]</f>
        <v>8118.18</v>
      </c>
      <c r="Q415">
        <f>Table3[[#This Row],[Sales Revenue]]-Table3[[#This Row],[Total Cost]]</f>
        <v>4059.1800000000003</v>
      </c>
      <c r="R415">
        <f>DATEDIF(Table3[[#This Row],[Order Date]],Table3[[#This Row],[Delivery Date]],"D")</f>
        <v>8</v>
      </c>
    </row>
    <row r="416" spans="1:18" x14ac:dyDescent="0.35">
      <c r="A416" t="s">
        <v>886</v>
      </c>
      <c r="B416" t="s">
        <v>887</v>
      </c>
      <c r="C416" t="s">
        <v>37</v>
      </c>
      <c r="D416" t="s">
        <v>160</v>
      </c>
      <c r="E416" s="1">
        <v>45488</v>
      </c>
      <c r="F416" s="1">
        <v>45493</v>
      </c>
      <c r="G416">
        <v>8</v>
      </c>
      <c r="H416">
        <v>31.48</v>
      </c>
      <c r="I416" t="s">
        <v>15</v>
      </c>
      <c r="J416" t="s">
        <v>23</v>
      </c>
      <c r="K416" t="str">
        <f>TEXT(Table3[[#This Row],[Order Date]],"YYYY")</f>
        <v>2024</v>
      </c>
      <c r="L416" t="str">
        <f>TEXT(Table3[[#This Row],[Order Date]],"MMM")</f>
        <v>Jul</v>
      </c>
      <c r="M416" t="str">
        <f>TEXT(Table3[[#This Row],[Order Date]],"DDD")</f>
        <v>Mon</v>
      </c>
      <c r="N416" t="s">
        <v>34</v>
      </c>
      <c r="O416">
        <f>ROUND(G416*H416*VLOOKUP(Table3[[#This Row],[Product Name]],Table2[],2,FALSE),0)</f>
        <v>189</v>
      </c>
      <c r="P416">
        <f>Table3[[#This Row],[Quantity]]*Table3[[#This Row],[Unit Price]]</f>
        <v>251.84</v>
      </c>
      <c r="Q416">
        <f>Table3[[#This Row],[Sales Revenue]]-Table3[[#This Row],[Total Cost]]</f>
        <v>62.84</v>
      </c>
      <c r="R416">
        <f>DATEDIF(Table3[[#This Row],[Order Date]],Table3[[#This Row],[Delivery Date]],"D")</f>
        <v>5</v>
      </c>
    </row>
    <row r="417" spans="1:18" x14ac:dyDescent="0.35">
      <c r="A417" t="s">
        <v>888</v>
      </c>
      <c r="B417" t="s">
        <v>889</v>
      </c>
      <c r="C417" t="s">
        <v>61</v>
      </c>
      <c r="D417" t="s">
        <v>141</v>
      </c>
      <c r="E417" s="1">
        <v>45485</v>
      </c>
      <c r="F417" s="1">
        <v>45490</v>
      </c>
      <c r="G417">
        <v>2</v>
      </c>
      <c r="H417">
        <v>341.34</v>
      </c>
      <c r="I417" t="s">
        <v>15</v>
      </c>
      <c r="J417" t="s">
        <v>16</v>
      </c>
      <c r="K417" t="str">
        <f>TEXT(Table3[[#This Row],[Order Date]],"YYYY")</f>
        <v>2024</v>
      </c>
      <c r="L417" t="str">
        <f>TEXT(Table3[[#This Row],[Order Date]],"MMM")</f>
        <v>Jul</v>
      </c>
      <c r="M417" t="str">
        <f>TEXT(Table3[[#This Row],[Order Date]],"DDD")</f>
        <v>Fri</v>
      </c>
      <c r="N417" t="s">
        <v>17</v>
      </c>
      <c r="O417">
        <f>ROUND(G417*H417*VLOOKUP(Table3[[#This Row],[Product Name]],Table2[],2,FALSE),0)</f>
        <v>478</v>
      </c>
      <c r="P417">
        <f>Table3[[#This Row],[Quantity]]*Table3[[#This Row],[Unit Price]]</f>
        <v>682.68</v>
      </c>
      <c r="Q417">
        <f>Table3[[#This Row],[Sales Revenue]]-Table3[[#This Row],[Total Cost]]</f>
        <v>204.67999999999995</v>
      </c>
      <c r="R417">
        <f>DATEDIF(Table3[[#This Row],[Order Date]],Table3[[#This Row],[Delivery Date]],"D")</f>
        <v>5</v>
      </c>
    </row>
    <row r="418" spans="1:18" x14ac:dyDescent="0.35">
      <c r="A418" t="s">
        <v>890</v>
      </c>
      <c r="B418" t="s">
        <v>891</v>
      </c>
      <c r="C418" t="s">
        <v>13</v>
      </c>
      <c r="D418" t="s">
        <v>55</v>
      </c>
      <c r="E418" s="1">
        <v>45518</v>
      </c>
      <c r="F418" s="1">
        <v>45526</v>
      </c>
      <c r="G418">
        <v>1</v>
      </c>
      <c r="H418">
        <v>148.93</v>
      </c>
      <c r="I418" t="s">
        <v>33</v>
      </c>
      <c r="J418" t="s">
        <v>58</v>
      </c>
      <c r="K418" t="str">
        <f>TEXT(Table3[[#This Row],[Order Date]],"YYYY")</f>
        <v>2024</v>
      </c>
      <c r="L418" t="str">
        <f>TEXT(Table3[[#This Row],[Order Date]],"MMM")</f>
        <v>Aug</v>
      </c>
      <c r="M418" t="str">
        <f>TEXT(Table3[[#This Row],[Order Date]],"DDD")</f>
        <v>Wed</v>
      </c>
      <c r="N418" t="s">
        <v>43</v>
      </c>
      <c r="O418">
        <f>ROUND(G418*H418*VLOOKUP(Table3[[#This Row],[Product Name]],Table2[],2,FALSE),0)</f>
        <v>89</v>
      </c>
      <c r="P418">
        <f>Table3[[#This Row],[Quantity]]*Table3[[#This Row],[Unit Price]]</f>
        <v>148.93</v>
      </c>
      <c r="Q418">
        <f>Table3[[#This Row],[Sales Revenue]]-Table3[[#This Row],[Total Cost]]</f>
        <v>59.930000000000007</v>
      </c>
      <c r="R418">
        <f>DATEDIF(Table3[[#This Row],[Order Date]],Table3[[#This Row],[Delivery Date]],"D")</f>
        <v>8</v>
      </c>
    </row>
    <row r="419" spans="1:18" x14ac:dyDescent="0.35">
      <c r="A419" t="s">
        <v>892</v>
      </c>
      <c r="B419" t="s">
        <v>893</v>
      </c>
      <c r="C419" t="s">
        <v>37</v>
      </c>
      <c r="D419" t="s">
        <v>38</v>
      </c>
      <c r="E419" s="1">
        <v>45460</v>
      </c>
      <c r="F419" s="1">
        <v>45464</v>
      </c>
      <c r="G419">
        <v>7</v>
      </c>
      <c r="H419">
        <v>914.02</v>
      </c>
      <c r="I419" t="s">
        <v>22</v>
      </c>
      <c r="J419" t="s">
        <v>16</v>
      </c>
      <c r="K419" t="str">
        <f>TEXT(Table3[[#This Row],[Order Date]],"YYYY")</f>
        <v>2024</v>
      </c>
      <c r="L419" t="str">
        <f>TEXT(Table3[[#This Row],[Order Date]],"MMM")</f>
        <v>Jun</v>
      </c>
      <c r="M419" t="str">
        <f>TEXT(Table3[[#This Row],[Order Date]],"DDD")</f>
        <v>Mon</v>
      </c>
      <c r="N419" t="s">
        <v>43</v>
      </c>
      <c r="O419">
        <f>ROUND(G419*H419*VLOOKUP(Table3[[#This Row],[Product Name]],Table2[],2,FALSE),0)</f>
        <v>4479</v>
      </c>
      <c r="P419">
        <f>Table3[[#This Row],[Quantity]]*Table3[[#This Row],[Unit Price]]</f>
        <v>6398.1399999999994</v>
      </c>
      <c r="Q419">
        <f>Table3[[#This Row],[Sales Revenue]]-Table3[[#This Row],[Total Cost]]</f>
        <v>1919.1399999999994</v>
      </c>
      <c r="R419">
        <f>DATEDIF(Table3[[#This Row],[Order Date]],Table3[[#This Row],[Delivery Date]],"D")</f>
        <v>4</v>
      </c>
    </row>
    <row r="420" spans="1:18" x14ac:dyDescent="0.35">
      <c r="A420" t="s">
        <v>894</v>
      </c>
      <c r="B420" t="s">
        <v>895</v>
      </c>
      <c r="C420" t="s">
        <v>37</v>
      </c>
      <c r="D420" t="s">
        <v>75</v>
      </c>
      <c r="E420" s="1">
        <v>45556</v>
      </c>
      <c r="F420" s="1">
        <v>45565</v>
      </c>
      <c r="G420">
        <v>5</v>
      </c>
      <c r="H420">
        <v>24.79</v>
      </c>
      <c r="I420" t="s">
        <v>33</v>
      </c>
      <c r="J420" t="s">
        <v>58</v>
      </c>
      <c r="K420" t="str">
        <f>TEXT(Table3[[#This Row],[Order Date]],"YYYY")</f>
        <v>2024</v>
      </c>
      <c r="L420" t="str">
        <f>TEXT(Table3[[#This Row],[Order Date]],"MMM")</f>
        <v>Sep</v>
      </c>
      <c r="M420" t="str">
        <f>TEXT(Table3[[#This Row],[Order Date]],"DDD")</f>
        <v>Sat</v>
      </c>
      <c r="N420" t="s">
        <v>39</v>
      </c>
      <c r="O420">
        <f>ROUND(G420*H420*VLOOKUP(Table3[[#This Row],[Product Name]],Table2[],2,FALSE),0)</f>
        <v>99</v>
      </c>
      <c r="P420">
        <f>Table3[[#This Row],[Quantity]]*Table3[[#This Row],[Unit Price]]</f>
        <v>123.94999999999999</v>
      </c>
      <c r="Q420">
        <f>Table3[[#This Row],[Sales Revenue]]-Table3[[#This Row],[Total Cost]]</f>
        <v>24.949999999999989</v>
      </c>
      <c r="R420">
        <f>DATEDIF(Table3[[#This Row],[Order Date]],Table3[[#This Row],[Delivery Date]],"D")</f>
        <v>9</v>
      </c>
    </row>
    <row r="421" spans="1:18" x14ac:dyDescent="0.35">
      <c r="A421" t="s">
        <v>896</v>
      </c>
      <c r="B421" t="s">
        <v>897</v>
      </c>
      <c r="C421" t="s">
        <v>20</v>
      </c>
      <c r="D421" t="s">
        <v>69</v>
      </c>
      <c r="E421" s="1">
        <v>45618</v>
      </c>
      <c r="F421" s="1">
        <v>45623</v>
      </c>
      <c r="G421">
        <v>1</v>
      </c>
      <c r="H421">
        <v>556.01</v>
      </c>
      <c r="I421" t="s">
        <v>15</v>
      </c>
      <c r="J421" t="s">
        <v>58</v>
      </c>
      <c r="K421" t="str">
        <f>TEXT(Table3[[#This Row],[Order Date]],"YYYY")</f>
        <v>2024</v>
      </c>
      <c r="L421" t="str">
        <f>TEXT(Table3[[#This Row],[Order Date]],"MMM")</f>
        <v>Nov</v>
      </c>
      <c r="M421" t="str">
        <f>TEXT(Table3[[#This Row],[Order Date]],"DDD")</f>
        <v>Fri</v>
      </c>
      <c r="N421" t="s">
        <v>17</v>
      </c>
      <c r="O421">
        <f>ROUND(G421*H421*VLOOKUP(Table3[[#This Row],[Product Name]],Table2[],2,FALSE),0)</f>
        <v>389</v>
      </c>
      <c r="P421">
        <f>Table3[[#This Row],[Quantity]]*Table3[[#This Row],[Unit Price]]</f>
        <v>556.01</v>
      </c>
      <c r="Q421">
        <f>Table3[[#This Row],[Sales Revenue]]-Table3[[#This Row],[Total Cost]]</f>
        <v>167.01</v>
      </c>
      <c r="R421">
        <f>DATEDIF(Table3[[#This Row],[Order Date]],Table3[[#This Row],[Delivery Date]],"D")</f>
        <v>5</v>
      </c>
    </row>
    <row r="422" spans="1:18" x14ac:dyDescent="0.35">
      <c r="A422" t="s">
        <v>898</v>
      </c>
      <c r="B422" t="s">
        <v>899</v>
      </c>
      <c r="C422" t="s">
        <v>27</v>
      </c>
      <c r="D422" t="s">
        <v>32</v>
      </c>
      <c r="E422" s="1">
        <v>45644</v>
      </c>
      <c r="F422" s="1">
        <v>45654</v>
      </c>
      <c r="G422">
        <v>9</v>
      </c>
      <c r="H422">
        <v>983.13</v>
      </c>
      <c r="I422" t="s">
        <v>15</v>
      </c>
      <c r="J422" t="s">
        <v>58</v>
      </c>
      <c r="K422" t="str">
        <f>TEXT(Table3[[#This Row],[Order Date]],"YYYY")</f>
        <v>2024</v>
      </c>
      <c r="L422" t="str">
        <f>TEXT(Table3[[#This Row],[Order Date]],"MMM")</f>
        <v>Dec</v>
      </c>
      <c r="M422" t="str">
        <f>TEXT(Table3[[#This Row],[Order Date]],"DDD")</f>
        <v>Wed</v>
      </c>
      <c r="N422" t="s">
        <v>63</v>
      </c>
      <c r="O422">
        <f>ROUND(G422*H422*VLOOKUP(Table3[[#This Row],[Product Name]],Table2[],2,FALSE),0)</f>
        <v>7521</v>
      </c>
      <c r="P422">
        <f>Table3[[#This Row],[Quantity]]*Table3[[#This Row],[Unit Price]]</f>
        <v>8848.17</v>
      </c>
      <c r="Q422">
        <f>Table3[[#This Row],[Sales Revenue]]-Table3[[#This Row],[Total Cost]]</f>
        <v>1327.17</v>
      </c>
      <c r="R422">
        <f>DATEDIF(Table3[[#This Row],[Order Date]],Table3[[#This Row],[Delivery Date]],"D")</f>
        <v>10</v>
      </c>
    </row>
    <row r="423" spans="1:18" x14ac:dyDescent="0.35">
      <c r="A423" t="s">
        <v>900</v>
      </c>
      <c r="B423" t="s">
        <v>901</v>
      </c>
      <c r="C423" t="s">
        <v>27</v>
      </c>
      <c r="D423" t="s">
        <v>88</v>
      </c>
      <c r="E423" s="1">
        <v>45607</v>
      </c>
      <c r="F423" s="1">
        <v>45613</v>
      </c>
      <c r="G423">
        <v>7</v>
      </c>
      <c r="H423">
        <v>23.04</v>
      </c>
      <c r="I423" t="s">
        <v>15</v>
      </c>
      <c r="J423" t="s">
        <v>23</v>
      </c>
      <c r="K423" t="str">
        <f>TEXT(Table3[[#This Row],[Order Date]],"YYYY")</f>
        <v>2024</v>
      </c>
      <c r="L423" t="str">
        <f>TEXT(Table3[[#This Row],[Order Date]],"MMM")</f>
        <v>Nov</v>
      </c>
      <c r="M423" t="str">
        <f>TEXT(Table3[[#This Row],[Order Date]],"DDD")</f>
        <v>Mon</v>
      </c>
      <c r="N423" t="s">
        <v>17</v>
      </c>
      <c r="O423">
        <f>ROUND(G423*H423*VLOOKUP(Table3[[#This Row],[Product Name]],Table2[],2,FALSE),0)</f>
        <v>81</v>
      </c>
      <c r="P423">
        <f>Table3[[#This Row],[Quantity]]*Table3[[#This Row],[Unit Price]]</f>
        <v>161.28</v>
      </c>
      <c r="Q423">
        <f>Table3[[#This Row],[Sales Revenue]]-Table3[[#This Row],[Total Cost]]</f>
        <v>80.28</v>
      </c>
      <c r="R423">
        <f>DATEDIF(Table3[[#This Row],[Order Date]],Table3[[#This Row],[Delivery Date]],"D")</f>
        <v>6</v>
      </c>
    </row>
    <row r="424" spans="1:18" x14ac:dyDescent="0.35">
      <c r="A424" t="s">
        <v>902</v>
      </c>
      <c r="B424" t="s">
        <v>903</v>
      </c>
      <c r="C424" t="s">
        <v>61</v>
      </c>
      <c r="D424" t="s">
        <v>163</v>
      </c>
      <c r="E424" s="1">
        <v>45490</v>
      </c>
      <c r="F424" s="1">
        <v>45500</v>
      </c>
      <c r="G424">
        <v>7</v>
      </c>
      <c r="H424">
        <v>286.05</v>
      </c>
      <c r="I424" t="s">
        <v>33</v>
      </c>
      <c r="J424" t="s">
        <v>49</v>
      </c>
      <c r="K424" t="str">
        <f>TEXT(Table3[[#This Row],[Order Date]],"YYYY")</f>
        <v>2024</v>
      </c>
      <c r="L424" t="str">
        <f>TEXT(Table3[[#This Row],[Order Date]],"MMM")</f>
        <v>Jul</v>
      </c>
      <c r="M424" t="str">
        <f>TEXT(Table3[[#This Row],[Order Date]],"DDD")</f>
        <v>Wed</v>
      </c>
      <c r="N424" t="s">
        <v>96</v>
      </c>
      <c r="O424">
        <f>ROUND(G424*H424*VLOOKUP(Table3[[#This Row],[Product Name]],Table2[],2,FALSE),0)</f>
        <v>1302</v>
      </c>
      <c r="P424">
        <f>Table3[[#This Row],[Quantity]]*Table3[[#This Row],[Unit Price]]</f>
        <v>2002.3500000000001</v>
      </c>
      <c r="Q424">
        <f>Table3[[#This Row],[Sales Revenue]]-Table3[[#This Row],[Total Cost]]</f>
        <v>700.35000000000014</v>
      </c>
      <c r="R424">
        <f>DATEDIF(Table3[[#This Row],[Order Date]],Table3[[#This Row],[Delivery Date]],"D")</f>
        <v>10</v>
      </c>
    </row>
    <row r="425" spans="1:18" x14ac:dyDescent="0.35">
      <c r="A425" t="s">
        <v>904</v>
      </c>
      <c r="B425" t="s">
        <v>395</v>
      </c>
      <c r="C425" t="s">
        <v>27</v>
      </c>
      <c r="D425" t="s">
        <v>46</v>
      </c>
      <c r="E425" s="1">
        <v>45704</v>
      </c>
      <c r="F425" s="1">
        <v>45712</v>
      </c>
      <c r="G425">
        <v>5</v>
      </c>
      <c r="H425">
        <v>625.66999999999996</v>
      </c>
      <c r="I425" t="s">
        <v>15</v>
      </c>
      <c r="J425" t="s">
        <v>49</v>
      </c>
      <c r="K425" t="str">
        <f>TEXT(Table3[[#This Row],[Order Date]],"YYYY")</f>
        <v>2025</v>
      </c>
      <c r="L425" t="str">
        <f>TEXT(Table3[[#This Row],[Order Date]],"MMM")</f>
        <v>Feb</v>
      </c>
      <c r="M425" t="str">
        <f>TEXT(Table3[[#This Row],[Order Date]],"DDD")</f>
        <v>Sun</v>
      </c>
      <c r="N425" t="s">
        <v>29</v>
      </c>
      <c r="O425">
        <f>ROUND(G425*H425*VLOOKUP(Table3[[#This Row],[Product Name]],Table2[],2,FALSE),0)</f>
        <v>1721</v>
      </c>
      <c r="P425">
        <f>Table3[[#This Row],[Quantity]]*Table3[[#This Row],[Unit Price]]</f>
        <v>3128.35</v>
      </c>
      <c r="Q425">
        <f>Table3[[#This Row],[Sales Revenue]]-Table3[[#This Row],[Total Cost]]</f>
        <v>1407.35</v>
      </c>
      <c r="R425">
        <f>DATEDIF(Table3[[#This Row],[Order Date]],Table3[[#This Row],[Delivery Date]],"D")</f>
        <v>8</v>
      </c>
    </row>
    <row r="426" spans="1:18" x14ac:dyDescent="0.35">
      <c r="A426" t="s">
        <v>905</v>
      </c>
      <c r="B426" t="s">
        <v>906</v>
      </c>
      <c r="C426" t="s">
        <v>27</v>
      </c>
      <c r="D426" t="s">
        <v>88</v>
      </c>
      <c r="E426" s="1">
        <v>45517</v>
      </c>
      <c r="F426" s="1">
        <v>45524</v>
      </c>
      <c r="G426">
        <v>9</v>
      </c>
      <c r="H426">
        <v>797.38</v>
      </c>
      <c r="I426" t="s">
        <v>22</v>
      </c>
      <c r="J426" t="s">
        <v>49</v>
      </c>
      <c r="K426" t="str">
        <f>TEXT(Table3[[#This Row],[Order Date]],"YYYY")</f>
        <v>2024</v>
      </c>
      <c r="L426" t="str">
        <f>TEXT(Table3[[#This Row],[Order Date]],"MMM")</f>
        <v>Aug</v>
      </c>
      <c r="M426" t="str">
        <f>TEXT(Table3[[#This Row],[Order Date]],"DDD")</f>
        <v>Tue</v>
      </c>
      <c r="N426" t="s">
        <v>79</v>
      </c>
      <c r="O426">
        <f>ROUND(G426*H426*VLOOKUP(Table3[[#This Row],[Product Name]],Table2[],2,FALSE),0)</f>
        <v>3588</v>
      </c>
      <c r="P426">
        <f>Table3[[#This Row],[Quantity]]*Table3[[#This Row],[Unit Price]]</f>
        <v>7176.42</v>
      </c>
      <c r="Q426">
        <f>Table3[[#This Row],[Sales Revenue]]-Table3[[#This Row],[Total Cost]]</f>
        <v>3588.42</v>
      </c>
      <c r="R426">
        <f>DATEDIF(Table3[[#This Row],[Order Date]],Table3[[#This Row],[Delivery Date]],"D")</f>
        <v>7</v>
      </c>
    </row>
    <row r="427" spans="1:18" x14ac:dyDescent="0.35">
      <c r="A427" t="s">
        <v>907</v>
      </c>
      <c r="B427" t="s">
        <v>908</v>
      </c>
      <c r="C427" t="s">
        <v>13</v>
      </c>
      <c r="D427" t="s">
        <v>72</v>
      </c>
      <c r="E427" s="1">
        <v>45550</v>
      </c>
      <c r="F427" s="1">
        <v>45556</v>
      </c>
      <c r="G427">
        <v>5</v>
      </c>
      <c r="H427">
        <v>290.39</v>
      </c>
      <c r="I427" t="s">
        <v>33</v>
      </c>
      <c r="J427" t="s">
        <v>23</v>
      </c>
      <c r="K427" t="str">
        <f>TEXT(Table3[[#This Row],[Order Date]],"YYYY")</f>
        <v>2024</v>
      </c>
      <c r="L427" t="str">
        <f>TEXT(Table3[[#This Row],[Order Date]],"MMM")</f>
        <v>Sep</v>
      </c>
      <c r="M427" t="str">
        <f>TEXT(Table3[[#This Row],[Order Date]],"DDD")</f>
        <v>Sun</v>
      </c>
      <c r="N427" t="s">
        <v>24</v>
      </c>
      <c r="O427">
        <f>ROUND(G427*H427*VLOOKUP(Table3[[#This Row],[Product Name]],Table2[],2,FALSE),0)</f>
        <v>1089</v>
      </c>
      <c r="P427">
        <f>Table3[[#This Row],[Quantity]]*Table3[[#This Row],[Unit Price]]</f>
        <v>1451.9499999999998</v>
      </c>
      <c r="Q427">
        <f>Table3[[#This Row],[Sales Revenue]]-Table3[[#This Row],[Total Cost]]</f>
        <v>362.94999999999982</v>
      </c>
      <c r="R427">
        <f>DATEDIF(Table3[[#This Row],[Order Date]],Table3[[#This Row],[Delivery Date]],"D")</f>
        <v>6</v>
      </c>
    </row>
    <row r="428" spans="1:18" x14ac:dyDescent="0.35">
      <c r="A428" t="s">
        <v>909</v>
      </c>
      <c r="B428" t="s">
        <v>910</v>
      </c>
      <c r="C428" t="s">
        <v>27</v>
      </c>
      <c r="D428" t="s">
        <v>124</v>
      </c>
      <c r="E428" s="1">
        <v>45340</v>
      </c>
      <c r="F428" s="1">
        <v>45345</v>
      </c>
      <c r="G428">
        <v>8</v>
      </c>
      <c r="H428">
        <v>883.84</v>
      </c>
      <c r="I428" t="s">
        <v>33</v>
      </c>
      <c r="J428" t="s">
        <v>58</v>
      </c>
      <c r="K428" t="str">
        <f>TEXT(Table3[[#This Row],[Order Date]],"YYYY")</f>
        <v>2024</v>
      </c>
      <c r="L428" t="str">
        <f>TEXT(Table3[[#This Row],[Order Date]],"MMM")</f>
        <v>Feb</v>
      </c>
      <c r="M428" t="str">
        <f>TEXT(Table3[[#This Row],[Order Date]],"DDD")</f>
        <v>Sun</v>
      </c>
      <c r="N428" t="s">
        <v>34</v>
      </c>
      <c r="O428">
        <f>ROUND(G428*H428*VLOOKUP(Table3[[#This Row],[Product Name]],Table2[],2,FALSE),0)</f>
        <v>4596</v>
      </c>
      <c r="P428">
        <f>Table3[[#This Row],[Quantity]]*Table3[[#This Row],[Unit Price]]</f>
        <v>7070.72</v>
      </c>
      <c r="Q428">
        <f>Table3[[#This Row],[Sales Revenue]]-Table3[[#This Row],[Total Cost]]</f>
        <v>2474.7200000000003</v>
      </c>
      <c r="R428">
        <f>DATEDIF(Table3[[#This Row],[Order Date]],Table3[[#This Row],[Delivery Date]],"D")</f>
        <v>5</v>
      </c>
    </row>
    <row r="429" spans="1:18" x14ac:dyDescent="0.35">
      <c r="A429" t="s">
        <v>911</v>
      </c>
      <c r="B429" t="s">
        <v>912</v>
      </c>
      <c r="C429" t="s">
        <v>20</v>
      </c>
      <c r="D429" t="s">
        <v>103</v>
      </c>
      <c r="E429" s="1">
        <v>45540</v>
      </c>
      <c r="F429" s="1">
        <v>45545</v>
      </c>
      <c r="G429">
        <v>3</v>
      </c>
      <c r="H429">
        <v>383.48</v>
      </c>
      <c r="I429" t="s">
        <v>22</v>
      </c>
      <c r="J429" t="s">
        <v>16</v>
      </c>
      <c r="K429" t="str">
        <f>TEXT(Table3[[#This Row],[Order Date]],"YYYY")</f>
        <v>2024</v>
      </c>
      <c r="L429" t="str">
        <f>TEXT(Table3[[#This Row],[Order Date]],"MMM")</f>
        <v>Sep</v>
      </c>
      <c r="M429" t="str">
        <f>TEXT(Table3[[#This Row],[Order Date]],"DDD")</f>
        <v>Thu</v>
      </c>
      <c r="N429" t="s">
        <v>43</v>
      </c>
      <c r="O429">
        <f>ROUND(G429*H429*VLOOKUP(Table3[[#This Row],[Product Name]],Table2[],2,FALSE),0)</f>
        <v>633</v>
      </c>
      <c r="P429">
        <f>Table3[[#This Row],[Quantity]]*Table3[[#This Row],[Unit Price]]</f>
        <v>1150.44</v>
      </c>
      <c r="Q429">
        <f>Table3[[#This Row],[Sales Revenue]]-Table3[[#This Row],[Total Cost]]</f>
        <v>517.44000000000005</v>
      </c>
      <c r="R429">
        <f>DATEDIF(Table3[[#This Row],[Order Date]],Table3[[#This Row],[Delivery Date]],"D")</f>
        <v>5</v>
      </c>
    </row>
    <row r="430" spans="1:18" x14ac:dyDescent="0.35">
      <c r="A430" t="s">
        <v>913</v>
      </c>
      <c r="B430" t="s">
        <v>914</v>
      </c>
      <c r="C430" t="s">
        <v>37</v>
      </c>
      <c r="D430" t="s">
        <v>114</v>
      </c>
      <c r="E430" s="1">
        <v>45559</v>
      </c>
      <c r="F430" s="1">
        <v>45565</v>
      </c>
      <c r="G430">
        <v>1</v>
      </c>
      <c r="H430">
        <v>798.12</v>
      </c>
      <c r="I430" t="s">
        <v>22</v>
      </c>
      <c r="J430" t="s">
        <v>58</v>
      </c>
      <c r="K430" t="str">
        <f>TEXT(Table3[[#This Row],[Order Date]],"YYYY")</f>
        <v>2024</v>
      </c>
      <c r="L430" t="str">
        <f>TEXT(Table3[[#This Row],[Order Date]],"MMM")</f>
        <v>Sep</v>
      </c>
      <c r="M430" t="str">
        <f>TEXT(Table3[[#This Row],[Order Date]],"DDD")</f>
        <v>Tue</v>
      </c>
      <c r="N430" t="s">
        <v>29</v>
      </c>
      <c r="O430">
        <f>ROUND(G430*H430*VLOOKUP(Table3[[#This Row],[Product Name]],Table2[],2,FALSE),0)</f>
        <v>479</v>
      </c>
      <c r="P430">
        <f>Table3[[#This Row],[Quantity]]*Table3[[#This Row],[Unit Price]]</f>
        <v>798.12</v>
      </c>
      <c r="Q430">
        <f>Table3[[#This Row],[Sales Revenue]]-Table3[[#This Row],[Total Cost]]</f>
        <v>319.12</v>
      </c>
      <c r="R430">
        <f>DATEDIF(Table3[[#This Row],[Order Date]],Table3[[#This Row],[Delivery Date]],"D")</f>
        <v>6</v>
      </c>
    </row>
    <row r="431" spans="1:18" x14ac:dyDescent="0.35">
      <c r="A431" t="s">
        <v>915</v>
      </c>
      <c r="B431" t="s">
        <v>916</v>
      </c>
      <c r="C431" t="s">
        <v>20</v>
      </c>
      <c r="D431" t="s">
        <v>103</v>
      </c>
      <c r="E431" s="1">
        <v>45317</v>
      </c>
      <c r="F431" s="1">
        <v>45325</v>
      </c>
      <c r="G431">
        <v>6</v>
      </c>
      <c r="H431">
        <v>11.7</v>
      </c>
      <c r="I431" t="s">
        <v>22</v>
      </c>
      <c r="J431" t="s">
        <v>49</v>
      </c>
      <c r="K431" t="str">
        <f>TEXT(Table3[[#This Row],[Order Date]],"YYYY")</f>
        <v>2024</v>
      </c>
      <c r="L431" t="str">
        <f>TEXT(Table3[[#This Row],[Order Date]],"MMM")</f>
        <v>Jan</v>
      </c>
      <c r="M431" t="str">
        <f>TEXT(Table3[[#This Row],[Order Date]],"DDD")</f>
        <v>Fri</v>
      </c>
      <c r="N431" t="s">
        <v>34</v>
      </c>
      <c r="O431">
        <f>ROUND(G431*H431*VLOOKUP(Table3[[#This Row],[Product Name]],Table2[],2,FALSE),0)</f>
        <v>39</v>
      </c>
      <c r="P431">
        <f>Table3[[#This Row],[Quantity]]*Table3[[#This Row],[Unit Price]]</f>
        <v>70.199999999999989</v>
      </c>
      <c r="Q431">
        <f>Table3[[#This Row],[Sales Revenue]]-Table3[[#This Row],[Total Cost]]</f>
        <v>31.199999999999989</v>
      </c>
      <c r="R431">
        <f>DATEDIF(Table3[[#This Row],[Order Date]],Table3[[#This Row],[Delivery Date]],"D")</f>
        <v>8</v>
      </c>
    </row>
    <row r="432" spans="1:18" x14ac:dyDescent="0.35">
      <c r="A432" t="s">
        <v>917</v>
      </c>
      <c r="B432" t="s">
        <v>918</v>
      </c>
      <c r="C432" t="s">
        <v>61</v>
      </c>
      <c r="D432" t="s">
        <v>78</v>
      </c>
      <c r="E432" s="1">
        <v>45341</v>
      </c>
      <c r="F432" s="1">
        <v>45351</v>
      </c>
      <c r="G432">
        <v>5</v>
      </c>
      <c r="H432">
        <v>364.97</v>
      </c>
      <c r="I432" t="s">
        <v>22</v>
      </c>
      <c r="J432" t="s">
        <v>16</v>
      </c>
      <c r="K432" t="str">
        <f>TEXT(Table3[[#This Row],[Order Date]],"YYYY")</f>
        <v>2024</v>
      </c>
      <c r="L432" t="str">
        <f>TEXT(Table3[[#This Row],[Order Date]],"MMM")</f>
        <v>Feb</v>
      </c>
      <c r="M432" t="str">
        <f>TEXT(Table3[[#This Row],[Order Date]],"DDD")</f>
        <v>Mon</v>
      </c>
      <c r="N432" t="s">
        <v>39</v>
      </c>
      <c r="O432">
        <f>ROUND(G432*H432*VLOOKUP(Table3[[#This Row],[Product Name]],Table2[],2,FALSE),0)</f>
        <v>1277</v>
      </c>
      <c r="P432">
        <f>Table3[[#This Row],[Quantity]]*Table3[[#This Row],[Unit Price]]</f>
        <v>1824.8500000000001</v>
      </c>
      <c r="Q432">
        <f>Table3[[#This Row],[Sales Revenue]]-Table3[[#This Row],[Total Cost]]</f>
        <v>547.85000000000014</v>
      </c>
      <c r="R432">
        <f>DATEDIF(Table3[[#This Row],[Order Date]],Table3[[#This Row],[Delivery Date]],"D")</f>
        <v>10</v>
      </c>
    </row>
    <row r="433" spans="1:18" x14ac:dyDescent="0.35">
      <c r="A433" t="s">
        <v>919</v>
      </c>
      <c r="B433" t="s">
        <v>920</v>
      </c>
      <c r="C433" t="s">
        <v>13</v>
      </c>
      <c r="D433" t="s">
        <v>14</v>
      </c>
      <c r="E433" s="1">
        <v>45617</v>
      </c>
      <c r="F433" s="1">
        <v>45620</v>
      </c>
      <c r="G433">
        <v>8</v>
      </c>
      <c r="H433">
        <v>431.47</v>
      </c>
      <c r="I433" t="s">
        <v>15</v>
      </c>
      <c r="J433" t="s">
        <v>58</v>
      </c>
      <c r="K433" t="str">
        <f>TEXT(Table3[[#This Row],[Order Date]],"YYYY")</f>
        <v>2024</v>
      </c>
      <c r="L433" t="str">
        <f>TEXT(Table3[[#This Row],[Order Date]],"MMM")</f>
        <v>Nov</v>
      </c>
      <c r="M433" t="str">
        <f>TEXT(Table3[[#This Row],[Order Date]],"DDD")</f>
        <v>Thu</v>
      </c>
      <c r="N433" t="s">
        <v>43</v>
      </c>
      <c r="O433">
        <f>ROUND(G433*H433*VLOOKUP(Table3[[#This Row],[Product Name]],Table2[],2,FALSE),0)</f>
        <v>2589</v>
      </c>
      <c r="P433">
        <f>Table3[[#This Row],[Quantity]]*Table3[[#This Row],[Unit Price]]</f>
        <v>3451.76</v>
      </c>
      <c r="Q433">
        <f>Table3[[#This Row],[Sales Revenue]]-Table3[[#This Row],[Total Cost]]</f>
        <v>862.76000000000022</v>
      </c>
      <c r="R433">
        <f>DATEDIF(Table3[[#This Row],[Order Date]],Table3[[#This Row],[Delivery Date]],"D")</f>
        <v>3</v>
      </c>
    </row>
    <row r="434" spans="1:18" x14ac:dyDescent="0.35">
      <c r="A434" t="s">
        <v>921</v>
      </c>
      <c r="B434" t="s">
        <v>922</v>
      </c>
      <c r="C434" t="s">
        <v>27</v>
      </c>
      <c r="D434" t="s">
        <v>124</v>
      </c>
      <c r="E434" s="1">
        <v>45595</v>
      </c>
      <c r="F434" s="1">
        <v>45602</v>
      </c>
      <c r="G434">
        <v>7</v>
      </c>
      <c r="H434">
        <v>226</v>
      </c>
      <c r="I434" t="s">
        <v>22</v>
      </c>
      <c r="J434" t="s">
        <v>16</v>
      </c>
      <c r="K434" t="str">
        <f>TEXT(Table3[[#This Row],[Order Date]],"YYYY")</f>
        <v>2024</v>
      </c>
      <c r="L434" t="str">
        <f>TEXT(Table3[[#This Row],[Order Date]],"MMM")</f>
        <v>Oct</v>
      </c>
      <c r="M434" t="str">
        <f>TEXT(Table3[[#This Row],[Order Date]],"DDD")</f>
        <v>Wed</v>
      </c>
      <c r="N434" t="s">
        <v>39</v>
      </c>
      <c r="O434">
        <f>ROUND(G434*H434*VLOOKUP(Table3[[#This Row],[Product Name]],Table2[],2,FALSE),0)</f>
        <v>1028</v>
      </c>
      <c r="P434">
        <f>Table3[[#This Row],[Quantity]]*Table3[[#This Row],[Unit Price]]</f>
        <v>1582</v>
      </c>
      <c r="Q434">
        <f>Table3[[#This Row],[Sales Revenue]]-Table3[[#This Row],[Total Cost]]</f>
        <v>554</v>
      </c>
      <c r="R434">
        <f>DATEDIF(Table3[[#This Row],[Order Date]],Table3[[#This Row],[Delivery Date]],"D")</f>
        <v>7</v>
      </c>
    </row>
    <row r="435" spans="1:18" x14ac:dyDescent="0.35">
      <c r="A435" t="s">
        <v>923</v>
      </c>
      <c r="B435" t="s">
        <v>924</v>
      </c>
      <c r="C435" t="s">
        <v>61</v>
      </c>
      <c r="D435" t="s">
        <v>62</v>
      </c>
      <c r="E435" s="1">
        <v>45433</v>
      </c>
      <c r="F435" s="1">
        <v>45441</v>
      </c>
      <c r="G435">
        <v>5</v>
      </c>
      <c r="H435">
        <v>81.44</v>
      </c>
      <c r="I435" t="s">
        <v>22</v>
      </c>
      <c r="J435" t="s">
        <v>58</v>
      </c>
      <c r="K435" t="str">
        <f>TEXT(Table3[[#This Row],[Order Date]],"YYYY")</f>
        <v>2024</v>
      </c>
      <c r="L435" t="str">
        <f>TEXT(Table3[[#This Row],[Order Date]],"MMM")</f>
        <v>May</v>
      </c>
      <c r="M435" t="str">
        <f>TEXT(Table3[[#This Row],[Order Date]],"DDD")</f>
        <v>Tue</v>
      </c>
      <c r="N435" t="s">
        <v>24</v>
      </c>
      <c r="O435">
        <f>ROUND(G435*H435*VLOOKUP(Table3[[#This Row],[Product Name]],Table2[],2,FALSE),0)</f>
        <v>265</v>
      </c>
      <c r="P435">
        <f>Table3[[#This Row],[Quantity]]*Table3[[#This Row],[Unit Price]]</f>
        <v>407.2</v>
      </c>
      <c r="Q435">
        <f>Table3[[#This Row],[Sales Revenue]]-Table3[[#This Row],[Total Cost]]</f>
        <v>142.19999999999999</v>
      </c>
      <c r="R435">
        <f>DATEDIF(Table3[[#This Row],[Order Date]],Table3[[#This Row],[Delivery Date]],"D")</f>
        <v>8</v>
      </c>
    </row>
    <row r="436" spans="1:18" x14ac:dyDescent="0.35">
      <c r="A436" t="s">
        <v>925</v>
      </c>
      <c r="B436" t="s">
        <v>926</v>
      </c>
      <c r="C436" t="s">
        <v>13</v>
      </c>
      <c r="D436" t="s">
        <v>72</v>
      </c>
      <c r="E436" s="1">
        <v>45602</v>
      </c>
      <c r="F436" s="1">
        <v>45610</v>
      </c>
      <c r="G436">
        <v>10</v>
      </c>
      <c r="H436">
        <v>699.18</v>
      </c>
      <c r="I436" t="s">
        <v>22</v>
      </c>
      <c r="J436" t="s">
        <v>16</v>
      </c>
      <c r="K436" t="str">
        <f>TEXT(Table3[[#This Row],[Order Date]],"YYYY")</f>
        <v>2024</v>
      </c>
      <c r="L436" t="str">
        <f>TEXT(Table3[[#This Row],[Order Date]],"MMM")</f>
        <v>Nov</v>
      </c>
      <c r="M436" t="str">
        <f>TEXT(Table3[[#This Row],[Order Date]],"DDD")</f>
        <v>Wed</v>
      </c>
      <c r="N436" t="s">
        <v>50</v>
      </c>
      <c r="O436">
        <f>ROUND(G436*H436*VLOOKUP(Table3[[#This Row],[Product Name]],Table2[],2,FALSE),0)</f>
        <v>5244</v>
      </c>
      <c r="P436">
        <f>Table3[[#This Row],[Quantity]]*Table3[[#This Row],[Unit Price]]</f>
        <v>6991.7999999999993</v>
      </c>
      <c r="Q436">
        <f>Table3[[#This Row],[Sales Revenue]]-Table3[[#This Row],[Total Cost]]</f>
        <v>1747.7999999999993</v>
      </c>
      <c r="R436">
        <f>DATEDIF(Table3[[#This Row],[Order Date]],Table3[[#This Row],[Delivery Date]],"D")</f>
        <v>8</v>
      </c>
    </row>
    <row r="437" spans="1:18" x14ac:dyDescent="0.35">
      <c r="A437" t="s">
        <v>927</v>
      </c>
      <c r="B437" t="s">
        <v>928</v>
      </c>
      <c r="C437" t="s">
        <v>37</v>
      </c>
      <c r="D437" t="s">
        <v>75</v>
      </c>
      <c r="E437" s="1">
        <v>45706</v>
      </c>
      <c r="F437" s="1">
        <v>45710</v>
      </c>
      <c r="G437">
        <v>3</v>
      </c>
      <c r="H437">
        <v>648.41999999999996</v>
      </c>
      <c r="I437" t="s">
        <v>33</v>
      </c>
      <c r="J437" t="s">
        <v>58</v>
      </c>
      <c r="K437" t="str">
        <f>TEXT(Table3[[#This Row],[Order Date]],"YYYY")</f>
        <v>2025</v>
      </c>
      <c r="L437" t="str">
        <f>TEXT(Table3[[#This Row],[Order Date]],"MMM")</f>
        <v>Feb</v>
      </c>
      <c r="M437" t="str">
        <f>TEXT(Table3[[#This Row],[Order Date]],"DDD")</f>
        <v>Tue</v>
      </c>
      <c r="N437" t="s">
        <v>24</v>
      </c>
      <c r="O437">
        <f>ROUND(G437*H437*VLOOKUP(Table3[[#This Row],[Product Name]],Table2[],2,FALSE),0)</f>
        <v>1556</v>
      </c>
      <c r="P437">
        <f>Table3[[#This Row],[Quantity]]*Table3[[#This Row],[Unit Price]]</f>
        <v>1945.2599999999998</v>
      </c>
      <c r="Q437">
        <f>Table3[[#This Row],[Sales Revenue]]-Table3[[#This Row],[Total Cost]]</f>
        <v>389.25999999999976</v>
      </c>
      <c r="R437">
        <f>DATEDIF(Table3[[#This Row],[Order Date]],Table3[[#This Row],[Delivery Date]],"D")</f>
        <v>4</v>
      </c>
    </row>
    <row r="438" spans="1:18" x14ac:dyDescent="0.35">
      <c r="A438" t="s">
        <v>929</v>
      </c>
      <c r="B438" t="s">
        <v>930</v>
      </c>
      <c r="C438" t="s">
        <v>27</v>
      </c>
      <c r="D438" t="s">
        <v>124</v>
      </c>
      <c r="E438" s="1">
        <v>45524</v>
      </c>
      <c r="F438" s="1">
        <v>45532</v>
      </c>
      <c r="G438">
        <v>1</v>
      </c>
      <c r="H438">
        <v>82.8</v>
      </c>
      <c r="I438" t="s">
        <v>15</v>
      </c>
      <c r="J438" t="s">
        <v>23</v>
      </c>
      <c r="K438" t="str">
        <f>TEXT(Table3[[#This Row],[Order Date]],"YYYY")</f>
        <v>2024</v>
      </c>
      <c r="L438" t="str">
        <f>TEXT(Table3[[#This Row],[Order Date]],"MMM")</f>
        <v>Aug</v>
      </c>
      <c r="M438" t="str">
        <f>TEXT(Table3[[#This Row],[Order Date]],"DDD")</f>
        <v>Tue</v>
      </c>
      <c r="N438" t="s">
        <v>43</v>
      </c>
      <c r="O438">
        <f>ROUND(G438*H438*VLOOKUP(Table3[[#This Row],[Product Name]],Table2[],2,FALSE),0)</f>
        <v>54</v>
      </c>
      <c r="P438">
        <f>Table3[[#This Row],[Quantity]]*Table3[[#This Row],[Unit Price]]</f>
        <v>82.8</v>
      </c>
      <c r="Q438">
        <f>Table3[[#This Row],[Sales Revenue]]-Table3[[#This Row],[Total Cost]]</f>
        <v>28.799999999999997</v>
      </c>
      <c r="R438">
        <f>DATEDIF(Table3[[#This Row],[Order Date]],Table3[[#This Row],[Delivery Date]],"D")</f>
        <v>8</v>
      </c>
    </row>
    <row r="439" spans="1:18" x14ac:dyDescent="0.35">
      <c r="A439" t="s">
        <v>931</v>
      </c>
      <c r="B439" t="s">
        <v>932</v>
      </c>
      <c r="C439" t="s">
        <v>13</v>
      </c>
      <c r="D439" t="s">
        <v>72</v>
      </c>
      <c r="E439" s="1">
        <v>45720</v>
      </c>
      <c r="F439" s="1">
        <v>45724</v>
      </c>
      <c r="G439">
        <v>2</v>
      </c>
      <c r="H439">
        <v>551.98</v>
      </c>
      <c r="I439" t="s">
        <v>33</v>
      </c>
      <c r="J439" t="s">
        <v>49</v>
      </c>
      <c r="K439" t="str">
        <f>TEXT(Table3[[#This Row],[Order Date]],"YYYY")</f>
        <v>2025</v>
      </c>
      <c r="L439" t="str">
        <f>TEXT(Table3[[#This Row],[Order Date]],"MMM")</f>
        <v>Mar</v>
      </c>
      <c r="M439" t="str">
        <f>TEXT(Table3[[#This Row],[Order Date]],"DDD")</f>
        <v>Tue</v>
      </c>
      <c r="N439" t="s">
        <v>63</v>
      </c>
      <c r="O439">
        <f>ROUND(G439*H439*VLOOKUP(Table3[[#This Row],[Product Name]],Table2[],2,FALSE),0)</f>
        <v>828</v>
      </c>
      <c r="P439">
        <f>Table3[[#This Row],[Quantity]]*Table3[[#This Row],[Unit Price]]</f>
        <v>1103.96</v>
      </c>
      <c r="Q439">
        <f>Table3[[#This Row],[Sales Revenue]]-Table3[[#This Row],[Total Cost]]</f>
        <v>275.96000000000004</v>
      </c>
      <c r="R439">
        <f>DATEDIF(Table3[[#This Row],[Order Date]],Table3[[#This Row],[Delivery Date]],"D")</f>
        <v>4</v>
      </c>
    </row>
    <row r="440" spans="1:18" x14ac:dyDescent="0.35">
      <c r="A440" t="s">
        <v>933</v>
      </c>
      <c r="B440" t="s">
        <v>934</v>
      </c>
      <c r="C440" t="s">
        <v>37</v>
      </c>
      <c r="D440" t="s">
        <v>85</v>
      </c>
      <c r="E440" s="1">
        <v>45466</v>
      </c>
      <c r="F440" s="1">
        <v>45468</v>
      </c>
      <c r="G440">
        <v>1</v>
      </c>
      <c r="H440">
        <v>76.94</v>
      </c>
      <c r="I440" t="s">
        <v>15</v>
      </c>
      <c r="J440" t="s">
        <v>16</v>
      </c>
      <c r="K440" t="str">
        <f>TEXT(Table3[[#This Row],[Order Date]],"YYYY")</f>
        <v>2024</v>
      </c>
      <c r="L440" t="str">
        <f>TEXT(Table3[[#This Row],[Order Date]],"MMM")</f>
        <v>Jun</v>
      </c>
      <c r="M440" t="str">
        <f>TEXT(Table3[[#This Row],[Order Date]],"DDD")</f>
        <v>Sun</v>
      </c>
      <c r="N440" t="s">
        <v>63</v>
      </c>
      <c r="O440">
        <f>ROUND(G440*H440*VLOOKUP(Table3[[#This Row],[Product Name]],Table2[],2,FALSE),0)</f>
        <v>42</v>
      </c>
      <c r="P440">
        <f>Table3[[#This Row],[Quantity]]*Table3[[#This Row],[Unit Price]]</f>
        <v>76.94</v>
      </c>
      <c r="Q440">
        <f>Table3[[#This Row],[Sales Revenue]]-Table3[[#This Row],[Total Cost]]</f>
        <v>34.94</v>
      </c>
      <c r="R440">
        <f>DATEDIF(Table3[[#This Row],[Order Date]],Table3[[#This Row],[Delivery Date]],"D")</f>
        <v>2</v>
      </c>
    </row>
    <row r="441" spans="1:18" x14ac:dyDescent="0.35">
      <c r="A441" t="s">
        <v>935</v>
      </c>
      <c r="B441" t="s">
        <v>936</v>
      </c>
      <c r="C441" t="s">
        <v>61</v>
      </c>
      <c r="D441" t="s">
        <v>119</v>
      </c>
      <c r="E441" s="1">
        <v>45392</v>
      </c>
      <c r="F441" s="1">
        <v>45394</v>
      </c>
      <c r="G441">
        <v>7</v>
      </c>
      <c r="H441">
        <v>286.49</v>
      </c>
      <c r="I441" t="s">
        <v>22</v>
      </c>
      <c r="J441" t="s">
        <v>16</v>
      </c>
      <c r="K441" t="str">
        <f>TEXT(Table3[[#This Row],[Order Date]],"YYYY")</f>
        <v>2024</v>
      </c>
      <c r="L441" t="str">
        <f>TEXT(Table3[[#This Row],[Order Date]],"MMM")</f>
        <v>Apr</v>
      </c>
      <c r="M441" t="str">
        <f>TEXT(Table3[[#This Row],[Order Date]],"DDD")</f>
        <v>Wed</v>
      </c>
      <c r="N441" t="s">
        <v>29</v>
      </c>
      <c r="O441">
        <f>ROUND(G441*H441*VLOOKUP(Table3[[#This Row],[Product Name]],Table2[],2,FALSE),0)</f>
        <v>1504</v>
      </c>
      <c r="P441">
        <f>Table3[[#This Row],[Quantity]]*Table3[[#This Row],[Unit Price]]</f>
        <v>2005.43</v>
      </c>
      <c r="Q441">
        <f>Table3[[#This Row],[Sales Revenue]]-Table3[[#This Row],[Total Cost]]</f>
        <v>501.43000000000006</v>
      </c>
      <c r="R441">
        <f>DATEDIF(Table3[[#This Row],[Order Date]],Table3[[#This Row],[Delivery Date]],"D")</f>
        <v>2</v>
      </c>
    </row>
    <row r="442" spans="1:18" x14ac:dyDescent="0.35">
      <c r="A442" t="s">
        <v>937</v>
      </c>
      <c r="B442" t="s">
        <v>938</v>
      </c>
      <c r="C442" t="s">
        <v>20</v>
      </c>
      <c r="D442" t="s">
        <v>69</v>
      </c>
      <c r="E442" s="1">
        <v>45315</v>
      </c>
      <c r="F442" s="1">
        <v>45317</v>
      </c>
      <c r="G442">
        <v>3</v>
      </c>
      <c r="H442">
        <v>952.36</v>
      </c>
      <c r="I442" t="s">
        <v>33</v>
      </c>
      <c r="J442" t="s">
        <v>23</v>
      </c>
      <c r="K442" t="str">
        <f>TEXT(Table3[[#This Row],[Order Date]],"YYYY")</f>
        <v>2024</v>
      </c>
      <c r="L442" t="str">
        <f>TEXT(Table3[[#This Row],[Order Date]],"MMM")</f>
        <v>Jan</v>
      </c>
      <c r="M442" t="str">
        <f>TEXT(Table3[[#This Row],[Order Date]],"DDD")</f>
        <v>Wed</v>
      </c>
      <c r="N442" t="s">
        <v>63</v>
      </c>
      <c r="O442">
        <f>ROUND(G442*H442*VLOOKUP(Table3[[#This Row],[Product Name]],Table2[],2,FALSE),0)</f>
        <v>2000</v>
      </c>
      <c r="P442">
        <f>Table3[[#This Row],[Quantity]]*Table3[[#This Row],[Unit Price]]</f>
        <v>2857.08</v>
      </c>
      <c r="Q442">
        <f>Table3[[#This Row],[Sales Revenue]]-Table3[[#This Row],[Total Cost]]</f>
        <v>857.07999999999993</v>
      </c>
      <c r="R442">
        <f>DATEDIF(Table3[[#This Row],[Order Date]],Table3[[#This Row],[Delivery Date]],"D")</f>
        <v>2</v>
      </c>
    </row>
    <row r="443" spans="1:18" x14ac:dyDescent="0.35">
      <c r="A443" t="s">
        <v>939</v>
      </c>
      <c r="B443" t="s">
        <v>940</v>
      </c>
      <c r="C443" t="s">
        <v>20</v>
      </c>
      <c r="D443" t="s">
        <v>21</v>
      </c>
      <c r="E443" s="1">
        <v>45617</v>
      </c>
      <c r="F443" s="1">
        <v>45622</v>
      </c>
      <c r="G443">
        <v>5</v>
      </c>
      <c r="H443">
        <v>437.38</v>
      </c>
      <c r="I443" t="s">
        <v>33</v>
      </c>
      <c r="J443" t="s">
        <v>23</v>
      </c>
      <c r="K443" t="str">
        <f>TEXT(Table3[[#This Row],[Order Date]],"YYYY")</f>
        <v>2024</v>
      </c>
      <c r="L443" t="str">
        <f>TEXT(Table3[[#This Row],[Order Date]],"MMM")</f>
        <v>Nov</v>
      </c>
      <c r="M443" t="str">
        <f>TEXT(Table3[[#This Row],[Order Date]],"DDD")</f>
        <v>Thu</v>
      </c>
      <c r="N443" t="s">
        <v>96</v>
      </c>
      <c r="O443">
        <f>ROUND(G443*H443*VLOOKUP(Table3[[#This Row],[Product Name]],Table2[],2,FALSE),0)</f>
        <v>1421</v>
      </c>
      <c r="P443">
        <f>Table3[[#This Row],[Quantity]]*Table3[[#This Row],[Unit Price]]</f>
        <v>2186.9</v>
      </c>
      <c r="Q443">
        <f>Table3[[#This Row],[Sales Revenue]]-Table3[[#This Row],[Total Cost]]</f>
        <v>765.90000000000009</v>
      </c>
      <c r="R443">
        <f>DATEDIF(Table3[[#This Row],[Order Date]],Table3[[#This Row],[Delivery Date]],"D")</f>
        <v>5</v>
      </c>
    </row>
    <row r="444" spans="1:18" x14ac:dyDescent="0.35">
      <c r="A444" t="s">
        <v>941</v>
      </c>
      <c r="B444" t="s">
        <v>942</v>
      </c>
      <c r="C444" t="s">
        <v>20</v>
      </c>
      <c r="D444" t="s">
        <v>66</v>
      </c>
      <c r="E444" s="1">
        <v>45384</v>
      </c>
      <c r="F444" s="1">
        <v>45393</v>
      </c>
      <c r="G444">
        <v>9</v>
      </c>
      <c r="H444">
        <v>163.06</v>
      </c>
      <c r="I444" t="s">
        <v>22</v>
      </c>
      <c r="J444" t="s">
        <v>49</v>
      </c>
      <c r="K444" t="str">
        <f>TEXT(Table3[[#This Row],[Order Date]],"YYYY")</f>
        <v>2024</v>
      </c>
      <c r="L444" t="str">
        <f>TEXT(Table3[[#This Row],[Order Date]],"MMM")</f>
        <v>Apr</v>
      </c>
      <c r="M444" t="str">
        <f>TEXT(Table3[[#This Row],[Order Date]],"DDD")</f>
        <v>Tue</v>
      </c>
      <c r="N444" t="s">
        <v>17</v>
      </c>
      <c r="O444">
        <f>ROUND(G444*H444*VLOOKUP(Table3[[#This Row],[Product Name]],Table2[],2,FALSE),0)</f>
        <v>734</v>
      </c>
      <c r="P444">
        <f>Table3[[#This Row],[Quantity]]*Table3[[#This Row],[Unit Price]]</f>
        <v>1467.54</v>
      </c>
      <c r="Q444">
        <f>Table3[[#This Row],[Sales Revenue]]-Table3[[#This Row],[Total Cost]]</f>
        <v>733.54</v>
      </c>
      <c r="R444">
        <f>DATEDIF(Table3[[#This Row],[Order Date]],Table3[[#This Row],[Delivery Date]],"D")</f>
        <v>9</v>
      </c>
    </row>
    <row r="445" spans="1:18" x14ac:dyDescent="0.35">
      <c r="A445" t="s">
        <v>943</v>
      </c>
      <c r="B445" t="s">
        <v>944</v>
      </c>
      <c r="C445" t="s">
        <v>61</v>
      </c>
      <c r="D445" t="s">
        <v>119</v>
      </c>
      <c r="E445" s="1">
        <v>45609</v>
      </c>
      <c r="F445" s="1">
        <v>45618</v>
      </c>
      <c r="G445">
        <v>5</v>
      </c>
      <c r="H445">
        <v>998.16</v>
      </c>
      <c r="I445" t="s">
        <v>22</v>
      </c>
      <c r="J445" t="s">
        <v>23</v>
      </c>
      <c r="K445" t="str">
        <f>TEXT(Table3[[#This Row],[Order Date]],"YYYY")</f>
        <v>2024</v>
      </c>
      <c r="L445" t="str">
        <f>TEXT(Table3[[#This Row],[Order Date]],"MMM")</f>
        <v>Nov</v>
      </c>
      <c r="M445" t="str">
        <f>TEXT(Table3[[#This Row],[Order Date]],"DDD")</f>
        <v>Wed</v>
      </c>
      <c r="N445" t="s">
        <v>50</v>
      </c>
      <c r="O445">
        <f>ROUND(G445*H445*VLOOKUP(Table3[[#This Row],[Product Name]],Table2[],2,FALSE),0)</f>
        <v>3743</v>
      </c>
      <c r="P445">
        <f>Table3[[#This Row],[Quantity]]*Table3[[#This Row],[Unit Price]]</f>
        <v>4990.8</v>
      </c>
      <c r="Q445">
        <f>Table3[[#This Row],[Sales Revenue]]-Table3[[#This Row],[Total Cost]]</f>
        <v>1247.8000000000002</v>
      </c>
      <c r="R445">
        <f>DATEDIF(Table3[[#This Row],[Order Date]],Table3[[#This Row],[Delivery Date]],"D")</f>
        <v>9</v>
      </c>
    </row>
    <row r="446" spans="1:18" x14ac:dyDescent="0.35">
      <c r="A446" t="s">
        <v>945</v>
      </c>
      <c r="B446" t="s">
        <v>946</v>
      </c>
      <c r="C446" t="s">
        <v>37</v>
      </c>
      <c r="D446" t="s">
        <v>114</v>
      </c>
      <c r="E446" s="1">
        <v>45292</v>
      </c>
      <c r="F446" s="1">
        <v>45300</v>
      </c>
      <c r="G446">
        <v>6</v>
      </c>
      <c r="H446">
        <v>997.49</v>
      </c>
      <c r="I446" t="s">
        <v>22</v>
      </c>
      <c r="J446" t="s">
        <v>49</v>
      </c>
      <c r="K446" t="str">
        <f>TEXT(Table3[[#This Row],[Order Date]],"YYYY")</f>
        <v>2024</v>
      </c>
      <c r="L446" t="str">
        <f>TEXT(Table3[[#This Row],[Order Date]],"MMM")</f>
        <v>Jan</v>
      </c>
      <c r="M446" t="str">
        <f>TEXT(Table3[[#This Row],[Order Date]],"DDD")</f>
        <v>Mon</v>
      </c>
      <c r="N446" t="s">
        <v>39</v>
      </c>
      <c r="O446">
        <f>ROUND(G446*H446*VLOOKUP(Table3[[#This Row],[Product Name]],Table2[],2,FALSE),0)</f>
        <v>3591</v>
      </c>
      <c r="P446">
        <f>Table3[[#This Row],[Quantity]]*Table3[[#This Row],[Unit Price]]</f>
        <v>5984.9400000000005</v>
      </c>
      <c r="Q446">
        <f>Table3[[#This Row],[Sales Revenue]]-Table3[[#This Row],[Total Cost]]</f>
        <v>2393.9400000000005</v>
      </c>
      <c r="R446">
        <f>DATEDIF(Table3[[#This Row],[Order Date]],Table3[[#This Row],[Delivery Date]],"D")</f>
        <v>8</v>
      </c>
    </row>
    <row r="447" spans="1:18" x14ac:dyDescent="0.35">
      <c r="A447" t="s">
        <v>947</v>
      </c>
      <c r="B447" t="s">
        <v>948</v>
      </c>
      <c r="C447" t="s">
        <v>13</v>
      </c>
      <c r="D447" t="s">
        <v>55</v>
      </c>
      <c r="E447" s="1">
        <v>45546</v>
      </c>
      <c r="F447" s="1">
        <v>45552</v>
      </c>
      <c r="G447">
        <v>6</v>
      </c>
      <c r="H447">
        <v>426.76</v>
      </c>
      <c r="I447" t="s">
        <v>33</v>
      </c>
      <c r="J447" t="s">
        <v>49</v>
      </c>
      <c r="K447" t="str">
        <f>TEXT(Table3[[#This Row],[Order Date]],"YYYY")</f>
        <v>2024</v>
      </c>
      <c r="L447" t="str">
        <f>TEXT(Table3[[#This Row],[Order Date]],"MMM")</f>
        <v>Sep</v>
      </c>
      <c r="M447" t="str">
        <f>TEXT(Table3[[#This Row],[Order Date]],"DDD")</f>
        <v>Wed</v>
      </c>
      <c r="N447" t="s">
        <v>24</v>
      </c>
      <c r="O447">
        <f>ROUND(G447*H447*VLOOKUP(Table3[[#This Row],[Product Name]],Table2[],2,FALSE),0)</f>
        <v>1536</v>
      </c>
      <c r="P447">
        <f>Table3[[#This Row],[Quantity]]*Table3[[#This Row],[Unit Price]]</f>
        <v>2560.56</v>
      </c>
      <c r="Q447">
        <f>Table3[[#This Row],[Sales Revenue]]-Table3[[#This Row],[Total Cost]]</f>
        <v>1024.56</v>
      </c>
      <c r="R447">
        <f>DATEDIF(Table3[[#This Row],[Order Date]],Table3[[#This Row],[Delivery Date]],"D")</f>
        <v>6</v>
      </c>
    </row>
    <row r="448" spans="1:18" x14ac:dyDescent="0.35">
      <c r="A448" t="s">
        <v>949</v>
      </c>
      <c r="B448" t="s">
        <v>950</v>
      </c>
      <c r="C448" t="s">
        <v>20</v>
      </c>
      <c r="D448" t="s">
        <v>21</v>
      </c>
      <c r="E448" s="1">
        <v>45507</v>
      </c>
      <c r="F448" s="1">
        <v>45514</v>
      </c>
      <c r="G448">
        <v>10</v>
      </c>
      <c r="H448">
        <v>873.95</v>
      </c>
      <c r="I448" t="s">
        <v>33</v>
      </c>
      <c r="J448" t="s">
        <v>23</v>
      </c>
      <c r="K448" t="str">
        <f>TEXT(Table3[[#This Row],[Order Date]],"YYYY")</f>
        <v>2024</v>
      </c>
      <c r="L448" t="str">
        <f>TEXT(Table3[[#This Row],[Order Date]],"MMM")</f>
        <v>Aug</v>
      </c>
      <c r="M448" t="str">
        <f>TEXT(Table3[[#This Row],[Order Date]],"DDD")</f>
        <v>Sat</v>
      </c>
      <c r="N448" t="s">
        <v>34</v>
      </c>
      <c r="O448">
        <f>ROUND(G448*H448*VLOOKUP(Table3[[#This Row],[Product Name]],Table2[],2,FALSE),0)</f>
        <v>5681</v>
      </c>
      <c r="P448">
        <f>Table3[[#This Row],[Quantity]]*Table3[[#This Row],[Unit Price]]</f>
        <v>8739.5</v>
      </c>
      <c r="Q448">
        <f>Table3[[#This Row],[Sales Revenue]]-Table3[[#This Row],[Total Cost]]</f>
        <v>3058.5</v>
      </c>
      <c r="R448">
        <f>DATEDIF(Table3[[#This Row],[Order Date]],Table3[[#This Row],[Delivery Date]],"D")</f>
        <v>7</v>
      </c>
    </row>
    <row r="449" spans="1:18" x14ac:dyDescent="0.35">
      <c r="A449" t="s">
        <v>951</v>
      </c>
      <c r="B449" t="s">
        <v>952</v>
      </c>
      <c r="C449" t="s">
        <v>27</v>
      </c>
      <c r="D449" t="s">
        <v>46</v>
      </c>
      <c r="E449" s="1">
        <v>45621</v>
      </c>
      <c r="F449" s="1">
        <v>45630</v>
      </c>
      <c r="G449">
        <v>4</v>
      </c>
      <c r="H449">
        <v>577.78</v>
      </c>
      <c r="I449" t="s">
        <v>33</v>
      </c>
      <c r="J449" t="s">
        <v>16</v>
      </c>
      <c r="K449" t="str">
        <f>TEXT(Table3[[#This Row],[Order Date]],"YYYY")</f>
        <v>2024</v>
      </c>
      <c r="L449" t="str">
        <f>TEXT(Table3[[#This Row],[Order Date]],"MMM")</f>
        <v>Nov</v>
      </c>
      <c r="M449" t="str">
        <f>TEXT(Table3[[#This Row],[Order Date]],"DDD")</f>
        <v>Mon</v>
      </c>
      <c r="N449" t="s">
        <v>29</v>
      </c>
      <c r="O449">
        <f>ROUND(G449*H449*VLOOKUP(Table3[[#This Row],[Product Name]],Table2[],2,FALSE),0)</f>
        <v>1271</v>
      </c>
      <c r="P449">
        <f>Table3[[#This Row],[Quantity]]*Table3[[#This Row],[Unit Price]]</f>
        <v>2311.12</v>
      </c>
      <c r="Q449">
        <f>Table3[[#This Row],[Sales Revenue]]-Table3[[#This Row],[Total Cost]]</f>
        <v>1040.1199999999999</v>
      </c>
      <c r="R449">
        <f>DATEDIF(Table3[[#This Row],[Order Date]],Table3[[#This Row],[Delivery Date]],"D")</f>
        <v>9</v>
      </c>
    </row>
    <row r="450" spans="1:18" x14ac:dyDescent="0.35">
      <c r="A450" t="s">
        <v>953</v>
      </c>
      <c r="B450" t="s">
        <v>954</v>
      </c>
      <c r="C450" t="s">
        <v>27</v>
      </c>
      <c r="D450" t="s">
        <v>46</v>
      </c>
      <c r="E450" s="1">
        <v>45474</v>
      </c>
      <c r="F450" s="1">
        <v>45476</v>
      </c>
      <c r="G450">
        <v>7</v>
      </c>
      <c r="H450">
        <v>510.93</v>
      </c>
      <c r="I450" t="s">
        <v>15</v>
      </c>
      <c r="J450" t="s">
        <v>23</v>
      </c>
      <c r="K450" t="str">
        <f>TEXT(Table3[[#This Row],[Order Date]],"YYYY")</f>
        <v>2024</v>
      </c>
      <c r="L450" t="str">
        <f>TEXT(Table3[[#This Row],[Order Date]],"MMM")</f>
        <v>Jul</v>
      </c>
      <c r="M450" t="str">
        <f>TEXT(Table3[[#This Row],[Order Date]],"DDD")</f>
        <v>Mon</v>
      </c>
      <c r="N450" t="s">
        <v>39</v>
      </c>
      <c r="O450">
        <f>ROUND(G450*H450*VLOOKUP(Table3[[#This Row],[Product Name]],Table2[],2,FALSE),0)</f>
        <v>1967</v>
      </c>
      <c r="P450">
        <f>Table3[[#This Row],[Quantity]]*Table3[[#This Row],[Unit Price]]</f>
        <v>3576.51</v>
      </c>
      <c r="Q450">
        <f>Table3[[#This Row],[Sales Revenue]]-Table3[[#This Row],[Total Cost]]</f>
        <v>1609.5100000000002</v>
      </c>
      <c r="R450">
        <f>DATEDIF(Table3[[#This Row],[Order Date]],Table3[[#This Row],[Delivery Date]],"D")</f>
        <v>2</v>
      </c>
    </row>
    <row r="451" spans="1:18" x14ac:dyDescent="0.35">
      <c r="A451" t="s">
        <v>955</v>
      </c>
      <c r="B451" t="s">
        <v>956</v>
      </c>
      <c r="C451" t="s">
        <v>13</v>
      </c>
      <c r="D451" t="s">
        <v>55</v>
      </c>
      <c r="E451" s="1">
        <v>45572</v>
      </c>
      <c r="F451" s="1">
        <v>45576</v>
      </c>
      <c r="G451">
        <v>8</v>
      </c>
      <c r="H451">
        <v>763.27</v>
      </c>
      <c r="I451" t="s">
        <v>22</v>
      </c>
      <c r="J451" t="s">
        <v>23</v>
      </c>
      <c r="K451" t="str">
        <f>TEXT(Table3[[#This Row],[Order Date]],"YYYY")</f>
        <v>2024</v>
      </c>
      <c r="L451" t="str">
        <f>TEXT(Table3[[#This Row],[Order Date]],"MMM")</f>
        <v>Oct</v>
      </c>
      <c r="M451" t="str">
        <f>TEXT(Table3[[#This Row],[Order Date]],"DDD")</f>
        <v>Mon</v>
      </c>
      <c r="N451" t="s">
        <v>79</v>
      </c>
      <c r="O451">
        <f>ROUND(G451*H451*VLOOKUP(Table3[[#This Row],[Product Name]],Table2[],2,FALSE),0)</f>
        <v>3664</v>
      </c>
      <c r="P451">
        <f>Table3[[#This Row],[Quantity]]*Table3[[#This Row],[Unit Price]]</f>
        <v>6106.16</v>
      </c>
      <c r="Q451">
        <f>Table3[[#This Row],[Sales Revenue]]-Table3[[#This Row],[Total Cost]]</f>
        <v>2442.16</v>
      </c>
      <c r="R451">
        <f>DATEDIF(Table3[[#This Row],[Order Date]],Table3[[#This Row],[Delivery Date]],"D")</f>
        <v>4</v>
      </c>
    </row>
    <row r="452" spans="1:18" x14ac:dyDescent="0.35">
      <c r="A452" t="s">
        <v>957</v>
      </c>
      <c r="B452" t="s">
        <v>958</v>
      </c>
      <c r="C452" t="s">
        <v>37</v>
      </c>
      <c r="D452" t="s">
        <v>85</v>
      </c>
      <c r="E452" s="1">
        <v>45725</v>
      </c>
      <c r="F452" s="1">
        <v>45735</v>
      </c>
      <c r="G452">
        <v>10</v>
      </c>
      <c r="H452">
        <v>943.65</v>
      </c>
      <c r="I452" t="s">
        <v>15</v>
      </c>
      <c r="J452" t="s">
        <v>16</v>
      </c>
      <c r="K452" t="str">
        <f>TEXT(Table3[[#This Row],[Order Date]],"YYYY")</f>
        <v>2025</v>
      </c>
      <c r="L452" t="str">
        <f>TEXT(Table3[[#This Row],[Order Date]],"MMM")</f>
        <v>Mar</v>
      </c>
      <c r="M452" t="str">
        <f>TEXT(Table3[[#This Row],[Order Date]],"DDD")</f>
        <v>Sun</v>
      </c>
      <c r="N452" t="s">
        <v>17</v>
      </c>
      <c r="O452">
        <f>ROUND(G452*H452*VLOOKUP(Table3[[#This Row],[Product Name]],Table2[],2,FALSE),0)</f>
        <v>5190</v>
      </c>
      <c r="P452">
        <f>Table3[[#This Row],[Quantity]]*Table3[[#This Row],[Unit Price]]</f>
        <v>9436.5</v>
      </c>
      <c r="Q452">
        <f>Table3[[#This Row],[Sales Revenue]]-Table3[[#This Row],[Total Cost]]</f>
        <v>4246.5</v>
      </c>
      <c r="R452">
        <f>DATEDIF(Table3[[#This Row],[Order Date]],Table3[[#This Row],[Delivery Date]],"D")</f>
        <v>10</v>
      </c>
    </row>
    <row r="453" spans="1:18" x14ac:dyDescent="0.35">
      <c r="A453" t="s">
        <v>959</v>
      </c>
      <c r="B453" t="s">
        <v>960</v>
      </c>
      <c r="C453" t="s">
        <v>37</v>
      </c>
      <c r="D453" t="s">
        <v>160</v>
      </c>
      <c r="E453" s="1">
        <v>45677</v>
      </c>
      <c r="F453" s="1">
        <v>45685</v>
      </c>
      <c r="G453">
        <v>5</v>
      </c>
      <c r="H453">
        <v>565.42999999999995</v>
      </c>
      <c r="I453" t="s">
        <v>22</v>
      </c>
      <c r="J453" t="s">
        <v>16</v>
      </c>
      <c r="K453" t="str">
        <f>TEXT(Table3[[#This Row],[Order Date]],"YYYY")</f>
        <v>2025</v>
      </c>
      <c r="L453" t="str">
        <f>TEXT(Table3[[#This Row],[Order Date]],"MMM")</f>
        <v>Jan</v>
      </c>
      <c r="M453" t="str">
        <f>TEXT(Table3[[#This Row],[Order Date]],"DDD")</f>
        <v>Mon</v>
      </c>
      <c r="N453" t="s">
        <v>29</v>
      </c>
      <c r="O453">
        <f>ROUND(G453*H453*VLOOKUP(Table3[[#This Row],[Product Name]],Table2[],2,FALSE),0)</f>
        <v>2120</v>
      </c>
      <c r="P453">
        <f>Table3[[#This Row],[Quantity]]*Table3[[#This Row],[Unit Price]]</f>
        <v>2827.1499999999996</v>
      </c>
      <c r="Q453">
        <f>Table3[[#This Row],[Sales Revenue]]-Table3[[#This Row],[Total Cost]]</f>
        <v>707.14999999999964</v>
      </c>
      <c r="R453">
        <f>DATEDIF(Table3[[#This Row],[Order Date]],Table3[[#This Row],[Delivery Date]],"D")</f>
        <v>8</v>
      </c>
    </row>
    <row r="454" spans="1:18" x14ac:dyDescent="0.35">
      <c r="A454" t="s">
        <v>961</v>
      </c>
      <c r="B454" t="s">
        <v>962</v>
      </c>
      <c r="C454" t="s">
        <v>37</v>
      </c>
      <c r="D454" t="s">
        <v>114</v>
      </c>
      <c r="E454" s="1">
        <v>45325</v>
      </c>
      <c r="F454" s="1">
        <v>45328</v>
      </c>
      <c r="G454">
        <v>2</v>
      </c>
      <c r="H454">
        <v>710.56</v>
      </c>
      <c r="I454" t="s">
        <v>15</v>
      </c>
      <c r="J454" t="s">
        <v>16</v>
      </c>
      <c r="K454" t="str">
        <f>TEXT(Table3[[#This Row],[Order Date]],"YYYY")</f>
        <v>2024</v>
      </c>
      <c r="L454" t="str">
        <f>TEXT(Table3[[#This Row],[Order Date]],"MMM")</f>
        <v>Feb</v>
      </c>
      <c r="M454" t="str">
        <f>TEXT(Table3[[#This Row],[Order Date]],"DDD")</f>
        <v>Sat</v>
      </c>
      <c r="N454" t="s">
        <v>17</v>
      </c>
      <c r="O454">
        <f>ROUND(G454*H454*VLOOKUP(Table3[[#This Row],[Product Name]],Table2[],2,FALSE),0)</f>
        <v>853</v>
      </c>
      <c r="P454">
        <f>Table3[[#This Row],[Quantity]]*Table3[[#This Row],[Unit Price]]</f>
        <v>1421.12</v>
      </c>
      <c r="Q454">
        <f>Table3[[#This Row],[Sales Revenue]]-Table3[[#This Row],[Total Cost]]</f>
        <v>568.11999999999989</v>
      </c>
      <c r="R454">
        <f>DATEDIF(Table3[[#This Row],[Order Date]],Table3[[#This Row],[Delivery Date]],"D")</f>
        <v>3</v>
      </c>
    </row>
    <row r="455" spans="1:18" x14ac:dyDescent="0.35">
      <c r="A455" t="s">
        <v>963</v>
      </c>
      <c r="B455" t="s">
        <v>964</v>
      </c>
      <c r="C455" t="s">
        <v>27</v>
      </c>
      <c r="D455" t="s">
        <v>46</v>
      </c>
      <c r="E455" s="1">
        <v>45697</v>
      </c>
      <c r="F455" s="1">
        <v>45707</v>
      </c>
      <c r="G455">
        <v>4</v>
      </c>
      <c r="H455">
        <v>45.51</v>
      </c>
      <c r="I455" t="s">
        <v>33</v>
      </c>
      <c r="J455" t="s">
        <v>49</v>
      </c>
      <c r="K455" t="str">
        <f>TEXT(Table3[[#This Row],[Order Date]],"YYYY")</f>
        <v>2025</v>
      </c>
      <c r="L455" t="str">
        <f>TEXT(Table3[[#This Row],[Order Date]],"MMM")</f>
        <v>Feb</v>
      </c>
      <c r="M455" t="str">
        <f>TEXT(Table3[[#This Row],[Order Date]],"DDD")</f>
        <v>Sun</v>
      </c>
      <c r="N455" t="s">
        <v>34</v>
      </c>
      <c r="O455">
        <f>ROUND(G455*H455*VLOOKUP(Table3[[#This Row],[Product Name]],Table2[],2,FALSE),0)</f>
        <v>100</v>
      </c>
      <c r="P455">
        <f>Table3[[#This Row],[Quantity]]*Table3[[#This Row],[Unit Price]]</f>
        <v>182.04</v>
      </c>
      <c r="Q455">
        <f>Table3[[#This Row],[Sales Revenue]]-Table3[[#This Row],[Total Cost]]</f>
        <v>82.039999999999992</v>
      </c>
      <c r="R455">
        <f>DATEDIF(Table3[[#This Row],[Order Date]],Table3[[#This Row],[Delivery Date]],"D")</f>
        <v>10</v>
      </c>
    </row>
    <row r="456" spans="1:18" x14ac:dyDescent="0.35">
      <c r="A456" t="s">
        <v>965</v>
      </c>
      <c r="B456" t="s">
        <v>966</v>
      </c>
      <c r="C456" t="s">
        <v>27</v>
      </c>
      <c r="D456" t="s">
        <v>32</v>
      </c>
      <c r="E456" s="1">
        <v>45639</v>
      </c>
      <c r="F456" s="1">
        <v>45645</v>
      </c>
      <c r="G456">
        <v>10</v>
      </c>
      <c r="H456">
        <v>736.1</v>
      </c>
      <c r="I456" t="s">
        <v>15</v>
      </c>
      <c r="J456" t="s">
        <v>49</v>
      </c>
      <c r="K456" t="str">
        <f>TEXT(Table3[[#This Row],[Order Date]],"YYYY")</f>
        <v>2024</v>
      </c>
      <c r="L456" t="str">
        <f>TEXT(Table3[[#This Row],[Order Date]],"MMM")</f>
        <v>Dec</v>
      </c>
      <c r="M456" t="str">
        <f>TEXT(Table3[[#This Row],[Order Date]],"DDD")</f>
        <v>Fri</v>
      </c>
      <c r="N456" t="s">
        <v>50</v>
      </c>
      <c r="O456">
        <f>ROUND(G456*H456*VLOOKUP(Table3[[#This Row],[Product Name]],Table2[],2,FALSE),0)</f>
        <v>6257</v>
      </c>
      <c r="P456">
        <f>Table3[[#This Row],[Quantity]]*Table3[[#This Row],[Unit Price]]</f>
        <v>7361</v>
      </c>
      <c r="Q456">
        <f>Table3[[#This Row],[Sales Revenue]]-Table3[[#This Row],[Total Cost]]</f>
        <v>1104</v>
      </c>
      <c r="R456">
        <f>DATEDIF(Table3[[#This Row],[Order Date]],Table3[[#This Row],[Delivery Date]],"D")</f>
        <v>6</v>
      </c>
    </row>
    <row r="457" spans="1:18" x14ac:dyDescent="0.35">
      <c r="A457" t="s">
        <v>967</v>
      </c>
      <c r="B457" t="s">
        <v>968</v>
      </c>
      <c r="C457" t="s">
        <v>20</v>
      </c>
      <c r="D457" t="s">
        <v>66</v>
      </c>
      <c r="E457" s="1">
        <v>45343</v>
      </c>
      <c r="F457" s="1">
        <v>45347</v>
      </c>
      <c r="G457">
        <v>7</v>
      </c>
      <c r="H457">
        <v>183.99</v>
      </c>
      <c r="I457" t="s">
        <v>15</v>
      </c>
      <c r="J457" t="s">
        <v>58</v>
      </c>
      <c r="K457" t="str">
        <f>TEXT(Table3[[#This Row],[Order Date]],"YYYY")</f>
        <v>2024</v>
      </c>
      <c r="L457" t="str">
        <f>TEXT(Table3[[#This Row],[Order Date]],"MMM")</f>
        <v>Feb</v>
      </c>
      <c r="M457" t="str">
        <f>TEXT(Table3[[#This Row],[Order Date]],"DDD")</f>
        <v>Wed</v>
      </c>
      <c r="N457" t="s">
        <v>79</v>
      </c>
      <c r="O457">
        <f>ROUND(G457*H457*VLOOKUP(Table3[[#This Row],[Product Name]],Table2[],2,FALSE),0)</f>
        <v>644</v>
      </c>
      <c r="P457">
        <f>Table3[[#This Row],[Quantity]]*Table3[[#This Row],[Unit Price]]</f>
        <v>1287.93</v>
      </c>
      <c r="Q457">
        <f>Table3[[#This Row],[Sales Revenue]]-Table3[[#This Row],[Total Cost]]</f>
        <v>643.93000000000006</v>
      </c>
      <c r="R457">
        <f>DATEDIF(Table3[[#This Row],[Order Date]],Table3[[#This Row],[Delivery Date]],"D")</f>
        <v>4</v>
      </c>
    </row>
    <row r="458" spans="1:18" x14ac:dyDescent="0.35">
      <c r="A458" t="s">
        <v>969</v>
      </c>
      <c r="B458" t="s">
        <v>970</v>
      </c>
      <c r="C458" t="s">
        <v>13</v>
      </c>
      <c r="D458" t="s">
        <v>42</v>
      </c>
      <c r="E458" s="1">
        <v>45716</v>
      </c>
      <c r="F458" s="1">
        <v>45725</v>
      </c>
      <c r="G458">
        <v>5</v>
      </c>
      <c r="H458">
        <v>474.32</v>
      </c>
      <c r="I458" t="s">
        <v>33</v>
      </c>
      <c r="J458" t="s">
        <v>58</v>
      </c>
      <c r="K458" t="str">
        <f>TEXT(Table3[[#This Row],[Order Date]],"YYYY")</f>
        <v>2025</v>
      </c>
      <c r="L458" t="str">
        <f>TEXT(Table3[[#This Row],[Order Date]],"MMM")</f>
        <v>Feb</v>
      </c>
      <c r="M458" t="str">
        <f>TEXT(Table3[[#This Row],[Order Date]],"DDD")</f>
        <v>Fri</v>
      </c>
      <c r="N458" t="s">
        <v>79</v>
      </c>
      <c r="O458">
        <f>ROUND(G458*H458*VLOOKUP(Table3[[#This Row],[Product Name]],Table2[],2,FALSE),0)</f>
        <v>1186</v>
      </c>
      <c r="P458">
        <f>Table3[[#This Row],[Quantity]]*Table3[[#This Row],[Unit Price]]</f>
        <v>2371.6</v>
      </c>
      <c r="Q458">
        <f>Table3[[#This Row],[Sales Revenue]]-Table3[[#This Row],[Total Cost]]</f>
        <v>1185.5999999999999</v>
      </c>
      <c r="R458">
        <f>DATEDIF(Table3[[#This Row],[Order Date]],Table3[[#This Row],[Delivery Date]],"D")</f>
        <v>9</v>
      </c>
    </row>
    <row r="459" spans="1:18" x14ac:dyDescent="0.35">
      <c r="A459" t="s">
        <v>971</v>
      </c>
      <c r="B459" t="s">
        <v>972</v>
      </c>
      <c r="C459" t="s">
        <v>61</v>
      </c>
      <c r="D459" t="s">
        <v>119</v>
      </c>
      <c r="E459" s="1">
        <v>45389</v>
      </c>
      <c r="F459" s="1">
        <v>45399</v>
      </c>
      <c r="G459">
        <v>10</v>
      </c>
      <c r="H459">
        <v>754.09</v>
      </c>
      <c r="I459" t="s">
        <v>33</v>
      </c>
      <c r="J459" t="s">
        <v>16</v>
      </c>
      <c r="K459" t="str">
        <f>TEXT(Table3[[#This Row],[Order Date]],"YYYY")</f>
        <v>2024</v>
      </c>
      <c r="L459" t="str">
        <f>TEXT(Table3[[#This Row],[Order Date]],"MMM")</f>
        <v>Apr</v>
      </c>
      <c r="M459" t="str">
        <f>TEXT(Table3[[#This Row],[Order Date]],"DDD")</f>
        <v>Sun</v>
      </c>
      <c r="N459" t="s">
        <v>96</v>
      </c>
      <c r="O459">
        <f>ROUND(G459*H459*VLOOKUP(Table3[[#This Row],[Product Name]],Table2[],2,FALSE),0)</f>
        <v>5656</v>
      </c>
      <c r="P459">
        <f>Table3[[#This Row],[Quantity]]*Table3[[#This Row],[Unit Price]]</f>
        <v>7540.9000000000005</v>
      </c>
      <c r="Q459">
        <f>Table3[[#This Row],[Sales Revenue]]-Table3[[#This Row],[Total Cost]]</f>
        <v>1884.9000000000005</v>
      </c>
      <c r="R459">
        <f>DATEDIF(Table3[[#This Row],[Order Date]],Table3[[#This Row],[Delivery Date]],"D")</f>
        <v>10</v>
      </c>
    </row>
    <row r="460" spans="1:18" x14ac:dyDescent="0.35">
      <c r="A460" t="s">
        <v>973</v>
      </c>
      <c r="B460" t="s">
        <v>974</v>
      </c>
      <c r="C460" t="s">
        <v>13</v>
      </c>
      <c r="D460" t="s">
        <v>14</v>
      </c>
      <c r="E460" s="1">
        <v>45358</v>
      </c>
      <c r="F460" s="1">
        <v>45366</v>
      </c>
      <c r="G460">
        <v>10</v>
      </c>
      <c r="H460">
        <v>140.69999999999999</v>
      </c>
      <c r="I460" t="s">
        <v>15</v>
      </c>
      <c r="J460" t="s">
        <v>49</v>
      </c>
      <c r="K460" t="str">
        <f>TEXT(Table3[[#This Row],[Order Date]],"YYYY")</f>
        <v>2024</v>
      </c>
      <c r="L460" t="str">
        <f>TEXT(Table3[[#This Row],[Order Date]],"MMM")</f>
        <v>Mar</v>
      </c>
      <c r="M460" t="str">
        <f>TEXT(Table3[[#This Row],[Order Date]],"DDD")</f>
        <v>Thu</v>
      </c>
      <c r="N460" t="s">
        <v>17</v>
      </c>
      <c r="O460">
        <f>ROUND(G460*H460*VLOOKUP(Table3[[#This Row],[Product Name]],Table2[],2,FALSE),0)</f>
        <v>1055</v>
      </c>
      <c r="P460">
        <f>Table3[[#This Row],[Quantity]]*Table3[[#This Row],[Unit Price]]</f>
        <v>1407</v>
      </c>
      <c r="Q460">
        <f>Table3[[#This Row],[Sales Revenue]]-Table3[[#This Row],[Total Cost]]</f>
        <v>352</v>
      </c>
      <c r="R460">
        <f>DATEDIF(Table3[[#This Row],[Order Date]],Table3[[#This Row],[Delivery Date]],"D")</f>
        <v>8</v>
      </c>
    </row>
    <row r="461" spans="1:18" x14ac:dyDescent="0.35">
      <c r="A461" t="s">
        <v>975</v>
      </c>
      <c r="B461" t="s">
        <v>976</v>
      </c>
      <c r="C461" t="s">
        <v>20</v>
      </c>
      <c r="D461" t="s">
        <v>21</v>
      </c>
      <c r="E461" s="1">
        <v>45359</v>
      </c>
      <c r="F461" s="1">
        <v>45361</v>
      </c>
      <c r="G461">
        <v>2</v>
      </c>
      <c r="H461">
        <v>492.54</v>
      </c>
      <c r="I461" t="s">
        <v>22</v>
      </c>
      <c r="J461" t="s">
        <v>58</v>
      </c>
      <c r="K461" t="str">
        <f>TEXT(Table3[[#This Row],[Order Date]],"YYYY")</f>
        <v>2024</v>
      </c>
      <c r="L461" t="str">
        <f>TEXT(Table3[[#This Row],[Order Date]],"MMM")</f>
        <v>Mar</v>
      </c>
      <c r="M461" t="str">
        <f>TEXT(Table3[[#This Row],[Order Date]],"DDD")</f>
        <v>Fri</v>
      </c>
      <c r="N461" t="s">
        <v>17</v>
      </c>
      <c r="O461">
        <f>ROUND(G461*H461*VLOOKUP(Table3[[#This Row],[Product Name]],Table2[],2,FALSE),0)</f>
        <v>640</v>
      </c>
      <c r="P461">
        <f>Table3[[#This Row],[Quantity]]*Table3[[#This Row],[Unit Price]]</f>
        <v>985.08</v>
      </c>
      <c r="Q461">
        <f>Table3[[#This Row],[Sales Revenue]]-Table3[[#This Row],[Total Cost]]</f>
        <v>345.08000000000004</v>
      </c>
      <c r="R461">
        <f>DATEDIF(Table3[[#This Row],[Order Date]],Table3[[#This Row],[Delivery Date]],"D")</f>
        <v>2</v>
      </c>
    </row>
    <row r="462" spans="1:18" x14ac:dyDescent="0.35">
      <c r="A462" t="s">
        <v>977</v>
      </c>
      <c r="B462" t="s">
        <v>978</v>
      </c>
      <c r="C462" t="s">
        <v>13</v>
      </c>
      <c r="D462" t="s">
        <v>82</v>
      </c>
      <c r="E462" s="1">
        <v>45742</v>
      </c>
      <c r="F462" s="1">
        <v>45748</v>
      </c>
      <c r="G462">
        <v>10</v>
      </c>
      <c r="H462">
        <v>801.66</v>
      </c>
      <c r="I462" t="s">
        <v>22</v>
      </c>
      <c r="J462" t="s">
        <v>58</v>
      </c>
      <c r="K462" t="str">
        <f>TEXT(Table3[[#This Row],[Order Date]],"YYYY")</f>
        <v>2025</v>
      </c>
      <c r="L462" t="str">
        <f>TEXT(Table3[[#This Row],[Order Date]],"MMM")</f>
        <v>Mar</v>
      </c>
      <c r="M462" t="str">
        <f>TEXT(Table3[[#This Row],[Order Date]],"DDD")</f>
        <v>Wed</v>
      </c>
      <c r="N462" t="s">
        <v>34</v>
      </c>
      <c r="O462">
        <f>ROUND(G462*H462*VLOOKUP(Table3[[#This Row],[Product Name]],Table2[],2,FALSE),0)</f>
        <v>5211</v>
      </c>
      <c r="P462">
        <f>Table3[[#This Row],[Quantity]]*Table3[[#This Row],[Unit Price]]</f>
        <v>8016.5999999999995</v>
      </c>
      <c r="Q462">
        <f>Table3[[#This Row],[Sales Revenue]]-Table3[[#This Row],[Total Cost]]</f>
        <v>2805.5999999999995</v>
      </c>
      <c r="R462">
        <f>DATEDIF(Table3[[#This Row],[Order Date]],Table3[[#This Row],[Delivery Date]],"D")</f>
        <v>6</v>
      </c>
    </row>
    <row r="463" spans="1:18" x14ac:dyDescent="0.35">
      <c r="A463" t="s">
        <v>979</v>
      </c>
      <c r="B463" t="s">
        <v>980</v>
      </c>
      <c r="C463" t="s">
        <v>61</v>
      </c>
      <c r="D463" t="s">
        <v>78</v>
      </c>
      <c r="E463" s="1">
        <v>45307</v>
      </c>
      <c r="F463" s="1">
        <v>45312</v>
      </c>
      <c r="G463">
        <v>8</v>
      </c>
      <c r="H463">
        <v>473.09</v>
      </c>
      <c r="I463" t="s">
        <v>22</v>
      </c>
      <c r="J463" t="s">
        <v>49</v>
      </c>
      <c r="K463" t="str">
        <f>TEXT(Table3[[#This Row],[Order Date]],"YYYY")</f>
        <v>2024</v>
      </c>
      <c r="L463" t="str">
        <f>TEXT(Table3[[#This Row],[Order Date]],"MMM")</f>
        <v>Jan</v>
      </c>
      <c r="M463" t="str">
        <f>TEXT(Table3[[#This Row],[Order Date]],"DDD")</f>
        <v>Tue</v>
      </c>
      <c r="N463" t="s">
        <v>50</v>
      </c>
      <c r="O463">
        <f>ROUND(G463*H463*VLOOKUP(Table3[[#This Row],[Product Name]],Table2[],2,FALSE),0)</f>
        <v>2649</v>
      </c>
      <c r="P463">
        <f>Table3[[#This Row],[Quantity]]*Table3[[#This Row],[Unit Price]]</f>
        <v>3784.72</v>
      </c>
      <c r="Q463">
        <f>Table3[[#This Row],[Sales Revenue]]-Table3[[#This Row],[Total Cost]]</f>
        <v>1135.7199999999998</v>
      </c>
      <c r="R463">
        <f>DATEDIF(Table3[[#This Row],[Order Date]],Table3[[#This Row],[Delivery Date]],"D")</f>
        <v>5</v>
      </c>
    </row>
    <row r="464" spans="1:18" x14ac:dyDescent="0.35">
      <c r="A464" t="s">
        <v>981</v>
      </c>
      <c r="B464" t="s">
        <v>982</v>
      </c>
      <c r="C464" t="s">
        <v>27</v>
      </c>
      <c r="D464" t="s">
        <v>88</v>
      </c>
      <c r="E464" s="1">
        <v>45625</v>
      </c>
      <c r="F464" s="1">
        <v>45629</v>
      </c>
      <c r="G464">
        <v>6</v>
      </c>
      <c r="H464">
        <v>728.83</v>
      </c>
      <c r="I464" t="s">
        <v>15</v>
      </c>
      <c r="J464" t="s">
        <v>49</v>
      </c>
      <c r="K464" t="str">
        <f>TEXT(Table3[[#This Row],[Order Date]],"YYYY")</f>
        <v>2024</v>
      </c>
      <c r="L464" t="str">
        <f>TEXT(Table3[[#This Row],[Order Date]],"MMM")</f>
        <v>Nov</v>
      </c>
      <c r="M464" t="str">
        <f>TEXT(Table3[[#This Row],[Order Date]],"DDD")</f>
        <v>Fri</v>
      </c>
      <c r="N464" t="s">
        <v>24</v>
      </c>
      <c r="O464">
        <f>ROUND(G464*H464*VLOOKUP(Table3[[#This Row],[Product Name]],Table2[],2,FALSE),0)</f>
        <v>2186</v>
      </c>
      <c r="P464">
        <f>Table3[[#This Row],[Quantity]]*Table3[[#This Row],[Unit Price]]</f>
        <v>4372.9800000000005</v>
      </c>
      <c r="Q464">
        <f>Table3[[#This Row],[Sales Revenue]]-Table3[[#This Row],[Total Cost]]</f>
        <v>2186.9800000000005</v>
      </c>
      <c r="R464">
        <f>DATEDIF(Table3[[#This Row],[Order Date]],Table3[[#This Row],[Delivery Date]],"D")</f>
        <v>4</v>
      </c>
    </row>
    <row r="465" spans="1:18" x14ac:dyDescent="0.35">
      <c r="A465" t="s">
        <v>983</v>
      </c>
      <c r="B465" t="s">
        <v>984</v>
      </c>
      <c r="C465" t="s">
        <v>27</v>
      </c>
      <c r="D465" t="s">
        <v>88</v>
      </c>
      <c r="E465" s="1">
        <v>45610</v>
      </c>
      <c r="F465" s="1">
        <v>45612</v>
      </c>
      <c r="G465">
        <v>5</v>
      </c>
      <c r="H465">
        <v>617.48</v>
      </c>
      <c r="I465" t="s">
        <v>33</v>
      </c>
      <c r="J465" t="s">
        <v>49</v>
      </c>
      <c r="K465" t="str">
        <f>TEXT(Table3[[#This Row],[Order Date]],"YYYY")</f>
        <v>2024</v>
      </c>
      <c r="L465" t="str">
        <f>TEXT(Table3[[#This Row],[Order Date]],"MMM")</f>
        <v>Nov</v>
      </c>
      <c r="M465" t="str">
        <f>TEXT(Table3[[#This Row],[Order Date]],"DDD")</f>
        <v>Thu</v>
      </c>
      <c r="N465" t="s">
        <v>17</v>
      </c>
      <c r="O465">
        <f>ROUND(G465*H465*VLOOKUP(Table3[[#This Row],[Product Name]],Table2[],2,FALSE),0)</f>
        <v>1544</v>
      </c>
      <c r="P465">
        <f>Table3[[#This Row],[Quantity]]*Table3[[#This Row],[Unit Price]]</f>
        <v>3087.4</v>
      </c>
      <c r="Q465">
        <f>Table3[[#This Row],[Sales Revenue]]-Table3[[#This Row],[Total Cost]]</f>
        <v>1543.4</v>
      </c>
      <c r="R465">
        <f>DATEDIF(Table3[[#This Row],[Order Date]],Table3[[#This Row],[Delivery Date]],"D")</f>
        <v>2</v>
      </c>
    </row>
    <row r="466" spans="1:18" x14ac:dyDescent="0.35">
      <c r="A466" t="s">
        <v>985</v>
      </c>
      <c r="B466" t="s">
        <v>986</v>
      </c>
      <c r="C466" t="s">
        <v>37</v>
      </c>
      <c r="D466" t="s">
        <v>85</v>
      </c>
      <c r="E466" s="1">
        <v>45569</v>
      </c>
      <c r="F466" s="1">
        <v>45578</v>
      </c>
      <c r="G466">
        <v>10</v>
      </c>
      <c r="H466">
        <v>829.37</v>
      </c>
      <c r="I466" t="s">
        <v>15</v>
      </c>
      <c r="J466" t="s">
        <v>23</v>
      </c>
      <c r="K466" t="str">
        <f>TEXT(Table3[[#This Row],[Order Date]],"YYYY")</f>
        <v>2024</v>
      </c>
      <c r="L466" t="str">
        <f>TEXT(Table3[[#This Row],[Order Date]],"MMM")</f>
        <v>Oct</v>
      </c>
      <c r="M466" t="str">
        <f>TEXT(Table3[[#This Row],[Order Date]],"DDD")</f>
        <v>Fri</v>
      </c>
      <c r="N466" t="s">
        <v>17</v>
      </c>
      <c r="O466">
        <f>ROUND(G466*H466*VLOOKUP(Table3[[#This Row],[Product Name]],Table2[],2,FALSE),0)</f>
        <v>4562</v>
      </c>
      <c r="P466">
        <f>Table3[[#This Row],[Quantity]]*Table3[[#This Row],[Unit Price]]</f>
        <v>8293.7000000000007</v>
      </c>
      <c r="Q466">
        <f>Table3[[#This Row],[Sales Revenue]]-Table3[[#This Row],[Total Cost]]</f>
        <v>3731.7000000000007</v>
      </c>
      <c r="R466">
        <f>DATEDIF(Table3[[#This Row],[Order Date]],Table3[[#This Row],[Delivery Date]],"D")</f>
        <v>9</v>
      </c>
    </row>
    <row r="467" spans="1:18" x14ac:dyDescent="0.35">
      <c r="A467" t="s">
        <v>987</v>
      </c>
      <c r="B467" t="s">
        <v>988</v>
      </c>
      <c r="C467" t="s">
        <v>27</v>
      </c>
      <c r="D467" t="s">
        <v>32</v>
      </c>
      <c r="E467" s="1">
        <v>45542</v>
      </c>
      <c r="F467" s="1">
        <v>45545</v>
      </c>
      <c r="G467">
        <v>6</v>
      </c>
      <c r="H467">
        <v>373.39</v>
      </c>
      <c r="I467" t="s">
        <v>22</v>
      </c>
      <c r="J467" t="s">
        <v>58</v>
      </c>
      <c r="K467" t="str">
        <f>TEXT(Table3[[#This Row],[Order Date]],"YYYY")</f>
        <v>2024</v>
      </c>
      <c r="L467" t="str">
        <f>TEXT(Table3[[#This Row],[Order Date]],"MMM")</f>
        <v>Sep</v>
      </c>
      <c r="M467" t="str">
        <f>TEXT(Table3[[#This Row],[Order Date]],"DDD")</f>
        <v>Sat</v>
      </c>
      <c r="N467" t="s">
        <v>39</v>
      </c>
      <c r="O467">
        <f>ROUND(G467*H467*VLOOKUP(Table3[[#This Row],[Product Name]],Table2[],2,FALSE),0)</f>
        <v>1904</v>
      </c>
      <c r="P467">
        <f>Table3[[#This Row],[Quantity]]*Table3[[#This Row],[Unit Price]]</f>
        <v>2240.34</v>
      </c>
      <c r="Q467">
        <f>Table3[[#This Row],[Sales Revenue]]-Table3[[#This Row],[Total Cost]]</f>
        <v>336.34000000000015</v>
      </c>
      <c r="R467">
        <f>DATEDIF(Table3[[#This Row],[Order Date]],Table3[[#This Row],[Delivery Date]],"D")</f>
        <v>3</v>
      </c>
    </row>
    <row r="468" spans="1:18" x14ac:dyDescent="0.35">
      <c r="A468" t="s">
        <v>989</v>
      </c>
      <c r="B468" t="s">
        <v>990</v>
      </c>
      <c r="C468" t="s">
        <v>13</v>
      </c>
      <c r="D468" t="s">
        <v>14</v>
      </c>
      <c r="E468" s="1">
        <v>45461</v>
      </c>
      <c r="F468" s="1">
        <v>45471</v>
      </c>
      <c r="G468">
        <v>2</v>
      </c>
      <c r="H468">
        <v>429.47</v>
      </c>
      <c r="I468" t="s">
        <v>22</v>
      </c>
      <c r="J468" t="s">
        <v>58</v>
      </c>
      <c r="K468" t="str">
        <f>TEXT(Table3[[#This Row],[Order Date]],"YYYY")</f>
        <v>2024</v>
      </c>
      <c r="L468" t="str">
        <f>TEXT(Table3[[#This Row],[Order Date]],"MMM")</f>
        <v>Jun</v>
      </c>
      <c r="M468" t="str">
        <f>TEXT(Table3[[#This Row],[Order Date]],"DDD")</f>
        <v>Tue</v>
      </c>
      <c r="N468" t="s">
        <v>63</v>
      </c>
      <c r="O468">
        <f>ROUND(G468*H468*VLOOKUP(Table3[[#This Row],[Product Name]],Table2[],2,FALSE),0)</f>
        <v>644</v>
      </c>
      <c r="P468">
        <f>Table3[[#This Row],[Quantity]]*Table3[[#This Row],[Unit Price]]</f>
        <v>858.94</v>
      </c>
      <c r="Q468">
        <f>Table3[[#This Row],[Sales Revenue]]-Table3[[#This Row],[Total Cost]]</f>
        <v>214.94000000000005</v>
      </c>
      <c r="R468">
        <f>DATEDIF(Table3[[#This Row],[Order Date]],Table3[[#This Row],[Delivery Date]],"D")</f>
        <v>10</v>
      </c>
    </row>
    <row r="469" spans="1:18" x14ac:dyDescent="0.35">
      <c r="A469" t="s">
        <v>991</v>
      </c>
      <c r="B469" t="s">
        <v>992</v>
      </c>
      <c r="C469" t="s">
        <v>27</v>
      </c>
      <c r="D469" t="s">
        <v>28</v>
      </c>
      <c r="E469" s="1">
        <v>45445</v>
      </c>
      <c r="F469" s="1">
        <v>45453</v>
      </c>
      <c r="G469">
        <v>6</v>
      </c>
      <c r="H469">
        <v>960.81</v>
      </c>
      <c r="I469" t="s">
        <v>15</v>
      </c>
      <c r="J469" t="s">
        <v>49</v>
      </c>
      <c r="K469" t="str">
        <f>TEXT(Table3[[#This Row],[Order Date]],"YYYY")</f>
        <v>2024</v>
      </c>
      <c r="L469" t="str">
        <f>TEXT(Table3[[#This Row],[Order Date]],"MMM")</f>
        <v>Jun</v>
      </c>
      <c r="M469" t="str">
        <f>TEXT(Table3[[#This Row],[Order Date]],"DDD")</f>
        <v>Sun</v>
      </c>
      <c r="N469" t="s">
        <v>96</v>
      </c>
      <c r="O469">
        <f>ROUND(G469*H469*VLOOKUP(Table3[[#This Row],[Product Name]],Table2[],2,FALSE),0)</f>
        <v>4612</v>
      </c>
      <c r="P469">
        <f>Table3[[#This Row],[Quantity]]*Table3[[#This Row],[Unit Price]]</f>
        <v>5764.86</v>
      </c>
      <c r="Q469">
        <f>Table3[[#This Row],[Sales Revenue]]-Table3[[#This Row],[Total Cost]]</f>
        <v>1152.8599999999997</v>
      </c>
      <c r="R469">
        <f>DATEDIF(Table3[[#This Row],[Order Date]],Table3[[#This Row],[Delivery Date]],"D")</f>
        <v>8</v>
      </c>
    </row>
    <row r="470" spans="1:18" x14ac:dyDescent="0.35">
      <c r="A470" t="s">
        <v>993</v>
      </c>
      <c r="B470" t="s">
        <v>994</v>
      </c>
      <c r="C470" t="s">
        <v>20</v>
      </c>
      <c r="D470" t="s">
        <v>69</v>
      </c>
      <c r="E470" s="1">
        <v>45601</v>
      </c>
      <c r="F470" s="1">
        <v>45609</v>
      </c>
      <c r="G470">
        <v>7</v>
      </c>
      <c r="H470">
        <v>814.27</v>
      </c>
      <c r="I470" t="s">
        <v>15</v>
      </c>
      <c r="J470" t="s">
        <v>58</v>
      </c>
      <c r="K470" t="str">
        <f>TEXT(Table3[[#This Row],[Order Date]],"YYYY")</f>
        <v>2024</v>
      </c>
      <c r="L470" t="str">
        <f>TEXT(Table3[[#This Row],[Order Date]],"MMM")</f>
        <v>Nov</v>
      </c>
      <c r="M470" t="str">
        <f>TEXT(Table3[[#This Row],[Order Date]],"DDD")</f>
        <v>Tue</v>
      </c>
      <c r="N470" t="s">
        <v>29</v>
      </c>
      <c r="O470">
        <f>ROUND(G470*H470*VLOOKUP(Table3[[#This Row],[Product Name]],Table2[],2,FALSE),0)</f>
        <v>3990</v>
      </c>
      <c r="P470">
        <f>Table3[[#This Row],[Quantity]]*Table3[[#This Row],[Unit Price]]</f>
        <v>5699.8899999999994</v>
      </c>
      <c r="Q470">
        <f>Table3[[#This Row],[Sales Revenue]]-Table3[[#This Row],[Total Cost]]</f>
        <v>1709.8899999999994</v>
      </c>
      <c r="R470">
        <f>DATEDIF(Table3[[#This Row],[Order Date]],Table3[[#This Row],[Delivery Date]],"D")</f>
        <v>8</v>
      </c>
    </row>
    <row r="471" spans="1:18" x14ac:dyDescent="0.35">
      <c r="A471" t="s">
        <v>995</v>
      </c>
      <c r="B471" t="s">
        <v>996</v>
      </c>
      <c r="C471" t="s">
        <v>13</v>
      </c>
      <c r="D471" t="s">
        <v>42</v>
      </c>
      <c r="E471" s="1">
        <v>45596</v>
      </c>
      <c r="F471" s="1">
        <v>45603</v>
      </c>
      <c r="G471">
        <v>3</v>
      </c>
      <c r="H471">
        <v>867.03</v>
      </c>
      <c r="I471" t="s">
        <v>33</v>
      </c>
      <c r="J471" t="s">
        <v>16</v>
      </c>
      <c r="K471" t="str">
        <f>TEXT(Table3[[#This Row],[Order Date]],"YYYY")</f>
        <v>2024</v>
      </c>
      <c r="L471" t="str">
        <f>TEXT(Table3[[#This Row],[Order Date]],"MMM")</f>
        <v>Oct</v>
      </c>
      <c r="M471" t="str">
        <f>TEXT(Table3[[#This Row],[Order Date]],"DDD")</f>
        <v>Thu</v>
      </c>
      <c r="N471" t="s">
        <v>17</v>
      </c>
      <c r="O471">
        <f>ROUND(G471*H471*VLOOKUP(Table3[[#This Row],[Product Name]],Table2[],2,FALSE),0)</f>
        <v>1301</v>
      </c>
      <c r="P471">
        <f>Table3[[#This Row],[Quantity]]*Table3[[#This Row],[Unit Price]]</f>
        <v>2601.09</v>
      </c>
      <c r="Q471">
        <f>Table3[[#This Row],[Sales Revenue]]-Table3[[#This Row],[Total Cost]]</f>
        <v>1300.0900000000001</v>
      </c>
      <c r="R471">
        <f>DATEDIF(Table3[[#This Row],[Order Date]],Table3[[#This Row],[Delivery Date]],"D")</f>
        <v>7</v>
      </c>
    </row>
    <row r="472" spans="1:18" x14ac:dyDescent="0.35">
      <c r="A472" t="s">
        <v>997</v>
      </c>
      <c r="B472" t="s">
        <v>998</v>
      </c>
      <c r="C472" t="s">
        <v>13</v>
      </c>
      <c r="D472" t="s">
        <v>42</v>
      </c>
      <c r="E472" s="1">
        <v>45629</v>
      </c>
      <c r="F472" s="1">
        <v>45638</v>
      </c>
      <c r="G472">
        <v>9</v>
      </c>
      <c r="H472">
        <v>663.89</v>
      </c>
      <c r="I472" t="s">
        <v>22</v>
      </c>
      <c r="J472" t="s">
        <v>16</v>
      </c>
      <c r="K472" t="str">
        <f>TEXT(Table3[[#This Row],[Order Date]],"YYYY")</f>
        <v>2024</v>
      </c>
      <c r="L472" t="str">
        <f>TEXT(Table3[[#This Row],[Order Date]],"MMM")</f>
        <v>Dec</v>
      </c>
      <c r="M472" t="str">
        <f>TEXT(Table3[[#This Row],[Order Date]],"DDD")</f>
        <v>Tue</v>
      </c>
      <c r="N472" t="s">
        <v>96</v>
      </c>
      <c r="O472">
        <f>ROUND(G472*H472*VLOOKUP(Table3[[#This Row],[Product Name]],Table2[],2,FALSE),0)</f>
        <v>2988</v>
      </c>
      <c r="P472">
        <f>Table3[[#This Row],[Quantity]]*Table3[[#This Row],[Unit Price]]</f>
        <v>5975.01</v>
      </c>
      <c r="Q472">
        <f>Table3[[#This Row],[Sales Revenue]]-Table3[[#This Row],[Total Cost]]</f>
        <v>2987.01</v>
      </c>
      <c r="R472">
        <f>DATEDIF(Table3[[#This Row],[Order Date]],Table3[[#This Row],[Delivery Date]],"D")</f>
        <v>9</v>
      </c>
    </row>
    <row r="473" spans="1:18" x14ac:dyDescent="0.35">
      <c r="A473" t="s">
        <v>999</v>
      </c>
      <c r="B473" t="s">
        <v>1000</v>
      </c>
      <c r="C473" t="s">
        <v>27</v>
      </c>
      <c r="D473" t="s">
        <v>124</v>
      </c>
      <c r="E473" s="1">
        <v>45742</v>
      </c>
      <c r="F473" s="1">
        <v>45746</v>
      </c>
      <c r="G473">
        <v>4</v>
      </c>
      <c r="H473">
        <v>558</v>
      </c>
      <c r="I473" t="s">
        <v>22</v>
      </c>
      <c r="J473" t="s">
        <v>58</v>
      </c>
      <c r="K473" t="str">
        <f>TEXT(Table3[[#This Row],[Order Date]],"YYYY")</f>
        <v>2025</v>
      </c>
      <c r="L473" t="str">
        <f>TEXT(Table3[[#This Row],[Order Date]],"MMM")</f>
        <v>Mar</v>
      </c>
      <c r="M473" t="str">
        <f>TEXT(Table3[[#This Row],[Order Date]],"DDD")</f>
        <v>Wed</v>
      </c>
      <c r="N473" t="s">
        <v>17</v>
      </c>
      <c r="O473">
        <f>ROUND(G473*H473*VLOOKUP(Table3[[#This Row],[Product Name]],Table2[],2,FALSE),0)</f>
        <v>1451</v>
      </c>
      <c r="P473">
        <f>Table3[[#This Row],[Quantity]]*Table3[[#This Row],[Unit Price]]</f>
        <v>2232</v>
      </c>
      <c r="Q473">
        <f>Table3[[#This Row],[Sales Revenue]]-Table3[[#This Row],[Total Cost]]</f>
        <v>781</v>
      </c>
      <c r="R473">
        <f>DATEDIF(Table3[[#This Row],[Order Date]],Table3[[#This Row],[Delivery Date]],"D")</f>
        <v>4</v>
      </c>
    </row>
    <row r="474" spans="1:18" x14ac:dyDescent="0.35">
      <c r="A474" t="s">
        <v>1001</v>
      </c>
      <c r="B474" t="s">
        <v>1002</v>
      </c>
      <c r="C474" t="s">
        <v>20</v>
      </c>
      <c r="D474" t="s">
        <v>93</v>
      </c>
      <c r="E474" s="1">
        <v>45311</v>
      </c>
      <c r="F474" s="1">
        <v>45319</v>
      </c>
      <c r="G474">
        <v>4</v>
      </c>
      <c r="H474">
        <v>72.81</v>
      </c>
      <c r="I474" t="s">
        <v>15</v>
      </c>
      <c r="J474" t="s">
        <v>58</v>
      </c>
      <c r="K474" t="str">
        <f>TEXT(Table3[[#This Row],[Order Date]],"YYYY")</f>
        <v>2024</v>
      </c>
      <c r="L474" t="str">
        <f>TEXT(Table3[[#This Row],[Order Date]],"MMM")</f>
        <v>Jan</v>
      </c>
      <c r="M474" t="str">
        <f>TEXT(Table3[[#This Row],[Order Date]],"DDD")</f>
        <v>Sat</v>
      </c>
      <c r="N474" t="s">
        <v>17</v>
      </c>
      <c r="O474">
        <f>ROUND(G474*H474*VLOOKUP(Table3[[#This Row],[Product Name]],Table2[],2,FALSE),0)</f>
        <v>175</v>
      </c>
      <c r="P474">
        <f>Table3[[#This Row],[Quantity]]*Table3[[#This Row],[Unit Price]]</f>
        <v>291.24</v>
      </c>
      <c r="Q474">
        <f>Table3[[#This Row],[Sales Revenue]]-Table3[[#This Row],[Total Cost]]</f>
        <v>116.24000000000001</v>
      </c>
      <c r="R474">
        <f>DATEDIF(Table3[[#This Row],[Order Date]],Table3[[#This Row],[Delivery Date]],"D")</f>
        <v>8</v>
      </c>
    </row>
    <row r="475" spans="1:18" x14ac:dyDescent="0.35">
      <c r="A475" t="s">
        <v>1003</v>
      </c>
      <c r="B475" t="s">
        <v>1004</v>
      </c>
      <c r="C475" t="s">
        <v>20</v>
      </c>
      <c r="D475" t="s">
        <v>69</v>
      </c>
      <c r="E475" s="1">
        <v>45442</v>
      </c>
      <c r="F475" s="1">
        <v>45446</v>
      </c>
      <c r="G475">
        <v>3</v>
      </c>
      <c r="H475">
        <v>944.42</v>
      </c>
      <c r="I475" t="s">
        <v>22</v>
      </c>
      <c r="J475" t="s">
        <v>16</v>
      </c>
      <c r="K475" t="str">
        <f>TEXT(Table3[[#This Row],[Order Date]],"YYYY")</f>
        <v>2024</v>
      </c>
      <c r="L475" t="str">
        <f>TEXT(Table3[[#This Row],[Order Date]],"MMM")</f>
        <v>May</v>
      </c>
      <c r="M475" t="str">
        <f>TEXT(Table3[[#This Row],[Order Date]],"DDD")</f>
        <v>Thu</v>
      </c>
      <c r="N475" t="s">
        <v>50</v>
      </c>
      <c r="O475">
        <f>ROUND(G475*H475*VLOOKUP(Table3[[#This Row],[Product Name]],Table2[],2,FALSE),0)</f>
        <v>1983</v>
      </c>
      <c r="P475">
        <f>Table3[[#This Row],[Quantity]]*Table3[[#This Row],[Unit Price]]</f>
        <v>2833.2599999999998</v>
      </c>
      <c r="Q475">
        <f>Table3[[#This Row],[Sales Revenue]]-Table3[[#This Row],[Total Cost]]</f>
        <v>850.25999999999976</v>
      </c>
      <c r="R475">
        <f>DATEDIF(Table3[[#This Row],[Order Date]],Table3[[#This Row],[Delivery Date]],"D")</f>
        <v>4</v>
      </c>
    </row>
    <row r="476" spans="1:18" x14ac:dyDescent="0.35">
      <c r="A476" t="s">
        <v>1005</v>
      </c>
      <c r="B476" t="s">
        <v>1006</v>
      </c>
      <c r="C476" t="s">
        <v>61</v>
      </c>
      <c r="D476" t="s">
        <v>62</v>
      </c>
      <c r="E476" s="1">
        <v>45436</v>
      </c>
      <c r="F476" s="1">
        <v>45446</v>
      </c>
      <c r="G476">
        <v>3</v>
      </c>
      <c r="H476">
        <v>265.31</v>
      </c>
      <c r="I476" t="s">
        <v>15</v>
      </c>
      <c r="J476" t="s">
        <v>58</v>
      </c>
      <c r="K476" t="str">
        <f>TEXT(Table3[[#This Row],[Order Date]],"YYYY")</f>
        <v>2024</v>
      </c>
      <c r="L476" t="str">
        <f>TEXT(Table3[[#This Row],[Order Date]],"MMM")</f>
        <v>May</v>
      </c>
      <c r="M476" t="str">
        <f>TEXT(Table3[[#This Row],[Order Date]],"DDD")</f>
        <v>Fri</v>
      </c>
      <c r="N476" t="s">
        <v>79</v>
      </c>
      <c r="O476">
        <f>ROUND(G476*H476*VLOOKUP(Table3[[#This Row],[Product Name]],Table2[],2,FALSE),0)</f>
        <v>517</v>
      </c>
      <c r="P476">
        <f>Table3[[#This Row],[Quantity]]*Table3[[#This Row],[Unit Price]]</f>
        <v>795.93000000000006</v>
      </c>
      <c r="Q476">
        <f>Table3[[#This Row],[Sales Revenue]]-Table3[[#This Row],[Total Cost]]</f>
        <v>278.93000000000006</v>
      </c>
      <c r="R476">
        <f>DATEDIF(Table3[[#This Row],[Order Date]],Table3[[#This Row],[Delivery Date]],"D")</f>
        <v>10</v>
      </c>
    </row>
    <row r="477" spans="1:18" x14ac:dyDescent="0.35">
      <c r="A477" t="s">
        <v>1007</v>
      </c>
      <c r="B477" t="s">
        <v>1008</v>
      </c>
      <c r="C477" t="s">
        <v>20</v>
      </c>
      <c r="D477" t="s">
        <v>21</v>
      </c>
      <c r="E477" s="1">
        <v>45557</v>
      </c>
      <c r="F477" s="1">
        <v>45562</v>
      </c>
      <c r="G477">
        <v>6</v>
      </c>
      <c r="H477">
        <v>978.46</v>
      </c>
      <c r="I477" t="s">
        <v>33</v>
      </c>
      <c r="J477" t="s">
        <v>49</v>
      </c>
      <c r="K477" t="str">
        <f>TEXT(Table3[[#This Row],[Order Date]],"YYYY")</f>
        <v>2024</v>
      </c>
      <c r="L477" t="str">
        <f>TEXT(Table3[[#This Row],[Order Date]],"MMM")</f>
        <v>Sep</v>
      </c>
      <c r="M477" t="str">
        <f>TEXT(Table3[[#This Row],[Order Date]],"DDD")</f>
        <v>Sun</v>
      </c>
      <c r="N477" t="s">
        <v>39</v>
      </c>
      <c r="O477">
        <f>ROUND(G477*H477*VLOOKUP(Table3[[#This Row],[Product Name]],Table2[],2,FALSE),0)</f>
        <v>3816</v>
      </c>
      <c r="P477">
        <f>Table3[[#This Row],[Quantity]]*Table3[[#This Row],[Unit Price]]</f>
        <v>5870.76</v>
      </c>
      <c r="Q477">
        <f>Table3[[#This Row],[Sales Revenue]]-Table3[[#This Row],[Total Cost]]</f>
        <v>2054.7600000000002</v>
      </c>
      <c r="R477">
        <f>DATEDIF(Table3[[#This Row],[Order Date]],Table3[[#This Row],[Delivery Date]],"D")</f>
        <v>5</v>
      </c>
    </row>
    <row r="478" spans="1:18" x14ac:dyDescent="0.35">
      <c r="A478" t="s">
        <v>1009</v>
      </c>
      <c r="B478" t="s">
        <v>1010</v>
      </c>
      <c r="C478" t="s">
        <v>13</v>
      </c>
      <c r="D478" t="s">
        <v>82</v>
      </c>
      <c r="E478" s="1">
        <v>45606</v>
      </c>
      <c r="F478" s="1">
        <v>45615</v>
      </c>
      <c r="G478">
        <v>2</v>
      </c>
      <c r="H478">
        <v>770.29</v>
      </c>
      <c r="I478" t="s">
        <v>15</v>
      </c>
      <c r="J478" t="s">
        <v>49</v>
      </c>
      <c r="K478" t="str">
        <f>TEXT(Table3[[#This Row],[Order Date]],"YYYY")</f>
        <v>2024</v>
      </c>
      <c r="L478" t="str">
        <f>TEXT(Table3[[#This Row],[Order Date]],"MMM")</f>
        <v>Nov</v>
      </c>
      <c r="M478" t="str">
        <f>TEXT(Table3[[#This Row],[Order Date]],"DDD")</f>
        <v>Sun</v>
      </c>
      <c r="N478" t="s">
        <v>96</v>
      </c>
      <c r="O478">
        <f>ROUND(G478*H478*VLOOKUP(Table3[[#This Row],[Product Name]],Table2[],2,FALSE),0)</f>
        <v>1001</v>
      </c>
      <c r="P478">
        <f>Table3[[#This Row],[Quantity]]*Table3[[#This Row],[Unit Price]]</f>
        <v>1540.58</v>
      </c>
      <c r="Q478">
        <f>Table3[[#This Row],[Sales Revenue]]-Table3[[#This Row],[Total Cost]]</f>
        <v>539.57999999999993</v>
      </c>
      <c r="R478">
        <f>DATEDIF(Table3[[#This Row],[Order Date]],Table3[[#This Row],[Delivery Date]],"D")</f>
        <v>9</v>
      </c>
    </row>
    <row r="479" spans="1:18" x14ac:dyDescent="0.35">
      <c r="A479" t="s">
        <v>1011</v>
      </c>
      <c r="B479" t="s">
        <v>1012</v>
      </c>
      <c r="C479" t="s">
        <v>27</v>
      </c>
      <c r="D479" t="s">
        <v>46</v>
      </c>
      <c r="E479" s="1">
        <v>45638</v>
      </c>
      <c r="F479" s="1">
        <v>45641</v>
      </c>
      <c r="G479">
        <v>6</v>
      </c>
      <c r="H479">
        <v>285.31</v>
      </c>
      <c r="I479" t="s">
        <v>33</v>
      </c>
      <c r="J479" t="s">
        <v>58</v>
      </c>
      <c r="K479" t="str">
        <f>TEXT(Table3[[#This Row],[Order Date]],"YYYY")</f>
        <v>2024</v>
      </c>
      <c r="L479" t="str">
        <f>TEXT(Table3[[#This Row],[Order Date]],"MMM")</f>
        <v>Dec</v>
      </c>
      <c r="M479" t="str">
        <f>TEXT(Table3[[#This Row],[Order Date]],"DDD")</f>
        <v>Thu</v>
      </c>
      <c r="N479" t="s">
        <v>79</v>
      </c>
      <c r="O479">
        <f>ROUND(G479*H479*VLOOKUP(Table3[[#This Row],[Product Name]],Table2[],2,FALSE),0)</f>
        <v>942</v>
      </c>
      <c r="P479">
        <f>Table3[[#This Row],[Quantity]]*Table3[[#This Row],[Unit Price]]</f>
        <v>1711.8600000000001</v>
      </c>
      <c r="Q479">
        <f>Table3[[#This Row],[Sales Revenue]]-Table3[[#This Row],[Total Cost]]</f>
        <v>769.86000000000013</v>
      </c>
      <c r="R479">
        <f>DATEDIF(Table3[[#This Row],[Order Date]],Table3[[#This Row],[Delivery Date]],"D")</f>
        <v>3</v>
      </c>
    </row>
    <row r="480" spans="1:18" x14ac:dyDescent="0.35">
      <c r="A480" t="s">
        <v>1013</v>
      </c>
      <c r="B480" t="s">
        <v>1014</v>
      </c>
      <c r="C480" t="s">
        <v>37</v>
      </c>
      <c r="D480" t="s">
        <v>160</v>
      </c>
      <c r="E480" s="1">
        <v>45573</v>
      </c>
      <c r="F480" s="1">
        <v>45575</v>
      </c>
      <c r="G480">
        <v>2</v>
      </c>
      <c r="H480">
        <v>248.89</v>
      </c>
      <c r="I480" t="s">
        <v>33</v>
      </c>
      <c r="J480" t="s">
        <v>23</v>
      </c>
      <c r="K480" t="str">
        <f>TEXT(Table3[[#This Row],[Order Date]],"YYYY")</f>
        <v>2024</v>
      </c>
      <c r="L480" t="str">
        <f>TEXT(Table3[[#This Row],[Order Date]],"MMM")</f>
        <v>Oct</v>
      </c>
      <c r="M480" t="str">
        <f>TEXT(Table3[[#This Row],[Order Date]],"DDD")</f>
        <v>Tue</v>
      </c>
      <c r="N480" t="s">
        <v>79</v>
      </c>
      <c r="O480">
        <f>ROUND(G480*H480*VLOOKUP(Table3[[#This Row],[Product Name]],Table2[],2,FALSE),0)</f>
        <v>373</v>
      </c>
      <c r="P480">
        <f>Table3[[#This Row],[Quantity]]*Table3[[#This Row],[Unit Price]]</f>
        <v>497.78</v>
      </c>
      <c r="Q480">
        <f>Table3[[#This Row],[Sales Revenue]]-Table3[[#This Row],[Total Cost]]</f>
        <v>124.77999999999997</v>
      </c>
      <c r="R480">
        <f>DATEDIF(Table3[[#This Row],[Order Date]],Table3[[#This Row],[Delivery Date]],"D")</f>
        <v>2</v>
      </c>
    </row>
    <row r="481" spans="1:18" x14ac:dyDescent="0.35">
      <c r="A481" t="s">
        <v>1015</v>
      </c>
      <c r="B481" t="s">
        <v>1016</v>
      </c>
      <c r="C481" t="s">
        <v>37</v>
      </c>
      <c r="D481" t="s">
        <v>85</v>
      </c>
      <c r="E481" s="1">
        <v>45601</v>
      </c>
      <c r="F481" s="1">
        <v>45605</v>
      </c>
      <c r="G481">
        <v>6</v>
      </c>
      <c r="H481">
        <v>740.15</v>
      </c>
      <c r="I481" t="s">
        <v>22</v>
      </c>
      <c r="J481" t="s">
        <v>23</v>
      </c>
      <c r="K481" t="str">
        <f>TEXT(Table3[[#This Row],[Order Date]],"YYYY")</f>
        <v>2024</v>
      </c>
      <c r="L481" t="str">
        <f>TEXT(Table3[[#This Row],[Order Date]],"MMM")</f>
        <v>Nov</v>
      </c>
      <c r="M481" t="str">
        <f>TEXT(Table3[[#This Row],[Order Date]],"DDD")</f>
        <v>Tue</v>
      </c>
      <c r="N481" t="s">
        <v>96</v>
      </c>
      <c r="O481">
        <f>ROUND(G481*H481*VLOOKUP(Table3[[#This Row],[Product Name]],Table2[],2,FALSE),0)</f>
        <v>2442</v>
      </c>
      <c r="P481">
        <f>Table3[[#This Row],[Quantity]]*Table3[[#This Row],[Unit Price]]</f>
        <v>4440.8999999999996</v>
      </c>
      <c r="Q481">
        <f>Table3[[#This Row],[Sales Revenue]]-Table3[[#This Row],[Total Cost]]</f>
        <v>1998.8999999999996</v>
      </c>
      <c r="R481">
        <f>DATEDIF(Table3[[#This Row],[Order Date]],Table3[[#This Row],[Delivery Date]],"D")</f>
        <v>4</v>
      </c>
    </row>
    <row r="482" spans="1:18" x14ac:dyDescent="0.35">
      <c r="A482" t="s">
        <v>1017</v>
      </c>
      <c r="B482" t="s">
        <v>1018</v>
      </c>
      <c r="C482" t="s">
        <v>27</v>
      </c>
      <c r="D482" t="s">
        <v>32</v>
      </c>
      <c r="E482" s="1">
        <v>45620</v>
      </c>
      <c r="F482" s="1">
        <v>45626</v>
      </c>
      <c r="G482">
        <v>3</v>
      </c>
      <c r="H482">
        <v>547.76</v>
      </c>
      <c r="I482" t="s">
        <v>33</v>
      </c>
      <c r="J482" t="s">
        <v>58</v>
      </c>
      <c r="K482" t="str">
        <f>TEXT(Table3[[#This Row],[Order Date]],"YYYY")</f>
        <v>2024</v>
      </c>
      <c r="L482" t="str">
        <f>TEXT(Table3[[#This Row],[Order Date]],"MMM")</f>
        <v>Nov</v>
      </c>
      <c r="M482" t="str">
        <f>TEXT(Table3[[#This Row],[Order Date]],"DDD")</f>
        <v>Sun</v>
      </c>
      <c r="N482" t="s">
        <v>17</v>
      </c>
      <c r="O482">
        <f>ROUND(G482*H482*VLOOKUP(Table3[[#This Row],[Product Name]],Table2[],2,FALSE),0)</f>
        <v>1397</v>
      </c>
      <c r="P482">
        <f>Table3[[#This Row],[Quantity]]*Table3[[#This Row],[Unit Price]]</f>
        <v>1643.28</v>
      </c>
      <c r="Q482">
        <f>Table3[[#This Row],[Sales Revenue]]-Table3[[#This Row],[Total Cost]]</f>
        <v>246.27999999999997</v>
      </c>
      <c r="R482">
        <f>DATEDIF(Table3[[#This Row],[Order Date]],Table3[[#This Row],[Delivery Date]],"D")</f>
        <v>6</v>
      </c>
    </row>
    <row r="483" spans="1:18" x14ac:dyDescent="0.35">
      <c r="A483" t="s">
        <v>1019</v>
      </c>
      <c r="B483" t="s">
        <v>1020</v>
      </c>
      <c r="C483" t="s">
        <v>27</v>
      </c>
      <c r="D483" t="s">
        <v>32</v>
      </c>
      <c r="E483" s="1">
        <v>45293</v>
      </c>
      <c r="F483" s="1">
        <v>45296</v>
      </c>
      <c r="G483">
        <v>10</v>
      </c>
      <c r="H483">
        <v>343.05</v>
      </c>
      <c r="I483" t="s">
        <v>22</v>
      </c>
      <c r="J483" t="s">
        <v>23</v>
      </c>
      <c r="K483" t="str">
        <f>TEXT(Table3[[#This Row],[Order Date]],"YYYY")</f>
        <v>2024</v>
      </c>
      <c r="L483" t="str">
        <f>TEXT(Table3[[#This Row],[Order Date]],"MMM")</f>
        <v>Jan</v>
      </c>
      <c r="M483" t="str">
        <f>TEXT(Table3[[#This Row],[Order Date]],"DDD")</f>
        <v>Tue</v>
      </c>
      <c r="N483" t="s">
        <v>24</v>
      </c>
      <c r="O483">
        <f>ROUND(G483*H483*VLOOKUP(Table3[[#This Row],[Product Name]],Table2[],2,FALSE),0)</f>
        <v>2916</v>
      </c>
      <c r="P483">
        <f>Table3[[#This Row],[Quantity]]*Table3[[#This Row],[Unit Price]]</f>
        <v>3430.5</v>
      </c>
      <c r="Q483">
        <f>Table3[[#This Row],[Sales Revenue]]-Table3[[#This Row],[Total Cost]]</f>
        <v>514.5</v>
      </c>
      <c r="R483">
        <f>DATEDIF(Table3[[#This Row],[Order Date]],Table3[[#This Row],[Delivery Date]],"D")</f>
        <v>3</v>
      </c>
    </row>
    <row r="484" spans="1:18" x14ac:dyDescent="0.35">
      <c r="A484" t="s">
        <v>1021</v>
      </c>
      <c r="B484" t="s">
        <v>1022</v>
      </c>
      <c r="C484" t="s">
        <v>27</v>
      </c>
      <c r="D484" t="s">
        <v>124</v>
      </c>
      <c r="E484" s="1">
        <v>45292</v>
      </c>
      <c r="F484" s="1">
        <v>45298</v>
      </c>
      <c r="G484">
        <v>3</v>
      </c>
      <c r="H484">
        <v>293.16000000000003</v>
      </c>
      <c r="I484" t="s">
        <v>33</v>
      </c>
      <c r="J484" t="s">
        <v>16</v>
      </c>
      <c r="K484" t="str">
        <f>TEXT(Table3[[#This Row],[Order Date]],"YYYY")</f>
        <v>2024</v>
      </c>
      <c r="L484" t="str">
        <f>TEXT(Table3[[#This Row],[Order Date]],"MMM")</f>
        <v>Jan</v>
      </c>
      <c r="M484" t="str">
        <f>TEXT(Table3[[#This Row],[Order Date]],"DDD")</f>
        <v>Mon</v>
      </c>
      <c r="N484" t="s">
        <v>63</v>
      </c>
      <c r="O484">
        <f>ROUND(G484*H484*VLOOKUP(Table3[[#This Row],[Product Name]],Table2[],2,FALSE),0)</f>
        <v>572</v>
      </c>
      <c r="P484">
        <f>Table3[[#This Row],[Quantity]]*Table3[[#This Row],[Unit Price]]</f>
        <v>879.48</v>
      </c>
      <c r="Q484">
        <f>Table3[[#This Row],[Sales Revenue]]-Table3[[#This Row],[Total Cost]]</f>
        <v>307.48</v>
      </c>
      <c r="R484">
        <f>DATEDIF(Table3[[#This Row],[Order Date]],Table3[[#This Row],[Delivery Date]],"D")</f>
        <v>6</v>
      </c>
    </row>
    <row r="485" spans="1:18" x14ac:dyDescent="0.35">
      <c r="A485" t="s">
        <v>1023</v>
      </c>
      <c r="B485" t="s">
        <v>1024</v>
      </c>
      <c r="C485" t="s">
        <v>61</v>
      </c>
      <c r="D485" t="s">
        <v>78</v>
      </c>
      <c r="E485" s="1">
        <v>45550</v>
      </c>
      <c r="F485" s="1">
        <v>45560</v>
      </c>
      <c r="G485">
        <v>6</v>
      </c>
      <c r="H485">
        <v>552.61</v>
      </c>
      <c r="I485" t="s">
        <v>22</v>
      </c>
      <c r="J485" t="s">
        <v>58</v>
      </c>
      <c r="K485" t="str">
        <f>TEXT(Table3[[#This Row],[Order Date]],"YYYY")</f>
        <v>2024</v>
      </c>
      <c r="L485" t="str">
        <f>TEXT(Table3[[#This Row],[Order Date]],"MMM")</f>
        <v>Sep</v>
      </c>
      <c r="M485" t="str">
        <f>TEXT(Table3[[#This Row],[Order Date]],"DDD")</f>
        <v>Sun</v>
      </c>
      <c r="N485" t="s">
        <v>63</v>
      </c>
      <c r="O485">
        <f>ROUND(G485*H485*VLOOKUP(Table3[[#This Row],[Product Name]],Table2[],2,FALSE),0)</f>
        <v>2321</v>
      </c>
      <c r="P485">
        <f>Table3[[#This Row],[Quantity]]*Table3[[#This Row],[Unit Price]]</f>
        <v>3315.66</v>
      </c>
      <c r="Q485">
        <f>Table3[[#This Row],[Sales Revenue]]-Table3[[#This Row],[Total Cost]]</f>
        <v>994.65999999999985</v>
      </c>
      <c r="R485">
        <f>DATEDIF(Table3[[#This Row],[Order Date]],Table3[[#This Row],[Delivery Date]],"D")</f>
        <v>10</v>
      </c>
    </row>
    <row r="486" spans="1:18" x14ac:dyDescent="0.35">
      <c r="A486" t="s">
        <v>1025</v>
      </c>
      <c r="B486" t="s">
        <v>1026</v>
      </c>
      <c r="C486" t="s">
        <v>13</v>
      </c>
      <c r="D486" t="s">
        <v>55</v>
      </c>
      <c r="E486" s="1">
        <v>45380</v>
      </c>
      <c r="F486" s="1">
        <v>45389</v>
      </c>
      <c r="G486">
        <v>7</v>
      </c>
      <c r="H486">
        <v>834.84</v>
      </c>
      <c r="I486" t="s">
        <v>22</v>
      </c>
      <c r="J486" t="s">
        <v>23</v>
      </c>
      <c r="K486" t="str">
        <f>TEXT(Table3[[#This Row],[Order Date]],"YYYY")</f>
        <v>2024</v>
      </c>
      <c r="L486" t="str">
        <f>TEXT(Table3[[#This Row],[Order Date]],"MMM")</f>
        <v>Mar</v>
      </c>
      <c r="M486" t="str">
        <f>TEXT(Table3[[#This Row],[Order Date]],"DDD")</f>
        <v>Fri</v>
      </c>
      <c r="N486" t="s">
        <v>34</v>
      </c>
      <c r="O486">
        <f>ROUND(G486*H486*VLOOKUP(Table3[[#This Row],[Product Name]],Table2[],2,FALSE),0)</f>
        <v>3506</v>
      </c>
      <c r="P486">
        <f>Table3[[#This Row],[Quantity]]*Table3[[#This Row],[Unit Price]]</f>
        <v>5843.88</v>
      </c>
      <c r="Q486">
        <f>Table3[[#This Row],[Sales Revenue]]-Table3[[#This Row],[Total Cost]]</f>
        <v>2337.88</v>
      </c>
      <c r="R486">
        <f>DATEDIF(Table3[[#This Row],[Order Date]],Table3[[#This Row],[Delivery Date]],"D")</f>
        <v>9</v>
      </c>
    </row>
    <row r="487" spans="1:18" x14ac:dyDescent="0.35">
      <c r="A487" t="s">
        <v>1027</v>
      </c>
      <c r="B487" t="s">
        <v>1028</v>
      </c>
      <c r="C487" t="s">
        <v>20</v>
      </c>
      <c r="D487" t="s">
        <v>21</v>
      </c>
      <c r="E487" s="1">
        <v>45637</v>
      </c>
      <c r="F487" s="1">
        <v>45645</v>
      </c>
      <c r="G487">
        <v>7</v>
      </c>
      <c r="H487">
        <v>289.52</v>
      </c>
      <c r="I487" t="s">
        <v>15</v>
      </c>
      <c r="J487" t="s">
        <v>49</v>
      </c>
      <c r="K487" t="str">
        <f>TEXT(Table3[[#This Row],[Order Date]],"YYYY")</f>
        <v>2024</v>
      </c>
      <c r="L487" t="str">
        <f>TEXT(Table3[[#This Row],[Order Date]],"MMM")</f>
        <v>Dec</v>
      </c>
      <c r="M487" t="str">
        <f>TEXT(Table3[[#This Row],[Order Date]],"DDD")</f>
        <v>Wed</v>
      </c>
      <c r="N487" t="s">
        <v>24</v>
      </c>
      <c r="O487">
        <f>ROUND(G487*H487*VLOOKUP(Table3[[#This Row],[Product Name]],Table2[],2,FALSE),0)</f>
        <v>1317</v>
      </c>
      <c r="P487">
        <f>Table3[[#This Row],[Quantity]]*Table3[[#This Row],[Unit Price]]</f>
        <v>2026.6399999999999</v>
      </c>
      <c r="Q487">
        <f>Table3[[#This Row],[Sales Revenue]]-Table3[[#This Row],[Total Cost]]</f>
        <v>709.63999999999987</v>
      </c>
      <c r="R487">
        <f>DATEDIF(Table3[[#This Row],[Order Date]],Table3[[#This Row],[Delivery Date]],"D")</f>
        <v>8</v>
      </c>
    </row>
    <row r="488" spans="1:18" x14ac:dyDescent="0.35">
      <c r="A488" t="s">
        <v>1029</v>
      </c>
      <c r="B488" t="s">
        <v>1030</v>
      </c>
      <c r="C488" t="s">
        <v>27</v>
      </c>
      <c r="D488" t="s">
        <v>28</v>
      </c>
      <c r="E488" s="1">
        <v>45483</v>
      </c>
      <c r="F488" s="1">
        <v>45489</v>
      </c>
      <c r="G488">
        <v>9</v>
      </c>
      <c r="H488">
        <v>246.52</v>
      </c>
      <c r="I488" t="s">
        <v>22</v>
      </c>
      <c r="J488" t="s">
        <v>23</v>
      </c>
      <c r="K488" t="str">
        <f>TEXT(Table3[[#This Row],[Order Date]],"YYYY")</f>
        <v>2024</v>
      </c>
      <c r="L488" t="str">
        <f>TEXT(Table3[[#This Row],[Order Date]],"MMM")</f>
        <v>Jul</v>
      </c>
      <c r="M488" t="str">
        <f>TEXT(Table3[[#This Row],[Order Date]],"DDD")</f>
        <v>Wed</v>
      </c>
      <c r="N488" t="s">
        <v>34</v>
      </c>
      <c r="O488">
        <f>ROUND(G488*H488*VLOOKUP(Table3[[#This Row],[Product Name]],Table2[],2,FALSE),0)</f>
        <v>1775</v>
      </c>
      <c r="P488">
        <f>Table3[[#This Row],[Quantity]]*Table3[[#This Row],[Unit Price]]</f>
        <v>2218.6800000000003</v>
      </c>
      <c r="Q488">
        <f>Table3[[#This Row],[Sales Revenue]]-Table3[[#This Row],[Total Cost]]</f>
        <v>443.68000000000029</v>
      </c>
      <c r="R488">
        <f>DATEDIF(Table3[[#This Row],[Order Date]],Table3[[#This Row],[Delivery Date]],"D")</f>
        <v>6</v>
      </c>
    </row>
    <row r="489" spans="1:18" x14ac:dyDescent="0.35">
      <c r="A489" t="s">
        <v>1031</v>
      </c>
      <c r="B489" t="s">
        <v>1032</v>
      </c>
      <c r="C489" t="s">
        <v>61</v>
      </c>
      <c r="D489" t="s">
        <v>78</v>
      </c>
      <c r="E489" s="1">
        <v>45496</v>
      </c>
      <c r="F489" s="1">
        <v>45505</v>
      </c>
      <c r="G489">
        <v>3</v>
      </c>
      <c r="H489">
        <v>806.87</v>
      </c>
      <c r="I489" t="s">
        <v>15</v>
      </c>
      <c r="J489" t="s">
        <v>58</v>
      </c>
      <c r="K489" t="str">
        <f>TEXT(Table3[[#This Row],[Order Date]],"YYYY")</f>
        <v>2024</v>
      </c>
      <c r="L489" t="str">
        <f>TEXT(Table3[[#This Row],[Order Date]],"MMM")</f>
        <v>Jul</v>
      </c>
      <c r="M489" t="str">
        <f>TEXT(Table3[[#This Row],[Order Date]],"DDD")</f>
        <v>Tue</v>
      </c>
      <c r="N489" t="s">
        <v>17</v>
      </c>
      <c r="O489">
        <f>ROUND(G489*H489*VLOOKUP(Table3[[#This Row],[Product Name]],Table2[],2,FALSE),0)</f>
        <v>1694</v>
      </c>
      <c r="P489">
        <f>Table3[[#This Row],[Quantity]]*Table3[[#This Row],[Unit Price]]</f>
        <v>2420.61</v>
      </c>
      <c r="Q489">
        <f>Table3[[#This Row],[Sales Revenue]]-Table3[[#This Row],[Total Cost]]</f>
        <v>726.61000000000013</v>
      </c>
      <c r="R489">
        <f>DATEDIF(Table3[[#This Row],[Order Date]],Table3[[#This Row],[Delivery Date]],"D")</f>
        <v>9</v>
      </c>
    </row>
    <row r="490" spans="1:18" x14ac:dyDescent="0.35">
      <c r="A490" t="s">
        <v>1033</v>
      </c>
      <c r="B490" t="s">
        <v>1034</v>
      </c>
      <c r="C490" t="s">
        <v>37</v>
      </c>
      <c r="D490" t="s">
        <v>85</v>
      </c>
      <c r="E490" s="1">
        <v>45606</v>
      </c>
      <c r="F490" s="1">
        <v>45609</v>
      </c>
      <c r="G490">
        <v>3</v>
      </c>
      <c r="H490">
        <v>465.82</v>
      </c>
      <c r="I490" t="s">
        <v>22</v>
      </c>
      <c r="J490" t="s">
        <v>16</v>
      </c>
      <c r="K490" t="str">
        <f>TEXT(Table3[[#This Row],[Order Date]],"YYYY")</f>
        <v>2024</v>
      </c>
      <c r="L490" t="str">
        <f>TEXT(Table3[[#This Row],[Order Date]],"MMM")</f>
        <v>Nov</v>
      </c>
      <c r="M490" t="str">
        <f>TEXT(Table3[[#This Row],[Order Date]],"DDD")</f>
        <v>Sun</v>
      </c>
      <c r="N490" t="s">
        <v>34</v>
      </c>
      <c r="O490">
        <f>ROUND(G490*H490*VLOOKUP(Table3[[#This Row],[Product Name]],Table2[],2,FALSE),0)</f>
        <v>769</v>
      </c>
      <c r="P490">
        <f>Table3[[#This Row],[Quantity]]*Table3[[#This Row],[Unit Price]]</f>
        <v>1397.46</v>
      </c>
      <c r="Q490">
        <f>Table3[[#This Row],[Sales Revenue]]-Table3[[#This Row],[Total Cost]]</f>
        <v>628.46</v>
      </c>
      <c r="R490">
        <f>DATEDIF(Table3[[#This Row],[Order Date]],Table3[[#This Row],[Delivery Date]],"D")</f>
        <v>3</v>
      </c>
    </row>
    <row r="491" spans="1:18" x14ac:dyDescent="0.35">
      <c r="A491" t="s">
        <v>1035</v>
      </c>
      <c r="B491" t="s">
        <v>1036</v>
      </c>
      <c r="C491" t="s">
        <v>13</v>
      </c>
      <c r="D491" t="s">
        <v>82</v>
      </c>
      <c r="E491" s="1">
        <v>45581</v>
      </c>
      <c r="F491" s="1">
        <v>45585</v>
      </c>
      <c r="G491">
        <v>3</v>
      </c>
      <c r="H491">
        <v>143.99</v>
      </c>
      <c r="I491" t="s">
        <v>22</v>
      </c>
      <c r="J491" t="s">
        <v>49</v>
      </c>
      <c r="K491" t="str">
        <f>TEXT(Table3[[#This Row],[Order Date]],"YYYY")</f>
        <v>2024</v>
      </c>
      <c r="L491" t="str">
        <f>TEXT(Table3[[#This Row],[Order Date]],"MMM")</f>
        <v>Oct</v>
      </c>
      <c r="M491" t="str">
        <f>TEXT(Table3[[#This Row],[Order Date]],"DDD")</f>
        <v>Wed</v>
      </c>
      <c r="N491" t="s">
        <v>63</v>
      </c>
      <c r="O491">
        <f>ROUND(G491*H491*VLOOKUP(Table3[[#This Row],[Product Name]],Table2[],2,FALSE),0)</f>
        <v>281</v>
      </c>
      <c r="P491">
        <f>Table3[[#This Row],[Quantity]]*Table3[[#This Row],[Unit Price]]</f>
        <v>431.97</v>
      </c>
      <c r="Q491">
        <f>Table3[[#This Row],[Sales Revenue]]-Table3[[#This Row],[Total Cost]]</f>
        <v>150.97000000000003</v>
      </c>
      <c r="R491">
        <f>DATEDIF(Table3[[#This Row],[Order Date]],Table3[[#This Row],[Delivery Date]],"D")</f>
        <v>4</v>
      </c>
    </row>
    <row r="492" spans="1:18" x14ac:dyDescent="0.35">
      <c r="A492" t="s">
        <v>1037</v>
      </c>
      <c r="B492" t="s">
        <v>1038</v>
      </c>
      <c r="C492" t="s">
        <v>20</v>
      </c>
      <c r="D492" t="s">
        <v>93</v>
      </c>
      <c r="E492" s="1">
        <v>45562</v>
      </c>
      <c r="F492" s="1">
        <v>45571</v>
      </c>
      <c r="G492">
        <v>4</v>
      </c>
      <c r="H492">
        <v>177.38</v>
      </c>
      <c r="I492" t="s">
        <v>15</v>
      </c>
      <c r="J492" t="s">
        <v>58</v>
      </c>
      <c r="K492" t="str">
        <f>TEXT(Table3[[#This Row],[Order Date]],"YYYY")</f>
        <v>2024</v>
      </c>
      <c r="L492" t="str">
        <f>TEXT(Table3[[#This Row],[Order Date]],"MMM")</f>
        <v>Sep</v>
      </c>
      <c r="M492" t="str">
        <f>TEXT(Table3[[#This Row],[Order Date]],"DDD")</f>
        <v>Fri</v>
      </c>
      <c r="N492" t="s">
        <v>34</v>
      </c>
      <c r="O492">
        <f>ROUND(G492*H492*VLOOKUP(Table3[[#This Row],[Product Name]],Table2[],2,FALSE),0)</f>
        <v>426</v>
      </c>
      <c r="P492">
        <f>Table3[[#This Row],[Quantity]]*Table3[[#This Row],[Unit Price]]</f>
        <v>709.52</v>
      </c>
      <c r="Q492">
        <f>Table3[[#This Row],[Sales Revenue]]-Table3[[#This Row],[Total Cost]]</f>
        <v>283.52</v>
      </c>
      <c r="R492">
        <f>DATEDIF(Table3[[#This Row],[Order Date]],Table3[[#This Row],[Delivery Date]],"D")</f>
        <v>9</v>
      </c>
    </row>
    <row r="493" spans="1:18" x14ac:dyDescent="0.35">
      <c r="A493" t="s">
        <v>1039</v>
      </c>
      <c r="B493" t="s">
        <v>1040</v>
      </c>
      <c r="C493" t="s">
        <v>61</v>
      </c>
      <c r="D493" t="s">
        <v>78</v>
      </c>
      <c r="E493" s="1">
        <v>45594</v>
      </c>
      <c r="F493" s="1">
        <v>45603</v>
      </c>
      <c r="G493">
        <v>9</v>
      </c>
      <c r="H493">
        <v>206.67</v>
      </c>
      <c r="I493" t="s">
        <v>33</v>
      </c>
      <c r="J493" t="s">
        <v>23</v>
      </c>
      <c r="K493" t="str">
        <f>TEXT(Table3[[#This Row],[Order Date]],"YYYY")</f>
        <v>2024</v>
      </c>
      <c r="L493" t="str">
        <f>TEXT(Table3[[#This Row],[Order Date]],"MMM")</f>
        <v>Oct</v>
      </c>
      <c r="M493" t="str">
        <f>TEXT(Table3[[#This Row],[Order Date]],"DDD")</f>
        <v>Tue</v>
      </c>
      <c r="N493" t="s">
        <v>63</v>
      </c>
      <c r="O493">
        <f>ROUND(G493*H493*VLOOKUP(Table3[[#This Row],[Product Name]],Table2[],2,FALSE),0)</f>
        <v>1302</v>
      </c>
      <c r="P493">
        <f>Table3[[#This Row],[Quantity]]*Table3[[#This Row],[Unit Price]]</f>
        <v>1860.03</v>
      </c>
      <c r="Q493">
        <f>Table3[[#This Row],[Sales Revenue]]-Table3[[#This Row],[Total Cost]]</f>
        <v>558.03</v>
      </c>
      <c r="R493">
        <f>DATEDIF(Table3[[#This Row],[Order Date]],Table3[[#This Row],[Delivery Date]],"D")</f>
        <v>9</v>
      </c>
    </row>
    <row r="494" spans="1:18" x14ac:dyDescent="0.35">
      <c r="A494" t="s">
        <v>1041</v>
      </c>
      <c r="B494" t="s">
        <v>1042</v>
      </c>
      <c r="C494" t="s">
        <v>27</v>
      </c>
      <c r="D494" t="s">
        <v>88</v>
      </c>
      <c r="E494" s="1">
        <v>45608</v>
      </c>
      <c r="F494" s="1">
        <v>45616</v>
      </c>
      <c r="G494">
        <v>6</v>
      </c>
      <c r="H494">
        <v>472</v>
      </c>
      <c r="I494" t="s">
        <v>22</v>
      </c>
      <c r="J494" t="s">
        <v>16</v>
      </c>
      <c r="K494" t="str">
        <f>TEXT(Table3[[#This Row],[Order Date]],"YYYY")</f>
        <v>2024</v>
      </c>
      <c r="L494" t="str">
        <f>TEXT(Table3[[#This Row],[Order Date]],"MMM")</f>
        <v>Nov</v>
      </c>
      <c r="M494" t="str">
        <f>TEXT(Table3[[#This Row],[Order Date]],"DDD")</f>
        <v>Tue</v>
      </c>
      <c r="N494" t="s">
        <v>29</v>
      </c>
      <c r="O494">
        <f>ROUND(G494*H494*VLOOKUP(Table3[[#This Row],[Product Name]],Table2[],2,FALSE),0)</f>
        <v>1416</v>
      </c>
      <c r="P494">
        <f>Table3[[#This Row],[Quantity]]*Table3[[#This Row],[Unit Price]]</f>
        <v>2832</v>
      </c>
      <c r="Q494">
        <f>Table3[[#This Row],[Sales Revenue]]-Table3[[#This Row],[Total Cost]]</f>
        <v>1416</v>
      </c>
      <c r="R494">
        <f>DATEDIF(Table3[[#This Row],[Order Date]],Table3[[#This Row],[Delivery Date]],"D")</f>
        <v>8</v>
      </c>
    </row>
    <row r="495" spans="1:18" x14ac:dyDescent="0.35">
      <c r="A495" t="s">
        <v>1043</v>
      </c>
      <c r="B495" t="s">
        <v>1044</v>
      </c>
      <c r="C495" t="s">
        <v>37</v>
      </c>
      <c r="D495" t="s">
        <v>38</v>
      </c>
      <c r="E495" s="1">
        <v>45683</v>
      </c>
      <c r="F495" s="1">
        <v>45686</v>
      </c>
      <c r="G495">
        <v>10</v>
      </c>
      <c r="H495">
        <v>916.06</v>
      </c>
      <c r="I495" t="s">
        <v>15</v>
      </c>
      <c r="J495" t="s">
        <v>16</v>
      </c>
      <c r="K495" t="str">
        <f>TEXT(Table3[[#This Row],[Order Date]],"YYYY")</f>
        <v>2025</v>
      </c>
      <c r="L495" t="str">
        <f>TEXT(Table3[[#This Row],[Order Date]],"MMM")</f>
        <v>Jan</v>
      </c>
      <c r="M495" t="str">
        <f>TEXT(Table3[[#This Row],[Order Date]],"DDD")</f>
        <v>Sun</v>
      </c>
      <c r="N495" t="s">
        <v>29</v>
      </c>
      <c r="O495">
        <f>ROUND(G495*H495*VLOOKUP(Table3[[#This Row],[Product Name]],Table2[],2,FALSE),0)</f>
        <v>6412</v>
      </c>
      <c r="P495">
        <f>Table3[[#This Row],[Quantity]]*Table3[[#This Row],[Unit Price]]</f>
        <v>9160.5999999999985</v>
      </c>
      <c r="Q495">
        <f>Table3[[#This Row],[Sales Revenue]]-Table3[[#This Row],[Total Cost]]</f>
        <v>2748.5999999999985</v>
      </c>
      <c r="R495">
        <f>DATEDIF(Table3[[#This Row],[Order Date]],Table3[[#This Row],[Delivery Date]],"D")</f>
        <v>3</v>
      </c>
    </row>
    <row r="496" spans="1:18" x14ac:dyDescent="0.35">
      <c r="A496" t="s">
        <v>1045</v>
      </c>
      <c r="B496" t="s">
        <v>1046</v>
      </c>
      <c r="C496" t="s">
        <v>27</v>
      </c>
      <c r="D496" t="s">
        <v>32</v>
      </c>
      <c r="E496" s="1">
        <v>45649</v>
      </c>
      <c r="F496" s="1">
        <v>45658</v>
      </c>
      <c r="G496">
        <v>5</v>
      </c>
      <c r="H496">
        <v>356.19</v>
      </c>
      <c r="I496" t="s">
        <v>22</v>
      </c>
      <c r="J496" t="s">
        <v>58</v>
      </c>
      <c r="K496" t="str">
        <f>TEXT(Table3[[#This Row],[Order Date]],"YYYY")</f>
        <v>2024</v>
      </c>
      <c r="L496" t="str">
        <f>TEXT(Table3[[#This Row],[Order Date]],"MMM")</f>
        <v>Dec</v>
      </c>
      <c r="M496" t="str">
        <f>TEXT(Table3[[#This Row],[Order Date]],"DDD")</f>
        <v>Mon</v>
      </c>
      <c r="N496" t="s">
        <v>34</v>
      </c>
      <c r="O496">
        <f>ROUND(G496*H496*VLOOKUP(Table3[[#This Row],[Product Name]],Table2[],2,FALSE),0)</f>
        <v>1514</v>
      </c>
      <c r="P496">
        <f>Table3[[#This Row],[Quantity]]*Table3[[#This Row],[Unit Price]]</f>
        <v>1780.95</v>
      </c>
      <c r="Q496">
        <f>Table3[[#This Row],[Sales Revenue]]-Table3[[#This Row],[Total Cost]]</f>
        <v>266.95000000000005</v>
      </c>
      <c r="R496">
        <f>DATEDIF(Table3[[#This Row],[Order Date]],Table3[[#This Row],[Delivery Date]],"D")</f>
        <v>9</v>
      </c>
    </row>
    <row r="497" spans="1:18" x14ac:dyDescent="0.35">
      <c r="A497" t="s">
        <v>1047</v>
      </c>
      <c r="B497" t="s">
        <v>1048</v>
      </c>
      <c r="C497" t="s">
        <v>20</v>
      </c>
      <c r="D497" t="s">
        <v>103</v>
      </c>
      <c r="E497" s="1">
        <v>45377</v>
      </c>
      <c r="F497" s="1">
        <v>45380</v>
      </c>
      <c r="G497">
        <v>9</v>
      </c>
      <c r="H497">
        <v>936.66</v>
      </c>
      <c r="I497" t="s">
        <v>22</v>
      </c>
      <c r="J497" t="s">
        <v>49</v>
      </c>
      <c r="K497" t="str">
        <f>TEXT(Table3[[#This Row],[Order Date]],"YYYY")</f>
        <v>2024</v>
      </c>
      <c r="L497" t="str">
        <f>TEXT(Table3[[#This Row],[Order Date]],"MMM")</f>
        <v>Mar</v>
      </c>
      <c r="M497" t="str">
        <f>TEXT(Table3[[#This Row],[Order Date]],"DDD")</f>
        <v>Tue</v>
      </c>
      <c r="N497" t="s">
        <v>34</v>
      </c>
      <c r="O497">
        <f>ROUND(G497*H497*VLOOKUP(Table3[[#This Row],[Product Name]],Table2[],2,FALSE),0)</f>
        <v>4636</v>
      </c>
      <c r="P497">
        <f>Table3[[#This Row],[Quantity]]*Table3[[#This Row],[Unit Price]]</f>
        <v>8429.94</v>
      </c>
      <c r="Q497">
        <f>Table3[[#This Row],[Sales Revenue]]-Table3[[#This Row],[Total Cost]]</f>
        <v>3793.9400000000005</v>
      </c>
      <c r="R497">
        <f>DATEDIF(Table3[[#This Row],[Order Date]],Table3[[#This Row],[Delivery Date]],"D")</f>
        <v>3</v>
      </c>
    </row>
    <row r="498" spans="1:18" x14ac:dyDescent="0.35">
      <c r="A498" t="s">
        <v>1049</v>
      </c>
      <c r="B498" t="s">
        <v>1050</v>
      </c>
      <c r="C498" t="s">
        <v>27</v>
      </c>
      <c r="D498" t="s">
        <v>32</v>
      </c>
      <c r="E498" s="1">
        <v>45338</v>
      </c>
      <c r="F498" s="1">
        <v>45345</v>
      </c>
      <c r="G498">
        <v>7</v>
      </c>
      <c r="H498">
        <v>231.79</v>
      </c>
      <c r="I498" t="s">
        <v>15</v>
      </c>
      <c r="J498" t="s">
        <v>23</v>
      </c>
      <c r="K498" t="str">
        <f>TEXT(Table3[[#This Row],[Order Date]],"YYYY")</f>
        <v>2024</v>
      </c>
      <c r="L498" t="str">
        <f>TEXT(Table3[[#This Row],[Order Date]],"MMM")</f>
        <v>Feb</v>
      </c>
      <c r="M498" t="str">
        <f>TEXT(Table3[[#This Row],[Order Date]],"DDD")</f>
        <v>Fri</v>
      </c>
      <c r="N498" t="s">
        <v>43</v>
      </c>
      <c r="O498">
        <f>ROUND(G498*H498*VLOOKUP(Table3[[#This Row],[Product Name]],Table2[],2,FALSE),0)</f>
        <v>1379</v>
      </c>
      <c r="P498">
        <f>Table3[[#This Row],[Quantity]]*Table3[[#This Row],[Unit Price]]</f>
        <v>1622.53</v>
      </c>
      <c r="Q498">
        <f>Table3[[#This Row],[Sales Revenue]]-Table3[[#This Row],[Total Cost]]</f>
        <v>243.52999999999997</v>
      </c>
      <c r="R498">
        <f>DATEDIF(Table3[[#This Row],[Order Date]],Table3[[#This Row],[Delivery Date]],"D")</f>
        <v>7</v>
      </c>
    </row>
    <row r="499" spans="1:18" x14ac:dyDescent="0.35">
      <c r="A499" t="s">
        <v>1051</v>
      </c>
      <c r="B499" t="s">
        <v>1052</v>
      </c>
      <c r="C499" t="s">
        <v>37</v>
      </c>
      <c r="D499" t="s">
        <v>114</v>
      </c>
      <c r="E499" s="1">
        <v>45378</v>
      </c>
      <c r="F499" s="1">
        <v>45387</v>
      </c>
      <c r="G499">
        <v>8</v>
      </c>
      <c r="H499">
        <v>229.39</v>
      </c>
      <c r="I499" t="s">
        <v>33</v>
      </c>
      <c r="J499" t="s">
        <v>49</v>
      </c>
      <c r="K499" t="str">
        <f>TEXT(Table3[[#This Row],[Order Date]],"YYYY")</f>
        <v>2024</v>
      </c>
      <c r="L499" t="str">
        <f>TEXT(Table3[[#This Row],[Order Date]],"MMM")</f>
        <v>Mar</v>
      </c>
      <c r="M499" t="str">
        <f>TEXT(Table3[[#This Row],[Order Date]],"DDD")</f>
        <v>Wed</v>
      </c>
      <c r="N499" t="s">
        <v>24</v>
      </c>
      <c r="O499">
        <f>ROUND(G499*H499*VLOOKUP(Table3[[#This Row],[Product Name]],Table2[],2,FALSE),0)</f>
        <v>1101</v>
      </c>
      <c r="P499">
        <f>Table3[[#This Row],[Quantity]]*Table3[[#This Row],[Unit Price]]</f>
        <v>1835.12</v>
      </c>
      <c r="Q499">
        <f>Table3[[#This Row],[Sales Revenue]]-Table3[[#This Row],[Total Cost]]</f>
        <v>734.11999999999989</v>
      </c>
      <c r="R499">
        <f>DATEDIF(Table3[[#This Row],[Order Date]],Table3[[#This Row],[Delivery Date]],"D")</f>
        <v>9</v>
      </c>
    </row>
    <row r="500" spans="1:18" x14ac:dyDescent="0.35">
      <c r="A500" t="s">
        <v>1053</v>
      </c>
      <c r="B500" t="s">
        <v>1054</v>
      </c>
      <c r="C500" t="s">
        <v>61</v>
      </c>
      <c r="D500" t="s">
        <v>163</v>
      </c>
      <c r="E500" s="1">
        <v>45368</v>
      </c>
      <c r="F500" s="1">
        <v>45370</v>
      </c>
      <c r="G500">
        <v>9</v>
      </c>
      <c r="H500">
        <v>362.58</v>
      </c>
      <c r="I500" t="s">
        <v>22</v>
      </c>
      <c r="J500" t="s">
        <v>58</v>
      </c>
      <c r="K500" t="str">
        <f>TEXT(Table3[[#This Row],[Order Date]],"YYYY")</f>
        <v>2024</v>
      </c>
      <c r="L500" t="str">
        <f>TEXT(Table3[[#This Row],[Order Date]],"MMM")</f>
        <v>Mar</v>
      </c>
      <c r="M500" t="str">
        <f>TEXT(Table3[[#This Row],[Order Date]],"DDD")</f>
        <v>Sun</v>
      </c>
      <c r="N500" t="s">
        <v>29</v>
      </c>
      <c r="O500">
        <f>ROUND(G500*H500*VLOOKUP(Table3[[#This Row],[Product Name]],Table2[],2,FALSE),0)</f>
        <v>2121</v>
      </c>
      <c r="P500">
        <f>Table3[[#This Row],[Quantity]]*Table3[[#This Row],[Unit Price]]</f>
        <v>3263.22</v>
      </c>
      <c r="Q500">
        <f>Table3[[#This Row],[Sales Revenue]]-Table3[[#This Row],[Total Cost]]</f>
        <v>1142.2199999999998</v>
      </c>
      <c r="R500">
        <f>DATEDIF(Table3[[#This Row],[Order Date]],Table3[[#This Row],[Delivery Date]],"D")</f>
        <v>2</v>
      </c>
    </row>
    <row r="501" spans="1:18" x14ac:dyDescent="0.35">
      <c r="A501" t="s">
        <v>1055</v>
      </c>
      <c r="B501" t="s">
        <v>1056</v>
      </c>
      <c r="C501" t="s">
        <v>37</v>
      </c>
      <c r="D501" t="s">
        <v>38</v>
      </c>
      <c r="E501" s="1">
        <v>45309</v>
      </c>
      <c r="F501" s="1">
        <v>45316</v>
      </c>
      <c r="G501">
        <v>8</v>
      </c>
      <c r="H501">
        <v>229.66</v>
      </c>
      <c r="I501" t="s">
        <v>22</v>
      </c>
      <c r="J501" t="s">
        <v>49</v>
      </c>
      <c r="K501" t="str">
        <f>TEXT(Table3[[#This Row],[Order Date]],"YYYY")</f>
        <v>2024</v>
      </c>
      <c r="L501" t="str">
        <f>TEXT(Table3[[#This Row],[Order Date]],"MMM")</f>
        <v>Jan</v>
      </c>
      <c r="M501" t="str">
        <f>TEXT(Table3[[#This Row],[Order Date]],"DDD")</f>
        <v>Thu</v>
      </c>
      <c r="N501" t="s">
        <v>34</v>
      </c>
      <c r="O501">
        <f>ROUND(G501*H501*VLOOKUP(Table3[[#This Row],[Product Name]],Table2[],2,FALSE),0)</f>
        <v>1286</v>
      </c>
      <c r="P501">
        <f>Table3[[#This Row],[Quantity]]*Table3[[#This Row],[Unit Price]]</f>
        <v>1837.28</v>
      </c>
      <c r="Q501">
        <f>Table3[[#This Row],[Sales Revenue]]-Table3[[#This Row],[Total Cost]]</f>
        <v>551.28</v>
      </c>
      <c r="R501">
        <f>DATEDIF(Table3[[#This Row],[Order Date]],Table3[[#This Row],[Delivery Date]],"D")</f>
        <v>7</v>
      </c>
    </row>
    <row r="502" spans="1:18" x14ac:dyDescent="0.35">
      <c r="A502" t="s">
        <v>1057</v>
      </c>
      <c r="B502" t="s">
        <v>1058</v>
      </c>
      <c r="C502" t="s">
        <v>20</v>
      </c>
      <c r="D502" t="s">
        <v>66</v>
      </c>
      <c r="E502" s="1">
        <v>45569</v>
      </c>
      <c r="F502" s="1">
        <v>45572</v>
      </c>
      <c r="G502">
        <v>4</v>
      </c>
      <c r="H502">
        <v>494.86</v>
      </c>
      <c r="I502" t="s">
        <v>33</v>
      </c>
      <c r="J502" t="s">
        <v>23</v>
      </c>
      <c r="K502" t="str">
        <f>TEXT(Table3[[#This Row],[Order Date]],"YYYY")</f>
        <v>2024</v>
      </c>
      <c r="L502" t="str">
        <f>TEXT(Table3[[#This Row],[Order Date]],"MMM")</f>
        <v>Oct</v>
      </c>
      <c r="M502" t="str">
        <f>TEXT(Table3[[#This Row],[Order Date]],"DDD")</f>
        <v>Fri</v>
      </c>
      <c r="N502" t="s">
        <v>63</v>
      </c>
      <c r="O502">
        <f>ROUND(G502*H502*VLOOKUP(Table3[[#This Row],[Product Name]],Table2[],2,FALSE),0)</f>
        <v>990</v>
      </c>
      <c r="P502">
        <f>Table3[[#This Row],[Quantity]]*Table3[[#This Row],[Unit Price]]</f>
        <v>1979.44</v>
      </c>
      <c r="Q502">
        <f>Table3[[#This Row],[Sales Revenue]]-Table3[[#This Row],[Total Cost]]</f>
        <v>989.44</v>
      </c>
      <c r="R502">
        <f>DATEDIF(Table3[[#This Row],[Order Date]],Table3[[#This Row],[Delivery Date]],"D")</f>
        <v>3</v>
      </c>
    </row>
    <row r="503" spans="1:18" x14ac:dyDescent="0.35">
      <c r="A503" t="s">
        <v>1059</v>
      </c>
      <c r="B503" t="s">
        <v>1060</v>
      </c>
      <c r="C503" t="s">
        <v>37</v>
      </c>
      <c r="D503" t="s">
        <v>85</v>
      </c>
      <c r="E503" s="1">
        <v>45507</v>
      </c>
      <c r="F503" s="1">
        <v>45511</v>
      </c>
      <c r="G503">
        <v>3</v>
      </c>
      <c r="H503">
        <v>916.41</v>
      </c>
      <c r="I503" t="s">
        <v>15</v>
      </c>
      <c r="J503" t="s">
        <v>49</v>
      </c>
      <c r="K503" t="str">
        <f>TEXT(Table3[[#This Row],[Order Date]],"YYYY")</f>
        <v>2024</v>
      </c>
      <c r="L503" t="str">
        <f>TEXT(Table3[[#This Row],[Order Date]],"MMM")</f>
        <v>Aug</v>
      </c>
      <c r="M503" t="str">
        <f>TEXT(Table3[[#This Row],[Order Date]],"DDD")</f>
        <v>Sat</v>
      </c>
      <c r="N503" t="s">
        <v>24</v>
      </c>
      <c r="O503">
        <f>ROUND(G503*H503*VLOOKUP(Table3[[#This Row],[Product Name]],Table2[],2,FALSE),0)</f>
        <v>1512</v>
      </c>
      <c r="P503">
        <f>Table3[[#This Row],[Quantity]]*Table3[[#This Row],[Unit Price]]</f>
        <v>2749.23</v>
      </c>
      <c r="Q503">
        <f>Table3[[#This Row],[Sales Revenue]]-Table3[[#This Row],[Total Cost]]</f>
        <v>1237.23</v>
      </c>
      <c r="R503">
        <f>DATEDIF(Table3[[#This Row],[Order Date]],Table3[[#This Row],[Delivery Date]],"D")</f>
        <v>4</v>
      </c>
    </row>
    <row r="504" spans="1:18" x14ac:dyDescent="0.35">
      <c r="A504" t="s">
        <v>1061</v>
      </c>
      <c r="B504" t="s">
        <v>1062</v>
      </c>
      <c r="C504" t="s">
        <v>27</v>
      </c>
      <c r="D504" t="s">
        <v>46</v>
      </c>
      <c r="E504" s="1">
        <v>45660</v>
      </c>
      <c r="F504" s="1">
        <v>45667</v>
      </c>
      <c r="G504">
        <v>9</v>
      </c>
      <c r="H504">
        <v>804.7</v>
      </c>
      <c r="I504" t="s">
        <v>33</v>
      </c>
      <c r="J504" t="s">
        <v>23</v>
      </c>
      <c r="K504" t="str">
        <f>TEXT(Table3[[#This Row],[Order Date]],"YYYY")</f>
        <v>2025</v>
      </c>
      <c r="L504" t="str">
        <f>TEXT(Table3[[#This Row],[Order Date]],"MMM")</f>
        <v>Jan</v>
      </c>
      <c r="M504" t="str">
        <f>TEXT(Table3[[#This Row],[Order Date]],"DDD")</f>
        <v>Fri</v>
      </c>
      <c r="N504" t="s">
        <v>79</v>
      </c>
      <c r="O504">
        <f>ROUND(G504*H504*VLOOKUP(Table3[[#This Row],[Product Name]],Table2[],2,FALSE),0)</f>
        <v>3983</v>
      </c>
      <c r="P504">
        <f>Table3[[#This Row],[Quantity]]*Table3[[#This Row],[Unit Price]]</f>
        <v>7242.3</v>
      </c>
      <c r="Q504">
        <f>Table3[[#This Row],[Sales Revenue]]-Table3[[#This Row],[Total Cost]]</f>
        <v>3259.3</v>
      </c>
      <c r="R504">
        <f>DATEDIF(Table3[[#This Row],[Order Date]],Table3[[#This Row],[Delivery Date]],"D")</f>
        <v>7</v>
      </c>
    </row>
    <row r="505" spans="1:18" x14ac:dyDescent="0.35">
      <c r="A505" t="s">
        <v>1063</v>
      </c>
      <c r="B505" t="s">
        <v>1064</v>
      </c>
      <c r="C505" t="s">
        <v>27</v>
      </c>
      <c r="D505" t="s">
        <v>32</v>
      </c>
      <c r="E505" s="1">
        <v>45427</v>
      </c>
      <c r="F505" s="1">
        <v>45431</v>
      </c>
      <c r="G505">
        <v>8</v>
      </c>
      <c r="H505">
        <v>108.76</v>
      </c>
      <c r="I505" t="s">
        <v>33</v>
      </c>
      <c r="J505" t="s">
        <v>23</v>
      </c>
      <c r="K505" t="str">
        <f>TEXT(Table3[[#This Row],[Order Date]],"YYYY")</f>
        <v>2024</v>
      </c>
      <c r="L505" t="str">
        <f>TEXT(Table3[[#This Row],[Order Date]],"MMM")</f>
        <v>May</v>
      </c>
      <c r="M505" t="str">
        <f>TEXT(Table3[[#This Row],[Order Date]],"DDD")</f>
        <v>Wed</v>
      </c>
      <c r="N505" t="s">
        <v>34</v>
      </c>
      <c r="O505">
        <f>ROUND(G505*H505*VLOOKUP(Table3[[#This Row],[Product Name]],Table2[],2,FALSE),0)</f>
        <v>740</v>
      </c>
      <c r="P505">
        <f>Table3[[#This Row],[Quantity]]*Table3[[#This Row],[Unit Price]]</f>
        <v>870.08</v>
      </c>
      <c r="Q505">
        <f>Table3[[#This Row],[Sales Revenue]]-Table3[[#This Row],[Total Cost]]</f>
        <v>130.08000000000004</v>
      </c>
      <c r="R505">
        <f>DATEDIF(Table3[[#This Row],[Order Date]],Table3[[#This Row],[Delivery Date]],"D")</f>
        <v>4</v>
      </c>
    </row>
    <row r="506" spans="1:18" x14ac:dyDescent="0.35">
      <c r="A506" t="s">
        <v>1065</v>
      </c>
      <c r="B506" t="s">
        <v>1066</v>
      </c>
      <c r="C506" t="s">
        <v>27</v>
      </c>
      <c r="D506" t="s">
        <v>32</v>
      </c>
      <c r="E506" s="1">
        <v>45337</v>
      </c>
      <c r="F506" s="1">
        <v>45346</v>
      </c>
      <c r="G506">
        <v>9</v>
      </c>
      <c r="H506">
        <v>951.87</v>
      </c>
      <c r="I506" t="s">
        <v>15</v>
      </c>
      <c r="J506" t="s">
        <v>49</v>
      </c>
      <c r="K506" t="str">
        <f>TEXT(Table3[[#This Row],[Order Date]],"YYYY")</f>
        <v>2024</v>
      </c>
      <c r="L506" t="str">
        <f>TEXT(Table3[[#This Row],[Order Date]],"MMM")</f>
        <v>Feb</v>
      </c>
      <c r="M506" t="str">
        <f>TEXT(Table3[[#This Row],[Order Date]],"DDD")</f>
        <v>Thu</v>
      </c>
      <c r="N506" t="s">
        <v>96</v>
      </c>
      <c r="O506">
        <f>ROUND(G506*H506*VLOOKUP(Table3[[#This Row],[Product Name]],Table2[],2,FALSE),0)</f>
        <v>7282</v>
      </c>
      <c r="P506">
        <f>Table3[[#This Row],[Quantity]]*Table3[[#This Row],[Unit Price]]</f>
        <v>8566.83</v>
      </c>
      <c r="Q506">
        <f>Table3[[#This Row],[Sales Revenue]]-Table3[[#This Row],[Total Cost]]</f>
        <v>1284.83</v>
      </c>
      <c r="R506">
        <f>DATEDIF(Table3[[#This Row],[Order Date]],Table3[[#This Row],[Delivery Date]],"D")</f>
        <v>9</v>
      </c>
    </row>
    <row r="507" spans="1:18" x14ac:dyDescent="0.35">
      <c r="A507" t="s">
        <v>1067</v>
      </c>
      <c r="B507" t="s">
        <v>1068</v>
      </c>
      <c r="C507" t="s">
        <v>61</v>
      </c>
      <c r="D507" t="s">
        <v>119</v>
      </c>
      <c r="E507" s="1">
        <v>45296</v>
      </c>
      <c r="F507" s="1">
        <v>45304</v>
      </c>
      <c r="G507">
        <v>1</v>
      </c>
      <c r="H507">
        <v>542.94000000000005</v>
      </c>
      <c r="I507" t="s">
        <v>15</v>
      </c>
      <c r="J507" t="s">
        <v>16</v>
      </c>
      <c r="K507" t="str">
        <f>TEXT(Table3[[#This Row],[Order Date]],"YYYY")</f>
        <v>2024</v>
      </c>
      <c r="L507" t="str">
        <f>TEXT(Table3[[#This Row],[Order Date]],"MMM")</f>
        <v>Jan</v>
      </c>
      <c r="M507" t="str">
        <f>TEXT(Table3[[#This Row],[Order Date]],"DDD")</f>
        <v>Fri</v>
      </c>
      <c r="N507" t="s">
        <v>17</v>
      </c>
      <c r="O507">
        <f>ROUND(G507*H507*VLOOKUP(Table3[[#This Row],[Product Name]],Table2[],2,FALSE),0)</f>
        <v>407</v>
      </c>
      <c r="P507">
        <f>Table3[[#This Row],[Quantity]]*Table3[[#This Row],[Unit Price]]</f>
        <v>542.94000000000005</v>
      </c>
      <c r="Q507">
        <f>Table3[[#This Row],[Sales Revenue]]-Table3[[#This Row],[Total Cost]]</f>
        <v>135.94000000000005</v>
      </c>
      <c r="R507">
        <f>DATEDIF(Table3[[#This Row],[Order Date]],Table3[[#This Row],[Delivery Date]],"D")</f>
        <v>8</v>
      </c>
    </row>
    <row r="508" spans="1:18" x14ac:dyDescent="0.35">
      <c r="A508" t="s">
        <v>1069</v>
      </c>
      <c r="B508" t="s">
        <v>1070</v>
      </c>
      <c r="C508" t="s">
        <v>27</v>
      </c>
      <c r="D508" t="s">
        <v>32</v>
      </c>
      <c r="E508" s="1">
        <v>45613</v>
      </c>
      <c r="F508" s="1">
        <v>45621</v>
      </c>
      <c r="G508">
        <v>3</v>
      </c>
      <c r="H508">
        <v>949.34</v>
      </c>
      <c r="I508" t="s">
        <v>22</v>
      </c>
      <c r="J508" t="s">
        <v>58</v>
      </c>
      <c r="K508" t="str">
        <f>TEXT(Table3[[#This Row],[Order Date]],"YYYY")</f>
        <v>2024</v>
      </c>
      <c r="L508" t="str">
        <f>TEXT(Table3[[#This Row],[Order Date]],"MMM")</f>
        <v>Nov</v>
      </c>
      <c r="M508" t="str">
        <f>TEXT(Table3[[#This Row],[Order Date]],"DDD")</f>
        <v>Sun</v>
      </c>
      <c r="N508" t="s">
        <v>43</v>
      </c>
      <c r="O508">
        <f>ROUND(G508*H508*VLOOKUP(Table3[[#This Row],[Product Name]],Table2[],2,FALSE),0)</f>
        <v>2421</v>
      </c>
      <c r="P508">
        <f>Table3[[#This Row],[Quantity]]*Table3[[#This Row],[Unit Price]]</f>
        <v>2848.02</v>
      </c>
      <c r="Q508">
        <f>Table3[[#This Row],[Sales Revenue]]-Table3[[#This Row],[Total Cost]]</f>
        <v>427.02</v>
      </c>
      <c r="R508">
        <f>DATEDIF(Table3[[#This Row],[Order Date]],Table3[[#This Row],[Delivery Date]],"D")</f>
        <v>8</v>
      </c>
    </row>
    <row r="509" spans="1:18" x14ac:dyDescent="0.35">
      <c r="A509" t="s">
        <v>1071</v>
      </c>
      <c r="B509" t="s">
        <v>1072</v>
      </c>
      <c r="C509" t="s">
        <v>37</v>
      </c>
      <c r="D509" t="s">
        <v>85</v>
      </c>
      <c r="E509" s="1">
        <v>45300</v>
      </c>
      <c r="F509" s="1">
        <v>45307</v>
      </c>
      <c r="G509">
        <v>4</v>
      </c>
      <c r="H509">
        <v>308.86</v>
      </c>
      <c r="I509" t="s">
        <v>33</v>
      </c>
      <c r="J509" t="s">
        <v>23</v>
      </c>
      <c r="K509" t="str">
        <f>TEXT(Table3[[#This Row],[Order Date]],"YYYY")</f>
        <v>2024</v>
      </c>
      <c r="L509" t="str">
        <f>TEXT(Table3[[#This Row],[Order Date]],"MMM")</f>
        <v>Jan</v>
      </c>
      <c r="M509" t="str">
        <f>TEXT(Table3[[#This Row],[Order Date]],"DDD")</f>
        <v>Tue</v>
      </c>
      <c r="N509" t="s">
        <v>39</v>
      </c>
      <c r="O509">
        <f>ROUND(G509*H509*VLOOKUP(Table3[[#This Row],[Product Name]],Table2[],2,FALSE),0)</f>
        <v>679</v>
      </c>
      <c r="P509">
        <f>Table3[[#This Row],[Quantity]]*Table3[[#This Row],[Unit Price]]</f>
        <v>1235.44</v>
      </c>
      <c r="Q509">
        <f>Table3[[#This Row],[Sales Revenue]]-Table3[[#This Row],[Total Cost]]</f>
        <v>556.44000000000005</v>
      </c>
      <c r="R509">
        <f>DATEDIF(Table3[[#This Row],[Order Date]],Table3[[#This Row],[Delivery Date]],"D")</f>
        <v>7</v>
      </c>
    </row>
    <row r="510" spans="1:18" x14ac:dyDescent="0.35">
      <c r="A510" t="s">
        <v>1073</v>
      </c>
      <c r="B510" t="s">
        <v>1074</v>
      </c>
      <c r="C510" t="s">
        <v>37</v>
      </c>
      <c r="D510" t="s">
        <v>75</v>
      </c>
      <c r="E510" s="1">
        <v>45398</v>
      </c>
      <c r="F510" s="1">
        <v>45405</v>
      </c>
      <c r="G510">
        <v>7</v>
      </c>
      <c r="H510">
        <v>225.8</v>
      </c>
      <c r="I510" t="s">
        <v>33</v>
      </c>
      <c r="J510" t="s">
        <v>16</v>
      </c>
      <c r="K510" t="str">
        <f>TEXT(Table3[[#This Row],[Order Date]],"YYYY")</f>
        <v>2024</v>
      </c>
      <c r="L510" t="str">
        <f>TEXT(Table3[[#This Row],[Order Date]],"MMM")</f>
        <v>Apr</v>
      </c>
      <c r="M510" t="str">
        <f>TEXT(Table3[[#This Row],[Order Date]],"DDD")</f>
        <v>Tue</v>
      </c>
      <c r="N510" t="s">
        <v>39</v>
      </c>
      <c r="O510">
        <f>ROUND(G510*H510*VLOOKUP(Table3[[#This Row],[Product Name]],Table2[],2,FALSE),0)</f>
        <v>1264</v>
      </c>
      <c r="P510">
        <f>Table3[[#This Row],[Quantity]]*Table3[[#This Row],[Unit Price]]</f>
        <v>1580.6000000000001</v>
      </c>
      <c r="Q510">
        <f>Table3[[#This Row],[Sales Revenue]]-Table3[[#This Row],[Total Cost]]</f>
        <v>316.60000000000014</v>
      </c>
      <c r="R510">
        <f>DATEDIF(Table3[[#This Row],[Order Date]],Table3[[#This Row],[Delivery Date]],"D")</f>
        <v>7</v>
      </c>
    </row>
    <row r="511" spans="1:18" x14ac:dyDescent="0.35">
      <c r="A511" t="s">
        <v>1075</v>
      </c>
      <c r="B511" t="s">
        <v>1076</v>
      </c>
      <c r="C511" t="s">
        <v>20</v>
      </c>
      <c r="D511" t="s">
        <v>103</v>
      </c>
      <c r="E511" s="1">
        <v>45613</v>
      </c>
      <c r="F511" s="1">
        <v>45623</v>
      </c>
      <c r="G511">
        <v>9</v>
      </c>
      <c r="H511">
        <v>373.93</v>
      </c>
      <c r="I511" t="s">
        <v>22</v>
      </c>
      <c r="J511" t="s">
        <v>23</v>
      </c>
      <c r="K511" t="str">
        <f>TEXT(Table3[[#This Row],[Order Date]],"YYYY")</f>
        <v>2024</v>
      </c>
      <c r="L511" t="str">
        <f>TEXT(Table3[[#This Row],[Order Date]],"MMM")</f>
        <v>Nov</v>
      </c>
      <c r="M511" t="str">
        <f>TEXT(Table3[[#This Row],[Order Date]],"DDD")</f>
        <v>Sun</v>
      </c>
      <c r="N511" t="s">
        <v>39</v>
      </c>
      <c r="O511">
        <f>ROUND(G511*H511*VLOOKUP(Table3[[#This Row],[Product Name]],Table2[],2,FALSE),0)</f>
        <v>1851</v>
      </c>
      <c r="P511">
        <f>Table3[[#This Row],[Quantity]]*Table3[[#This Row],[Unit Price]]</f>
        <v>3365.37</v>
      </c>
      <c r="Q511">
        <f>Table3[[#This Row],[Sales Revenue]]-Table3[[#This Row],[Total Cost]]</f>
        <v>1514.37</v>
      </c>
      <c r="R511">
        <f>DATEDIF(Table3[[#This Row],[Order Date]],Table3[[#This Row],[Delivery Date]],"D")</f>
        <v>10</v>
      </c>
    </row>
    <row r="512" spans="1:18" x14ac:dyDescent="0.35">
      <c r="A512" t="s">
        <v>1077</v>
      </c>
      <c r="B512" t="s">
        <v>1078</v>
      </c>
      <c r="C512" t="s">
        <v>27</v>
      </c>
      <c r="D512" t="s">
        <v>124</v>
      </c>
      <c r="E512" s="1">
        <v>45421</v>
      </c>
      <c r="F512" s="1">
        <v>45430</v>
      </c>
      <c r="G512">
        <v>5</v>
      </c>
      <c r="H512">
        <v>227.87</v>
      </c>
      <c r="I512" t="s">
        <v>22</v>
      </c>
      <c r="J512" t="s">
        <v>16</v>
      </c>
      <c r="K512" t="str">
        <f>TEXT(Table3[[#This Row],[Order Date]],"YYYY")</f>
        <v>2024</v>
      </c>
      <c r="L512" t="str">
        <f>TEXT(Table3[[#This Row],[Order Date]],"MMM")</f>
        <v>May</v>
      </c>
      <c r="M512" t="str">
        <f>TEXT(Table3[[#This Row],[Order Date]],"DDD")</f>
        <v>Thu</v>
      </c>
      <c r="N512" t="s">
        <v>50</v>
      </c>
      <c r="O512">
        <f>ROUND(G512*H512*VLOOKUP(Table3[[#This Row],[Product Name]],Table2[],2,FALSE),0)</f>
        <v>741</v>
      </c>
      <c r="P512">
        <f>Table3[[#This Row],[Quantity]]*Table3[[#This Row],[Unit Price]]</f>
        <v>1139.3499999999999</v>
      </c>
      <c r="Q512">
        <f>Table3[[#This Row],[Sales Revenue]]-Table3[[#This Row],[Total Cost]]</f>
        <v>398.34999999999991</v>
      </c>
      <c r="R512">
        <f>DATEDIF(Table3[[#This Row],[Order Date]],Table3[[#This Row],[Delivery Date]],"D")</f>
        <v>9</v>
      </c>
    </row>
    <row r="513" spans="1:18" x14ac:dyDescent="0.35">
      <c r="A513" t="s">
        <v>1079</v>
      </c>
      <c r="B513" t="s">
        <v>1080</v>
      </c>
      <c r="C513" t="s">
        <v>27</v>
      </c>
      <c r="D513" t="s">
        <v>32</v>
      </c>
      <c r="E513" s="1">
        <v>45585</v>
      </c>
      <c r="F513" s="1">
        <v>45592</v>
      </c>
      <c r="G513">
        <v>2</v>
      </c>
      <c r="H513">
        <v>984.86</v>
      </c>
      <c r="I513" t="s">
        <v>22</v>
      </c>
      <c r="J513" t="s">
        <v>23</v>
      </c>
      <c r="K513" t="str">
        <f>TEXT(Table3[[#This Row],[Order Date]],"YYYY")</f>
        <v>2024</v>
      </c>
      <c r="L513" t="str">
        <f>TEXT(Table3[[#This Row],[Order Date]],"MMM")</f>
        <v>Oct</v>
      </c>
      <c r="M513" t="str">
        <f>TEXT(Table3[[#This Row],[Order Date]],"DDD")</f>
        <v>Sun</v>
      </c>
      <c r="N513" t="s">
        <v>63</v>
      </c>
      <c r="O513">
        <f>ROUND(G513*H513*VLOOKUP(Table3[[#This Row],[Product Name]],Table2[],2,FALSE),0)</f>
        <v>1674</v>
      </c>
      <c r="P513">
        <f>Table3[[#This Row],[Quantity]]*Table3[[#This Row],[Unit Price]]</f>
        <v>1969.72</v>
      </c>
      <c r="Q513">
        <f>Table3[[#This Row],[Sales Revenue]]-Table3[[#This Row],[Total Cost]]</f>
        <v>295.72000000000003</v>
      </c>
      <c r="R513">
        <f>DATEDIF(Table3[[#This Row],[Order Date]],Table3[[#This Row],[Delivery Date]],"D")</f>
        <v>7</v>
      </c>
    </row>
    <row r="514" spans="1:18" x14ac:dyDescent="0.35">
      <c r="A514" t="s">
        <v>1081</v>
      </c>
      <c r="B514" t="s">
        <v>1082</v>
      </c>
      <c r="C514" t="s">
        <v>61</v>
      </c>
      <c r="D514" t="s">
        <v>62</v>
      </c>
      <c r="E514" s="1">
        <v>45655</v>
      </c>
      <c r="F514" s="1">
        <v>45665</v>
      </c>
      <c r="G514">
        <v>4</v>
      </c>
      <c r="H514">
        <v>596.61</v>
      </c>
      <c r="I514" t="s">
        <v>22</v>
      </c>
      <c r="J514" t="s">
        <v>49</v>
      </c>
      <c r="K514" t="str">
        <f>TEXT(Table3[[#This Row],[Order Date]],"YYYY")</f>
        <v>2024</v>
      </c>
      <c r="L514" t="str">
        <f>TEXT(Table3[[#This Row],[Order Date]],"MMM")</f>
        <v>Dec</v>
      </c>
      <c r="M514" t="str">
        <f>TEXT(Table3[[#This Row],[Order Date]],"DDD")</f>
        <v>Sun</v>
      </c>
      <c r="N514" t="s">
        <v>34</v>
      </c>
      <c r="O514">
        <f>ROUND(G514*H514*VLOOKUP(Table3[[#This Row],[Product Name]],Table2[],2,FALSE),0)</f>
        <v>1551</v>
      </c>
      <c r="P514">
        <f>Table3[[#This Row],[Quantity]]*Table3[[#This Row],[Unit Price]]</f>
        <v>2386.44</v>
      </c>
      <c r="Q514">
        <f>Table3[[#This Row],[Sales Revenue]]-Table3[[#This Row],[Total Cost]]</f>
        <v>835.44</v>
      </c>
      <c r="R514">
        <f>DATEDIF(Table3[[#This Row],[Order Date]],Table3[[#This Row],[Delivery Date]],"D")</f>
        <v>10</v>
      </c>
    </row>
    <row r="515" spans="1:18" x14ac:dyDescent="0.35">
      <c r="A515" t="s">
        <v>1083</v>
      </c>
      <c r="B515" t="s">
        <v>1084</v>
      </c>
      <c r="C515" t="s">
        <v>27</v>
      </c>
      <c r="D515" t="s">
        <v>28</v>
      </c>
      <c r="E515" s="1">
        <v>45513</v>
      </c>
      <c r="F515" s="1">
        <v>45520</v>
      </c>
      <c r="G515">
        <v>10</v>
      </c>
      <c r="H515">
        <v>532.16999999999996</v>
      </c>
      <c r="I515" t="s">
        <v>22</v>
      </c>
      <c r="J515" t="s">
        <v>58</v>
      </c>
      <c r="K515" t="str">
        <f>TEXT(Table3[[#This Row],[Order Date]],"YYYY")</f>
        <v>2024</v>
      </c>
      <c r="L515" t="str">
        <f>TEXT(Table3[[#This Row],[Order Date]],"MMM")</f>
        <v>Aug</v>
      </c>
      <c r="M515" t="str">
        <f>TEXT(Table3[[#This Row],[Order Date]],"DDD")</f>
        <v>Fri</v>
      </c>
      <c r="N515" t="s">
        <v>34</v>
      </c>
      <c r="O515">
        <f>ROUND(G515*H515*VLOOKUP(Table3[[#This Row],[Product Name]],Table2[],2,FALSE),0)</f>
        <v>4257</v>
      </c>
      <c r="P515">
        <f>Table3[[#This Row],[Quantity]]*Table3[[#This Row],[Unit Price]]</f>
        <v>5321.7</v>
      </c>
      <c r="Q515">
        <f>Table3[[#This Row],[Sales Revenue]]-Table3[[#This Row],[Total Cost]]</f>
        <v>1064.6999999999998</v>
      </c>
      <c r="R515">
        <f>DATEDIF(Table3[[#This Row],[Order Date]],Table3[[#This Row],[Delivery Date]],"D")</f>
        <v>7</v>
      </c>
    </row>
    <row r="516" spans="1:18" x14ac:dyDescent="0.35">
      <c r="A516" t="s">
        <v>1085</v>
      </c>
      <c r="B516" t="s">
        <v>1086</v>
      </c>
      <c r="C516" t="s">
        <v>27</v>
      </c>
      <c r="D516" t="s">
        <v>124</v>
      </c>
      <c r="E516" s="1">
        <v>45445</v>
      </c>
      <c r="F516" s="1">
        <v>45448</v>
      </c>
      <c r="G516">
        <v>7</v>
      </c>
      <c r="H516">
        <v>96.23</v>
      </c>
      <c r="I516" t="s">
        <v>15</v>
      </c>
      <c r="J516" t="s">
        <v>58</v>
      </c>
      <c r="K516" t="str">
        <f>TEXT(Table3[[#This Row],[Order Date]],"YYYY")</f>
        <v>2024</v>
      </c>
      <c r="L516" t="str">
        <f>TEXT(Table3[[#This Row],[Order Date]],"MMM")</f>
        <v>Jun</v>
      </c>
      <c r="M516" t="str">
        <f>TEXT(Table3[[#This Row],[Order Date]],"DDD")</f>
        <v>Sun</v>
      </c>
      <c r="N516" t="s">
        <v>50</v>
      </c>
      <c r="O516">
        <f>ROUND(G516*H516*VLOOKUP(Table3[[#This Row],[Product Name]],Table2[],2,FALSE),0)</f>
        <v>438</v>
      </c>
      <c r="P516">
        <f>Table3[[#This Row],[Quantity]]*Table3[[#This Row],[Unit Price]]</f>
        <v>673.61</v>
      </c>
      <c r="Q516">
        <f>Table3[[#This Row],[Sales Revenue]]-Table3[[#This Row],[Total Cost]]</f>
        <v>235.61</v>
      </c>
      <c r="R516">
        <f>DATEDIF(Table3[[#This Row],[Order Date]],Table3[[#This Row],[Delivery Date]],"D")</f>
        <v>3</v>
      </c>
    </row>
    <row r="517" spans="1:18" x14ac:dyDescent="0.35">
      <c r="A517" t="s">
        <v>1087</v>
      </c>
      <c r="B517" t="s">
        <v>1088</v>
      </c>
      <c r="C517" t="s">
        <v>37</v>
      </c>
      <c r="D517" t="s">
        <v>114</v>
      </c>
      <c r="E517" s="1">
        <v>45601</v>
      </c>
      <c r="F517" s="1">
        <v>45606</v>
      </c>
      <c r="G517">
        <v>9</v>
      </c>
      <c r="H517">
        <v>957.69</v>
      </c>
      <c r="I517" t="s">
        <v>22</v>
      </c>
      <c r="J517" t="s">
        <v>16</v>
      </c>
      <c r="K517" t="str">
        <f>TEXT(Table3[[#This Row],[Order Date]],"YYYY")</f>
        <v>2024</v>
      </c>
      <c r="L517" t="str">
        <f>TEXT(Table3[[#This Row],[Order Date]],"MMM")</f>
        <v>Nov</v>
      </c>
      <c r="M517" t="str">
        <f>TEXT(Table3[[#This Row],[Order Date]],"DDD")</f>
        <v>Tue</v>
      </c>
      <c r="N517" t="s">
        <v>96</v>
      </c>
      <c r="O517">
        <f>ROUND(G517*H517*VLOOKUP(Table3[[#This Row],[Product Name]],Table2[],2,FALSE),0)</f>
        <v>5172</v>
      </c>
      <c r="P517">
        <f>Table3[[#This Row],[Quantity]]*Table3[[#This Row],[Unit Price]]</f>
        <v>8619.2100000000009</v>
      </c>
      <c r="Q517">
        <f>Table3[[#This Row],[Sales Revenue]]-Table3[[#This Row],[Total Cost]]</f>
        <v>3447.2100000000009</v>
      </c>
      <c r="R517">
        <f>DATEDIF(Table3[[#This Row],[Order Date]],Table3[[#This Row],[Delivery Date]],"D")</f>
        <v>5</v>
      </c>
    </row>
    <row r="518" spans="1:18" x14ac:dyDescent="0.35">
      <c r="A518" t="s">
        <v>1089</v>
      </c>
      <c r="B518" t="s">
        <v>1090</v>
      </c>
      <c r="C518" t="s">
        <v>20</v>
      </c>
      <c r="D518" t="s">
        <v>93</v>
      </c>
      <c r="E518" s="1">
        <v>45561</v>
      </c>
      <c r="F518" s="1">
        <v>45570</v>
      </c>
      <c r="G518">
        <v>7</v>
      </c>
      <c r="H518">
        <v>212.8</v>
      </c>
      <c r="I518" t="s">
        <v>15</v>
      </c>
      <c r="J518" t="s">
        <v>23</v>
      </c>
      <c r="K518" t="str">
        <f>TEXT(Table3[[#This Row],[Order Date]],"YYYY")</f>
        <v>2024</v>
      </c>
      <c r="L518" t="str">
        <f>TEXT(Table3[[#This Row],[Order Date]],"MMM")</f>
        <v>Sep</v>
      </c>
      <c r="M518" t="str">
        <f>TEXT(Table3[[#This Row],[Order Date]],"DDD")</f>
        <v>Thu</v>
      </c>
      <c r="N518" t="s">
        <v>34</v>
      </c>
      <c r="O518">
        <f>ROUND(G518*H518*VLOOKUP(Table3[[#This Row],[Product Name]],Table2[],2,FALSE),0)</f>
        <v>894</v>
      </c>
      <c r="P518">
        <f>Table3[[#This Row],[Quantity]]*Table3[[#This Row],[Unit Price]]</f>
        <v>1489.6000000000001</v>
      </c>
      <c r="Q518">
        <f>Table3[[#This Row],[Sales Revenue]]-Table3[[#This Row],[Total Cost]]</f>
        <v>595.60000000000014</v>
      </c>
      <c r="R518">
        <f>DATEDIF(Table3[[#This Row],[Order Date]],Table3[[#This Row],[Delivery Date]],"D")</f>
        <v>9</v>
      </c>
    </row>
    <row r="519" spans="1:18" x14ac:dyDescent="0.35">
      <c r="A519" t="s">
        <v>1091</v>
      </c>
      <c r="B519" t="s">
        <v>1092</v>
      </c>
      <c r="C519" t="s">
        <v>13</v>
      </c>
      <c r="D519" t="s">
        <v>14</v>
      </c>
      <c r="E519" s="1">
        <v>45695</v>
      </c>
      <c r="F519" s="1">
        <v>45701</v>
      </c>
      <c r="G519">
        <v>6</v>
      </c>
      <c r="H519">
        <v>784.65</v>
      </c>
      <c r="I519" t="s">
        <v>33</v>
      </c>
      <c r="J519" t="s">
        <v>49</v>
      </c>
      <c r="K519" t="str">
        <f>TEXT(Table3[[#This Row],[Order Date]],"YYYY")</f>
        <v>2025</v>
      </c>
      <c r="L519" t="str">
        <f>TEXT(Table3[[#This Row],[Order Date]],"MMM")</f>
        <v>Feb</v>
      </c>
      <c r="M519" t="str">
        <f>TEXT(Table3[[#This Row],[Order Date]],"DDD")</f>
        <v>Fri</v>
      </c>
      <c r="N519" t="s">
        <v>50</v>
      </c>
      <c r="O519">
        <f>ROUND(G519*H519*VLOOKUP(Table3[[#This Row],[Product Name]],Table2[],2,FALSE),0)</f>
        <v>3531</v>
      </c>
      <c r="P519">
        <f>Table3[[#This Row],[Quantity]]*Table3[[#This Row],[Unit Price]]</f>
        <v>4707.8999999999996</v>
      </c>
      <c r="Q519">
        <f>Table3[[#This Row],[Sales Revenue]]-Table3[[#This Row],[Total Cost]]</f>
        <v>1176.8999999999996</v>
      </c>
      <c r="R519">
        <f>DATEDIF(Table3[[#This Row],[Order Date]],Table3[[#This Row],[Delivery Date]],"D")</f>
        <v>6</v>
      </c>
    </row>
    <row r="520" spans="1:18" x14ac:dyDescent="0.35">
      <c r="A520" t="s">
        <v>1093</v>
      </c>
      <c r="B520" t="s">
        <v>1094</v>
      </c>
      <c r="C520" t="s">
        <v>20</v>
      </c>
      <c r="D520" t="s">
        <v>21</v>
      </c>
      <c r="E520" s="1">
        <v>45539</v>
      </c>
      <c r="F520" s="1">
        <v>45541</v>
      </c>
      <c r="G520">
        <v>4</v>
      </c>
      <c r="H520">
        <v>66.040000000000006</v>
      </c>
      <c r="I520" t="s">
        <v>22</v>
      </c>
      <c r="J520" t="s">
        <v>16</v>
      </c>
      <c r="K520" t="str">
        <f>TEXT(Table3[[#This Row],[Order Date]],"YYYY")</f>
        <v>2024</v>
      </c>
      <c r="L520" t="str">
        <f>TEXT(Table3[[#This Row],[Order Date]],"MMM")</f>
        <v>Sep</v>
      </c>
      <c r="M520" t="str">
        <f>TEXT(Table3[[#This Row],[Order Date]],"DDD")</f>
        <v>Wed</v>
      </c>
      <c r="N520" t="s">
        <v>79</v>
      </c>
      <c r="O520">
        <f>ROUND(G520*H520*VLOOKUP(Table3[[#This Row],[Product Name]],Table2[],2,FALSE),0)</f>
        <v>172</v>
      </c>
      <c r="P520">
        <f>Table3[[#This Row],[Quantity]]*Table3[[#This Row],[Unit Price]]</f>
        <v>264.16000000000003</v>
      </c>
      <c r="Q520">
        <f>Table3[[#This Row],[Sales Revenue]]-Table3[[#This Row],[Total Cost]]</f>
        <v>92.160000000000025</v>
      </c>
      <c r="R520">
        <f>DATEDIF(Table3[[#This Row],[Order Date]],Table3[[#This Row],[Delivery Date]],"D")</f>
        <v>2</v>
      </c>
    </row>
    <row r="521" spans="1:18" x14ac:dyDescent="0.35">
      <c r="A521" t="s">
        <v>1095</v>
      </c>
      <c r="B521" t="s">
        <v>1096</v>
      </c>
      <c r="C521" t="s">
        <v>20</v>
      </c>
      <c r="D521" t="s">
        <v>21</v>
      </c>
      <c r="E521" s="1">
        <v>45731</v>
      </c>
      <c r="F521" s="1">
        <v>45741</v>
      </c>
      <c r="G521">
        <v>5</v>
      </c>
      <c r="H521">
        <v>189.06</v>
      </c>
      <c r="I521" t="s">
        <v>33</v>
      </c>
      <c r="J521" t="s">
        <v>58</v>
      </c>
      <c r="K521" t="str">
        <f>TEXT(Table3[[#This Row],[Order Date]],"YYYY")</f>
        <v>2025</v>
      </c>
      <c r="L521" t="str">
        <f>TEXT(Table3[[#This Row],[Order Date]],"MMM")</f>
        <v>Mar</v>
      </c>
      <c r="M521" t="str">
        <f>TEXT(Table3[[#This Row],[Order Date]],"DDD")</f>
        <v>Sat</v>
      </c>
      <c r="N521" t="s">
        <v>50</v>
      </c>
      <c r="O521">
        <f>ROUND(G521*H521*VLOOKUP(Table3[[#This Row],[Product Name]],Table2[],2,FALSE),0)</f>
        <v>614</v>
      </c>
      <c r="P521">
        <f>Table3[[#This Row],[Quantity]]*Table3[[#This Row],[Unit Price]]</f>
        <v>945.3</v>
      </c>
      <c r="Q521">
        <f>Table3[[#This Row],[Sales Revenue]]-Table3[[#This Row],[Total Cost]]</f>
        <v>331.29999999999995</v>
      </c>
      <c r="R521">
        <f>DATEDIF(Table3[[#This Row],[Order Date]],Table3[[#This Row],[Delivery Date]],"D")</f>
        <v>10</v>
      </c>
    </row>
    <row r="522" spans="1:18" x14ac:dyDescent="0.35">
      <c r="A522" t="s">
        <v>1097</v>
      </c>
      <c r="B522" t="s">
        <v>1098</v>
      </c>
      <c r="C522" t="s">
        <v>37</v>
      </c>
      <c r="D522" t="s">
        <v>38</v>
      </c>
      <c r="E522" s="1">
        <v>45485</v>
      </c>
      <c r="F522" s="1">
        <v>45495</v>
      </c>
      <c r="G522">
        <v>1</v>
      </c>
      <c r="H522">
        <v>515.42999999999995</v>
      </c>
      <c r="I522" t="s">
        <v>15</v>
      </c>
      <c r="J522" t="s">
        <v>58</v>
      </c>
      <c r="K522" t="str">
        <f>TEXT(Table3[[#This Row],[Order Date]],"YYYY")</f>
        <v>2024</v>
      </c>
      <c r="L522" t="str">
        <f>TEXT(Table3[[#This Row],[Order Date]],"MMM")</f>
        <v>Jul</v>
      </c>
      <c r="M522" t="str">
        <f>TEXT(Table3[[#This Row],[Order Date]],"DDD")</f>
        <v>Fri</v>
      </c>
      <c r="N522" t="s">
        <v>24</v>
      </c>
      <c r="O522">
        <f>ROUND(G522*H522*VLOOKUP(Table3[[#This Row],[Product Name]],Table2[],2,FALSE),0)</f>
        <v>361</v>
      </c>
      <c r="P522">
        <f>Table3[[#This Row],[Quantity]]*Table3[[#This Row],[Unit Price]]</f>
        <v>515.42999999999995</v>
      </c>
      <c r="Q522">
        <f>Table3[[#This Row],[Sales Revenue]]-Table3[[#This Row],[Total Cost]]</f>
        <v>154.42999999999995</v>
      </c>
      <c r="R522">
        <f>DATEDIF(Table3[[#This Row],[Order Date]],Table3[[#This Row],[Delivery Date]],"D")</f>
        <v>10</v>
      </c>
    </row>
    <row r="523" spans="1:18" x14ac:dyDescent="0.35">
      <c r="A523" t="s">
        <v>1099</v>
      </c>
      <c r="B523" t="s">
        <v>1100</v>
      </c>
      <c r="C523" t="s">
        <v>27</v>
      </c>
      <c r="D523" t="s">
        <v>46</v>
      </c>
      <c r="E523" s="1">
        <v>45572</v>
      </c>
      <c r="F523" s="1">
        <v>45575</v>
      </c>
      <c r="G523">
        <v>3</v>
      </c>
      <c r="H523">
        <v>457</v>
      </c>
      <c r="I523" t="s">
        <v>22</v>
      </c>
      <c r="J523" t="s">
        <v>58</v>
      </c>
      <c r="K523" t="str">
        <f>TEXT(Table3[[#This Row],[Order Date]],"YYYY")</f>
        <v>2024</v>
      </c>
      <c r="L523" t="str">
        <f>TEXT(Table3[[#This Row],[Order Date]],"MMM")</f>
        <v>Oct</v>
      </c>
      <c r="M523" t="str">
        <f>TEXT(Table3[[#This Row],[Order Date]],"DDD")</f>
        <v>Mon</v>
      </c>
      <c r="N523" t="s">
        <v>79</v>
      </c>
      <c r="O523">
        <f>ROUND(G523*H523*VLOOKUP(Table3[[#This Row],[Product Name]],Table2[],2,FALSE),0)</f>
        <v>754</v>
      </c>
      <c r="P523">
        <f>Table3[[#This Row],[Quantity]]*Table3[[#This Row],[Unit Price]]</f>
        <v>1371</v>
      </c>
      <c r="Q523">
        <f>Table3[[#This Row],[Sales Revenue]]-Table3[[#This Row],[Total Cost]]</f>
        <v>617</v>
      </c>
      <c r="R523">
        <f>DATEDIF(Table3[[#This Row],[Order Date]],Table3[[#This Row],[Delivery Date]],"D")</f>
        <v>3</v>
      </c>
    </row>
    <row r="524" spans="1:18" x14ac:dyDescent="0.35">
      <c r="A524" t="s">
        <v>1101</v>
      </c>
      <c r="B524" t="s">
        <v>1102</v>
      </c>
      <c r="C524" t="s">
        <v>20</v>
      </c>
      <c r="D524" t="s">
        <v>66</v>
      </c>
      <c r="E524" s="1">
        <v>45369</v>
      </c>
      <c r="F524" s="1">
        <v>45371</v>
      </c>
      <c r="G524">
        <v>1</v>
      </c>
      <c r="H524">
        <v>884.27</v>
      </c>
      <c r="I524" t="s">
        <v>22</v>
      </c>
      <c r="J524" t="s">
        <v>23</v>
      </c>
      <c r="K524" t="str">
        <f>TEXT(Table3[[#This Row],[Order Date]],"YYYY")</f>
        <v>2024</v>
      </c>
      <c r="L524" t="str">
        <f>TEXT(Table3[[#This Row],[Order Date]],"MMM")</f>
        <v>Mar</v>
      </c>
      <c r="M524" t="str">
        <f>TEXT(Table3[[#This Row],[Order Date]],"DDD")</f>
        <v>Mon</v>
      </c>
      <c r="N524" t="s">
        <v>63</v>
      </c>
      <c r="O524">
        <f>ROUND(G524*H524*VLOOKUP(Table3[[#This Row],[Product Name]],Table2[],2,FALSE),0)</f>
        <v>442</v>
      </c>
      <c r="P524">
        <f>Table3[[#This Row],[Quantity]]*Table3[[#This Row],[Unit Price]]</f>
        <v>884.27</v>
      </c>
      <c r="Q524">
        <f>Table3[[#This Row],[Sales Revenue]]-Table3[[#This Row],[Total Cost]]</f>
        <v>442.27</v>
      </c>
      <c r="R524">
        <f>DATEDIF(Table3[[#This Row],[Order Date]],Table3[[#This Row],[Delivery Date]],"D")</f>
        <v>2</v>
      </c>
    </row>
    <row r="525" spans="1:18" x14ac:dyDescent="0.35">
      <c r="A525" t="s">
        <v>1103</v>
      </c>
      <c r="B525" t="s">
        <v>1104</v>
      </c>
      <c r="C525" t="s">
        <v>13</v>
      </c>
      <c r="D525" t="s">
        <v>82</v>
      </c>
      <c r="E525" s="1">
        <v>45385</v>
      </c>
      <c r="F525" s="1">
        <v>45389</v>
      </c>
      <c r="G525">
        <v>9</v>
      </c>
      <c r="H525">
        <v>66.650000000000006</v>
      </c>
      <c r="I525" t="s">
        <v>15</v>
      </c>
      <c r="J525" t="s">
        <v>16</v>
      </c>
      <c r="K525" t="str">
        <f>TEXT(Table3[[#This Row],[Order Date]],"YYYY")</f>
        <v>2024</v>
      </c>
      <c r="L525" t="str">
        <f>TEXT(Table3[[#This Row],[Order Date]],"MMM")</f>
        <v>Apr</v>
      </c>
      <c r="M525" t="str">
        <f>TEXT(Table3[[#This Row],[Order Date]],"DDD")</f>
        <v>Wed</v>
      </c>
      <c r="N525" t="s">
        <v>50</v>
      </c>
      <c r="O525">
        <f>ROUND(G525*H525*VLOOKUP(Table3[[#This Row],[Product Name]],Table2[],2,FALSE),0)</f>
        <v>390</v>
      </c>
      <c r="P525">
        <f>Table3[[#This Row],[Quantity]]*Table3[[#This Row],[Unit Price]]</f>
        <v>599.85</v>
      </c>
      <c r="Q525">
        <f>Table3[[#This Row],[Sales Revenue]]-Table3[[#This Row],[Total Cost]]</f>
        <v>209.85000000000002</v>
      </c>
      <c r="R525">
        <f>DATEDIF(Table3[[#This Row],[Order Date]],Table3[[#This Row],[Delivery Date]],"D")</f>
        <v>4</v>
      </c>
    </row>
    <row r="526" spans="1:18" x14ac:dyDescent="0.35">
      <c r="A526" t="s">
        <v>1105</v>
      </c>
      <c r="B526" t="s">
        <v>1106</v>
      </c>
      <c r="C526" t="s">
        <v>37</v>
      </c>
      <c r="D526" t="s">
        <v>114</v>
      </c>
      <c r="E526" s="1">
        <v>45578</v>
      </c>
      <c r="F526" s="1">
        <v>45585</v>
      </c>
      <c r="G526">
        <v>4</v>
      </c>
      <c r="H526">
        <v>948.63</v>
      </c>
      <c r="I526" t="s">
        <v>22</v>
      </c>
      <c r="J526" t="s">
        <v>58</v>
      </c>
      <c r="K526" t="str">
        <f>TEXT(Table3[[#This Row],[Order Date]],"YYYY")</f>
        <v>2024</v>
      </c>
      <c r="L526" t="str">
        <f>TEXT(Table3[[#This Row],[Order Date]],"MMM")</f>
        <v>Oct</v>
      </c>
      <c r="M526" t="str">
        <f>TEXT(Table3[[#This Row],[Order Date]],"DDD")</f>
        <v>Sun</v>
      </c>
      <c r="N526" t="s">
        <v>17</v>
      </c>
      <c r="O526">
        <f>ROUND(G526*H526*VLOOKUP(Table3[[#This Row],[Product Name]],Table2[],2,FALSE),0)</f>
        <v>2277</v>
      </c>
      <c r="P526">
        <f>Table3[[#This Row],[Quantity]]*Table3[[#This Row],[Unit Price]]</f>
        <v>3794.52</v>
      </c>
      <c r="Q526">
        <f>Table3[[#This Row],[Sales Revenue]]-Table3[[#This Row],[Total Cost]]</f>
        <v>1517.52</v>
      </c>
      <c r="R526">
        <f>DATEDIF(Table3[[#This Row],[Order Date]],Table3[[#This Row],[Delivery Date]],"D")</f>
        <v>7</v>
      </c>
    </row>
    <row r="527" spans="1:18" x14ac:dyDescent="0.35">
      <c r="A527" t="s">
        <v>1107</v>
      </c>
      <c r="B527" t="s">
        <v>1108</v>
      </c>
      <c r="C527" t="s">
        <v>20</v>
      </c>
      <c r="D527" t="s">
        <v>69</v>
      </c>
      <c r="E527" s="1">
        <v>45307</v>
      </c>
      <c r="F527" s="1">
        <v>45310</v>
      </c>
      <c r="G527">
        <v>4</v>
      </c>
      <c r="H527">
        <v>66.88</v>
      </c>
      <c r="I527" t="s">
        <v>33</v>
      </c>
      <c r="J527" t="s">
        <v>58</v>
      </c>
      <c r="K527" t="str">
        <f>TEXT(Table3[[#This Row],[Order Date]],"YYYY")</f>
        <v>2024</v>
      </c>
      <c r="L527" t="str">
        <f>TEXT(Table3[[#This Row],[Order Date]],"MMM")</f>
        <v>Jan</v>
      </c>
      <c r="M527" t="str">
        <f>TEXT(Table3[[#This Row],[Order Date]],"DDD")</f>
        <v>Tue</v>
      </c>
      <c r="N527" t="s">
        <v>29</v>
      </c>
      <c r="O527">
        <f>ROUND(G527*H527*VLOOKUP(Table3[[#This Row],[Product Name]],Table2[],2,FALSE),0)</f>
        <v>187</v>
      </c>
      <c r="P527">
        <f>Table3[[#This Row],[Quantity]]*Table3[[#This Row],[Unit Price]]</f>
        <v>267.52</v>
      </c>
      <c r="Q527">
        <f>Table3[[#This Row],[Sales Revenue]]-Table3[[#This Row],[Total Cost]]</f>
        <v>80.519999999999982</v>
      </c>
      <c r="R527">
        <f>DATEDIF(Table3[[#This Row],[Order Date]],Table3[[#This Row],[Delivery Date]],"D")</f>
        <v>3</v>
      </c>
    </row>
    <row r="528" spans="1:18" x14ac:dyDescent="0.35">
      <c r="A528" t="s">
        <v>1109</v>
      </c>
      <c r="B528" t="s">
        <v>1110</v>
      </c>
      <c r="C528" t="s">
        <v>20</v>
      </c>
      <c r="D528" t="s">
        <v>103</v>
      </c>
      <c r="E528" s="1">
        <v>45402</v>
      </c>
      <c r="F528" s="1">
        <v>45407</v>
      </c>
      <c r="G528">
        <v>1</v>
      </c>
      <c r="H528">
        <v>357.8</v>
      </c>
      <c r="I528" t="s">
        <v>22</v>
      </c>
      <c r="J528" t="s">
        <v>58</v>
      </c>
      <c r="K528" t="str">
        <f>TEXT(Table3[[#This Row],[Order Date]],"YYYY")</f>
        <v>2024</v>
      </c>
      <c r="L528" t="str">
        <f>TEXT(Table3[[#This Row],[Order Date]],"MMM")</f>
        <v>Apr</v>
      </c>
      <c r="M528" t="str">
        <f>TEXT(Table3[[#This Row],[Order Date]],"DDD")</f>
        <v>Sat</v>
      </c>
      <c r="N528" t="s">
        <v>50</v>
      </c>
      <c r="O528">
        <f>ROUND(G528*H528*VLOOKUP(Table3[[#This Row],[Product Name]],Table2[],2,FALSE),0)</f>
        <v>197</v>
      </c>
      <c r="P528">
        <f>Table3[[#This Row],[Quantity]]*Table3[[#This Row],[Unit Price]]</f>
        <v>357.8</v>
      </c>
      <c r="Q528">
        <f>Table3[[#This Row],[Sales Revenue]]-Table3[[#This Row],[Total Cost]]</f>
        <v>160.80000000000001</v>
      </c>
      <c r="R528">
        <f>DATEDIF(Table3[[#This Row],[Order Date]],Table3[[#This Row],[Delivery Date]],"D")</f>
        <v>5</v>
      </c>
    </row>
    <row r="529" spans="1:18" x14ac:dyDescent="0.35">
      <c r="A529" t="s">
        <v>1111</v>
      </c>
      <c r="B529" t="s">
        <v>1112</v>
      </c>
      <c r="C529" t="s">
        <v>61</v>
      </c>
      <c r="D529" t="s">
        <v>62</v>
      </c>
      <c r="E529" s="1">
        <v>45298</v>
      </c>
      <c r="F529" s="1">
        <v>45308</v>
      </c>
      <c r="G529">
        <v>4</v>
      </c>
      <c r="H529">
        <v>963.12</v>
      </c>
      <c r="I529" t="s">
        <v>33</v>
      </c>
      <c r="J529" t="s">
        <v>16</v>
      </c>
      <c r="K529" t="str">
        <f>TEXT(Table3[[#This Row],[Order Date]],"YYYY")</f>
        <v>2024</v>
      </c>
      <c r="L529" t="str">
        <f>TEXT(Table3[[#This Row],[Order Date]],"MMM")</f>
        <v>Jan</v>
      </c>
      <c r="M529" t="str">
        <f>TEXT(Table3[[#This Row],[Order Date]],"DDD")</f>
        <v>Sun</v>
      </c>
      <c r="N529" t="s">
        <v>24</v>
      </c>
      <c r="O529">
        <f>ROUND(G529*H529*VLOOKUP(Table3[[#This Row],[Product Name]],Table2[],2,FALSE),0)</f>
        <v>2504</v>
      </c>
      <c r="P529">
        <f>Table3[[#This Row],[Quantity]]*Table3[[#This Row],[Unit Price]]</f>
        <v>3852.48</v>
      </c>
      <c r="Q529">
        <f>Table3[[#This Row],[Sales Revenue]]-Table3[[#This Row],[Total Cost]]</f>
        <v>1348.48</v>
      </c>
      <c r="R529">
        <f>DATEDIF(Table3[[#This Row],[Order Date]],Table3[[#This Row],[Delivery Date]],"D")</f>
        <v>10</v>
      </c>
    </row>
    <row r="530" spans="1:18" x14ac:dyDescent="0.35">
      <c r="A530" t="s">
        <v>1113</v>
      </c>
      <c r="B530" t="s">
        <v>1114</v>
      </c>
      <c r="C530" t="s">
        <v>13</v>
      </c>
      <c r="D530" t="s">
        <v>14</v>
      </c>
      <c r="E530" s="1">
        <v>45557</v>
      </c>
      <c r="F530" s="1">
        <v>45566</v>
      </c>
      <c r="G530">
        <v>9</v>
      </c>
      <c r="H530">
        <v>254.19</v>
      </c>
      <c r="I530" t="s">
        <v>15</v>
      </c>
      <c r="J530" t="s">
        <v>23</v>
      </c>
      <c r="K530" t="str">
        <f>TEXT(Table3[[#This Row],[Order Date]],"YYYY")</f>
        <v>2024</v>
      </c>
      <c r="L530" t="str">
        <f>TEXT(Table3[[#This Row],[Order Date]],"MMM")</f>
        <v>Sep</v>
      </c>
      <c r="M530" t="str">
        <f>TEXT(Table3[[#This Row],[Order Date]],"DDD")</f>
        <v>Sun</v>
      </c>
      <c r="N530" t="s">
        <v>96</v>
      </c>
      <c r="O530">
        <f>ROUND(G530*H530*VLOOKUP(Table3[[#This Row],[Product Name]],Table2[],2,FALSE),0)</f>
        <v>1716</v>
      </c>
      <c r="P530">
        <f>Table3[[#This Row],[Quantity]]*Table3[[#This Row],[Unit Price]]</f>
        <v>2287.71</v>
      </c>
      <c r="Q530">
        <f>Table3[[#This Row],[Sales Revenue]]-Table3[[#This Row],[Total Cost]]</f>
        <v>571.71</v>
      </c>
      <c r="R530">
        <f>DATEDIF(Table3[[#This Row],[Order Date]],Table3[[#This Row],[Delivery Date]],"D")</f>
        <v>9</v>
      </c>
    </row>
    <row r="531" spans="1:18" x14ac:dyDescent="0.35">
      <c r="A531" t="s">
        <v>1115</v>
      </c>
      <c r="B531" t="s">
        <v>1116</v>
      </c>
      <c r="C531" t="s">
        <v>20</v>
      </c>
      <c r="D531" t="s">
        <v>69</v>
      </c>
      <c r="E531" s="1">
        <v>45474</v>
      </c>
      <c r="F531" s="1">
        <v>45481</v>
      </c>
      <c r="G531">
        <v>2</v>
      </c>
      <c r="H531">
        <v>245.92</v>
      </c>
      <c r="I531" t="s">
        <v>15</v>
      </c>
      <c r="J531" t="s">
        <v>16</v>
      </c>
      <c r="K531" t="str">
        <f>TEXT(Table3[[#This Row],[Order Date]],"YYYY")</f>
        <v>2024</v>
      </c>
      <c r="L531" t="str">
        <f>TEXT(Table3[[#This Row],[Order Date]],"MMM")</f>
        <v>Jul</v>
      </c>
      <c r="M531" t="str">
        <f>TEXT(Table3[[#This Row],[Order Date]],"DDD")</f>
        <v>Mon</v>
      </c>
      <c r="N531" t="s">
        <v>29</v>
      </c>
      <c r="O531">
        <f>ROUND(G531*H531*VLOOKUP(Table3[[#This Row],[Product Name]],Table2[],2,FALSE),0)</f>
        <v>344</v>
      </c>
      <c r="P531">
        <f>Table3[[#This Row],[Quantity]]*Table3[[#This Row],[Unit Price]]</f>
        <v>491.84</v>
      </c>
      <c r="Q531">
        <f>Table3[[#This Row],[Sales Revenue]]-Table3[[#This Row],[Total Cost]]</f>
        <v>147.83999999999997</v>
      </c>
      <c r="R531">
        <f>DATEDIF(Table3[[#This Row],[Order Date]],Table3[[#This Row],[Delivery Date]],"D")</f>
        <v>7</v>
      </c>
    </row>
    <row r="532" spans="1:18" x14ac:dyDescent="0.35">
      <c r="A532" t="s">
        <v>1117</v>
      </c>
      <c r="B532" t="s">
        <v>1118</v>
      </c>
      <c r="C532" t="s">
        <v>61</v>
      </c>
      <c r="D532" t="s">
        <v>141</v>
      </c>
      <c r="E532" s="1">
        <v>45328</v>
      </c>
      <c r="F532" s="1">
        <v>45338</v>
      </c>
      <c r="G532">
        <v>6</v>
      </c>
      <c r="H532">
        <v>495.23</v>
      </c>
      <c r="I532" t="s">
        <v>33</v>
      </c>
      <c r="J532" t="s">
        <v>49</v>
      </c>
      <c r="K532" t="str">
        <f>TEXT(Table3[[#This Row],[Order Date]],"YYYY")</f>
        <v>2024</v>
      </c>
      <c r="L532" t="str">
        <f>TEXT(Table3[[#This Row],[Order Date]],"MMM")</f>
        <v>Feb</v>
      </c>
      <c r="M532" t="str">
        <f>TEXT(Table3[[#This Row],[Order Date]],"DDD")</f>
        <v>Tue</v>
      </c>
      <c r="N532" t="s">
        <v>43</v>
      </c>
      <c r="O532">
        <f>ROUND(G532*H532*VLOOKUP(Table3[[#This Row],[Product Name]],Table2[],2,FALSE),0)</f>
        <v>2080</v>
      </c>
      <c r="P532">
        <f>Table3[[#This Row],[Quantity]]*Table3[[#This Row],[Unit Price]]</f>
        <v>2971.38</v>
      </c>
      <c r="Q532">
        <f>Table3[[#This Row],[Sales Revenue]]-Table3[[#This Row],[Total Cost]]</f>
        <v>891.38000000000011</v>
      </c>
      <c r="R532">
        <f>DATEDIF(Table3[[#This Row],[Order Date]],Table3[[#This Row],[Delivery Date]],"D")</f>
        <v>10</v>
      </c>
    </row>
    <row r="533" spans="1:18" x14ac:dyDescent="0.35">
      <c r="A533" t="s">
        <v>1119</v>
      </c>
      <c r="B533" t="s">
        <v>1120</v>
      </c>
      <c r="C533" t="s">
        <v>37</v>
      </c>
      <c r="D533" t="s">
        <v>75</v>
      </c>
      <c r="E533" s="1">
        <v>45469</v>
      </c>
      <c r="F533" s="1">
        <v>45477</v>
      </c>
      <c r="G533">
        <v>5</v>
      </c>
      <c r="H533">
        <v>276.51</v>
      </c>
      <c r="I533" t="s">
        <v>22</v>
      </c>
      <c r="J533" t="s">
        <v>58</v>
      </c>
      <c r="K533" t="str">
        <f>TEXT(Table3[[#This Row],[Order Date]],"YYYY")</f>
        <v>2024</v>
      </c>
      <c r="L533" t="str">
        <f>TEXT(Table3[[#This Row],[Order Date]],"MMM")</f>
        <v>Jun</v>
      </c>
      <c r="M533" t="str">
        <f>TEXT(Table3[[#This Row],[Order Date]],"DDD")</f>
        <v>Wed</v>
      </c>
      <c r="N533" t="s">
        <v>79</v>
      </c>
      <c r="O533">
        <f>ROUND(G533*H533*VLOOKUP(Table3[[#This Row],[Product Name]],Table2[],2,FALSE),0)</f>
        <v>1106</v>
      </c>
      <c r="P533">
        <f>Table3[[#This Row],[Quantity]]*Table3[[#This Row],[Unit Price]]</f>
        <v>1382.55</v>
      </c>
      <c r="Q533">
        <f>Table3[[#This Row],[Sales Revenue]]-Table3[[#This Row],[Total Cost]]</f>
        <v>276.54999999999995</v>
      </c>
      <c r="R533">
        <f>DATEDIF(Table3[[#This Row],[Order Date]],Table3[[#This Row],[Delivery Date]],"D")</f>
        <v>8</v>
      </c>
    </row>
    <row r="534" spans="1:18" x14ac:dyDescent="0.35">
      <c r="A534" t="s">
        <v>1121</v>
      </c>
      <c r="B534" t="s">
        <v>1122</v>
      </c>
      <c r="C534" t="s">
        <v>37</v>
      </c>
      <c r="D534" t="s">
        <v>75</v>
      </c>
      <c r="E534" s="1">
        <v>45744</v>
      </c>
      <c r="F534" s="1">
        <v>45750</v>
      </c>
      <c r="G534">
        <v>2</v>
      </c>
      <c r="H534">
        <v>678.66</v>
      </c>
      <c r="I534" t="s">
        <v>22</v>
      </c>
      <c r="J534" t="s">
        <v>23</v>
      </c>
      <c r="K534" t="str">
        <f>TEXT(Table3[[#This Row],[Order Date]],"YYYY")</f>
        <v>2025</v>
      </c>
      <c r="L534" t="str">
        <f>TEXT(Table3[[#This Row],[Order Date]],"MMM")</f>
        <v>Mar</v>
      </c>
      <c r="M534" t="str">
        <f>TEXT(Table3[[#This Row],[Order Date]],"DDD")</f>
        <v>Fri</v>
      </c>
      <c r="N534" t="s">
        <v>29</v>
      </c>
      <c r="O534">
        <f>ROUND(G534*H534*VLOOKUP(Table3[[#This Row],[Product Name]],Table2[],2,FALSE),0)</f>
        <v>1086</v>
      </c>
      <c r="P534">
        <f>Table3[[#This Row],[Quantity]]*Table3[[#This Row],[Unit Price]]</f>
        <v>1357.32</v>
      </c>
      <c r="Q534">
        <f>Table3[[#This Row],[Sales Revenue]]-Table3[[#This Row],[Total Cost]]</f>
        <v>271.31999999999994</v>
      </c>
      <c r="R534">
        <f>DATEDIF(Table3[[#This Row],[Order Date]],Table3[[#This Row],[Delivery Date]],"D")</f>
        <v>6</v>
      </c>
    </row>
    <row r="535" spans="1:18" x14ac:dyDescent="0.35">
      <c r="A535" t="s">
        <v>1123</v>
      </c>
      <c r="B535" t="s">
        <v>1124</v>
      </c>
      <c r="C535" t="s">
        <v>61</v>
      </c>
      <c r="D535" t="s">
        <v>62</v>
      </c>
      <c r="E535" s="1">
        <v>45595</v>
      </c>
      <c r="F535" s="1">
        <v>45598</v>
      </c>
      <c r="G535">
        <v>9</v>
      </c>
      <c r="H535">
        <v>80</v>
      </c>
      <c r="I535" t="s">
        <v>15</v>
      </c>
      <c r="J535" t="s">
        <v>16</v>
      </c>
      <c r="K535" t="str">
        <f>TEXT(Table3[[#This Row],[Order Date]],"YYYY")</f>
        <v>2024</v>
      </c>
      <c r="L535" t="str">
        <f>TEXT(Table3[[#This Row],[Order Date]],"MMM")</f>
        <v>Oct</v>
      </c>
      <c r="M535" t="str">
        <f>TEXT(Table3[[#This Row],[Order Date]],"DDD")</f>
        <v>Wed</v>
      </c>
      <c r="N535" t="s">
        <v>34</v>
      </c>
      <c r="O535">
        <f>ROUND(G535*H535*VLOOKUP(Table3[[#This Row],[Product Name]],Table2[],2,FALSE),0)</f>
        <v>468</v>
      </c>
      <c r="P535">
        <f>Table3[[#This Row],[Quantity]]*Table3[[#This Row],[Unit Price]]</f>
        <v>720</v>
      </c>
      <c r="Q535">
        <f>Table3[[#This Row],[Sales Revenue]]-Table3[[#This Row],[Total Cost]]</f>
        <v>252</v>
      </c>
      <c r="R535">
        <f>DATEDIF(Table3[[#This Row],[Order Date]],Table3[[#This Row],[Delivery Date]],"D")</f>
        <v>3</v>
      </c>
    </row>
    <row r="536" spans="1:18" x14ac:dyDescent="0.35">
      <c r="A536" t="s">
        <v>1125</v>
      </c>
      <c r="B536" t="s">
        <v>1126</v>
      </c>
      <c r="C536" t="s">
        <v>27</v>
      </c>
      <c r="D536" t="s">
        <v>32</v>
      </c>
      <c r="E536" s="1">
        <v>45300</v>
      </c>
      <c r="F536" s="1">
        <v>45304</v>
      </c>
      <c r="G536">
        <v>5</v>
      </c>
      <c r="H536">
        <v>55.31</v>
      </c>
      <c r="I536" t="s">
        <v>15</v>
      </c>
      <c r="J536" t="s">
        <v>58</v>
      </c>
      <c r="K536" t="str">
        <f>TEXT(Table3[[#This Row],[Order Date]],"YYYY")</f>
        <v>2024</v>
      </c>
      <c r="L536" t="str">
        <f>TEXT(Table3[[#This Row],[Order Date]],"MMM")</f>
        <v>Jan</v>
      </c>
      <c r="M536" t="str">
        <f>TEXT(Table3[[#This Row],[Order Date]],"DDD")</f>
        <v>Tue</v>
      </c>
      <c r="N536" t="s">
        <v>34</v>
      </c>
      <c r="O536">
        <f>ROUND(G536*H536*VLOOKUP(Table3[[#This Row],[Product Name]],Table2[],2,FALSE),0)</f>
        <v>235</v>
      </c>
      <c r="P536">
        <f>Table3[[#This Row],[Quantity]]*Table3[[#This Row],[Unit Price]]</f>
        <v>276.55</v>
      </c>
      <c r="Q536">
        <f>Table3[[#This Row],[Sales Revenue]]-Table3[[#This Row],[Total Cost]]</f>
        <v>41.550000000000011</v>
      </c>
      <c r="R536">
        <f>DATEDIF(Table3[[#This Row],[Order Date]],Table3[[#This Row],[Delivery Date]],"D")</f>
        <v>4</v>
      </c>
    </row>
    <row r="537" spans="1:18" x14ac:dyDescent="0.35">
      <c r="A537" t="s">
        <v>1127</v>
      </c>
      <c r="B537" t="s">
        <v>1128</v>
      </c>
      <c r="C537" t="s">
        <v>37</v>
      </c>
      <c r="D537" t="s">
        <v>38</v>
      </c>
      <c r="E537" s="1">
        <v>45606</v>
      </c>
      <c r="F537" s="1">
        <v>45608</v>
      </c>
      <c r="G537">
        <v>7</v>
      </c>
      <c r="H537">
        <v>878.33</v>
      </c>
      <c r="I537" t="s">
        <v>22</v>
      </c>
      <c r="J537" t="s">
        <v>16</v>
      </c>
      <c r="K537" t="str">
        <f>TEXT(Table3[[#This Row],[Order Date]],"YYYY")</f>
        <v>2024</v>
      </c>
      <c r="L537" t="str">
        <f>TEXT(Table3[[#This Row],[Order Date]],"MMM")</f>
        <v>Nov</v>
      </c>
      <c r="M537" t="str">
        <f>TEXT(Table3[[#This Row],[Order Date]],"DDD")</f>
        <v>Sun</v>
      </c>
      <c r="N537" t="s">
        <v>43</v>
      </c>
      <c r="O537">
        <f>ROUND(G537*H537*VLOOKUP(Table3[[#This Row],[Product Name]],Table2[],2,FALSE),0)</f>
        <v>4304</v>
      </c>
      <c r="P537">
        <f>Table3[[#This Row],[Quantity]]*Table3[[#This Row],[Unit Price]]</f>
        <v>6148.31</v>
      </c>
      <c r="Q537">
        <f>Table3[[#This Row],[Sales Revenue]]-Table3[[#This Row],[Total Cost]]</f>
        <v>1844.3100000000004</v>
      </c>
      <c r="R537">
        <f>DATEDIF(Table3[[#This Row],[Order Date]],Table3[[#This Row],[Delivery Date]],"D")</f>
        <v>2</v>
      </c>
    </row>
    <row r="538" spans="1:18" x14ac:dyDescent="0.35">
      <c r="A538" t="s">
        <v>1129</v>
      </c>
      <c r="B538" t="s">
        <v>1130</v>
      </c>
      <c r="C538" t="s">
        <v>27</v>
      </c>
      <c r="D538" t="s">
        <v>46</v>
      </c>
      <c r="E538" s="1">
        <v>45706</v>
      </c>
      <c r="F538" s="1">
        <v>45710</v>
      </c>
      <c r="G538">
        <v>8</v>
      </c>
      <c r="H538">
        <v>680.31</v>
      </c>
      <c r="I538" t="s">
        <v>15</v>
      </c>
      <c r="J538" t="s">
        <v>23</v>
      </c>
      <c r="K538" t="str">
        <f>TEXT(Table3[[#This Row],[Order Date]],"YYYY")</f>
        <v>2025</v>
      </c>
      <c r="L538" t="str">
        <f>TEXT(Table3[[#This Row],[Order Date]],"MMM")</f>
        <v>Feb</v>
      </c>
      <c r="M538" t="str">
        <f>TEXT(Table3[[#This Row],[Order Date]],"DDD")</f>
        <v>Tue</v>
      </c>
      <c r="N538" t="s">
        <v>50</v>
      </c>
      <c r="O538">
        <f>ROUND(G538*H538*VLOOKUP(Table3[[#This Row],[Product Name]],Table2[],2,FALSE),0)</f>
        <v>2993</v>
      </c>
      <c r="P538">
        <f>Table3[[#This Row],[Quantity]]*Table3[[#This Row],[Unit Price]]</f>
        <v>5442.48</v>
      </c>
      <c r="Q538">
        <f>Table3[[#This Row],[Sales Revenue]]-Table3[[#This Row],[Total Cost]]</f>
        <v>2449.4799999999996</v>
      </c>
      <c r="R538">
        <f>DATEDIF(Table3[[#This Row],[Order Date]],Table3[[#This Row],[Delivery Date]],"D")</f>
        <v>4</v>
      </c>
    </row>
    <row r="539" spans="1:18" x14ac:dyDescent="0.35">
      <c r="A539" t="s">
        <v>1131</v>
      </c>
      <c r="B539" t="s">
        <v>1132</v>
      </c>
      <c r="C539" t="s">
        <v>37</v>
      </c>
      <c r="D539" t="s">
        <v>160</v>
      </c>
      <c r="E539" s="1">
        <v>45742</v>
      </c>
      <c r="F539" s="1">
        <v>45748</v>
      </c>
      <c r="G539">
        <v>10</v>
      </c>
      <c r="H539">
        <v>330.18</v>
      </c>
      <c r="I539" t="s">
        <v>33</v>
      </c>
      <c r="J539" t="s">
        <v>49</v>
      </c>
      <c r="K539" t="str">
        <f>TEXT(Table3[[#This Row],[Order Date]],"YYYY")</f>
        <v>2025</v>
      </c>
      <c r="L539" t="str">
        <f>TEXT(Table3[[#This Row],[Order Date]],"MMM")</f>
        <v>Mar</v>
      </c>
      <c r="M539" t="str">
        <f>TEXT(Table3[[#This Row],[Order Date]],"DDD")</f>
        <v>Wed</v>
      </c>
      <c r="N539" t="s">
        <v>24</v>
      </c>
      <c r="O539">
        <f>ROUND(G539*H539*VLOOKUP(Table3[[#This Row],[Product Name]],Table2[],2,FALSE),0)</f>
        <v>2476</v>
      </c>
      <c r="P539">
        <f>Table3[[#This Row],[Quantity]]*Table3[[#This Row],[Unit Price]]</f>
        <v>3301.8</v>
      </c>
      <c r="Q539">
        <f>Table3[[#This Row],[Sales Revenue]]-Table3[[#This Row],[Total Cost]]</f>
        <v>825.80000000000018</v>
      </c>
      <c r="R539">
        <f>DATEDIF(Table3[[#This Row],[Order Date]],Table3[[#This Row],[Delivery Date]],"D")</f>
        <v>6</v>
      </c>
    </row>
    <row r="540" spans="1:18" x14ac:dyDescent="0.35">
      <c r="A540" t="s">
        <v>1133</v>
      </c>
      <c r="B540" t="s">
        <v>1134</v>
      </c>
      <c r="C540" t="s">
        <v>20</v>
      </c>
      <c r="D540" t="s">
        <v>69</v>
      </c>
      <c r="E540" s="1">
        <v>45532</v>
      </c>
      <c r="F540" s="1">
        <v>45542</v>
      </c>
      <c r="G540">
        <v>4</v>
      </c>
      <c r="H540">
        <v>804.44</v>
      </c>
      <c r="I540" t="s">
        <v>33</v>
      </c>
      <c r="J540" t="s">
        <v>49</v>
      </c>
      <c r="K540" t="str">
        <f>TEXT(Table3[[#This Row],[Order Date]],"YYYY")</f>
        <v>2024</v>
      </c>
      <c r="L540" t="str">
        <f>TEXT(Table3[[#This Row],[Order Date]],"MMM")</f>
        <v>Aug</v>
      </c>
      <c r="M540" t="str">
        <f>TEXT(Table3[[#This Row],[Order Date]],"DDD")</f>
        <v>Wed</v>
      </c>
      <c r="N540" t="s">
        <v>34</v>
      </c>
      <c r="O540">
        <f>ROUND(G540*H540*VLOOKUP(Table3[[#This Row],[Product Name]],Table2[],2,FALSE),0)</f>
        <v>2252</v>
      </c>
      <c r="P540">
        <f>Table3[[#This Row],[Quantity]]*Table3[[#This Row],[Unit Price]]</f>
        <v>3217.76</v>
      </c>
      <c r="Q540">
        <f>Table3[[#This Row],[Sales Revenue]]-Table3[[#This Row],[Total Cost]]</f>
        <v>965.76000000000022</v>
      </c>
      <c r="R540">
        <f>DATEDIF(Table3[[#This Row],[Order Date]],Table3[[#This Row],[Delivery Date]],"D")</f>
        <v>10</v>
      </c>
    </row>
    <row r="541" spans="1:18" x14ac:dyDescent="0.35">
      <c r="A541" t="s">
        <v>1135</v>
      </c>
      <c r="B541" t="s">
        <v>1136</v>
      </c>
      <c r="C541" t="s">
        <v>61</v>
      </c>
      <c r="D541" t="s">
        <v>163</v>
      </c>
      <c r="E541" s="1">
        <v>45664</v>
      </c>
      <c r="F541" s="1">
        <v>45666</v>
      </c>
      <c r="G541">
        <v>4</v>
      </c>
      <c r="H541">
        <v>143.12</v>
      </c>
      <c r="I541" t="s">
        <v>15</v>
      </c>
      <c r="J541" t="s">
        <v>23</v>
      </c>
      <c r="K541" t="str">
        <f>TEXT(Table3[[#This Row],[Order Date]],"YYYY")</f>
        <v>2025</v>
      </c>
      <c r="L541" t="str">
        <f>TEXT(Table3[[#This Row],[Order Date]],"MMM")</f>
        <v>Jan</v>
      </c>
      <c r="M541" t="str">
        <f>TEXT(Table3[[#This Row],[Order Date]],"DDD")</f>
        <v>Tue</v>
      </c>
      <c r="N541" t="s">
        <v>39</v>
      </c>
      <c r="O541">
        <f>ROUND(G541*H541*VLOOKUP(Table3[[#This Row],[Product Name]],Table2[],2,FALSE),0)</f>
        <v>372</v>
      </c>
      <c r="P541">
        <f>Table3[[#This Row],[Quantity]]*Table3[[#This Row],[Unit Price]]</f>
        <v>572.48</v>
      </c>
      <c r="Q541">
        <f>Table3[[#This Row],[Sales Revenue]]-Table3[[#This Row],[Total Cost]]</f>
        <v>200.48000000000002</v>
      </c>
      <c r="R541">
        <f>DATEDIF(Table3[[#This Row],[Order Date]],Table3[[#This Row],[Delivery Date]],"D")</f>
        <v>2</v>
      </c>
    </row>
    <row r="542" spans="1:18" x14ac:dyDescent="0.35">
      <c r="A542" t="s">
        <v>1137</v>
      </c>
      <c r="B542" t="s">
        <v>1138</v>
      </c>
      <c r="C542" t="s">
        <v>13</v>
      </c>
      <c r="D542" t="s">
        <v>82</v>
      </c>
      <c r="E542" s="1">
        <v>45462</v>
      </c>
      <c r="F542" s="1">
        <v>45469</v>
      </c>
      <c r="G542">
        <v>7</v>
      </c>
      <c r="H542">
        <v>631.33000000000004</v>
      </c>
      <c r="I542" t="s">
        <v>15</v>
      </c>
      <c r="J542" t="s">
        <v>49</v>
      </c>
      <c r="K542" t="str">
        <f>TEXT(Table3[[#This Row],[Order Date]],"YYYY")</f>
        <v>2024</v>
      </c>
      <c r="L542" t="str">
        <f>TEXT(Table3[[#This Row],[Order Date]],"MMM")</f>
        <v>Jun</v>
      </c>
      <c r="M542" t="str">
        <f>TEXT(Table3[[#This Row],[Order Date]],"DDD")</f>
        <v>Wed</v>
      </c>
      <c r="N542" t="s">
        <v>43</v>
      </c>
      <c r="O542">
        <f>ROUND(G542*H542*VLOOKUP(Table3[[#This Row],[Product Name]],Table2[],2,FALSE),0)</f>
        <v>2873</v>
      </c>
      <c r="P542">
        <f>Table3[[#This Row],[Quantity]]*Table3[[#This Row],[Unit Price]]</f>
        <v>4419.3100000000004</v>
      </c>
      <c r="Q542">
        <f>Table3[[#This Row],[Sales Revenue]]-Table3[[#This Row],[Total Cost]]</f>
        <v>1546.3100000000004</v>
      </c>
      <c r="R542">
        <f>DATEDIF(Table3[[#This Row],[Order Date]],Table3[[#This Row],[Delivery Date]],"D")</f>
        <v>7</v>
      </c>
    </row>
    <row r="543" spans="1:18" x14ac:dyDescent="0.35">
      <c r="A543" t="s">
        <v>1139</v>
      </c>
      <c r="B543" t="s">
        <v>1140</v>
      </c>
      <c r="C543" t="s">
        <v>61</v>
      </c>
      <c r="D543" t="s">
        <v>141</v>
      </c>
      <c r="E543" s="1">
        <v>45503</v>
      </c>
      <c r="F543" s="1">
        <v>45506</v>
      </c>
      <c r="G543">
        <v>6</v>
      </c>
      <c r="H543">
        <v>205.39</v>
      </c>
      <c r="I543" t="s">
        <v>22</v>
      </c>
      <c r="J543" t="s">
        <v>23</v>
      </c>
      <c r="K543" t="str">
        <f>TEXT(Table3[[#This Row],[Order Date]],"YYYY")</f>
        <v>2024</v>
      </c>
      <c r="L543" t="str">
        <f>TEXT(Table3[[#This Row],[Order Date]],"MMM")</f>
        <v>Jul</v>
      </c>
      <c r="M543" t="str">
        <f>TEXT(Table3[[#This Row],[Order Date]],"DDD")</f>
        <v>Tue</v>
      </c>
      <c r="N543" t="s">
        <v>24</v>
      </c>
      <c r="O543">
        <f>ROUND(G543*H543*VLOOKUP(Table3[[#This Row],[Product Name]],Table2[],2,FALSE),0)</f>
        <v>863</v>
      </c>
      <c r="P543">
        <f>Table3[[#This Row],[Quantity]]*Table3[[#This Row],[Unit Price]]</f>
        <v>1232.3399999999999</v>
      </c>
      <c r="Q543">
        <f>Table3[[#This Row],[Sales Revenue]]-Table3[[#This Row],[Total Cost]]</f>
        <v>369.33999999999992</v>
      </c>
      <c r="R543">
        <f>DATEDIF(Table3[[#This Row],[Order Date]],Table3[[#This Row],[Delivery Date]],"D")</f>
        <v>3</v>
      </c>
    </row>
    <row r="544" spans="1:18" x14ac:dyDescent="0.35">
      <c r="A544" t="s">
        <v>1141</v>
      </c>
      <c r="B544" t="s">
        <v>1142</v>
      </c>
      <c r="C544" t="s">
        <v>20</v>
      </c>
      <c r="D544" t="s">
        <v>66</v>
      </c>
      <c r="E544" s="1">
        <v>45435</v>
      </c>
      <c r="F544" s="1">
        <v>45440</v>
      </c>
      <c r="G544">
        <v>1</v>
      </c>
      <c r="H544">
        <v>318.91000000000003</v>
      </c>
      <c r="I544" t="s">
        <v>15</v>
      </c>
      <c r="J544" t="s">
        <v>49</v>
      </c>
      <c r="K544" t="str">
        <f>TEXT(Table3[[#This Row],[Order Date]],"YYYY")</f>
        <v>2024</v>
      </c>
      <c r="L544" t="str">
        <f>TEXT(Table3[[#This Row],[Order Date]],"MMM")</f>
        <v>May</v>
      </c>
      <c r="M544" t="str">
        <f>TEXT(Table3[[#This Row],[Order Date]],"DDD")</f>
        <v>Thu</v>
      </c>
      <c r="N544" t="s">
        <v>17</v>
      </c>
      <c r="O544">
        <f>ROUND(G544*H544*VLOOKUP(Table3[[#This Row],[Product Name]],Table2[],2,FALSE),0)</f>
        <v>159</v>
      </c>
      <c r="P544">
        <f>Table3[[#This Row],[Quantity]]*Table3[[#This Row],[Unit Price]]</f>
        <v>318.91000000000003</v>
      </c>
      <c r="Q544">
        <f>Table3[[#This Row],[Sales Revenue]]-Table3[[#This Row],[Total Cost]]</f>
        <v>159.91000000000003</v>
      </c>
      <c r="R544">
        <f>DATEDIF(Table3[[#This Row],[Order Date]],Table3[[#This Row],[Delivery Date]],"D")</f>
        <v>5</v>
      </c>
    </row>
    <row r="545" spans="1:18" x14ac:dyDescent="0.35">
      <c r="A545" t="s">
        <v>1143</v>
      </c>
      <c r="B545" t="s">
        <v>1144</v>
      </c>
      <c r="C545" t="s">
        <v>13</v>
      </c>
      <c r="D545" t="s">
        <v>14</v>
      </c>
      <c r="E545" s="1">
        <v>45394</v>
      </c>
      <c r="F545" s="1">
        <v>45404</v>
      </c>
      <c r="G545">
        <v>5</v>
      </c>
      <c r="H545">
        <v>678.12</v>
      </c>
      <c r="I545" t="s">
        <v>15</v>
      </c>
      <c r="J545" t="s">
        <v>16</v>
      </c>
      <c r="K545" t="str">
        <f>TEXT(Table3[[#This Row],[Order Date]],"YYYY")</f>
        <v>2024</v>
      </c>
      <c r="L545" t="str">
        <f>TEXT(Table3[[#This Row],[Order Date]],"MMM")</f>
        <v>Apr</v>
      </c>
      <c r="M545" t="str">
        <f>TEXT(Table3[[#This Row],[Order Date]],"DDD")</f>
        <v>Fri</v>
      </c>
      <c r="N545" t="s">
        <v>43</v>
      </c>
      <c r="O545">
        <f>ROUND(G545*H545*VLOOKUP(Table3[[#This Row],[Product Name]],Table2[],2,FALSE),0)</f>
        <v>2543</v>
      </c>
      <c r="P545">
        <f>Table3[[#This Row],[Quantity]]*Table3[[#This Row],[Unit Price]]</f>
        <v>3390.6</v>
      </c>
      <c r="Q545">
        <f>Table3[[#This Row],[Sales Revenue]]-Table3[[#This Row],[Total Cost]]</f>
        <v>847.59999999999991</v>
      </c>
      <c r="R545">
        <f>DATEDIF(Table3[[#This Row],[Order Date]],Table3[[#This Row],[Delivery Date]],"D")</f>
        <v>10</v>
      </c>
    </row>
    <row r="546" spans="1:18" x14ac:dyDescent="0.35">
      <c r="A546" t="s">
        <v>1145</v>
      </c>
      <c r="B546" t="s">
        <v>1146</v>
      </c>
      <c r="C546" t="s">
        <v>13</v>
      </c>
      <c r="D546" t="s">
        <v>14</v>
      </c>
      <c r="E546" s="1">
        <v>45309</v>
      </c>
      <c r="F546" s="1">
        <v>45311</v>
      </c>
      <c r="G546">
        <v>7</v>
      </c>
      <c r="H546">
        <v>377.8</v>
      </c>
      <c r="I546" t="s">
        <v>22</v>
      </c>
      <c r="J546" t="s">
        <v>49</v>
      </c>
      <c r="K546" t="str">
        <f>TEXT(Table3[[#This Row],[Order Date]],"YYYY")</f>
        <v>2024</v>
      </c>
      <c r="L546" t="str">
        <f>TEXT(Table3[[#This Row],[Order Date]],"MMM")</f>
        <v>Jan</v>
      </c>
      <c r="M546" t="str">
        <f>TEXT(Table3[[#This Row],[Order Date]],"DDD")</f>
        <v>Thu</v>
      </c>
      <c r="N546" t="s">
        <v>34</v>
      </c>
      <c r="O546">
        <f>ROUND(G546*H546*VLOOKUP(Table3[[#This Row],[Product Name]],Table2[],2,FALSE),0)</f>
        <v>1983</v>
      </c>
      <c r="P546">
        <f>Table3[[#This Row],[Quantity]]*Table3[[#This Row],[Unit Price]]</f>
        <v>2644.6</v>
      </c>
      <c r="Q546">
        <f>Table3[[#This Row],[Sales Revenue]]-Table3[[#This Row],[Total Cost]]</f>
        <v>661.59999999999991</v>
      </c>
      <c r="R546">
        <f>DATEDIF(Table3[[#This Row],[Order Date]],Table3[[#This Row],[Delivery Date]],"D")</f>
        <v>2</v>
      </c>
    </row>
    <row r="547" spans="1:18" x14ac:dyDescent="0.35">
      <c r="A547" t="s">
        <v>1147</v>
      </c>
      <c r="B547" t="s">
        <v>1148</v>
      </c>
      <c r="C547" t="s">
        <v>13</v>
      </c>
      <c r="D547" t="s">
        <v>82</v>
      </c>
      <c r="E547" s="1">
        <v>45401</v>
      </c>
      <c r="F547" s="1">
        <v>45408</v>
      </c>
      <c r="G547">
        <v>1</v>
      </c>
      <c r="H547">
        <v>22.9</v>
      </c>
      <c r="I547" t="s">
        <v>22</v>
      </c>
      <c r="J547" t="s">
        <v>23</v>
      </c>
      <c r="K547" t="str">
        <f>TEXT(Table3[[#This Row],[Order Date]],"YYYY")</f>
        <v>2024</v>
      </c>
      <c r="L547" t="str">
        <f>TEXT(Table3[[#This Row],[Order Date]],"MMM")</f>
        <v>Apr</v>
      </c>
      <c r="M547" t="str">
        <f>TEXT(Table3[[#This Row],[Order Date]],"DDD")</f>
        <v>Fri</v>
      </c>
      <c r="N547" t="s">
        <v>96</v>
      </c>
      <c r="O547">
        <f>ROUND(G547*H547*VLOOKUP(Table3[[#This Row],[Product Name]],Table2[],2,FALSE),0)</f>
        <v>15</v>
      </c>
      <c r="P547">
        <f>Table3[[#This Row],[Quantity]]*Table3[[#This Row],[Unit Price]]</f>
        <v>22.9</v>
      </c>
      <c r="Q547">
        <f>Table3[[#This Row],[Sales Revenue]]-Table3[[#This Row],[Total Cost]]</f>
        <v>7.8999999999999986</v>
      </c>
      <c r="R547">
        <f>DATEDIF(Table3[[#This Row],[Order Date]],Table3[[#This Row],[Delivery Date]],"D")</f>
        <v>7</v>
      </c>
    </row>
    <row r="548" spans="1:18" x14ac:dyDescent="0.35">
      <c r="A548" t="s">
        <v>1149</v>
      </c>
      <c r="B548" t="s">
        <v>1150</v>
      </c>
      <c r="C548" t="s">
        <v>27</v>
      </c>
      <c r="D548" t="s">
        <v>88</v>
      </c>
      <c r="E548" s="1">
        <v>45354</v>
      </c>
      <c r="F548" s="1">
        <v>45357</v>
      </c>
      <c r="G548">
        <v>10</v>
      </c>
      <c r="H548">
        <v>361.92</v>
      </c>
      <c r="I548" t="s">
        <v>33</v>
      </c>
      <c r="J548" t="s">
        <v>23</v>
      </c>
      <c r="K548" t="str">
        <f>TEXT(Table3[[#This Row],[Order Date]],"YYYY")</f>
        <v>2024</v>
      </c>
      <c r="L548" t="str">
        <f>TEXT(Table3[[#This Row],[Order Date]],"MMM")</f>
        <v>Mar</v>
      </c>
      <c r="M548" t="str">
        <f>TEXT(Table3[[#This Row],[Order Date]],"DDD")</f>
        <v>Sun</v>
      </c>
      <c r="N548" t="s">
        <v>24</v>
      </c>
      <c r="O548">
        <f>ROUND(G548*H548*VLOOKUP(Table3[[#This Row],[Product Name]],Table2[],2,FALSE),0)</f>
        <v>1810</v>
      </c>
      <c r="P548">
        <f>Table3[[#This Row],[Quantity]]*Table3[[#This Row],[Unit Price]]</f>
        <v>3619.2000000000003</v>
      </c>
      <c r="Q548">
        <f>Table3[[#This Row],[Sales Revenue]]-Table3[[#This Row],[Total Cost]]</f>
        <v>1809.2000000000003</v>
      </c>
      <c r="R548">
        <f>DATEDIF(Table3[[#This Row],[Order Date]],Table3[[#This Row],[Delivery Date]],"D")</f>
        <v>3</v>
      </c>
    </row>
    <row r="549" spans="1:18" x14ac:dyDescent="0.35">
      <c r="A549" t="s">
        <v>1151</v>
      </c>
      <c r="B549" t="s">
        <v>1152</v>
      </c>
      <c r="C549" t="s">
        <v>27</v>
      </c>
      <c r="D549" t="s">
        <v>28</v>
      </c>
      <c r="E549" s="1">
        <v>45417</v>
      </c>
      <c r="F549" s="1">
        <v>45427</v>
      </c>
      <c r="G549">
        <v>9</v>
      </c>
      <c r="H549">
        <v>781.59</v>
      </c>
      <c r="I549" t="s">
        <v>22</v>
      </c>
      <c r="J549" t="s">
        <v>49</v>
      </c>
      <c r="K549" t="str">
        <f>TEXT(Table3[[#This Row],[Order Date]],"YYYY")</f>
        <v>2024</v>
      </c>
      <c r="L549" t="str">
        <f>TEXT(Table3[[#This Row],[Order Date]],"MMM")</f>
        <v>May</v>
      </c>
      <c r="M549" t="str">
        <f>TEXT(Table3[[#This Row],[Order Date]],"DDD")</f>
        <v>Sun</v>
      </c>
      <c r="N549" t="s">
        <v>34</v>
      </c>
      <c r="O549">
        <f>ROUND(G549*H549*VLOOKUP(Table3[[#This Row],[Product Name]],Table2[],2,FALSE),0)</f>
        <v>5627</v>
      </c>
      <c r="P549">
        <f>Table3[[#This Row],[Quantity]]*Table3[[#This Row],[Unit Price]]</f>
        <v>7034.31</v>
      </c>
      <c r="Q549">
        <f>Table3[[#This Row],[Sales Revenue]]-Table3[[#This Row],[Total Cost]]</f>
        <v>1407.3100000000004</v>
      </c>
      <c r="R549">
        <f>DATEDIF(Table3[[#This Row],[Order Date]],Table3[[#This Row],[Delivery Date]],"D")</f>
        <v>10</v>
      </c>
    </row>
    <row r="550" spans="1:18" x14ac:dyDescent="0.35">
      <c r="A550" t="s">
        <v>1153</v>
      </c>
      <c r="B550" t="s">
        <v>1154</v>
      </c>
      <c r="C550" t="s">
        <v>61</v>
      </c>
      <c r="D550" t="s">
        <v>119</v>
      </c>
      <c r="E550" s="1">
        <v>45310</v>
      </c>
      <c r="F550" s="1">
        <v>45313</v>
      </c>
      <c r="G550">
        <v>1</v>
      </c>
      <c r="H550">
        <v>964.87</v>
      </c>
      <c r="I550" t="s">
        <v>33</v>
      </c>
      <c r="J550" t="s">
        <v>58</v>
      </c>
      <c r="K550" t="str">
        <f>TEXT(Table3[[#This Row],[Order Date]],"YYYY")</f>
        <v>2024</v>
      </c>
      <c r="L550" t="str">
        <f>TEXT(Table3[[#This Row],[Order Date]],"MMM")</f>
        <v>Jan</v>
      </c>
      <c r="M550" t="str">
        <f>TEXT(Table3[[#This Row],[Order Date]],"DDD")</f>
        <v>Fri</v>
      </c>
      <c r="N550" t="s">
        <v>63</v>
      </c>
      <c r="O550">
        <f>ROUND(G550*H550*VLOOKUP(Table3[[#This Row],[Product Name]],Table2[],2,FALSE),0)</f>
        <v>724</v>
      </c>
      <c r="P550">
        <f>Table3[[#This Row],[Quantity]]*Table3[[#This Row],[Unit Price]]</f>
        <v>964.87</v>
      </c>
      <c r="Q550">
        <f>Table3[[#This Row],[Sales Revenue]]-Table3[[#This Row],[Total Cost]]</f>
        <v>240.87</v>
      </c>
      <c r="R550">
        <f>DATEDIF(Table3[[#This Row],[Order Date]],Table3[[#This Row],[Delivery Date]],"D")</f>
        <v>3</v>
      </c>
    </row>
    <row r="551" spans="1:18" x14ac:dyDescent="0.35">
      <c r="A551" t="s">
        <v>1155</v>
      </c>
      <c r="B551" t="s">
        <v>1156</v>
      </c>
      <c r="C551" t="s">
        <v>27</v>
      </c>
      <c r="D551" t="s">
        <v>46</v>
      </c>
      <c r="E551" s="1">
        <v>45738</v>
      </c>
      <c r="F551" s="1">
        <v>45741</v>
      </c>
      <c r="G551">
        <v>8</v>
      </c>
      <c r="H551">
        <v>942.9</v>
      </c>
      <c r="I551" t="s">
        <v>22</v>
      </c>
      <c r="J551" t="s">
        <v>23</v>
      </c>
      <c r="K551" t="str">
        <f>TEXT(Table3[[#This Row],[Order Date]],"YYYY")</f>
        <v>2025</v>
      </c>
      <c r="L551" t="str">
        <f>TEXT(Table3[[#This Row],[Order Date]],"MMM")</f>
        <v>Mar</v>
      </c>
      <c r="M551" t="str">
        <f>TEXT(Table3[[#This Row],[Order Date]],"DDD")</f>
        <v>Sat</v>
      </c>
      <c r="N551" t="s">
        <v>39</v>
      </c>
      <c r="O551">
        <f>ROUND(G551*H551*VLOOKUP(Table3[[#This Row],[Product Name]],Table2[],2,FALSE),0)</f>
        <v>4149</v>
      </c>
      <c r="P551">
        <f>Table3[[#This Row],[Quantity]]*Table3[[#This Row],[Unit Price]]</f>
        <v>7543.2</v>
      </c>
      <c r="Q551">
        <f>Table3[[#This Row],[Sales Revenue]]-Table3[[#This Row],[Total Cost]]</f>
        <v>3394.2</v>
      </c>
      <c r="R551">
        <f>DATEDIF(Table3[[#This Row],[Order Date]],Table3[[#This Row],[Delivery Date]],"D")</f>
        <v>3</v>
      </c>
    </row>
    <row r="552" spans="1:18" x14ac:dyDescent="0.35">
      <c r="A552" t="s">
        <v>1157</v>
      </c>
      <c r="B552" t="s">
        <v>1158</v>
      </c>
      <c r="C552" t="s">
        <v>61</v>
      </c>
      <c r="D552" t="s">
        <v>163</v>
      </c>
      <c r="E552" s="1">
        <v>45664</v>
      </c>
      <c r="F552" s="1">
        <v>45668</v>
      </c>
      <c r="G552">
        <v>10</v>
      </c>
      <c r="H552">
        <v>753.67</v>
      </c>
      <c r="I552" t="s">
        <v>33</v>
      </c>
      <c r="J552" t="s">
        <v>23</v>
      </c>
      <c r="K552" t="str">
        <f>TEXT(Table3[[#This Row],[Order Date]],"YYYY")</f>
        <v>2025</v>
      </c>
      <c r="L552" t="str">
        <f>TEXT(Table3[[#This Row],[Order Date]],"MMM")</f>
        <v>Jan</v>
      </c>
      <c r="M552" t="str">
        <f>TEXT(Table3[[#This Row],[Order Date]],"DDD")</f>
        <v>Tue</v>
      </c>
      <c r="N552" t="s">
        <v>29</v>
      </c>
      <c r="O552">
        <f>ROUND(G552*H552*VLOOKUP(Table3[[#This Row],[Product Name]],Table2[],2,FALSE),0)</f>
        <v>4899</v>
      </c>
      <c r="P552">
        <f>Table3[[#This Row],[Quantity]]*Table3[[#This Row],[Unit Price]]</f>
        <v>7536.7</v>
      </c>
      <c r="Q552">
        <f>Table3[[#This Row],[Sales Revenue]]-Table3[[#This Row],[Total Cost]]</f>
        <v>2637.7</v>
      </c>
      <c r="R552">
        <f>DATEDIF(Table3[[#This Row],[Order Date]],Table3[[#This Row],[Delivery Date]],"D")</f>
        <v>4</v>
      </c>
    </row>
    <row r="553" spans="1:18" x14ac:dyDescent="0.35">
      <c r="A553" t="s">
        <v>1159</v>
      </c>
      <c r="B553" t="s">
        <v>1160</v>
      </c>
      <c r="C553" t="s">
        <v>20</v>
      </c>
      <c r="D553" t="s">
        <v>69</v>
      </c>
      <c r="E553" s="1">
        <v>45647</v>
      </c>
      <c r="F553" s="1">
        <v>45651</v>
      </c>
      <c r="G553">
        <v>1</v>
      </c>
      <c r="H553">
        <v>774.11</v>
      </c>
      <c r="I553" t="s">
        <v>15</v>
      </c>
      <c r="J553" t="s">
        <v>23</v>
      </c>
      <c r="K553" t="str">
        <f>TEXT(Table3[[#This Row],[Order Date]],"YYYY")</f>
        <v>2024</v>
      </c>
      <c r="L553" t="str">
        <f>TEXT(Table3[[#This Row],[Order Date]],"MMM")</f>
        <v>Dec</v>
      </c>
      <c r="M553" t="str">
        <f>TEXT(Table3[[#This Row],[Order Date]],"DDD")</f>
        <v>Sat</v>
      </c>
      <c r="N553" t="s">
        <v>79</v>
      </c>
      <c r="O553">
        <f>ROUND(G553*H553*VLOOKUP(Table3[[#This Row],[Product Name]],Table2[],2,FALSE),0)</f>
        <v>542</v>
      </c>
      <c r="P553">
        <f>Table3[[#This Row],[Quantity]]*Table3[[#This Row],[Unit Price]]</f>
        <v>774.11</v>
      </c>
      <c r="Q553">
        <f>Table3[[#This Row],[Sales Revenue]]-Table3[[#This Row],[Total Cost]]</f>
        <v>232.11</v>
      </c>
      <c r="R553">
        <f>DATEDIF(Table3[[#This Row],[Order Date]],Table3[[#This Row],[Delivery Date]],"D")</f>
        <v>4</v>
      </c>
    </row>
    <row r="554" spans="1:18" x14ac:dyDescent="0.35">
      <c r="A554" t="s">
        <v>1161</v>
      </c>
      <c r="B554" t="s">
        <v>1162</v>
      </c>
      <c r="C554" t="s">
        <v>13</v>
      </c>
      <c r="D554" t="s">
        <v>82</v>
      </c>
      <c r="E554" s="1">
        <v>45741</v>
      </c>
      <c r="F554" s="1">
        <v>45746</v>
      </c>
      <c r="G554">
        <v>3</v>
      </c>
      <c r="H554">
        <v>971.67</v>
      </c>
      <c r="I554" t="s">
        <v>15</v>
      </c>
      <c r="J554" t="s">
        <v>23</v>
      </c>
      <c r="K554" t="str">
        <f>TEXT(Table3[[#This Row],[Order Date]],"YYYY")</f>
        <v>2025</v>
      </c>
      <c r="L554" t="str">
        <f>TEXT(Table3[[#This Row],[Order Date]],"MMM")</f>
        <v>Mar</v>
      </c>
      <c r="M554" t="str">
        <f>TEXT(Table3[[#This Row],[Order Date]],"DDD")</f>
        <v>Tue</v>
      </c>
      <c r="N554" t="s">
        <v>17</v>
      </c>
      <c r="O554">
        <f>ROUND(G554*H554*VLOOKUP(Table3[[#This Row],[Product Name]],Table2[],2,FALSE),0)</f>
        <v>1895</v>
      </c>
      <c r="P554">
        <f>Table3[[#This Row],[Quantity]]*Table3[[#This Row],[Unit Price]]</f>
        <v>2915.0099999999998</v>
      </c>
      <c r="Q554">
        <f>Table3[[#This Row],[Sales Revenue]]-Table3[[#This Row],[Total Cost]]</f>
        <v>1020.0099999999998</v>
      </c>
      <c r="R554">
        <f>DATEDIF(Table3[[#This Row],[Order Date]],Table3[[#This Row],[Delivery Date]],"D")</f>
        <v>5</v>
      </c>
    </row>
    <row r="555" spans="1:18" x14ac:dyDescent="0.35">
      <c r="A555" t="s">
        <v>1163</v>
      </c>
      <c r="B555" t="s">
        <v>1164</v>
      </c>
      <c r="C555" t="s">
        <v>13</v>
      </c>
      <c r="D555" t="s">
        <v>72</v>
      </c>
      <c r="E555" s="1">
        <v>45699</v>
      </c>
      <c r="F555" s="1">
        <v>45705</v>
      </c>
      <c r="G555">
        <v>7</v>
      </c>
      <c r="H555">
        <v>211.6</v>
      </c>
      <c r="I555" t="s">
        <v>33</v>
      </c>
      <c r="J555" t="s">
        <v>16</v>
      </c>
      <c r="K555" t="str">
        <f>TEXT(Table3[[#This Row],[Order Date]],"YYYY")</f>
        <v>2025</v>
      </c>
      <c r="L555" t="str">
        <f>TEXT(Table3[[#This Row],[Order Date]],"MMM")</f>
        <v>Feb</v>
      </c>
      <c r="M555" t="str">
        <f>TEXT(Table3[[#This Row],[Order Date]],"DDD")</f>
        <v>Tue</v>
      </c>
      <c r="N555" t="s">
        <v>43</v>
      </c>
      <c r="O555">
        <f>ROUND(G555*H555*VLOOKUP(Table3[[#This Row],[Product Name]],Table2[],2,FALSE),0)</f>
        <v>1111</v>
      </c>
      <c r="P555">
        <f>Table3[[#This Row],[Quantity]]*Table3[[#This Row],[Unit Price]]</f>
        <v>1481.2</v>
      </c>
      <c r="Q555">
        <f>Table3[[#This Row],[Sales Revenue]]-Table3[[#This Row],[Total Cost]]</f>
        <v>370.20000000000005</v>
      </c>
      <c r="R555">
        <f>DATEDIF(Table3[[#This Row],[Order Date]],Table3[[#This Row],[Delivery Date]],"D")</f>
        <v>6</v>
      </c>
    </row>
    <row r="556" spans="1:18" x14ac:dyDescent="0.35">
      <c r="A556" t="s">
        <v>1165</v>
      </c>
      <c r="B556" t="s">
        <v>1166</v>
      </c>
      <c r="C556" t="s">
        <v>37</v>
      </c>
      <c r="D556" t="s">
        <v>75</v>
      </c>
      <c r="E556" s="1">
        <v>45542</v>
      </c>
      <c r="F556" s="1">
        <v>45550</v>
      </c>
      <c r="G556">
        <v>10</v>
      </c>
      <c r="H556">
        <v>936.89</v>
      </c>
      <c r="I556" t="s">
        <v>22</v>
      </c>
      <c r="J556" t="s">
        <v>16</v>
      </c>
      <c r="K556" t="str">
        <f>TEXT(Table3[[#This Row],[Order Date]],"YYYY")</f>
        <v>2024</v>
      </c>
      <c r="L556" t="str">
        <f>TEXT(Table3[[#This Row],[Order Date]],"MMM")</f>
        <v>Sep</v>
      </c>
      <c r="M556" t="str">
        <f>TEXT(Table3[[#This Row],[Order Date]],"DDD")</f>
        <v>Sat</v>
      </c>
      <c r="N556" t="s">
        <v>39</v>
      </c>
      <c r="O556">
        <f>ROUND(G556*H556*VLOOKUP(Table3[[#This Row],[Product Name]],Table2[],2,FALSE),0)</f>
        <v>7495</v>
      </c>
      <c r="P556">
        <f>Table3[[#This Row],[Quantity]]*Table3[[#This Row],[Unit Price]]</f>
        <v>9368.9</v>
      </c>
      <c r="Q556">
        <f>Table3[[#This Row],[Sales Revenue]]-Table3[[#This Row],[Total Cost]]</f>
        <v>1873.8999999999996</v>
      </c>
      <c r="R556">
        <f>DATEDIF(Table3[[#This Row],[Order Date]],Table3[[#This Row],[Delivery Date]],"D")</f>
        <v>8</v>
      </c>
    </row>
    <row r="557" spans="1:18" x14ac:dyDescent="0.35">
      <c r="A557" t="s">
        <v>1167</v>
      </c>
      <c r="B557" t="s">
        <v>1168</v>
      </c>
      <c r="C557" t="s">
        <v>13</v>
      </c>
      <c r="D557" t="s">
        <v>82</v>
      </c>
      <c r="E557" s="1">
        <v>45743</v>
      </c>
      <c r="F557" s="1">
        <v>45753</v>
      </c>
      <c r="G557">
        <v>4</v>
      </c>
      <c r="H557">
        <v>463.55</v>
      </c>
      <c r="I557" t="s">
        <v>33</v>
      </c>
      <c r="J557" t="s">
        <v>23</v>
      </c>
      <c r="K557" t="str">
        <f>TEXT(Table3[[#This Row],[Order Date]],"YYYY")</f>
        <v>2025</v>
      </c>
      <c r="L557" t="str">
        <f>TEXT(Table3[[#This Row],[Order Date]],"MMM")</f>
        <v>Mar</v>
      </c>
      <c r="M557" t="str">
        <f>TEXT(Table3[[#This Row],[Order Date]],"DDD")</f>
        <v>Thu</v>
      </c>
      <c r="N557" t="s">
        <v>39</v>
      </c>
      <c r="O557">
        <f>ROUND(G557*H557*VLOOKUP(Table3[[#This Row],[Product Name]],Table2[],2,FALSE),0)</f>
        <v>1205</v>
      </c>
      <c r="P557">
        <f>Table3[[#This Row],[Quantity]]*Table3[[#This Row],[Unit Price]]</f>
        <v>1854.2</v>
      </c>
      <c r="Q557">
        <f>Table3[[#This Row],[Sales Revenue]]-Table3[[#This Row],[Total Cost]]</f>
        <v>649.20000000000005</v>
      </c>
      <c r="R557">
        <f>DATEDIF(Table3[[#This Row],[Order Date]],Table3[[#This Row],[Delivery Date]],"D")</f>
        <v>10</v>
      </c>
    </row>
    <row r="558" spans="1:18" x14ac:dyDescent="0.35">
      <c r="A558" t="s">
        <v>1169</v>
      </c>
      <c r="B558" t="s">
        <v>1170</v>
      </c>
      <c r="C558" t="s">
        <v>61</v>
      </c>
      <c r="D558" t="s">
        <v>163</v>
      </c>
      <c r="E558" s="1">
        <v>45715</v>
      </c>
      <c r="F558" s="1">
        <v>45717</v>
      </c>
      <c r="G558">
        <v>8</v>
      </c>
      <c r="H558">
        <v>540.91</v>
      </c>
      <c r="I558" t="s">
        <v>15</v>
      </c>
      <c r="J558" t="s">
        <v>49</v>
      </c>
      <c r="K558" t="str">
        <f>TEXT(Table3[[#This Row],[Order Date]],"YYYY")</f>
        <v>2025</v>
      </c>
      <c r="L558" t="str">
        <f>TEXT(Table3[[#This Row],[Order Date]],"MMM")</f>
        <v>Feb</v>
      </c>
      <c r="M558" t="str">
        <f>TEXT(Table3[[#This Row],[Order Date]],"DDD")</f>
        <v>Thu</v>
      </c>
      <c r="N558" t="s">
        <v>39</v>
      </c>
      <c r="O558">
        <f>ROUND(G558*H558*VLOOKUP(Table3[[#This Row],[Product Name]],Table2[],2,FALSE),0)</f>
        <v>2813</v>
      </c>
      <c r="P558">
        <f>Table3[[#This Row],[Quantity]]*Table3[[#This Row],[Unit Price]]</f>
        <v>4327.28</v>
      </c>
      <c r="Q558">
        <f>Table3[[#This Row],[Sales Revenue]]-Table3[[#This Row],[Total Cost]]</f>
        <v>1514.2799999999997</v>
      </c>
      <c r="R558">
        <f>DATEDIF(Table3[[#This Row],[Order Date]],Table3[[#This Row],[Delivery Date]],"D")</f>
        <v>2</v>
      </c>
    </row>
    <row r="559" spans="1:18" x14ac:dyDescent="0.35">
      <c r="A559" t="s">
        <v>1171</v>
      </c>
      <c r="B559" t="s">
        <v>1172</v>
      </c>
      <c r="C559" t="s">
        <v>61</v>
      </c>
      <c r="D559" t="s">
        <v>78</v>
      </c>
      <c r="E559" s="1">
        <v>45531</v>
      </c>
      <c r="F559" s="1">
        <v>45540</v>
      </c>
      <c r="G559">
        <v>5</v>
      </c>
      <c r="H559">
        <v>921.77</v>
      </c>
      <c r="I559" t="s">
        <v>15</v>
      </c>
      <c r="J559" t="s">
        <v>58</v>
      </c>
      <c r="K559" t="str">
        <f>TEXT(Table3[[#This Row],[Order Date]],"YYYY")</f>
        <v>2024</v>
      </c>
      <c r="L559" t="str">
        <f>TEXT(Table3[[#This Row],[Order Date]],"MMM")</f>
        <v>Aug</v>
      </c>
      <c r="M559" t="str">
        <f>TEXT(Table3[[#This Row],[Order Date]],"DDD")</f>
        <v>Tue</v>
      </c>
      <c r="N559" t="s">
        <v>79</v>
      </c>
      <c r="O559">
        <f>ROUND(G559*H559*VLOOKUP(Table3[[#This Row],[Product Name]],Table2[],2,FALSE),0)</f>
        <v>3226</v>
      </c>
      <c r="P559">
        <f>Table3[[#This Row],[Quantity]]*Table3[[#This Row],[Unit Price]]</f>
        <v>4608.8500000000004</v>
      </c>
      <c r="Q559">
        <f>Table3[[#This Row],[Sales Revenue]]-Table3[[#This Row],[Total Cost]]</f>
        <v>1382.8500000000004</v>
      </c>
      <c r="R559">
        <f>DATEDIF(Table3[[#This Row],[Order Date]],Table3[[#This Row],[Delivery Date]],"D")</f>
        <v>9</v>
      </c>
    </row>
    <row r="560" spans="1:18" x14ac:dyDescent="0.35">
      <c r="A560" t="s">
        <v>1173</v>
      </c>
      <c r="B560" t="s">
        <v>1174</v>
      </c>
      <c r="C560" t="s">
        <v>20</v>
      </c>
      <c r="D560" t="s">
        <v>103</v>
      </c>
      <c r="E560" s="1">
        <v>45372</v>
      </c>
      <c r="F560" s="1">
        <v>45382</v>
      </c>
      <c r="G560">
        <v>5</v>
      </c>
      <c r="H560">
        <v>52.23</v>
      </c>
      <c r="I560" t="s">
        <v>33</v>
      </c>
      <c r="J560" t="s">
        <v>16</v>
      </c>
      <c r="K560" t="str">
        <f>TEXT(Table3[[#This Row],[Order Date]],"YYYY")</f>
        <v>2024</v>
      </c>
      <c r="L560" t="str">
        <f>TEXT(Table3[[#This Row],[Order Date]],"MMM")</f>
        <v>Mar</v>
      </c>
      <c r="M560" t="str">
        <f>TEXT(Table3[[#This Row],[Order Date]],"DDD")</f>
        <v>Thu</v>
      </c>
      <c r="N560" t="s">
        <v>79</v>
      </c>
      <c r="O560">
        <f>ROUND(G560*H560*VLOOKUP(Table3[[#This Row],[Product Name]],Table2[],2,FALSE),0)</f>
        <v>144</v>
      </c>
      <c r="P560">
        <f>Table3[[#This Row],[Quantity]]*Table3[[#This Row],[Unit Price]]</f>
        <v>261.14999999999998</v>
      </c>
      <c r="Q560">
        <f>Table3[[#This Row],[Sales Revenue]]-Table3[[#This Row],[Total Cost]]</f>
        <v>117.14999999999998</v>
      </c>
      <c r="R560">
        <f>DATEDIF(Table3[[#This Row],[Order Date]],Table3[[#This Row],[Delivery Date]],"D")</f>
        <v>10</v>
      </c>
    </row>
    <row r="561" spans="1:18" x14ac:dyDescent="0.35">
      <c r="A561" t="s">
        <v>1175</v>
      </c>
      <c r="B561" t="s">
        <v>1176</v>
      </c>
      <c r="C561" t="s">
        <v>61</v>
      </c>
      <c r="D561" t="s">
        <v>62</v>
      </c>
      <c r="E561" s="1">
        <v>45447</v>
      </c>
      <c r="F561" s="1">
        <v>45454</v>
      </c>
      <c r="G561">
        <v>3</v>
      </c>
      <c r="H561">
        <v>67.319999999999993</v>
      </c>
      <c r="I561" t="s">
        <v>33</v>
      </c>
      <c r="J561" t="s">
        <v>23</v>
      </c>
      <c r="K561" t="str">
        <f>TEXT(Table3[[#This Row],[Order Date]],"YYYY")</f>
        <v>2024</v>
      </c>
      <c r="L561" t="str">
        <f>TEXT(Table3[[#This Row],[Order Date]],"MMM")</f>
        <v>Jun</v>
      </c>
      <c r="M561" t="str">
        <f>TEXT(Table3[[#This Row],[Order Date]],"DDD")</f>
        <v>Tue</v>
      </c>
      <c r="N561" t="s">
        <v>39</v>
      </c>
      <c r="O561">
        <f>ROUND(G561*H561*VLOOKUP(Table3[[#This Row],[Product Name]],Table2[],2,FALSE),0)</f>
        <v>131</v>
      </c>
      <c r="P561">
        <f>Table3[[#This Row],[Quantity]]*Table3[[#This Row],[Unit Price]]</f>
        <v>201.95999999999998</v>
      </c>
      <c r="Q561">
        <f>Table3[[#This Row],[Sales Revenue]]-Table3[[#This Row],[Total Cost]]</f>
        <v>70.95999999999998</v>
      </c>
      <c r="R561">
        <f>DATEDIF(Table3[[#This Row],[Order Date]],Table3[[#This Row],[Delivery Date]],"D")</f>
        <v>7</v>
      </c>
    </row>
    <row r="562" spans="1:18" x14ac:dyDescent="0.35">
      <c r="A562" t="s">
        <v>1177</v>
      </c>
      <c r="B562" t="s">
        <v>1178</v>
      </c>
      <c r="C562" t="s">
        <v>13</v>
      </c>
      <c r="D562" t="s">
        <v>14</v>
      </c>
      <c r="E562" s="1">
        <v>45514</v>
      </c>
      <c r="F562" s="1">
        <v>45524</v>
      </c>
      <c r="G562">
        <v>6</v>
      </c>
      <c r="H562">
        <v>772.6</v>
      </c>
      <c r="I562" t="s">
        <v>15</v>
      </c>
      <c r="J562" t="s">
        <v>16</v>
      </c>
      <c r="K562" t="str">
        <f>TEXT(Table3[[#This Row],[Order Date]],"YYYY")</f>
        <v>2024</v>
      </c>
      <c r="L562" t="str">
        <f>TEXT(Table3[[#This Row],[Order Date]],"MMM")</f>
        <v>Aug</v>
      </c>
      <c r="M562" t="str">
        <f>TEXT(Table3[[#This Row],[Order Date]],"DDD")</f>
        <v>Sat</v>
      </c>
      <c r="N562" t="s">
        <v>43</v>
      </c>
      <c r="O562">
        <f>ROUND(G562*H562*VLOOKUP(Table3[[#This Row],[Product Name]],Table2[],2,FALSE),0)</f>
        <v>3477</v>
      </c>
      <c r="P562">
        <f>Table3[[#This Row],[Quantity]]*Table3[[#This Row],[Unit Price]]</f>
        <v>4635.6000000000004</v>
      </c>
      <c r="Q562">
        <f>Table3[[#This Row],[Sales Revenue]]-Table3[[#This Row],[Total Cost]]</f>
        <v>1158.6000000000004</v>
      </c>
      <c r="R562">
        <f>DATEDIF(Table3[[#This Row],[Order Date]],Table3[[#This Row],[Delivery Date]],"D")</f>
        <v>10</v>
      </c>
    </row>
    <row r="563" spans="1:18" x14ac:dyDescent="0.35">
      <c r="A563" t="s">
        <v>1179</v>
      </c>
      <c r="B563" t="s">
        <v>1180</v>
      </c>
      <c r="C563" t="s">
        <v>37</v>
      </c>
      <c r="D563" t="s">
        <v>75</v>
      </c>
      <c r="E563" s="1">
        <v>45666</v>
      </c>
      <c r="F563" s="1">
        <v>45674</v>
      </c>
      <c r="G563">
        <v>2</v>
      </c>
      <c r="H563">
        <v>218.87</v>
      </c>
      <c r="I563" t="s">
        <v>15</v>
      </c>
      <c r="J563" t="s">
        <v>49</v>
      </c>
      <c r="K563" t="str">
        <f>TEXT(Table3[[#This Row],[Order Date]],"YYYY")</f>
        <v>2025</v>
      </c>
      <c r="L563" t="str">
        <f>TEXT(Table3[[#This Row],[Order Date]],"MMM")</f>
        <v>Jan</v>
      </c>
      <c r="M563" t="str">
        <f>TEXT(Table3[[#This Row],[Order Date]],"DDD")</f>
        <v>Thu</v>
      </c>
      <c r="N563" t="s">
        <v>43</v>
      </c>
      <c r="O563">
        <f>ROUND(G563*H563*VLOOKUP(Table3[[#This Row],[Product Name]],Table2[],2,FALSE),0)</f>
        <v>350</v>
      </c>
      <c r="P563">
        <f>Table3[[#This Row],[Quantity]]*Table3[[#This Row],[Unit Price]]</f>
        <v>437.74</v>
      </c>
      <c r="Q563">
        <f>Table3[[#This Row],[Sales Revenue]]-Table3[[#This Row],[Total Cost]]</f>
        <v>87.740000000000009</v>
      </c>
      <c r="R563">
        <f>DATEDIF(Table3[[#This Row],[Order Date]],Table3[[#This Row],[Delivery Date]],"D")</f>
        <v>8</v>
      </c>
    </row>
    <row r="564" spans="1:18" x14ac:dyDescent="0.35">
      <c r="A564" t="s">
        <v>1181</v>
      </c>
      <c r="B564" t="s">
        <v>1182</v>
      </c>
      <c r="C564" t="s">
        <v>37</v>
      </c>
      <c r="D564" t="s">
        <v>114</v>
      </c>
      <c r="E564" s="1">
        <v>45348</v>
      </c>
      <c r="F564" s="1">
        <v>45357</v>
      </c>
      <c r="G564">
        <v>8</v>
      </c>
      <c r="H564">
        <v>530.05999999999995</v>
      </c>
      <c r="I564" t="s">
        <v>22</v>
      </c>
      <c r="J564" t="s">
        <v>23</v>
      </c>
      <c r="K564" t="str">
        <f>TEXT(Table3[[#This Row],[Order Date]],"YYYY")</f>
        <v>2024</v>
      </c>
      <c r="L564" t="str">
        <f>TEXT(Table3[[#This Row],[Order Date]],"MMM")</f>
        <v>Feb</v>
      </c>
      <c r="M564" t="str">
        <f>TEXT(Table3[[#This Row],[Order Date]],"DDD")</f>
        <v>Mon</v>
      </c>
      <c r="N564" t="s">
        <v>39</v>
      </c>
      <c r="O564">
        <f>ROUND(G564*H564*VLOOKUP(Table3[[#This Row],[Product Name]],Table2[],2,FALSE),0)</f>
        <v>2544</v>
      </c>
      <c r="P564">
        <f>Table3[[#This Row],[Quantity]]*Table3[[#This Row],[Unit Price]]</f>
        <v>4240.4799999999996</v>
      </c>
      <c r="Q564">
        <f>Table3[[#This Row],[Sales Revenue]]-Table3[[#This Row],[Total Cost]]</f>
        <v>1696.4799999999996</v>
      </c>
      <c r="R564">
        <f>DATEDIF(Table3[[#This Row],[Order Date]],Table3[[#This Row],[Delivery Date]],"D")</f>
        <v>9</v>
      </c>
    </row>
    <row r="565" spans="1:18" x14ac:dyDescent="0.35">
      <c r="A565" t="s">
        <v>1183</v>
      </c>
      <c r="B565" t="s">
        <v>1184</v>
      </c>
      <c r="C565" t="s">
        <v>61</v>
      </c>
      <c r="D565" t="s">
        <v>78</v>
      </c>
      <c r="E565" s="1">
        <v>45492</v>
      </c>
      <c r="F565" s="1">
        <v>45502</v>
      </c>
      <c r="G565">
        <v>7</v>
      </c>
      <c r="H565">
        <v>47.55</v>
      </c>
      <c r="I565" t="s">
        <v>22</v>
      </c>
      <c r="J565" t="s">
        <v>16</v>
      </c>
      <c r="K565" t="str">
        <f>TEXT(Table3[[#This Row],[Order Date]],"YYYY")</f>
        <v>2024</v>
      </c>
      <c r="L565" t="str">
        <f>TEXT(Table3[[#This Row],[Order Date]],"MMM")</f>
        <v>Jul</v>
      </c>
      <c r="M565" t="str">
        <f>TEXT(Table3[[#This Row],[Order Date]],"DDD")</f>
        <v>Fri</v>
      </c>
      <c r="N565" t="s">
        <v>34</v>
      </c>
      <c r="O565">
        <f>ROUND(G565*H565*VLOOKUP(Table3[[#This Row],[Product Name]],Table2[],2,FALSE),0)</f>
        <v>233</v>
      </c>
      <c r="P565">
        <f>Table3[[#This Row],[Quantity]]*Table3[[#This Row],[Unit Price]]</f>
        <v>332.84999999999997</v>
      </c>
      <c r="Q565">
        <f>Table3[[#This Row],[Sales Revenue]]-Table3[[#This Row],[Total Cost]]</f>
        <v>99.849999999999966</v>
      </c>
      <c r="R565">
        <f>DATEDIF(Table3[[#This Row],[Order Date]],Table3[[#This Row],[Delivery Date]],"D")</f>
        <v>10</v>
      </c>
    </row>
    <row r="566" spans="1:18" x14ac:dyDescent="0.35">
      <c r="A566" t="s">
        <v>1185</v>
      </c>
      <c r="B566" t="s">
        <v>1186</v>
      </c>
      <c r="C566" t="s">
        <v>20</v>
      </c>
      <c r="D566" t="s">
        <v>21</v>
      </c>
      <c r="E566" s="1">
        <v>45539</v>
      </c>
      <c r="F566" s="1">
        <v>45541</v>
      </c>
      <c r="G566">
        <v>2</v>
      </c>
      <c r="H566">
        <v>922.56</v>
      </c>
      <c r="I566" t="s">
        <v>22</v>
      </c>
      <c r="J566" t="s">
        <v>16</v>
      </c>
      <c r="K566" t="str">
        <f>TEXT(Table3[[#This Row],[Order Date]],"YYYY")</f>
        <v>2024</v>
      </c>
      <c r="L566" t="str">
        <f>TEXT(Table3[[#This Row],[Order Date]],"MMM")</f>
        <v>Sep</v>
      </c>
      <c r="M566" t="str">
        <f>TEXT(Table3[[#This Row],[Order Date]],"DDD")</f>
        <v>Wed</v>
      </c>
      <c r="N566" t="s">
        <v>96</v>
      </c>
      <c r="O566">
        <f>ROUND(G566*H566*VLOOKUP(Table3[[#This Row],[Product Name]],Table2[],2,FALSE),0)</f>
        <v>1199</v>
      </c>
      <c r="P566">
        <f>Table3[[#This Row],[Quantity]]*Table3[[#This Row],[Unit Price]]</f>
        <v>1845.12</v>
      </c>
      <c r="Q566">
        <f>Table3[[#This Row],[Sales Revenue]]-Table3[[#This Row],[Total Cost]]</f>
        <v>646.11999999999989</v>
      </c>
      <c r="R566">
        <f>DATEDIF(Table3[[#This Row],[Order Date]],Table3[[#This Row],[Delivery Date]],"D")</f>
        <v>2</v>
      </c>
    </row>
    <row r="567" spans="1:18" x14ac:dyDescent="0.35">
      <c r="A567" t="s">
        <v>1187</v>
      </c>
      <c r="B567" t="s">
        <v>1188</v>
      </c>
      <c r="C567" t="s">
        <v>20</v>
      </c>
      <c r="D567" t="s">
        <v>103</v>
      </c>
      <c r="E567" s="1">
        <v>45446</v>
      </c>
      <c r="F567" s="1">
        <v>45455</v>
      </c>
      <c r="G567">
        <v>4</v>
      </c>
      <c r="H567">
        <v>784.08</v>
      </c>
      <c r="I567" t="s">
        <v>15</v>
      </c>
      <c r="J567" t="s">
        <v>23</v>
      </c>
      <c r="K567" t="str">
        <f>TEXT(Table3[[#This Row],[Order Date]],"YYYY")</f>
        <v>2024</v>
      </c>
      <c r="L567" t="str">
        <f>TEXT(Table3[[#This Row],[Order Date]],"MMM")</f>
        <v>Jun</v>
      </c>
      <c r="M567" t="str">
        <f>TEXT(Table3[[#This Row],[Order Date]],"DDD")</f>
        <v>Mon</v>
      </c>
      <c r="N567" t="s">
        <v>96</v>
      </c>
      <c r="O567">
        <f>ROUND(G567*H567*VLOOKUP(Table3[[#This Row],[Product Name]],Table2[],2,FALSE),0)</f>
        <v>1725</v>
      </c>
      <c r="P567">
        <f>Table3[[#This Row],[Quantity]]*Table3[[#This Row],[Unit Price]]</f>
        <v>3136.32</v>
      </c>
      <c r="Q567">
        <f>Table3[[#This Row],[Sales Revenue]]-Table3[[#This Row],[Total Cost]]</f>
        <v>1411.3200000000002</v>
      </c>
      <c r="R567">
        <f>DATEDIF(Table3[[#This Row],[Order Date]],Table3[[#This Row],[Delivery Date]],"D")</f>
        <v>9</v>
      </c>
    </row>
    <row r="568" spans="1:18" x14ac:dyDescent="0.35">
      <c r="A568" t="s">
        <v>1189</v>
      </c>
      <c r="B568" t="s">
        <v>1190</v>
      </c>
      <c r="C568" t="s">
        <v>27</v>
      </c>
      <c r="D568" t="s">
        <v>88</v>
      </c>
      <c r="E568" s="1">
        <v>45340</v>
      </c>
      <c r="F568" s="1">
        <v>45345</v>
      </c>
      <c r="G568">
        <v>8</v>
      </c>
      <c r="H568">
        <v>479.83</v>
      </c>
      <c r="I568" t="s">
        <v>15</v>
      </c>
      <c r="J568" t="s">
        <v>49</v>
      </c>
      <c r="K568" t="str">
        <f>TEXT(Table3[[#This Row],[Order Date]],"YYYY")</f>
        <v>2024</v>
      </c>
      <c r="L568" t="str">
        <f>TEXT(Table3[[#This Row],[Order Date]],"MMM")</f>
        <v>Feb</v>
      </c>
      <c r="M568" t="str">
        <f>TEXT(Table3[[#This Row],[Order Date]],"DDD")</f>
        <v>Sun</v>
      </c>
      <c r="N568" t="s">
        <v>39</v>
      </c>
      <c r="O568">
        <f>ROUND(G568*H568*VLOOKUP(Table3[[#This Row],[Product Name]],Table2[],2,FALSE),0)</f>
        <v>1919</v>
      </c>
      <c r="P568">
        <f>Table3[[#This Row],[Quantity]]*Table3[[#This Row],[Unit Price]]</f>
        <v>3838.64</v>
      </c>
      <c r="Q568">
        <f>Table3[[#This Row],[Sales Revenue]]-Table3[[#This Row],[Total Cost]]</f>
        <v>1919.6399999999999</v>
      </c>
      <c r="R568">
        <f>DATEDIF(Table3[[#This Row],[Order Date]],Table3[[#This Row],[Delivery Date]],"D")</f>
        <v>5</v>
      </c>
    </row>
    <row r="569" spans="1:18" x14ac:dyDescent="0.35">
      <c r="A569" t="s">
        <v>1191</v>
      </c>
      <c r="B569" t="s">
        <v>1192</v>
      </c>
      <c r="C569" t="s">
        <v>61</v>
      </c>
      <c r="D569" t="s">
        <v>62</v>
      </c>
      <c r="E569" s="1">
        <v>45588</v>
      </c>
      <c r="F569" s="1">
        <v>45592</v>
      </c>
      <c r="G569">
        <v>10</v>
      </c>
      <c r="H569">
        <v>183.23</v>
      </c>
      <c r="I569" t="s">
        <v>15</v>
      </c>
      <c r="J569" t="s">
        <v>16</v>
      </c>
      <c r="K569" t="str">
        <f>TEXT(Table3[[#This Row],[Order Date]],"YYYY")</f>
        <v>2024</v>
      </c>
      <c r="L569" t="str">
        <f>TEXT(Table3[[#This Row],[Order Date]],"MMM")</f>
        <v>Oct</v>
      </c>
      <c r="M569" t="str">
        <f>TEXT(Table3[[#This Row],[Order Date]],"DDD")</f>
        <v>Wed</v>
      </c>
      <c r="N569" t="s">
        <v>43</v>
      </c>
      <c r="O569">
        <f>ROUND(G569*H569*VLOOKUP(Table3[[#This Row],[Product Name]],Table2[],2,FALSE),0)</f>
        <v>1191</v>
      </c>
      <c r="P569">
        <f>Table3[[#This Row],[Quantity]]*Table3[[#This Row],[Unit Price]]</f>
        <v>1832.3</v>
      </c>
      <c r="Q569">
        <f>Table3[[#This Row],[Sales Revenue]]-Table3[[#This Row],[Total Cost]]</f>
        <v>641.29999999999995</v>
      </c>
      <c r="R569">
        <f>DATEDIF(Table3[[#This Row],[Order Date]],Table3[[#This Row],[Delivery Date]],"D")</f>
        <v>4</v>
      </c>
    </row>
    <row r="570" spans="1:18" x14ac:dyDescent="0.35">
      <c r="A570" t="s">
        <v>1193</v>
      </c>
      <c r="B570" t="s">
        <v>1194</v>
      </c>
      <c r="C570" t="s">
        <v>20</v>
      </c>
      <c r="D570" t="s">
        <v>21</v>
      </c>
      <c r="E570" s="1">
        <v>45490</v>
      </c>
      <c r="F570" s="1">
        <v>45493</v>
      </c>
      <c r="G570">
        <v>10</v>
      </c>
      <c r="H570">
        <v>781.1</v>
      </c>
      <c r="I570" t="s">
        <v>33</v>
      </c>
      <c r="J570" t="s">
        <v>58</v>
      </c>
      <c r="K570" t="str">
        <f>TEXT(Table3[[#This Row],[Order Date]],"YYYY")</f>
        <v>2024</v>
      </c>
      <c r="L570" t="str">
        <f>TEXT(Table3[[#This Row],[Order Date]],"MMM")</f>
        <v>Jul</v>
      </c>
      <c r="M570" t="str">
        <f>TEXT(Table3[[#This Row],[Order Date]],"DDD")</f>
        <v>Wed</v>
      </c>
      <c r="N570" t="s">
        <v>50</v>
      </c>
      <c r="O570">
        <f>ROUND(G570*H570*VLOOKUP(Table3[[#This Row],[Product Name]],Table2[],2,FALSE),0)</f>
        <v>5077</v>
      </c>
      <c r="P570">
        <f>Table3[[#This Row],[Quantity]]*Table3[[#This Row],[Unit Price]]</f>
        <v>7811</v>
      </c>
      <c r="Q570">
        <f>Table3[[#This Row],[Sales Revenue]]-Table3[[#This Row],[Total Cost]]</f>
        <v>2734</v>
      </c>
      <c r="R570">
        <f>DATEDIF(Table3[[#This Row],[Order Date]],Table3[[#This Row],[Delivery Date]],"D")</f>
        <v>3</v>
      </c>
    </row>
    <row r="571" spans="1:18" x14ac:dyDescent="0.35">
      <c r="A571" t="s">
        <v>1195</v>
      </c>
      <c r="B571" t="s">
        <v>1196</v>
      </c>
      <c r="C571" t="s">
        <v>61</v>
      </c>
      <c r="D571" t="s">
        <v>119</v>
      </c>
      <c r="E571" s="1">
        <v>45376</v>
      </c>
      <c r="F571" s="1">
        <v>45383</v>
      </c>
      <c r="G571">
        <v>4</v>
      </c>
      <c r="H571">
        <v>890.88</v>
      </c>
      <c r="I571" t="s">
        <v>33</v>
      </c>
      <c r="J571" t="s">
        <v>49</v>
      </c>
      <c r="K571" t="str">
        <f>TEXT(Table3[[#This Row],[Order Date]],"YYYY")</f>
        <v>2024</v>
      </c>
      <c r="L571" t="str">
        <f>TEXT(Table3[[#This Row],[Order Date]],"MMM")</f>
        <v>Mar</v>
      </c>
      <c r="M571" t="str">
        <f>TEXT(Table3[[#This Row],[Order Date]],"DDD")</f>
        <v>Mon</v>
      </c>
      <c r="N571" t="s">
        <v>63</v>
      </c>
      <c r="O571">
        <f>ROUND(G571*H571*VLOOKUP(Table3[[#This Row],[Product Name]],Table2[],2,FALSE),0)</f>
        <v>2673</v>
      </c>
      <c r="P571">
        <f>Table3[[#This Row],[Quantity]]*Table3[[#This Row],[Unit Price]]</f>
        <v>3563.52</v>
      </c>
      <c r="Q571">
        <f>Table3[[#This Row],[Sales Revenue]]-Table3[[#This Row],[Total Cost]]</f>
        <v>890.52</v>
      </c>
      <c r="R571">
        <f>DATEDIF(Table3[[#This Row],[Order Date]],Table3[[#This Row],[Delivery Date]],"D")</f>
        <v>7</v>
      </c>
    </row>
    <row r="572" spans="1:18" x14ac:dyDescent="0.35">
      <c r="A572" t="s">
        <v>1197</v>
      </c>
      <c r="B572" t="s">
        <v>1198</v>
      </c>
      <c r="C572" t="s">
        <v>37</v>
      </c>
      <c r="D572" t="s">
        <v>114</v>
      </c>
      <c r="E572" s="1">
        <v>45664</v>
      </c>
      <c r="F572" s="1">
        <v>45668</v>
      </c>
      <c r="G572">
        <v>8</v>
      </c>
      <c r="H572">
        <v>319.75</v>
      </c>
      <c r="I572" t="s">
        <v>22</v>
      </c>
      <c r="J572" t="s">
        <v>58</v>
      </c>
      <c r="K572" t="str">
        <f>TEXT(Table3[[#This Row],[Order Date]],"YYYY")</f>
        <v>2025</v>
      </c>
      <c r="L572" t="str">
        <f>TEXT(Table3[[#This Row],[Order Date]],"MMM")</f>
        <v>Jan</v>
      </c>
      <c r="M572" t="str">
        <f>TEXT(Table3[[#This Row],[Order Date]],"DDD")</f>
        <v>Tue</v>
      </c>
      <c r="N572" t="s">
        <v>50</v>
      </c>
      <c r="O572">
        <f>ROUND(G572*H572*VLOOKUP(Table3[[#This Row],[Product Name]],Table2[],2,FALSE),0)</f>
        <v>1535</v>
      </c>
      <c r="P572">
        <f>Table3[[#This Row],[Quantity]]*Table3[[#This Row],[Unit Price]]</f>
        <v>2558</v>
      </c>
      <c r="Q572">
        <f>Table3[[#This Row],[Sales Revenue]]-Table3[[#This Row],[Total Cost]]</f>
        <v>1023</v>
      </c>
      <c r="R572">
        <f>DATEDIF(Table3[[#This Row],[Order Date]],Table3[[#This Row],[Delivery Date]],"D")</f>
        <v>4</v>
      </c>
    </row>
    <row r="573" spans="1:18" x14ac:dyDescent="0.35">
      <c r="A573" t="s">
        <v>1199</v>
      </c>
      <c r="B573" t="s">
        <v>1200</v>
      </c>
      <c r="C573" t="s">
        <v>37</v>
      </c>
      <c r="D573" t="s">
        <v>75</v>
      </c>
      <c r="E573" s="1">
        <v>45323</v>
      </c>
      <c r="F573" s="1">
        <v>45333</v>
      </c>
      <c r="G573">
        <v>3</v>
      </c>
      <c r="H573">
        <v>951.77</v>
      </c>
      <c r="I573" t="s">
        <v>22</v>
      </c>
      <c r="J573" t="s">
        <v>58</v>
      </c>
      <c r="K573" t="str">
        <f>TEXT(Table3[[#This Row],[Order Date]],"YYYY")</f>
        <v>2024</v>
      </c>
      <c r="L573" t="str">
        <f>TEXT(Table3[[#This Row],[Order Date]],"MMM")</f>
        <v>Feb</v>
      </c>
      <c r="M573" t="str">
        <f>TEXT(Table3[[#This Row],[Order Date]],"DDD")</f>
        <v>Thu</v>
      </c>
      <c r="N573" t="s">
        <v>50</v>
      </c>
      <c r="O573">
        <f>ROUND(G573*H573*VLOOKUP(Table3[[#This Row],[Product Name]],Table2[],2,FALSE),0)</f>
        <v>2284</v>
      </c>
      <c r="P573">
        <f>Table3[[#This Row],[Quantity]]*Table3[[#This Row],[Unit Price]]</f>
        <v>2855.31</v>
      </c>
      <c r="Q573">
        <f>Table3[[#This Row],[Sales Revenue]]-Table3[[#This Row],[Total Cost]]</f>
        <v>571.30999999999995</v>
      </c>
      <c r="R573">
        <f>DATEDIF(Table3[[#This Row],[Order Date]],Table3[[#This Row],[Delivery Date]],"D")</f>
        <v>10</v>
      </c>
    </row>
    <row r="574" spans="1:18" x14ac:dyDescent="0.35">
      <c r="A574" t="s">
        <v>1201</v>
      </c>
      <c r="B574" t="s">
        <v>1202</v>
      </c>
      <c r="C574" t="s">
        <v>27</v>
      </c>
      <c r="D574" t="s">
        <v>46</v>
      </c>
      <c r="E574" s="1">
        <v>45517</v>
      </c>
      <c r="F574" s="1">
        <v>45520</v>
      </c>
      <c r="G574">
        <v>4</v>
      </c>
      <c r="H574">
        <v>324.41000000000003</v>
      </c>
      <c r="I574" t="s">
        <v>33</v>
      </c>
      <c r="J574" t="s">
        <v>58</v>
      </c>
      <c r="K574" t="str">
        <f>TEXT(Table3[[#This Row],[Order Date]],"YYYY")</f>
        <v>2024</v>
      </c>
      <c r="L574" t="str">
        <f>TEXT(Table3[[#This Row],[Order Date]],"MMM")</f>
        <v>Aug</v>
      </c>
      <c r="M574" t="str">
        <f>TEXT(Table3[[#This Row],[Order Date]],"DDD")</f>
        <v>Tue</v>
      </c>
      <c r="N574" t="s">
        <v>29</v>
      </c>
      <c r="O574">
        <f>ROUND(G574*H574*VLOOKUP(Table3[[#This Row],[Product Name]],Table2[],2,FALSE),0)</f>
        <v>714</v>
      </c>
      <c r="P574">
        <f>Table3[[#This Row],[Quantity]]*Table3[[#This Row],[Unit Price]]</f>
        <v>1297.6400000000001</v>
      </c>
      <c r="Q574">
        <f>Table3[[#This Row],[Sales Revenue]]-Table3[[#This Row],[Total Cost]]</f>
        <v>583.6400000000001</v>
      </c>
      <c r="R574">
        <f>DATEDIF(Table3[[#This Row],[Order Date]],Table3[[#This Row],[Delivery Date]],"D")</f>
        <v>3</v>
      </c>
    </row>
    <row r="575" spans="1:18" x14ac:dyDescent="0.35">
      <c r="A575" t="s">
        <v>1203</v>
      </c>
      <c r="B575" t="s">
        <v>1204</v>
      </c>
      <c r="C575" t="s">
        <v>20</v>
      </c>
      <c r="D575" t="s">
        <v>66</v>
      </c>
      <c r="E575" s="1">
        <v>45307</v>
      </c>
      <c r="F575" s="1">
        <v>45310</v>
      </c>
      <c r="G575">
        <v>3</v>
      </c>
      <c r="H575">
        <v>559.22</v>
      </c>
      <c r="I575" t="s">
        <v>15</v>
      </c>
      <c r="J575" t="s">
        <v>58</v>
      </c>
      <c r="K575" t="str">
        <f>TEXT(Table3[[#This Row],[Order Date]],"YYYY")</f>
        <v>2024</v>
      </c>
      <c r="L575" t="str">
        <f>TEXT(Table3[[#This Row],[Order Date]],"MMM")</f>
        <v>Jan</v>
      </c>
      <c r="M575" t="str">
        <f>TEXT(Table3[[#This Row],[Order Date]],"DDD")</f>
        <v>Tue</v>
      </c>
      <c r="N575" t="s">
        <v>29</v>
      </c>
      <c r="O575">
        <f>ROUND(G575*H575*VLOOKUP(Table3[[#This Row],[Product Name]],Table2[],2,FALSE),0)</f>
        <v>839</v>
      </c>
      <c r="P575">
        <f>Table3[[#This Row],[Quantity]]*Table3[[#This Row],[Unit Price]]</f>
        <v>1677.66</v>
      </c>
      <c r="Q575">
        <f>Table3[[#This Row],[Sales Revenue]]-Table3[[#This Row],[Total Cost]]</f>
        <v>838.66000000000008</v>
      </c>
      <c r="R575">
        <f>DATEDIF(Table3[[#This Row],[Order Date]],Table3[[#This Row],[Delivery Date]],"D")</f>
        <v>3</v>
      </c>
    </row>
    <row r="576" spans="1:18" x14ac:dyDescent="0.35">
      <c r="A576" t="s">
        <v>1205</v>
      </c>
      <c r="B576" t="s">
        <v>1206</v>
      </c>
      <c r="C576" t="s">
        <v>27</v>
      </c>
      <c r="D576" t="s">
        <v>88</v>
      </c>
      <c r="E576" s="1">
        <v>45479</v>
      </c>
      <c r="F576" s="1">
        <v>45481</v>
      </c>
      <c r="G576">
        <v>5</v>
      </c>
      <c r="H576">
        <v>889.36</v>
      </c>
      <c r="I576" t="s">
        <v>22</v>
      </c>
      <c r="J576" t="s">
        <v>58</v>
      </c>
      <c r="K576" t="str">
        <f>TEXT(Table3[[#This Row],[Order Date]],"YYYY")</f>
        <v>2024</v>
      </c>
      <c r="L576" t="str">
        <f>TEXT(Table3[[#This Row],[Order Date]],"MMM")</f>
        <v>Jul</v>
      </c>
      <c r="M576" t="str">
        <f>TEXT(Table3[[#This Row],[Order Date]],"DDD")</f>
        <v>Sat</v>
      </c>
      <c r="N576" t="s">
        <v>43</v>
      </c>
      <c r="O576">
        <f>ROUND(G576*H576*VLOOKUP(Table3[[#This Row],[Product Name]],Table2[],2,FALSE),0)</f>
        <v>2223</v>
      </c>
      <c r="P576">
        <f>Table3[[#This Row],[Quantity]]*Table3[[#This Row],[Unit Price]]</f>
        <v>4446.8</v>
      </c>
      <c r="Q576">
        <f>Table3[[#This Row],[Sales Revenue]]-Table3[[#This Row],[Total Cost]]</f>
        <v>2223.8000000000002</v>
      </c>
      <c r="R576">
        <f>DATEDIF(Table3[[#This Row],[Order Date]],Table3[[#This Row],[Delivery Date]],"D")</f>
        <v>2</v>
      </c>
    </row>
    <row r="577" spans="1:18" x14ac:dyDescent="0.35">
      <c r="A577" t="s">
        <v>1207</v>
      </c>
      <c r="B577" t="s">
        <v>1208</v>
      </c>
      <c r="C577" t="s">
        <v>27</v>
      </c>
      <c r="D577" t="s">
        <v>46</v>
      </c>
      <c r="E577" s="1">
        <v>45326</v>
      </c>
      <c r="F577" s="1">
        <v>45336</v>
      </c>
      <c r="G577">
        <v>6</v>
      </c>
      <c r="H577">
        <v>31.01</v>
      </c>
      <c r="I577" t="s">
        <v>15</v>
      </c>
      <c r="J577" t="s">
        <v>58</v>
      </c>
      <c r="K577" t="str">
        <f>TEXT(Table3[[#This Row],[Order Date]],"YYYY")</f>
        <v>2024</v>
      </c>
      <c r="L577" t="str">
        <f>TEXT(Table3[[#This Row],[Order Date]],"MMM")</f>
        <v>Feb</v>
      </c>
      <c r="M577" t="str">
        <f>TEXT(Table3[[#This Row],[Order Date]],"DDD")</f>
        <v>Sun</v>
      </c>
      <c r="N577" t="s">
        <v>34</v>
      </c>
      <c r="O577">
        <f>ROUND(G577*H577*VLOOKUP(Table3[[#This Row],[Product Name]],Table2[],2,FALSE),0)</f>
        <v>102</v>
      </c>
      <c r="P577">
        <f>Table3[[#This Row],[Quantity]]*Table3[[#This Row],[Unit Price]]</f>
        <v>186.06</v>
      </c>
      <c r="Q577">
        <f>Table3[[#This Row],[Sales Revenue]]-Table3[[#This Row],[Total Cost]]</f>
        <v>84.06</v>
      </c>
      <c r="R577">
        <f>DATEDIF(Table3[[#This Row],[Order Date]],Table3[[#This Row],[Delivery Date]],"D")</f>
        <v>10</v>
      </c>
    </row>
    <row r="578" spans="1:18" x14ac:dyDescent="0.35">
      <c r="A578" t="s">
        <v>1209</v>
      </c>
      <c r="B578" t="s">
        <v>1210</v>
      </c>
      <c r="C578" t="s">
        <v>20</v>
      </c>
      <c r="D578" t="s">
        <v>69</v>
      </c>
      <c r="E578" s="1">
        <v>45624</v>
      </c>
      <c r="F578" s="1">
        <v>45629</v>
      </c>
      <c r="G578">
        <v>7</v>
      </c>
      <c r="H578">
        <v>74.12</v>
      </c>
      <c r="I578" t="s">
        <v>22</v>
      </c>
      <c r="J578" t="s">
        <v>58</v>
      </c>
      <c r="K578" t="str">
        <f>TEXT(Table3[[#This Row],[Order Date]],"YYYY")</f>
        <v>2024</v>
      </c>
      <c r="L578" t="str">
        <f>TEXT(Table3[[#This Row],[Order Date]],"MMM")</f>
        <v>Nov</v>
      </c>
      <c r="M578" t="str">
        <f>TEXT(Table3[[#This Row],[Order Date]],"DDD")</f>
        <v>Thu</v>
      </c>
      <c r="N578" t="s">
        <v>63</v>
      </c>
      <c r="O578">
        <f>ROUND(G578*H578*VLOOKUP(Table3[[#This Row],[Product Name]],Table2[],2,FALSE),0)</f>
        <v>363</v>
      </c>
      <c r="P578">
        <f>Table3[[#This Row],[Quantity]]*Table3[[#This Row],[Unit Price]]</f>
        <v>518.84</v>
      </c>
      <c r="Q578">
        <f>Table3[[#This Row],[Sales Revenue]]-Table3[[#This Row],[Total Cost]]</f>
        <v>155.84000000000003</v>
      </c>
      <c r="R578">
        <f>DATEDIF(Table3[[#This Row],[Order Date]],Table3[[#This Row],[Delivery Date]],"D")</f>
        <v>5</v>
      </c>
    </row>
    <row r="579" spans="1:18" x14ac:dyDescent="0.35">
      <c r="A579" t="s">
        <v>1211</v>
      </c>
      <c r="B579" t="s">
        <v>1212</v>
      </c>
      <c r="C579" t="s">
        <v>27</v>
      </c>
      <c r="D579" t="s">
        <v>32</v>
      </c>
      <c r="E579" s="1">
        <v>45323</v>
      </c>
      <c r="F579" s="1">
        <v>45325</v>
      </c>
      <c r="G579">
        <v>5</v>
      </c>
      <c r="H579">
        <v>299.08999999999997</v>
      </c>
      <c r="I579" t="s">
        <v>15</v>
      </c>
      <c r="J579" t="s">
        <v>16</v>
      </c>
      <c r="K579" t="str">
        <f>TEXT(Table3[[#This Row],[Order Date]],"YYYY")</f>
        <v>2024</v>
      </c>
      <c r="L579" t="str">
        <f>TEXT(Table3[[#This Row],[Order Date]],"MMM")</f>
        <v>Feb</v>
      </c>
      <c r="M579" t="str">
        <f>TEXT(Table3[[#This Row],[Order Date]],"DDD")</f>
        <v>Thu</v>
      </c>
      <c r="N579" t="s">
        <v>29</v>
      </c>
      <c r="O579">
        <f>ROUND(G579*H579*VLOOKUP(Table3[[#This Row],[Product Name]],Table2[],2,FALSE),0)</f>
        <v>1271</v>
      </c>
      <c r="P579">
        <f>Table3[[#This Row],[Quantity]]*Table3[[#This Row],[Unit Price]]</f>
        <v>1495.4499999999998</v>
      </c>
      <c r="Q579">
        <f>Table3[[#This Row],[Sales Revenue]]-Table3[[#This Row],[Total Cost]]</f>
        <v>224.44999999999982</v>
      </c>
      <c r="R579">
        <f>DATEDIF(Table3[[#This Row],[Order Date]],Table3[[#This Row],[Delivery Date]],"D")</f>
        <v>2</v>
      </c>
    </row>
    <row r="580" spans="1:18" x14ac:dyDescent="0.35">
      <c r="A580" t="s">
        <v>1213</v>
      </c>
      <c r="B580" t="s">
        <v>1214</v>
      </c>
      <c r="C580" t="s">
        <v>13</v>
      </c>
      <c r="D580" t="s">
        <v>72</v>
      </c>
      <c r="E580" s="1">
        <v>45697</v>
      </c>
      <c r="F580" s="1">
        <v>45700</v>
      </c>
      <c r="G580">
        <v>3</v>
      </c>
      <c r="H580">
        <v>826.58</v>
      </c>
      <c r="I580" t="s">
        <v>33</v>
      </c>
      <c r="J580" t="s">
        <v>23</v>
      </c>
      <c r="K580" t="str">
        <f>TEXT(Table3[[#This Row],[Order Date]],"YYYY")</f>
        <v>2025</v>
      </c>
      <c r="L580" t="str">
        <f>TEXT(Table3[[#This Row],[Order Date]],"MMM")</f>
        <v>Feb</v>
      </c>
      <c r="M580" t="str">
        <f>TEXT(Table3[[#This Row],[Order Date]],"DDD")</f>
        <v>Sun</v>
      </c>
      <c r="N580" t="s">
        <v>24</v>
      </c>
      <c r="O580">
        <f>ROUND(G580*H580*VLOOKUP(Table3[[#This Row],[Product Name]],Table2[],2,FALSE),0)</f>
        <v>1860</v>
      </c>
      <c r="P580">
        <f>Table3[[#This Row],[Quantity]]*Table3[[#This Row],[Unit Price]]</f>
        <v>2479.7400000000002</v>
      </c>
      <c r="Q580">
        <f>Table3[[#This Row],[Sales Revenue]]-Table3[[#This Row],[Total Cost]]</f>
        <v>619.74000000000024</v>
      </c>
      <c r="R580">
        <f>DATEDIF(Table3[[#This Row],[Order Date]],Table3[[#This Row],[Delivery Date]],"D")</f>
        <v>3</v>
      </c>
    </row>
    <row r="581" spans="1:18" x14ac:dyDescent="0.35">
      <c r="A581" t="s">
        <v>1215</v>
      </c>
      <c r="B581" t="s">
        <v>1216</v>
      </c>
      <c r="C581" t="s">
        <v>37</v>
      </c>
      <c r="D581" t="s">
        <v>114</v>
      </c>
      <c r="E581" s="1">
        <v>45626</v>
      </c>
      <c r="F581" s="1">
        <v>45634</v>
      </c>
      <c r="G581">
        <v>2</v>
      </c>
      <c r="H581">
        <v>400.24</v>
      </c>
      <c r="I581" t="s">
        <v>33</v>
      </c>
      <c r="J581" t="s">
        <v>49</v>
      </c>
      <c r="K581" t="str">
        <f>TEXT(Table3[[#This Row],[Order Date]],"YYYY")</f>
        <v>2024</v>
      </c>
      <c r="L581" t="str">
        <f>TEXT(Table3[[#This Row],[Order Date]],"MMM")</f>
        <v>Nov</v>
      </c>
      <c r="M581" t="str">
        <f>TEXT(Table3[[#This Row],[Order Date]],"DDD")</f>
        <v>Sat</v>
      </c>
      <c r="N581" t="s">
        <v>34</v>
      </c>
      <c r="O581">
        <f>ROUND(G581*H581*VLOOKUP(Table3[[#This Row],[Product Name]],Table2[],2,FALSE),0)</f>
        <v>480</v>
      </c>
      <c r="P581">
        <f>Table3[[#This Row],[Quantity]]*Table3[[#This Row],[Unit Price]]</f>
        <v>800.48</v>
      </c>
      <c r="Q581">
        <f>Table3[[#This Row],[Sales Revenue]]-Table3[[#This Row],[Total Cost]]</f>
        <v>320.48</v>
      </c>
      <c r="R581">
        <f>DATEDIF(Table3[[#This Row],[Order Date]],Table3[[#This Row],[Delivery Date]],"D")</f>
        <v>8</v>
      </c>
    </row>
    <row r="582" spans="1:18" x14ac:dyDescent="0.35">
      <c r="A582" t="s">
        <v>1217</v>
      </c>
      <c r="B582" t="s">
        <v>1218</v>
      </c>
      <c r="C582" t="s">
        <v>27</v>
      </c>
      <c r="D582" t="s">
        <v>28</v>
      </c>
      <c r="E582" s="1">
        <v>45677</v>
      </c>
      <c r="F582" s="1">
        <v>45680</v>
      </c>
      <c r="G582">
        <v>4</v>
      </c>
      <c r="H582">
        <v>964.3</v>
      </c>
      <c r="I582" t="s">
        <v>22</v>
      </c>
      <c r="J582" t="s">
        <v>23</v>
      </c>
      <c r="K582" t="str">
        <f>TEXT(Table3[[#This Row],[Order Date]],"YYYY")</f>
        <v>2025</v>
      </c>
      <c r="L582" t="str">
        <f>TEXT(Table3[[#This Row],[Order Date]],"MMM")</f>
        <v>Jan</v>
      </c>
      <c r="M582" t="str">
        <f>TEXT(Table3[[#This Row],[Order Date]],"DDD")</f>
        <v>Mon</v>
      </c>
      <c r="N582" t="s">
        <v>50</v>
      </c>
      <c r="O582">
        <f>ROUND(G582*H582*VLOOKUP(Table3[[#This Row],[Product Name]],Table2[],2,FALSE),0)</f>
        <v>3086</v>
      </c>
      <c r="P582">
        <f>Table3[[#This Row],[Quantity]]*Table3[[#This Row],[Unit Price]]</f>
        <v>3857.2</v>
      </c>
      <c r="Q582">
        <f>Table3[[#This Row],[Sales Revenue]]-Table3[[#This Row],[Total Cost]]</f>
        <v>771.19999999999982</v>
      </c>
      <c r="R582">
        <f>DATEDIF(Table3[[#This Row],[Order Date]],Table3[[#This Row],[Delivery Date]],"D")</f>
        <v>3</v>
      </c>
    </row>
    <row r="583" spans="1:18" x14ac:dyDescent="0.35">
      <c r="A583" t="s">
        <v>1219</v>
      </c>
      <c r="B583" t="s">
        <v>1220</v>
      </c>
      <c r="C583" t="s">
        <v>20</v>
      </c>
      <c r="D583" t="s">
        <v>66</v>
      </c>
      <c r="E583" s="1">
        <v>45578</v>
      </c>
      <c r="F583" s="1">
        <v>45583</v>
      </c>
      <c r="G583">
        <v>4</v>
      </c>
      <c r="H583">
        <v>459.93</v>
      </c>
      <c r="I583" t="s">
        <v>22</v>
      </c>
      <c r="J583" t="s">
        <v>16</v>
      </c>
      <c r="K583" t="str">
        <f>TEXT(Table3[[#This Row],[Order Date]],"YYYY")</f>
        <v>2024</v>
      </c>
      <c r="L583" t="str">
        <f>TEXT(Table3[[#This Row],[Order Date]],"MMM")</f>
        <v>Oct</v>
      </c>
      <c r="M583" t="str">
        <f>TEXT(Table3[[#This Row],[Order Date]],"DDD")</f>
        <v>Sun</v>
      </c>
      <c r="N583" t="s">
        <v>29</v>
      </c>
      <c r="O583">
        <f>ROUND(G583*H583*VLOOKUP(Table3[[#This Row],[Product Name]],Table2[],2,FALSE),0)</f>
        <v>920</v>
      </c>
      <c r="P583">
        <f>Table3[[#This Row],[Quantity]]*Table3[[#This Row],[Unit Price]]</f>
        <v>1839.72</v>
      </c>
      <c r="Q583">
        <f>Table3[[#This Row],[Sales Revenue]]-Table3[[#This Row],[Total Cost]]</f>
        <v>919.72</v>
      </c>
      <c r="R583">
        <f>DATEDIF(Table3[[#This Row],[Order Date]],Table3[[#This Row],[Delivery Date]],"D")</f>
        <v>5</v>
      </c>
    </row>
    <row r="584" spans="1:18" x14ac:dyDescent="0.35">
      <c r="A584" t="s">
        <v>1221</v>
      </c>
      <c r="B584" t="s">
        <v>1222</v>
      </c>
      <c r="C584" t="s">
        <v>27</v>
      </c>
      <c r="D584" t="s">
        <v>88</v>
      </c>
      <c r="E584" s="1">
        <v>45569</v>
      </c>
      <c r="F584" s="1">
        <v>45579</v>
      </c>
      <c r="G584">
        <v>2</v>
      </c>
      <c r="H584">
        <v>890.87</v>
      </c>
      <c r="I584" t="s">
        <v>15</v>
      </c>
      <c r="J584" t="s">
        <v>23</v>
      </c>
      <c r="K584" t="str">
        <f>TEXT(Table3[[#This Row],[Order Date]],"YYYY")</f>
        <v>2024</v>
      </c>
      <c r="L584" t="str">
        <f>TEXT(Table3[[#This Row],[Order Date]],"MMM")</f>
        <v>Oct</v>
      </c>
      <c r="M584" t="str">
        <f>TEXT(Table3[[#This Row],[Order Date]],"DDD")</f>
        <v>Fri</v>
      </c>
      <c r="N584" t="s">
        <v>17</v>
      </c>
      <c r="O584">
        <f>ROUND(G584*H584*VLOOKUP(Table3[[#This Row],[Product Name]],Table2[],2,FALSE),0)</f>
        <v>891</v>
      </c>
      <c r="P584">
        <f>Table3[[#This Row],[Quantity]]*Table3[[#This Row],[Unit Price]]</f>
        <v>1781.74</v>
      </c>
      <c r="Q584">
        <f>Table3[[#This Row],[Sales Revenue]]-Table3[[#This Row],[Total Cost]]</f>
        <v>890.74</v>
      </c>
      <c r="R584">
        <f>DATEDIF(Table3[[#This Row],[Order Date]],Table3[[#This Row],[Delivery Date]],"D")</f>
        <v>10</v>
      </c>
    </row>
    <row r="585" spans="1:18" x14ac:dyDescent="0.35">
      <c r="A585" t="s">
        <v>1223</v>
      </c>
      <c r="B585" t="s">
        <v>1224</v>
      </c>
      <c r="C585" t="s">
        <v>27</v>
      </c>
      <c r="D585" t="s">
        <v>124</v>
      </c>
      <c r="E585" s="1">
        <v>45743</v>
      </c>
      <c r="F585" s="1">
        <v>45748</v>
      </c>
      <c r="G585">
        <v>1</v>
      </c>
      <c r="H585">
        <v>649.42999999999995</v>
      </c>
      <c r="I585" t="s">
        <v>33</v>
      </c>
      <c r="J585" t="s">
        <v>16</v>
      </c>
      <c r="K585" t="str">
        <f>TEXT(Table3[[#This Row],[Order Date]],"YYYY")</f>
        <v>2025</v>
      </c>
      <c r="L585" t="str">
        <f>TEXT(Table3[[#This Row],[Order Date]],"MMM")</f>
        <v>Mar</v>
      </c>
      <c r="M585" t="str">
        <f>TEXT(Table3[[#This Row],[Order Date]],"DDD")</f>
        <v>Thu</v>
      </c>
      <c r="N585" t="s">
        <v>17</v>
      </c>
      <c r="O585">
        <f>ROUND(G585*H585*VLOOKUP(Table3[[#This Row],[Product Name]],Table2[],2,FALSE),0)</f>
        <v>422</v>
      </c>
      <c r="P585">
        <f>Table3[[#This Row],[Quantity]]*Table3[[#This Row],[Unit Price]]</f>
        <v>649.42999999999995</v>
      </c>
      <c r="Q585">
        <f>Table3[[#This Row],[Sales Revenue]]-Table3[[#This Row],[Total Cost]]</f>
        <v>227.42999999999995</v>
      </c>
      <c r="R585">
        <f>DATEDIF(Table3[[#This Row],[Order Date]],Table3[[#This Row],[Delivery Date]],"D")</f>
        <v>5</v>
      </c>
    </row>
    <row r="586" spans="1:18" x14ac:dyDescent="0.35">
      <c r="A586" t="s">
        <v>1225</v>
      </c>
      <c r="B586" t="s">
        <v>1226</v>
      </c>
      <c r="C586" t="s">
        <v>13</v>
      </c>
      <c r="D586" t="s">
        <v>82</v>
      </c>
      <c r="E586" s="1">
        <v>45597</v>
      </c>
      <c r="F586" s="1">
        <v>45607</v>
      </c>
      <c r="G586">
        <v>5</v>
      </c>
      <c r="H586">
        <v>986.96</v>
      </c>
      <c r="I586" t="s">
        <v>15</v>
      </c>
      <c r="J586" t="s">
        <v>23</v>
      </c>
      <c r="K586" t="str">
        <f>TEXT(Table3[[#This Row],[Order Date]],"YYYY")</f>
        <v>2024</v>
      </c>
      <c r="L586" t="str">
        <f>TEXT(Table3[[#This Row],[Order Date]],"MMM")</f>
        <v>Nov</v>
      </c>
      <c r="M586" t="str">
        <f>TEXT(Table3[[#This Row],[Order Date]],"DDD")</f>
        <v>Fri</v>
      </c>
      <c r="N586" t="s">
        <v>50</v>
      </c>
      <c r="O586">
        <f>ROUND(G586*H586*VLOOKUP(Table3[[#This Row],[Product Name]],Table2[],2,FALSE),0)</f>
        <v>3208</v>
      </c>
      <c r="P586">
        <f>Table3[[#This Row],[Quantity]]*Table3[[#This Row],[Unit Price]]</f>
        <v>4934.8</v>
      </c>
      <c r="Q586">
        <f>Table3[[#This Row],[Sales Revenue]]-Table3[[#This Row],[Total Cost]]</f>
        <v>1726.8000000000002</v>
      </c>
      <c r="R586">
        <f>DATEDIF(Table3[[#This Row],[Order Date]],Table3[[#This Row],[Delivery Date]],"D")</f>
        <v>10</v>
      </c>
    </row>
    <row r="587" spans="1:18" x14ac:dyDescent="0.35">
      <c r="A587" t="s">
        <v>1227</v>
      </c>
      <c r="B587" t="s">
        <v>1228</v>
      </c>
      <c r="C587" t="s">
        <v>27</v>
      </c>
      <c r="D587" t="s">
        <v>28</v>
      </c>
      <c r="E587" s="1">
        <v>45734</v>
      </c>
      <c r="F587" s="1">
        <v>45736</v>
      </c>
      <c r="G587">
        <v>5</v>
      </c>
      <c r="H587">
        <v>909.13</v>
      </c>
      <c r="I587" t="s">
        <v>15</v>
      </c>
      <c r="J587" t="s">
        <v>49</v>
      </c>
      <c r="K587" t="str">
        <f>TEXT(Table3[[#This Row],[Order Date]],"YYYY")</f>
        <v>2025</v>
      </c>
      <c r="L587" t="str">
        <f>TEXT(Table3[[#This Row],[Order Date]],"MMM")</f>
        <v>Mar</v>
      </c>
      <c r="M587" t="str">
        <f>TEXT(Table3[[#This Row],[Order Date]],"DDD")</f>
        <v>Tue</v>
      </c>
      <c r="N587" t="s">
        <v>63</v>
      </c>
      <c r="O587">
        <f>ROUND(G587*H587*VLOOKUP(Table3[[#This Row],[Product Name]],Table2[],2,FALSE),0)</f>
        <v>3637</v>
      </c>
      <c r="P587">
        <f>Table3[[#This Row],[Quantity]]*Table3[[#This Row],[Unit Price]]</f>
        <v>4545.6499999999996</v>
      </c>
      <c r="Q587">
        <f>Table3[[#This Row],[Sales Revenue]]-Table3[[#This Row],[Total Cost]]</f>
        <v>908.64999999999964</v>
      </c>
      <c r="R587">
        <f>DATEDIF(Table3[[#This Row],[Order Date]],Table3[[#This Row],[Delivery Date]],"D")</f>
        <v>2</v>
      </c>
    </row>
    <row r="588" spans="1:18" x14ac:dyDescent="0.35">
      <c r="A588" t="s">
        <v>1229</v>
      </c>
      <c r="B588" t="s">
        <v>1230</v>
      </c>
      <c r="C588" t="s">
        <v>13</v>
      </c>
      <c r="D588" t="s">
        <v>72</v>
      </c>
      <c r="E588" s="1">
        <v>45408</v>
      </c>
      <c r="F588" s="1">
        <v>45418</v>
      </c>
      <c r="G588">
        <v>10</v>
      </c>
      <c r="H588">
        <v>610.66999999999996</v>
      </c>
      <c r="I588" t="s">
        <v>33</v>
      </c>
      <c r="J588" t="s">
        <v>16</v>
      </c>
      <c r="K588" t="str">
        <f>TEXT(Table3[[#This Row],[Order Date]],"YYYY")</f>
        <v>2024</v>
      </c>
      <c r="L588" t="str">
        <f>TEXT(Table3[[#This Row],[Order Date]],"MMM")</f>
        <v>Apr</v>
      </c>
      <c r="M588" t="str">
        <f>TEXT(Table3[[#This Row],[Order Date]],"DDD")</f>
        <v>Fri</v>
      </c>
      <c r="N588" t="s">
        <v>39</v>
      </c>
      <c r="O588">
        <f>ROUND(G588*H588*VLOOKUP(Table3[[#This Row],[Product Name]],Table2[],2,FALSE),0)</f>
        <v>4580</v>
      </c>
      <c r="P588">
        <f>Table3[[#This Row],[Quantity]]*Table3[[#This Row],[Unit Price]]</f>
        <v>6106.7</v>
      </c>
      <c r="Q588">
        <f>Table3[[#This Row],[Sales Revenue]]-Table3[[#This Row],[Total Cost]]</f>
        <v>1526.6999999999998</v>
      </c>
      <c r="R588">
        <f>DATEDIF(Table3[[#This Row],[Order Date]],Table3[[#This Row],[Delivery Date]],"D")</f>
        <v>10</v>
      </c>
    </row>
    <row r="589" spans="1:18" x14ac:dyDescent="0.35">
      <c r="A589" t="s">
        <v>1231</v>
      </c>
      <c r="B589" t="s">
        <v>1232</v>
      </c>
      <c r="C589" t="s">
        <v>20</v>
      </c>
      <c r="D589" t="s">
        <v>66</v>
      </c>
      <c r="E589" s="1">
        <v>45319</v>
      </c>
      <c r="F589" s="1">
        <v>45322</v>
      </c>
      <c r="G589">
        <v>9</v>
      </c>
      <c r="H589">
        <v>307.22000000000003</v>
      </c>
      <c r="I589" t="s">
        <v>22</v>
      </c>
      <c r="J589" t="s">
        <v>49</v>
      </c>
      <c r="K589" t="str">
        <f>TEXT(Table3[[#This Row],[Order Date]],"YYYY")</f>
        <v>2024</v>
      </c>
      <c r="L589" t="str">
        <f>TEXT(Table3[[#This Row],[Order Date]],"MMM")</f>
        <v>Jan</v>
      </c>
      <c r="M589" t="str">
        <f>TEXT(Table3[[#This Row],[Order Date]],"DDD")</f>
        <v>Sun</v>
      </c>
      <c r="N589" t="s">
        <v>39</v>
      </c>
      <c r="O589">
        <f>ROUND(G589*H589*VLOOKUP(Table3[[#This Row],[Product Name]],Table2[],2,FALSE),0)</f>
        <v>1382</v>
      </c>
      <c r="P589">
        <f>Table3[[#This Row],[Quantity]]*Table3[[#This Row],[Unit Price]]</f>
        <v>2764.9800000000005</v>
      </c>
      <c r="Q589">
        <f>Table3[[#This Row],[Sales Revenue]]-Table3[[#This Row],[Total Cost]]</f>
        <v>1382.9800000000005</v>
      </c>
      <c r="R589">
        <f>DATEDIF(Table3[[#This Row],[Order Date]],Table3[[#This Row],[Delivery Date]],"D")</f>
        <v>3</v>
      </c>
    </row>
    <row r="590" spans="1:18" x14ac:dyDescent="0.35">
      <c r="A590" t="s">
        <v>1233</v>
      </c>
      <c r="B590" t="s">
        <v>1234</v>
      </c>
      <c r="C590" t="s">
        <v>20</v>
      </c>
      <c r="D590" t="s">
        <v>103</v>
      </c>
      <c r="E590" s="1">
        <v>45464</v>
      </c>
      <c r="F590" s="1">
        <v>45466</v>
      </c>
      <c r="G590">
        <v>2</v>
      </c>
      <c r="H590">
        <v>818.18</v>
      </c>
      <c r="I590" t="s">
        <v>22</v>
      </c>
      <c r="J590" t="s">
        <v>49</v>
      </c>
      <c r="K590" t="str">
        <f>TEXT(Table3[[#This Row],[Order Date]],"YYYY")</f>
        <v>2024</v>
      </c>
      <c r="L590" t="str">
        <f>TEXT(Table3[[#This Row],[Order Date]],"MMM")</f>
        <v>Jun</v>
      </c>
      <c r="M590" t="str">
        <f>TEXT(Table3[[#This Row],[Order Date]],"DDD")</f>
        <v>Fri</v>
      </c>
      <c r="N590" t="s">
        <v>17</v>
      </c>
      <c r="O590">
        <f>ROUND(G590*H590*VLOOKUP(Table3[[#This Row],[Product Name]],Table2[],2,FALSE),0)</f>
        <v>900</v>
      </c>
      <c r="P590">
        <f>Table3[[#This Row],[Quantity]]*Table3[[#This Row],[Unit Price]]</f>
        <v>1636.36</v>
      </c>
      <c r="Q590">
        <f>Table3[[#This Row],[Sales Revenue]]-Table3[[#This Row],[Total Cost]]</f>
        <v>736.3599999999999</v>
      </c>
      <c r="R590">
        <f>DATEDIF(Table3[[#This Row],[Order Date]],Table3[[#This Row],[Delivery Date]],"D")</f>
        <v>2</v>
      </c>
    </row>
    <row r="591" spans="1:18" x14ac:dyDescent="0.35">
      <c r="A591" t="s">
        <v>1235</v>
      </c>
      <c r="B591" t="s">
        <v>1236</v>
      </c>
      <c r="C591" t="s">
        <v>37</v>
      </c>
      <c r="D591" t="s">
        <v>75</v>
      </c>
      <c r="E591" s="1">
        <v>45443</v>
      </c>
      <c r="F591" s="1">
        <v>45446</v>
      </c>
      <c r="G591">
        <v>3</v>
      </c>
      <c r="H591">
        <v>302.70999999999998</v>
      </c>
      <c r="I591" t="s">
        <v>33</v>
      </c>
      <c r="J591" t="s">
        <v>49</v>
      </c>
      <c r="K591" t="str">
        <f>TEXT(Table3[[#This Row],[Order Date]],"YYYY")</f>
        <v>2024</v>
      </c>
      <c r="L591" t="str">
        <f>TEXT(Table3[[#This Row],[Order Date]],"MMM")</f>
        <v>May</v>
      </c>
      <c r="M591" t="str">
        <f>TEXT(Table3[[#This Row],[Order Date]],"DDD")</f>
        <v>Fri</v>
      </c>
      <c r="N591" t="s">
        <v>50</v>
      </c>
      <c r="O591">
        <f>ROUND(G591*H591*VLOOKUP(Table3[[#This Row],[Product Name]],Table2[],2,FALSE),0)</f>
        <v>727</v>
      </c>
      <c r="P591">
        <f>Table3[[#This Row],[Quantity]]*Table3[[#This Row],[Unit Price]]</f>
        <v>908.12999999999988</v>
      </c>
      <c r="Q591">
        <f>Table3[[#This Row],[Sales Revenue]]-Table3[[#This Row],[Total Cost]]</f>
        <v>181.12999999999988</v>
      </c>
      <c r="R591">
        <f>DATEDIF(Table3[[#This Row],[Order Date]],Table3[[#This Row],[Delivery Date]],"D")</f>
        <v>3</v>
      </c>
    </row>
    <row r="592" spans="1:18" x14ac:dyDescent="0.35">
      <c r="A592" t="s">
        <v>1237</v>
      </c>
      <c r="B592" t="s">
        <v>1238</v>
      </c>
      <c r="C592" t="s">
        <v>13</v>
      </c>
      <c r="D592" t="s">
        <v>55</v>
      </c>
      <c r="E592" s="1">
        <v>45727</v>
      </c>
      <c r="F592" s="1">
        <v>45729</v>
      </c>
      <c r="G592">
        <v>9</v>
      </c>
      <c r="H592">
        <v>539.39</v>
      </c>
      <c r="I592" t="s">
        <v>22</v>
      </c>
      <c r="J592" t="s">
        <v>49</v>
      </c>
      <c r="K592" t="str">
        <f>TEXT(Table3[[#This Row],[Order Date]],"YYYY")</f>
        <v>2025</v>
      </c>
      <c r="L592" t="str">
        <f>TEXT(Table3[[#This Row],[Order Date]],"MMM")</f>
        <v>Mar</v>
      </c>
      <c r="M592" t="str">
        <f>TEXT(Table3[[#This Row],[Order Date]],"DDD")</f>
        <v>Tue</v>
      </c>
      <c r="N592" t="s">
        <v>39</v>
      </c>
      <c r="O592">
        <f>ROUND(G592*H592*VLOOKUP(Table3[[#This Row],[Product Name]],Table2[],2,FALSE),0)</f>
        <v>2913</v>
      </c>
      <c r="P592">
        <f>Table3[[#This Row],[Quantity]]*Table3[[#This Row],[Unit Price]]</f>
        <v>4854.51</v>
      </c>
      <c r="Q592">
        <f>Table3[[#This Row],[Sales Revenue]]-Table3[[#This Row],[Total Cost]]</f>
        <v>1941.5100000000002</v>
      </c>
      <c r="R592">
        <f>DATEDIF(Table3[[#This Row],[Order Date]],Table3[[#This Row],[Delivery Date]],"D")</f>
        <v>2</v>
      </c>
    </row>
    <row r="593" spans="1:18" x14ac:dyDescent="0.35">
      <c r="A593" t="s">
        <v>1239</v>
      </c>
      <c r="B593" t="s">
        <v>1240</v>
      </c>
      <c r="C593" t="s">
        <v>37</v>
      </c>
      <c r="D593" t="s">
        <v>160</v>
      </c>
      <c r="E593" s="1">
        <v>45321</v>
      </c>
      <c r="F593" s="1">
        <v>45328</v>
      </c>
      <c r="G593">
        <v>4</v>
      </c>
      <c r="H593">
        <v>929.18</v>
      </c>
      <c r="I593" t="s">
        <v>22</v>
      </c>
      <c r="J593" t="s">
        <v>49</v>
      </c>
      <c r="K593" t="str">
        <f>TEXT(Table3[[#This Row],[Order Date]],"YYYY")</f>
        <v>2024</v>
      </c>
      <c r="L593" t="str">
        <f>TEXT(Table3[[#This Row],[Order Date]],"MMM")</f>
        <v>Jan</v>
      </c>
      <c r="M593" t="str">
        <f>TEXT(Table3[[#This Row],[Order Date]],"DDD")</f>
        <v>Tue</v>
      </c>
      <c r="N593" t="s">
        <v>43</v>
      </c>
      <c r="O593">
        <f>ROUND(G593*H593*VLOOKUP(Table3[[#This Row],[Product Name]],Table2[],2,FALSE),0)</f>
        <v>2788</v>
      </c>
      <c r="P593">
        <f>Table3[[#This Row],[Quantity]]*Table3[[#This Row],[Unit Price]]</f>
        <v>3716.72</v>
      </c>
      <c r="Q593">
        <f>Table3[[#This Row],[Sales Revenue]]-Table3[[#This Row],[Total Cost]]</f>
        <v>928.7199999999998</v>
      </c>
      <c r="R593">
        <f>DATEDIF(Table3[[#This Row],[Order Date]],Table3[[#This Row],[Delivery Date]],"D")</f>
        <v>7</v>
      </c>
    </row>
    <row r="594" spans="1:18" x14ac:dyDescent="0.35">
      <c r="A594" t="s">
        <v>1241</v>
      </c>
      <c r="B594" t="s">
        <v>1242</v>
      </c>
      <c r="C594" t="s">
        <v>37</v>
      </c>
      <c r="D594" t="s">
        <v>85</v>
      </c>
      <c r="E594" s="1">
        <v>45414</v>
      </c>
      <c r="F594" s="1">
        <v>45423</v>
      </c>
      <c r="G594">
        <v>9</v>
      </c>
      <c r="H594">
        <v>894.26</v>
      </c>
      <c r="I594" t="s">
        <v>33</v>
      </c>
      <c r="J594" t="s">
        <v>58</v>
      </c>
      <c r="K594" t="str">
        <f>TEXT(Table3[[#This Row],[Order Date]],"YYYY")</f>
        <v>2024</v>
      </c>
      <c r="L594" t="str">
        <f>TEXT(Table3[[#This Row],[Order Date]],"MMM")</f>
        <v>May</v>
      </c>
      <c r="M594" t="str">
        <f>TEXT(Table3[[#This Row],[Order Date]],"DDD")</f>
        <v>Thu</v>
      </c>
      <c r="N594" t="s">
        <v>24</v>
      </c>
      <c r="O594">
        <f>ROUND(G594*H594*VLOOKUP(Table3[[#This Row],[Product Name]],Table2[],2,FALSE),0)</f>
        <v>4427</v>
      </c>
      <c r="P594">
        <f>Table3[[#This Row],[Quantity]]*Table3[[#This Row],[Unit Price]]</f>
        <v>8048.34</v>
      </c>
      <c r="Q594">
        <f>Table3[[#This Row],[Sales Revenue]]-Table3[[#This Row],[Total Cost]]</f>
        <v>3621.34</v>
      </c>
      <c r="R594">
        <f>DATEDIF(Table3[[#This Row],[Order Date]],Table3[[#This Row],[Delivery Date]],"D")</f>
        <v>9</v>
      </c>
    </row>
    <row r="595" spans="1:18" x14ac:dyDescent="0.35">
      <c r="A595" t="s">
        <v>1243</v>
      </c>
      <c r="B595" t="s">
        <v>1244</v>
      </c>
      <c r="C595" t="s">
        <v>13</v>
      </c>
      <c r="D595" t="s">
        <v>72</v>
      </c>
      <c r="E595" s="1">
        <v>45588</v>
      </c>
      <c r="F595" s="1">
        <v>45592</v>
      </c>
      <c r="G595">
        <v>8</v>
      </c>
      <c r="H595">
        <v>721.28</v>
      </c>
      <c r="I595" t="s">
        <v>22</v>
      </c>
      <c r="J595" t="s">
        <v>23</v>
      </c>
      <c r="K595" t="str">
        <f>TEXT(Table3[[#This Row],[Order Date]],"YYYY")</f>
        <v>2024</v>
      </c>
      <c r="L595" t="str">
        <f>TEXT(Table3[[#This Row],[Order Date]],"MMM")</f>
        <v>Oct</v>
      </c>
      <c r="M595" t="str">
        <f>TEXT(Table3[[#This Row],[Order Date]],"DDD")</f>
        <v>Wed</v>
      </c>
      <c r="N595" t="s">
        <v>96</v>
      </c>
      <c r="O595">
        <f>ROUND(G595*H595*VLOOKUP(Table3[[#This Row],[Product Name]],Table2[],2,FALSE),0)</f>
        <v>4328</v>
      </c>
      <c r="P595">
        <f>Table3[[#This Row],[Quantity]]*Table3[[#This Row],[Unit Price]]</f>
        <v>5770.24</v>
      </c>
      <c r="Q595">
        <f>Table3[[#This Row],[Sales Revenue]]-Table3[[#This Row],[Total Cost]]</f>
        <v>1442.2399999999998</v>
      </c>
      <c r="R595">
        <f>DATEDIF(Table3[[#This Row],[Order Date]],Table3[[#This Row],[Delivery Date]],"D")</f>
        <v>4</v>
      </c>
    </row>
    <row r="596" spans="1:18" x14ac:dyDescent="0.35">
      <c r="A596" t="s">
        <v>1245</v>
      </c>
      <c r="B596" t="s">
        <v>1246</v>
      </c>
      <c r="C596" t="s">
        <v>13</v>
      </c>
      <c r="D596" t="s">
        <v>82</v>
      </c>
      <c r="E596" s="1">
        <v>45452</v>
      </c>
      <c r="F596" s="1">
        <v>45462</v>
      </c>
      <c r="G596">
        <v>1</v>
      </c>
      <c r="H596">
        <v>810.1</v>
      </c>
      <c r="I596" t="s">
        <v>33</v>
      </c>
      <c r="J596" t="s">
        <v>16</v>
      </c>
      <c r="K596" t="str">
        <f>TEXT(Table3[[#This Row],[Order Date]],"YYYY")</f>
        <v>2024</v>
      </c>
      <c r="L596" t="str">
        <f>TEXT(Table3[[#This Row],[Order Date]],"MMM")</f>
        <v>Jun</v>
      </c>
      <c r="M596" t="str">
        <f>TEXT(Table3[[#This Row],[Order Date]],"DDD")</f>
        <v>Sun</v>
      </c>
      <c r="N596" t="s">
        <v>50</v>
      </c>
      <c r="O596">
        <f>ROUND(G596*H596*VLOOKUP(Table3[[#This Row],[Product Name]],Table2[],2,FALSE),0)</f>
        <v>527</v>
      </c>
      <c r="P596">
        <f>Table3[[#This Row],[Quantity]]*Table3[[#This Row],[Unit Price]]</f>
        <v>810.1</v>
      </c>
      <c r="Q596">
        <f>Table3[[#This Row],[Sales Revenue]]-Table3[[#This Row],[Total Cost]]</f>
        <v>283.10000000000002</v>
      </c>
      <c r="R596">
        <f>DATEDIF(Table3[[#This Row],[Order Date]],Table3[[#This Row],[Delivery Date]],"D")</f>
        <v>10</v>
      </c>
    </row>
    <row r="597" spans="1:18" x14ac:dyDescent="0.35">
      <c r="A597" t="s">
        <v>1247</v>
      </c>
      <c r="B597" t="s">
        <v>1248</v>
      </c>
      <c r="C597" t="s">
        <v>20</v>
      </c>
      <c r="D597" t="s">
        <v>93</v>
      </c>
      <c r="E597" s="1">
        <v>45445</v>
      </c>
      <c r="F597" s="1">
        <v>45454</v>
      </c>
      <c r="G597">
        <v>3</v>
      </c>
      <c r="H597">
        <v>748.17</v>
      </c>
      <c r="I597" t="s">
        <v>22</v>
      </c>
      <c r="J597" t="s">
        <v>16</v>
      </c>
      <c r="K597" t="str">
        <f>TEXT(Table3[[#This Row],[Order Date]],"YYYY")</f>
        <v>2024</v>
      </c>
      <c r="L597" t="str">
        <f>TEXT(Table3[[#This Row],[Order Date]],"MMM")</f>
        <v>Jun</v>
      </c>
      <c r="M597" t="str">
        <f>TEXT(Table3[[#This Row],[Order Date]],"DDD")</f>
        <v>Sun</v>
      </c>
      <c r="N597" t="s">
        <v>17</v>
      </c>
      <c r="O597">
        <f>ROUND(G597*H597*VLOOKUP(Table3[[#This Row],[Product Name]],Table2[],2,FALSE),0)</f>
        <v>1347</v>
      </c>
      <c r="P597">
        <f>Table3[[#This Row],[Quantity]]*Table3[[#This Row],[Unit Price]]</f>
        <v>2244.5099999999998</v>
      </c>
      <c r="Q597">
        <f>Table3[[#This Row],[Sales Revenue]]-Table3[[#This Row],[Total Cost]]</f>
        <v>897.50999999999976</v>
      </c>
      <c r="R597">
        <f>DATEDIF(Table3[[#This Row],[Order Date]],Table3[[#This Row],[Delivery Date]],"D")</f>
        <v>9</v>
      </c>
    </row>
    <row r="598" spans="1:18" x14ac:dyDescent="0.35">
      <c r="A598" t="s">
        <v>1249</v>
      </c>
      <c r="B598" t="s">
        <v>1250</v>
      </c>
      <c r="C598" t="s">
        <v>13</v>
      </c>
      <c r="D598" t="s">
        <v>42</v>
      </c>
      <c r="E598" s="1">
        <v>45432</v>
      </c>
      <c r="F598" s="1">
        <v>45440</v>
      </c>
      <c r="G598">
        <v>3</v>
      </c>
      <c r="H598">
        <v>306.51</v>
      </c>
      <c r="I598" t="s">
        <v>33</v>
      </c>
      <c r="J598" t="s">
        <v>49</v>
      </c>
      <c r="K598" t="str">
        <f>TEXT(Table3[[#This Row],[Order Date]],"YYYY")</f>
        <v>2024</v>
      </c>
      <c r="L598" t="str">
        <f>TEXT(Table3[[#This Row],[Order Date]],"MMM")</f>
        <v>May</v>
      </c>
      <c r="M598" t="str">
        <f>TEXT(Table3[[#This Row],[Order Date]],"DDD")</f>
        <v>Mon</v>
      </c>
      <c r="N598" t="s">
        <v>39</v>
      </c>
      <c r="O598">
        <f>ROUND(G598*H598*VLOOKUP(Table3[[#This Row],[Product Name]],Table2[],2,FALSE),0)</f>
        <v>460</v>
      </c>
      <c r="P598">
        <f>Table3[[#This Row],[Quantity]]*Table3[[#This Row],[Unit Price]]</f>
        <v>919.53</v>
      </c>
      <c r="Q598">
        <f>Table3[[#This Row],[Sales Revenue]]-Table3[[#This Row],[Total Cost]]</f>
        <v>459.53</v>
      </c>
      <c r="R598">
        <f>DATEDIF(Table3[[#This Row],[Order Date]],Table3[[#This Row],[Delivery Date]],"D")</f>
        <v>8</v>
      </c>
    </row>
    <row r="599" spans="1:18" x14ac:dyDescent="0.35">
      <c r="A599" t="s">
        <v>1251</v>
      </c>
      <c r="B599" t="s">
        <v>1252</v>
      </c>
      <c r="C599" t="s">
        <v>20</v>
      </c>
      <c r="D599" t="s">
        <v>93</v>
      </c>
      <c r="E599" s="1">
        <v>45368</v>
      </c>
      <c r="F599" s="1">
        <v>45375</v>
      </c>
      <c r="G599">
        <v>2</v>
      </c>
      <c r="H599">
        <v>96.48</v>
      </c>
      <c r="I599" t="s">
        <v>22</v>
      </c>
      <c r="J599" t="s">
        <v>58</v>
      </c>
      <c r="K599" t="str">
        <f>TEXT(Table3[[#This Row],[Order Date]],"YYYY")</f>
        <v>2024</v>
      </c>
      <c r="L599" t="str">
        <f>TEXT(Table3[[#This Row],[Order Date]],"MMM")</f>
        <v>Mar</v>
      </c>
      <c r="M599" t="str">
        <f>TEXT(Table3[[#This Row],[Order Date]],"DDD")</f>
        <v>Sun</v>
      </c>
      <c r="N599" t="s">
        <v>96</v>
      </c>
      <c r="O599">
        <f>ROUND(G599*H599*VLOOKUP(Table3[[#This Row],[Product Name]],Table2[],2,FALSE),0)</f>
        <v>116</v>
      </c>
      <c r="P599">
        <f>Table3[[#This Row],[Quantity]]*Table3[[#This Row],[Unit Price]]</f>
        <v>192.96</v>
      </c>
      <c r="Q599">
        <f>Table3[[#This Row],[Sales Revenue]]-Table3[[#This Row],[Total Cost]]</f>
        <v>76.960000000000008</v>
      </c>
      <c r="R599">
        <f>DATEDIF(Table3[[#This Row],[Order Date]],Table3[[#This Row],[Delivery Date]],"D")</f>
        <v>7</v>
      </c>
    </row>
    <row r="600" spans="1:18" x14ac:dyDescent="0.35">
      <c r="A600" t="s">
        <v>1253</v>
      </c>
      <c r="B600" t="s">
        <v>1254</v>
      </c>
      <c r="C600" t="s">
        <v>13</v>
      </c>
      <c r="D600" t="s">
        <v>82</v>
      </c>
      <c r="E600" s="1">
        <v>45618</v>
      </c>
      <c r="F600" s="1">
        <v>45621</v>
      </c>
      <c r="G600">
        <v>10</v>
      </c>
      <c r="H600">
        <v>677.14</v>
      </c>
      <c r="I600" t="s">
        <v>33</v>
      </c>
      <c r="J600" t="s">
        <v>58</v>
      </c>
      <c r="K600" t="str">
        <f>TEXT(Table3[[#This Row],[Order Date]],"YYYY")</f>
        <v>2024</v>
      </c>
      <c r="L600" t="str">
        <f>TEXT(Table3[[#This Row],[Order Date]],"MMM")</f>
        <v>Nov</v>
      </c>
      <c r="M600" t="str">
        <f>TEXT(Table3[[#This Row],[Order Date]],"DDD")</f>
        <v>Fri</v>
      </c>
      <c r="N600" t="s">
        <v>79</v>
      </c>
      <c r="O600">
        <f>ROUND(G600*H600*VLOOKUP(Table3[[#This Row],[Product Name]],Table2[],2,FALSE),0)</f>
        <v>4401</v>
      </c>
      <c r="P600">
        <f>Table3[[#This Row],[Quantity]]*Table3[[#This Row],[Unit Price]]</f>
        <v>6771.4</v>
      </c>
      <c r="Q600">
        <f>Table3[[#This Row],[Sales Revenue]]-Table3[[#This Row],[Total Cost]]</f>
        <v>2370.3999999999996</v>
      </c>
      <c r="R600">
        <f>DATEDIF(Table3[[#This Row],[Order Date]],Table3[[#This Row],[Delivery Date]],"D")</f>
        <v>3</v>
      </c>
    </row>
    <row r="601" spans="1:18" x14ac:dyDescent="0.35">
      <c r="A601" t="s">
        <v>1255</v>
      </c>
      <c r="B601" t="s">
        <v>1256</v>
      </c>
      <c r="C601" t="s">
        <v>61</v>
      </c>
      <c r="D601" t="s">
        <v>62</v>
      </c>
      <c r="E601" s="1">
        <v>45377</v>
      </c>
      <c r="F601" s="1">
        <v>45382</v>
      </c>
      <c r="G601">
        <v>10</v>
      </c>
      <c r="H601">
        <v>205.93</v>
      </c>
      <c r="I601" t="s">
        <v>22</v>
      </c>
      <c r="J601" t="s">
        <v>16</v>
      </c>
      <c r="K601" t="str">
        <f>TEXT(Table3[[#This Row],[Order Date]],"YYYY")</f>
        <v>2024</v>
      </c>
      <c r="L601" t="str">
        <f>TEXT(Table3[[#This Row],[Order Date]],"MMM")</f>
        <v>Mar</v>
      </c>
      <c r="M601" t="str">
        <f>TEXT(Table3[[#This Row],[Order Date]],"DDD")</f>
        <v>Tue</v>
      </c>
      <c r="N601" t="s">
        <v>34</v>
      </c>
      <c r="O601">
        <f>ROUND(G601*H601*VLOOKUP(Table3[[#This Row],[Product Name]],Table2[],2,FALSE),0)</f>
        <v>1339</v>
      </c>
      <c r="P601">
        <f>Table3[[#This Row],[Quantity]]*Table3[[#This Row],[Unit Price]]</f>
        <v>2059.3000000000002</v>
      </c>
      <c r="Q601">
        <f>Table3[[#This Row],[Sales Revenue]]-Table3[[#This Row],[Total Cost]]</f>
        <v>720.30000000000018</v>
      </c>
      <c r="R601">
        <f>DATEDIF(Table3[[#This Row],[Order Date]],Table3[[#This Row],[Delivery Date]],"D")</f>
        <v>5</v>
      </c>
    </row>
    <row r="602" spans="1:18" x14ac:dyDescent="0.35">
      <c r="A602" t="s">
        <v>1257</v>
      </c>
      <c r="B602" t="s">
        <v>1258</v>
      </c>
      <c r="C602" t="s">
        <v>13</v>
      </c>
      <c r="D602" t="s">
        <v>55</v>
      </c>
      <c r="E602" s="1">
        <v>45361</v>
      </c>
      <c r="F602" s="1">
        <v>45367</v>
      </c>
      <c r="G602">
        <v>6</v>
      </c>
      <c r="H602">
        <v>574.86</v>
      </c>
      <c r="I602" t="s">
        <v>15</v>
      </c>
      <c r="J602" t="s">
        <v>58</v>
      </c>
      <c r="K602" t="str">
        <f>TEXT(Table3[[#This Row],[Order Date]],"YYYY")</f>
        <v>2024</v>
      </c>
      <c r="L602" t="str">
        <f>TEXT(Table3[[#This Row],[Order Date]],"MMM")</f>
        <v>Mar</v>
      </c>
      <c r="M602" t="str">
        <f>TEXT(Table3[[#This Row],[Order Date]],"DDD")</f>
        <v>Sun</v>
      </c>
      <c r="N602" t="s">
        <v>39</v>
      </c>
      <c r="O602">
        <f>ROUND(G602*H602*VLOOKUP(Table3[[#This Row],[Product Name]],Table2[],2,FALSE),0)</f>
        <v>2069</v>
      </c>
      <c r="P602">
        <f>Table3[[#This Row],[Quantity]]*Table3[[#This Row],[Unit Price]]</f>
        <v>3449.16</v>
      </c>
      <c r="Q602">
        <f>Table3[[#This Row],[Sales Revenue]]-Table3[[#This Row],[Total Cost]]</f>
        <v>1380.1599999999999</v>
      </c>
      <c r="R602">
        <f>DATEDIF(Table3[[#This Row],[Order Date]],Table3[[#This Row],[Delivery Date]],"D")</f>
        <v>6</v>
      </c>
    </row>
    <row r="603" spans="1:18" x14ac:dyDescent="0.35">
      <c r="A603" t="s">
        <v>1259</v>
      </c>
      <c r="B603" t="s">
        <v>1260</v>
      </c>
      <c r="C603" t="s">
        <v>27</v>
      </c>
      <c r="D603" t="s">
        <v>88</v>
      </c>
      <c r="E603" s="1">
        <v>45382</v>
      </c>
      <c r="F603" s="1">
        <v>45385</v>
      </c>
      <c r="G603">
        <v>6</v>
      </c>
      <c r="H603">
        <v>538.03</v>
      </c>
      <c r="I603" t="s">
        <v>15</v>
      </c>
      <c r="J603" t="s">
        <v>49</v>
      </c>
      <c r="K603" t="str">
        <f>TEXT(Table3[[#This Row],[Order Date]],"YYYY")</f>
        <v>2024</v>
      </c>
      <c r="L603" t="str">
        <f>TEXT(Table3[[#This Row],[Order Date]],"MMM")</f>
        <v>Mar</v>
      </c>
      <c r="M603" t="str">
        <f>TEXT(Table3[[#This Row],[Order Date]],"DDD")</f>
        <v>Sun</v>
      </c>
      <c r="N603" t="s">
        <v>39</v>
      </c>
      <c r="O603">
        <f>ROUND(G603*H603*VLOOKUP(Table3[[#This Row],[Product Name]],Table2[],2,FALSE),0)</f>
        <v>1614</v>
      </c>
      <c r="P603">
        <f>Table3[[#This Row],[Quantity]]*Table3[[#This Row],[Unit Price]]</f>
        <v>3228.18</v>
      </c>
      <c r="Q603">
        <f>Table3[[#This Row],[Sales Revenue]]-Table3[[#This Row],[Total Cost]]</f>
        <v>1614.1799999999998</v>
      </c>
      <c r="R603">
        <f>DATEDIF(Table3[[#This Row],[Order Date]],Table3[[#This Row],[Delivery Date]],"D")</f>
        <v>3</v>
      </c>
    </row>
    <row r="604" spans="1:18" x14ac:dyDescent="0.35">
      <c r="A604" t="s">
        <v>1261</v>
      </c>
      <c r="B604" t="s">
        <v>1262</v>
      </c>
      <c r="C604" t="s">
        <v>13</v>
      </c>
      <c r="D604" t="s">
        <v>55</v>
      </c>
      <c r="E604" s="1">
        <v>45555</v>
      </c>
      <c r="F604" s="1">
        <v>45560</v>
      </c>
      <c r="G604">
        <v>10</v>
      </c>
      <c r="H604">
        <v>374.74</v>
      </c>
      <c r="I604" t="s">
        <v>33</v>
      </c>
      <c r="J604" t="s">
        <v>16</v>
      </c>
      <c r="K604" t="str">
        <f>TEXT(Table3[[#This Row],[Order Date]],"YYYY")</f>
        <v>2024</v>
      </c>
      <c r="L604" t="str">
        <f>TEXT(Table3[[#This Row],[Order Date]],"MMM")</f>
        <v>Sep</v>
      </c>
      <c r="M604" t="str">
        <f>TEXT(Table3[[#This Row],[Order Date]],"DDD")</f>
        <v>Fri</v>
      </c>
      <c r="N604" t="s">
        <v>34</v>
      </c>
      <c r="O604">
        <f>ROUND(G604*H604*VLOOKUP(Table3[[#This Row],[Product Name]],Table2[],2,FALSE),0)</f>
        <v>2248</v>
      </c>
      <c r="P604">
        <f>Table3[[#This Row],[Quantity]]*Table3[[#This Row],[Unit Price]]</f>
        <v>3747.4</v>
      </c>
      <c r="Q604">
        <f>Table3[[#This Row],[Sales Revenue]]-Table3[[#This Row],[Total Cost]]</f>
        <v>1499.4</v>
      </c>
      <c r="R604">
        <f>DATEDIF(Table3[[#This Row],[Order Date]],Table3[[#This Row],[Delivery Date]],"D")</f>
        <v>5</v>
      </c>
    </row>
    <row r="605" spans="1:18" x14ac:dyDescent="0.35">
      <c r="A605" t="s">
        <v>1263</v>
      </c>
      <c r="B605" t="s">
        <v>1264</v>
      </c>
      <c r="C605" t="s">
        <v>27</v>
      </c>
      <c r="D605" t="s">
        <v>28</v>
      </c>
      <c r="E605" s="1">
        <v>45686</v>
      </c>
      <c r="F605" s="1">
        <v>45695</v>
      </c>
      <c r="G605">
        <v>2</v>
      </c>
      <c r="H605">
        <v>849.92</v>
      </c>
      <c r="I605" t="s">
        <v>33</v>
      </c>
      <c r="J605" t="s">
        <v>23</v>
      </c>
      <c r="K605" t="str">
        <f>TEXT(Table3[[#This Row],[Order Date]],"YYYY")</f>
        <v>2025</v>
      </c>
      <c r="L605" t="str">
        <f>TEXT(Table3[[#This Row],[Order Date]],"MMM")</f>
        <v>Jan</v>
      </c>
      <c r="M605" t="str">
        <f>TEXT(Table3[[#This Row],[Order Date]],"DDD")</f>
        <v>Wed</v>
      </c>
      <c r="N605" t="s">
        <v>63</v>
      </c>
      <c r="O605">
        <f>ROUND(G605*H605*VLOOKUP(Table3[[#This Row],[Product Name]],Table2[],2,FALSE),0)</f>
        <v>1360</v>
      </c>
      <c r="P605">
        <f>Table3[[#This Row],[Quantity]]*Table3[[#This Row],[Unit Price]]</f>
        <v>1699.84</v>
      </c>
      <c r="Q605">
        <f>Table3[[#This Row],[Sales Revenue]]-Table3[[#This Row],[Total Cost]]</f>
        <v>339.83999999999992</v>
      </c>
      <c r="R605">
        <f>DATEDIF(Table3[[#This Row],[Order Date]],Table3[[#This Row],[Delivery Date]],"D")</f>
        <v>9</v>
      </c>
    </row>
    <row r="606" spans="1:18" x14ac:dyDescent="0.35">
      <c r="A606" t="s">
        <v>1265</v>
      </c>
      <c r="B606" t="s">
        <v>1266</v>
      </c>
      <c r="C606" t="s">
        <v>27</v>
      </c>
      <c r="D606" t="s">
        <v>88</v>
      </c>
      <c r="E606" s="1">
        <v>45379</v>
      </c>
      <c r="F606" s="1">
        <v>45389</v>
      </c>
      <c r="G606">
        <v>6</v>
      </c>
      <c r="H606">
        <v>677.44</v>
      </c>
      <c r="I606" t="s">
        <v>15</v>
      </c>
      <c r="J606" t="s">
        <v>16</v>
      </c>
      <c r="K606" t="str">
        <f>TEXT(Table3[[#This Row],[Order Date]],"YYYY")</f>
        <v>2024</v>
      </c>
      <c r="L606" t="str">
        <f>TEXT(Table3[[#This Row],[Order Date]],"MMM")</f>
        <v>Mar</v>
      </c>
      <c r="M606" t="str">
        <f>TEXT(Table3[[#This Row],[Order Date]],"DDD")</f>
        <v>Thu</v>
      </c>
      <c r="N606" t="s">
        <v>79</v>
      </c>
      <c r="O606">
        <f>ROUND(G606*H606*VLOOKUP(Table3[[#This Row],[Product Name]],Table2[],2,FALSE),0)</f>
        <v>2032</v>
      </c>
      <c r="P606">
        <f>Table3[[#This Row],[Quantity]]*Table3[[#This Row],[Unit Price]]</f>
        <v>4064.6400000000003</v>
      </c>
      <c r="Q606">
        <f>Table3[[#This Row],[Sales Revenue]]-Table3[[#This Row],[Total Cost]]</f>
        <v>2032.6400000000003</v>
      </c>
      <c r="R606">
        <f>DATEDIF(Table3[[#This Row],[Order Date]],Table3[[#This Row],[Delivery Date]],"D")</f>
        <v>10</v>
      </c>
    </row>
    <row r="607" spans="1:18" x14ac:dyDescent="0.35">
      <c r="A607" t="s">
        <v>1267</v>
      </c>
      <c r="B607" t="s">
        <v>1268</v>
      </c>
      <c r="C607" t="s">
        <v>37</v>
      </c>
      <c r="D607" t="s">
        <v>114</v>
      </c>
      <c r="E607" s="1">
        <v>45524</v>
      </c>
      <c r="F607" s="1">
        <v>45530</v>
      </c>
      <c r="G607">
        <v>7</v>
      </c>
      <c r="H607">
        <v>934.85</v>
      </c>
      <c r="I607" t="s">
        <v>15</v>
      </c>
      <c r="J607" t="s">
        <v>16</v>
      </c>
      <c r="K607" t="str">
        <f>TEXT(Table3[[#This Row],[Order Date]],"YYYY")</f>
        <v>2024</v>
      </c>
      <c r="L607" t="str">
        <f>TEXT(Table3[[#This Row],[Order Date]],"MMM")</f>
        <v>Aug</v>
      </c>
      <c r="M607" t="str">
        <f>TEXT(Table3[[#This Row],[Order Date]],"DDD")</f>
        <v>Tue</v>
      </c>
      <c r="N607" t="s">
        <v>63</v>
      </c>
      <c r="O607">
        <f>ROUND(G607*H607*VLOOKUP(Table3[[#This Row],[Product Name]],Table2[],2,FALSE),0)</f>
        <v>3926</v>
      </c>
      <c r="P607">
        <f>Table3[[#This Row],[Quantity]]*Table3[[#This Row],[Unit Price]]</f>
        <v>6543.95</v>
      </c>
      <c r="Q607">
        <f>Table3[[#This Row],[Sales Revenue]]-Table3[[#This Row],[Total Cost]]</f>
        <v>2617.9499999999998</v>
      </c>
      <c r="R607">
        <f>DATEDIF(Table3[[#This Row],[Order Date]],Table3[[#This Row],[Delivery Date]],"D")</f>
        <v>6</v>
      </c>
    </row>
    <row r="608" spans="1:18" x14ac:dyDescent="0.35">
      <c r="A608" t="s">
        <v>1269</v>
      </c>
      <c r="B608" t="s">
        <v>1270</v>
      </c>
      <c r="C608" t="s">
        <v>20</v>
      </c>
      <c r="D608" t="s">
        <v>93</v>
      </c>
      <c r="E608" s="1">
        <v>45670</v>
      </c>
      <c r="F608" s="1">
        <v>45675</v>
      </c>
      <c r="G608">
        <v>7</v>
      </c>
      <c r="H608">
        <v>590.14</v>
      </c>
      <c r="I608" t="s">
        <v>22</v>
      </c>
      <c r="J608" t="s">
        <v>49</v>
      </c>
      <c r="K608" t="str">
        <f>TEXT(Table3[[#This Row],[Order Date]],"YYYY")</f>
        <v>2025</v>
      </c>
      <c r="L608" t="str">
        <f>TEXT(Table3[[#This Row],[Order Date]],"MMM")</f>
        <v>Jan</v>
      </c>
      <c r="M608" t="str">
        <f>TEXT(Table3[[#This Row],[Order Date]],"DDD")</f>
        <v>Mon</v>
      </c>
      <c r="N608" t="s">
        <v>63</v>
      </c>
      <c r="O608">
        <f>ROUND(G608*H608*VLOOKUP(Table3[[#This Row],[Product Name]],Table2[],2,FALSE),0)</f>
        <v>2479</v>
      </c>
      <c r="P608">
        <f>Table3[[#This Row],[Quantity]]*Table3[[#This Row],[Unit Price]]</f>
        <v>4130.9799999999996</v>
      </c>
      <c r="Q608">
        <f>Table3[[#This Row],[Sales Revenue]]-Table3[[#This Row],[Total Cost]]</f>
        <v>1651.9799999999996</v>
      </c>
      <c r="R608">
        <f>DATEDIF(Table3[[#This Row],[Order Date]],Table3[[#This Row],[Delivery Date]],"D")</f>
        <v>5</v>
      </c>
    </row>
    <row r="609" spans="1:18" x14ac:dyDescent="0.35">
      <c r="A609" t="s">
        <v>1271</v>
      </c>
      <c r="B609" t="s">
        <v>503</v>
      </c>
      <c r="C609" t="s">
        <v>37</v>
      </c>
      <c r="D609" t="s">
        <v>85</v>
      </c>
      <c r="E609" s="1">
        <v>45636</v>
      </c>
      <c r="F609" s="1">
        <v>45639</v>
      </c>
      <c r="G609">
        <v>5</v>
      </c>
      <c r="H609">
        <v>677.43</v>
      </c>
      <c r="I609" t="s">
        <v>22</v>
      </c>
      <c r="J609" t="s">
        <v>58</v>
      </c>
      <c r="K609" t="str">
        <f>TEXT(Table3[[#This Row],[Order Date]],"YYYY")</f>
        <v>2024</v>
      </c>
      <c r="L609" t="str">
        <f>TEXT(Table3[[#This Row],[Order Date]],"MMM")</f>
        <v>Dec</v>
      </c>
      <c r="M609" t="str">
        <f>TEXT(Table3[[#This Row],[Order Date]],"DDD")</f>
        <v>Tue</v>
      </c>
      <c r="N609" t="s">
        <v>29</v>
      </c>
      <c r="O609">
        <f>ROUND(G609*H609*VLOOKUP(Table3[[#This Row],[Product Name]],Table2[],2,FALSE),0)</f>
        <v>1863</v>
      </c>
      <c r="P609">
        <f>Table3[[#This Row],[Quantity]]*Table3[[#This Row],[Unit Price]]</f>
        <v>3387.1499999999996</v>
      </c>
      <c r="Q609">
        <f>Table3[[#This Row],[Sales Revenue]]-Table3[[#This Row],[Total Cost]]</f>
        <v>1524.1499999999996</v>
      </c>
      <c r="R609">
        <f>DATEDIF(Table3[[#This Row],[Order Date]],Table3[[#This Row],[Delivery Date]],"D")</f>
        <v>3</v>
      </c>
    </row>
    <row r="610" spans="1:18" x14ac:dyDescent="0.35">
      <c r="A610" t="s">
        <v>1272</v>
      </c>
      <c r="B610" t="s">
        <v>1273</v>
      </c>
      <c r="C610" t="s">
        <v>27</v>
      </c>
      <c r="D610" t="s">
        <v>46</v>
      </c>
      <c r="E610" s="1">
        <v>45369</v>
      </c>
      <c r="F610" s="1">
        <v>45374</v>
      </c>
      <c r="G610">
        <v>1</v>
      </c>
      <c r="H610">
        <v>404.93</v>
      </c>
      <c r="I610" t="s">
        <v>22</v>
      </c>
      <c r="J610" t="s">
        <v>58</v>
      </c>
      <c r="K610" t="str">
        <f>TEXT(Table3[[#This Row],[Order Date]],"YYYY")</f>
        <v>2024</v>
      </c>
      <c r="L610" t="str">
        <f>TEXT(Table3[[#This Row],[Order Date]],"MMM")</f>
        <v>Mar</v>
      </c>
      <c r="M610" t="str">
        <f>TEXT(Table3[[#This Row],[Order Date]],"DDD")</f>
        <v>Mon</v>
      </c>
      <c r="N610" t="s">
        <v>39</v>
      </c>
      <c r="O610">
        <f>ROUND(G610*H610*VLOOKUP(Table3[[#This Row],[Product Name]],Table2[],2,FALSE),0)</f>
        <v>223</v>
      </c>
      <c r="P610">
        <f>Table3[[#This Row],[Quantity]]*Table3[[#This Row],[Unit Price]]</f>
        <v>404.93</v>
      </c>
      <c r="Q610">
        <f>Table3[[#This Row],[Sales Revenue]]-Table3[[#This Row],[Total Cost]]</f>
        <v>181.93</v>
      </c>
      <c r="R610">
        <f>DATEDIF(Table3[[#This Row],[Order Date]],Table3[[#This Row],[Delivery Date]],"D")</f>
        <v>5</v>
      </c>
    </row>
    <row r="611" spans="1:18" x14ac:dyDescent="0.35">
      <c r="A611" t="s">
        <v>1274</v>
      </c>
      <c r="B611" t="s">
        <v>1275</v>
      </c>
      <c r="C611" t="s">
        <v>20</v>
      </c>
      <c r="D611" t="s">
        <v>21</v>
      </c>
      <c r="E611" s="1">
        <v>45728</v>
      </c>
      <c r="F611" s="1">
        <v>45730</v>
      </c>
      <c r="G611">
        <v>2</v>
      </c>
      <c r="H611">
        <v>591.16</v>
      </c>
      <c r="I611" t="s">
        <v>15</v>
      </c>
      <c r="J611" t="s">
        <v>16</v>
      </c>
      <c r="K611" t="str">
        <f>TEXT(Table3[[#This Row],[Order Date]],"YYYY")</f>
        <v>2025</v>
      </c>
      <c r="L611" t="str">
        <f>TEXT(Table3[[#This Row],[Order Date]],"MMM")</f>
        <v>Mar</v>
      </c>
      <c r="M611" t="str">
        <f>TEXT(Table3[[#This Row],[Order Date]],"DDD")</f>
        <v>Wed</v>
      </c>
      <c r="N611" t="s">
        <v>24</v>
      </c>
      <c r="O611">
        <f>ROUND(G611*H611*VLOOKUP(Table3[[#This Row],[Product Name]],Table2[],2,FALSE),0)</f>
        <v>769</v>
      </c>
      <c r="P611">
        <f>Table3[[#This Row],[Quantity]]*Table3[[#This Row],[Unit Price]]</f>
        <v>1182.32</v>
      </c>
      <c r="Q611">
        <f>Table3[[#This Row],[Sales Revenue]]-Table3[[#This Row],[Total Cost]]</f>
        <v>413.31999999999994</v>
      </c>
      <c r="R611">
        <f>DATEDIF(Table3[[#This Row],[Order Date]],Table3[[#This Row],[Delivery Date]],"D")</f>
        <v>2</v>
      </c>
    </row>
    <row r="612" spans="1:18" x14ac:dyDescent="0.35">
      <c r="A612" t="s">
        <v>1276</v>
      </c>
      <c r="B612" t="s">
        <v>1277</v>
      </c>
      <c r="C612" t="s">
        <v>13</v>
      </c>
      <c r="D612" t="s">
        <v>55</v>
      </c>
      <c r="E612" s="1">
        <v>45735</v>
      </c>
      <c r="F612" s="1">
        <v>45743</v>
      </c>
      <c r="G612">
        <v>4</v>
      </c>
      <c r="H612">
        <v>816.16</v>
      </c>
      <c r="I612" t="s">
        <v>22</v>
      </c>
      <c r="J612" t="s">
        <v>49</v>
      </c>
      <c r="K612" t="str">
        <f>TEXT(Table3[[#This Row],[Order Date]],"YYYY")</f>
        <v>2025</v>
      </c>
      <c r="L612" t="str">
        <f>TEXT(Table3[[#This Row],[Order Date]],"MMM")</f>
        <v>Mar</v>
      </c>
      <c r="M612" t="str">
        <f>TEXT(Table3[[#This Row],[Order Date]],"DDD")</f>
        <v>Wed</v>
      </c>
      <c r="N612" t="s">
        <v>34</v>
      </c>
      <c r="O612">
        <f>ROUND(G612*H612*VLOOKUP(Table3[[#This Row],[Product Name]],Table2[],2,FALSE),0)</f>
        <v>1959</v>
      </c>
      <c r="P612">
        <f>Table3[[#This Row],[Quantity]]*Table3[[#This Row],[Unit Price]]</f>
        <v>3264.64</v>
      </c>
      <c r="Q612">
        <f>Table3[[#This Row],[Sales Revenue]]-Table3[[#This Row],[Total Cost]]</f>
        <v>1305.6399999999999</v>
      </c>
      <c r="R612">
        <f>DATEDIF(Table3[[#This Row],[Order Date]],Table3[[#This Row],[Delivery Date]],"D")</f>
        <v>8</v>
      </c>
    </row>
    <row r="613" spans="1:18" x14ac:dyDescent="0.35">
      <c r="A613" t="s">
        <v>1278</v>
      </c>
      <c r="B613" t="s">
        <v>1279</v>
      </c>
      <c r="C613" t="s">
        <v>37</v>
      </c>
      <c r="D613" t="s">
        <v>160</v>
      </c>
      <c r="E613" s="1">
        <v>45525</v>
      </c>
      <c r="F613" s="1">
        <v>45531</v>
      </c>
      <c r="G613">
        <v>7</v>
      </c>
      <c r="H613">
        <v>987.53</v>
      </c>
      <c r="I613" t="s">
        <v>33</v>
      </c>
      <c r="J613" t="s">
        <v>16</v>
      </c>
      <c r="K613" t="str">
        <f>TEXT(Table3[[#This Row],[Order Date]],"YYYY")</f>
        <v>2024</v>
      </c>
      <c r="L613" t="str">
        <f>TEXT(Table3[[#This Row],[Order Date]],"MMM")</f>
        <v>Aug</v>
      </c>
      <c r="M613" t="str">
        <f>TEXT(Table3[[#This Row],[Order Date]],"DDD")</f>
        <v>Wed</v>
      </c>
      <c r="N613" t="s">
        <v>24</v>
      </c>
      <c r="O613">
        <f>ROUND(G613*H613*VLOOKUP(Table3[[#This Row],[Product Name]],Table2[],2,FALSE),0)</f>
        <v>5185</v>
      </c>
      <c r="P613">
        <f>Table3[[#This Row],[Quantity]]*Table3[[#This Row],[Unit Price]]</f>
        <v>6912.71</v>
      </c>
      <c r="Q613">
        <f>Table3[[#This Row],[Sales Revenue]]-Table3[[#This Row],[Total Cost]]</f>
        <v>1727.71</v>
      </c>
      <c r="R613">
        <f>DATEDIF(Table3[[#This Row],[Order Date]],Table3[[#This Row],[Delivery Date]],"D")</f>
        <v>6</v>
      </c>
    </row>
    <row r="614" spans="1:18" x14ac:dyDescent="0.35">
      <c r="A614" t="s">
        <v>1280</v>
      </c>
      <c r="B614" t="s">
        <v>1281</v>
      </c>
      <c r="C614" t="s">
        <v>20</v>
      </c>
      <c r="D614" t="s">
        <v>103</v>
      </c>
      <c r="E614" s="1">
        <v>45388</v>
      </c>
      <c r="F614" s="1">
        <v>45396</v>
      </c>
      <c r="G614">
        <v>5</v>
      </c>
      <c r="H614">
        <v>998.7</v>
      </c>
      <c r="I614" t="s">
        <v>15</v>
      </c>
      <c r="J614" t="s">
        <v>23</v>
      </c>
      <c r="K614" t="str">
        <f>TEXT(Table3[[#This Row],[Order Date]],"YYYY")</f>
        <v>2024</v>
      </c>
      <c r="L614" t="str">
        <f>TEXT(Table3[[#This Row],[Order Date]],"MMM")</f>
        <v>Apr</v>
      </c>
      <c r="M614" t="str">
        <f>TEXT(Table3[[#This Row],[Order Date]],"DDD")</f>
        <v>Sat</v>
      </c>
      <c r="N614" t="s">
        <v>24</v>
      </c>
      <c r="O614">
        <f>ROUND(G614*H614*VLOOKUP(Table3[[#This Row],[Product Name]],Table2[],2,FALSE),0)</f>
        <v>2746</v>
      </c>
      <c r="P614">
        <f>Table3[[#This Row],[Quantity]]*Table3[[#This Row],[Unit Price]]</f>
        <v>4993.5</v>
      </c>
      <c r="Q614">
        <f>Table3[[#This Row],[Sales Revenue]]-Table3[[#This Row],[Total Cost]]</f>
        <v>2247.5</v>
      </c>
      <c r="R614">
        <f>DATEDIF(Table3[[#This Row],[Order Date]],Table3[[#This Row],[Delivery Date]],"D")</f>
        <v>8</v>
      </c>
    </row>
    <row r="615" spans="1:18" x14ac:dyDescent="0.35">
      <c r="A615" t="s">
        <v>1282</v>
      </c>
      <c r="B615" t="s">
        <v>1283</v>
      </c>
      <c r="C615" t="s">
        <v>37</v>
      </c>
      <c r="D615" t="s">
        <v>75</v>
      </c>
      <c r="E615" s="1">
        <v>45589</v>
      </c>
      <c r="F615" s="1">
        <v>45591</v>
      </c>
      <c r="G615">
        <v>1</v>
      </c>
      <c r="H615">
        <v>969.16</v>
      </c>
      <c r="I615" t="s">
        <v>22</v>
      </c>
      <c r="J615" t="s">
        <v>16</v>
      </c>
      <c r="K615" t="str">
        <f>TEXT(Table3[[#This Row],[Order Date]],"YYYY")</f>
        <v>2024</v>
      </c>
      <c r="L615" t="str">
        <f>TEXT(Table3[[#This Row],[Order Date]],"MMM")</f>
        <v>Oct</v>
      </c>
      <c r="M615" t="str">
        <f>TEXT(Table3[[#This Row],[Order Date]],"DDD")</f>
        <v>Thu</v>
      </c>
      <c r="N615" t="s">
        <v>96</v>
      </c>
      <c r="O615">
        <f>ROUND(G615*H615*VLOOKUP(Table3[[#This Row],[Product Name]],Table2[],2,FALSE),0)</f>
        <v>775</v>
      </c>
      <c r="P615">
        <f>Table3[[#This Row],[Quantity]]*Table3[[#This Row],[Unit Price]]</f>
        <v>969.16</v>
      </c>
      <c r="Q615">
        <f>Table3[[#This Row],[Sales Revenue]]-Table3[[#This Row],[Total Cost]]</f>
        <v>194.15999999999997</v>
      </c>
      <c r="R615">
        <f>DATEDIF(Table3[[#This Row],[Order Date]],Table3[[#This Row],[Delivery Date]],"D")</f>
        <v>2</v>
      </c>
    </row>
    <row r="616" spans="1:18" x14ac:dyDescent="0.35">
      <c r="A616" t="s">
        <v>1284</v>
      </c>
      <c r="B616" t="s">
        <v>1285</v>
      </c>
      <c r="C616" t="s">
        <v>61</v>
      </c>
      <c r="D616" t="s">
        <v>163</v>
      </c>
      <c r="E616" s="1">
        <v>45594</v>
      </c>
      <c r="F616" s="1">
        <v>45600</v>
      </c>
      <c r="G616">
        <v>3</v>
      </c>
      <c r="H616">
        <v>26.61</v>
      </c>
      <c r="I616" t="s">
        <v>15</v>
      </c>
      <c r="J616" t="s">
        <v>49</v>
      </c>
      <c r="K616" t="str">
        <f>TEXT(Table3[[#This Row],[Order Date]],"YYYY")</f>
        <v>2024</v>
      </c>
      <c r="L616" t="str">
        <f>TEXT(Table3[[#This Row],[Order Date]],"MMM")</f>
        <v>Oct</v>
      </c>
      <c r="M616" t="str">
        <f>TEXT(Table3[[#This Row],[Order Date]],"DDD")</f>
        <v>Tue</v>
      </c>
      <c r="N616" t="s">
        <v>29</v>
      </c>
      <c r="O616">
        <f>ROUND(G616*H616*VLOOKUP(Table3[[#This Row],[Product Name]],Table2[],2,FALSE),0)</f>
        <v>52</v>
      </c>
      <c r="P616">
        <f>Table3[[#This Row],[Quantity]]*Table3[[#This Row],[Unit Price]]</f>
        <v>79.83</v>
      </c>
      <c r="Q616">
        <f>Table3[[#This Row],[Sales Revenue]]-Table3[[#This Row],[Total Cost]]</f>
        <v>27.83</v>
      </c>
      <c r="R616">
        <f>DATEDIF(Table3[[#This Row],[Order Date]],Table3[[#This Row],[Delivery Date]],"D")</f>
        <v>6</v>
      </c>
    </row>
    <row r="617" spans="1:18" x14ac:dyDescent="0.35">
      <c r="A617" t="s">
        <v>1286</v>
      </c>
      <c r="B617" t="s">
        <v>1287</v>
      </c>
      <c r="C617" t="s">
        <v>61</v>
      </c>
      <c r="D617" t="s">
        <v>163</v>
      </c>
      <c r="E617" s="1">
        <v>45476</v>
      </c>
      <c r="F617" s="1">
        <v>45484</v>
      </c>
      <c r="G617">
        <v>8</v>
      </c>
      <c r="H617">
        <v>154.30000000000001</v>
      </c>
      <c r="I617" t="s">
        <v>15</v>
      </c>
      <c r="J617" t="s">
        <v>58</v>
      </c>
      <c r="K617" t="str">
        <f>TEXT(Table3[[#This Row],[Order Date]],"YYYY")</f>
        <v>2024</v>
      </c>
      <c r="L617" t="str">
        <f>TEXT(Table3[[#This Row],[Order Date]],"MMM")</f>
        <v>Jul</v>
      </c>
      <c r="M617" t="str">
        <f>TEXT(Table3[[#This Row],[Order Date]],"DDD")</f>
        <v>Wed</v>
      </c>
      <c r="N617" t="s">
        <v>43</v>
      </c>
      <c r="O617">
        <f>ROUND(G617*H617*VLOOKUP(Table3[[#This Row],[Product Name]],Table2[],2,FALSE),0)</f>
        <v>802</v>
      </c>
      <c r="P617">
        <f>Table3[[#This Row],[Quantity]]*Table3[[#This Row],[Unit Price]]</f>
        <v>1234.4000000000001</v>
      </c>
      <c r="Q617">
        <f>Table3[[#This Row],[Sales Revenue]]-Table3[[#This Row],[Total Cost]]</f>
        <v>432.40000000000009</v>
      </c>
      <c r="R617">
        <f>DATEDIF(Table3[[#This Row],[Order Date]],Table3[[#This Row],[Delivery Date]],"D")</f>
        <v>8</v>
      </c>
    </row>
    <row r="618" spans="1:18" x14ac:dyDescent="0.35">
      <c r="A618" t="s">
        <v>1288</v>
      </c>
      <c r="B618" t="s">
        <v>1289</v>
      </c>
      <c r="C618" t="s">
        <v>20</v>
      </c>
      <c r="D618" t="s">
        <v>66</v>
      </c>
      <c r="E618" s="1">
        <v>45539</v>
      </c>
      <c r="F618" s="1">
        <v>45549</v>
      </c>
      <c r="G618">
        <v>8</v>
      </c>
      <c r="H618">
        <v>675.87</v>
      </c>
      <c r="I618" t="s">
        <v>15</v>
      </c>
      <c r="J618" t="s">
        <v>58</v>
      </c>
      <c r="K618" t="str">
        <f>TEXT(Table3[[#This Row],[Order Date]],"YYYY")</f>
        <v>2024</v>
      </c>
      <c r="L618" t="str">
        <f>TEXT(Table3[[#This Row],[Order Date]],"MMM")</f>
        <v>Sep</v>
      </c>
      <c r="M618" t="str">
        <f>TEXT(Table3[[#This Row],[Order Date]],"DDD")</f>
        <v>Wed</v>
      </c>
      <c r="N618" t="s">
        <v>63</v>
      </c>
      <c r="O618">
        <f>ROUND(G618*H618*VLOOKUP(Table3[[#This Row],[Product Name]],Table2[],2,FALSE),0)</f>
        <v>2703</v>
      </c>
      <c r="P618">
        <f>Table3[[#This Row],[Quantity]]*Table3[[#This Row],[Unit Price]]</f>
        <v>5406.96</v>
      </c>
      <c r="Q618">
        <f>Table3[[#This Row],[Sales Revenue]]-Table3[[#This Row],[Total Cost]]</f>
        <v>2703.96</v>
      </c>
      <c r="R618">
        <f>DATEDIF(Table3[[#This Row],[Order Date]],Table3[[#This Row],[Delivery Date]],"D")</f>
        <v>10</v>
      </c>
    </row>
    <row r="619" spans="1:18" x14ac:dyDescent="0.35">
      <c r="A619" t="s">
        <v>1290</v>
      </c>
      <c r="B619" t="s">
        <v>1291</v>
      </c>
      <c r="C619" t="s">
        <v>61</v>
      </c>
      <c r="D619" t="s">
        <v>119</v>
      </c>
      <c r="E619" s="1">
        <v>45355</v>
      </c>
      <c r="F619" s="1">
        <v>45362</v>
      </c>
      <c r="G619">
        <v>4</v>
      </c>
      <c r="H619">
        <v>684.38</v>
      </c>
      <c r="I619" t="s">
        <v>22</v>
      </c>
      <c r="J619" t="s">
        <v>16</v>
      </c>
      <c r="K619" t="str">
        <f>TEXT(Table3[[#This Row],[Order Date]],"YYYY")</f>
        <v>2024</v>
      </c>
      <c r="L619" t="str">
        <f>TEXT(Table3[[#This Row],[Order Date]],"MMM")</f>
        <v>Mar</v>
      </c>
      <c r="M619" t="str">
        <f>TEXT(Table3[[#This Row],[Order Date]],"DDD")</f>
        <v>Mon</v>
      </c>
      <c r="N619" t="s">
        <v>63</v>
      </c>
      <c r="O619">
        <f>ROUND(G619*H619*VLOOKUP(Table3[[#This Row],[Product Name]],Table2[],2,FALSE),0)</f>
        <v>2053</v>
      </c>
      <c r="P619">
        <f>Table3[[#This Row],[Quantity]]*Table3[[#This Row],[Unit Price]]</f>
        <v>2737.52</v>
      </c>
      <c r="Q619">
        <f>Table3[[#This Row],[Sales Revenue]]-Table3[[#This Row],[Total Cost]]</f>
        <v>684.52</v>
      </c>
      <c r="R619">
        <f>DATEDIF(Table3[[#This Row],[Order Date]],Table3[[#This Row],[Delivery Date]],"D")</f>
        <v>7</v>
      </c>
    </row>
    <row r="620" spans="1:18" x14ac:dyDescent="0.35">
      <c r="A620" t="s">
        <v>1292</v>
      </c>
      <c r="B620" t="s">
        <v>1293</v>
      </c>
      <c r="C620" t="s">
        <v>20</v>
      </c>
      <c r="D620" t="s">
        <v>66</v>
      </c>
      <c r="E620" s="1">
        <v>45446</v>
      </c>
      <c r="F620" s="1">
        <v>45452</v>
      </c>
      <c r="G620">
        <v>4</v>
      </c>
      <c r="H620">
        <v>638.04</v>
      </c>
      <c r="I620" t="s">
        <v>22</v>
      </c>
      <c r="J620" t="s">
        <v>49</v>
      </c>
      <c r="K620" t="str">
        <f>TEXT(Table3[[#This Row],[Order Date]],"YYYY")</f>
        <v>2024</v>
      </c>
      <c r="L620" t="str">
        <f>TEXT(Table3[[#This Row],[Order Date]],"MMM")</f>
        <v>Jun</v>
      </c>
      <c r="M620" t="str">
        <f>TEXT(Table3[[#This Row],[Order Date]],"DDD")</f>
        <v>Mon</v>
      </c>
      <c r="N620" t="s">
        <v>96</v>
      </c>
      <c r="O620">
        <f>ROUND(G620*H620*VLOOKUP(Table3[[#This Row],[Product Name]],Table2[],2,FALSE),0)</f>
        <v>1276</v>
      </c>
      <c r="P620">
        <f>Table3[[#This Row],[Quantity]]*Table3[[#This Row],[Unit Price]]</f>
        <v>2552.16</v>
      </c>
      <c r="Q620">
        <f>Table3[[#This Row],[Sales Revenue]]-Table3[[#This Row],[Total Cost]]</f>
        <v>1276.1599999999999</v>
      </c>
      <c r="R620">
        <f>DATEDIF(Table3[[#This Row],[Order Date]],Table3[[#This Row],[Delivery Date]],"D")</f>
        <v>6</v>
      </c>
    </row>
    <row r="621" spans="1:18" x14ac:dyDescent="0.35">
      <c r="A621" t="s">
        <v>1294</v>
      </c>
      <c r="B621" t="s">
        <v>1295</v>
      </c>
      <c r="C621" t="s">
        <v>20</v>
      </c>
      <c r="D621" t="s">
        <v>66</v>
      </c>
      <c r="E621" s="1">
        <v>45417</v>
      </c>
      <c r="F621" s="1">
        <v>45425</v>
      </c>
      <c r="G621">
        <v>5</v>
      </c>
      <c r="H621">
        <v>241.03</v>
      </c>
      <c r="I621" t="s">
        <v>15</v>
      </c>
      <c r="J621" t="s">
        <v>16</v>
      </c>
      <c r="K621" t="str">
        <f>TEXT(Table3[[#This Row],[Order Date]],"YYYY")</f>
        <v>2024</v>
      </c>
      <c r="L621" t="str">
        <f>TEXT(Table3[[#This Row],[Order Date]],"MMM")</f>
        <v>May</v>
      </c>
      <c r="M621" t="str">
        <f>TEXT(Table3[[#This Row],[Order Date]],"DDD")</f>
        <v>Sun</v>
      </c>
      <c r="N621" t="s">
        <v>24</v>
      </c>
      <c r="O621">
        <f>ROUND(G621*H621*VLOOKUP(Table3[[#This Row],[Product Name]],Table2[],2,FALSE),0)</f>
        <v>603</v>
      </c>
      <c r="P621">
        <f>Table3[[#This Row],[Quantity]]*Table3[[#This Row],[Unit Price]]</f>
        <v>1205.1500000000001</v>
      </c>
      <c r="Q621">
        <f>Table3[[#This Row],[Sales Revenue]]-Table3[[#This Row],[Total Cost]]</f>
        <v>602.15000000000009</v>
      </c>
      <c r="R621">
        <f>DATEDIF(Table3[[#This Row],[Order Date]],Table3[[#This Row],[Delivery Date]],"D")</f>
        <v>8</v>
      </c>
    </row>
    <row r="622" spans="1:18" x14ac:dyDescent="0.35">
      <c r="A622" t="s">
        <v>1296</v>
      </c>
      <c r="B622" t="s">
        <v>1297</v>
      </c>
      <c r="C622" t="s">
        <v>27</v>
      </c>
      <c r="D622" t="s">
        <v>32</v>
      </c>
      <c r="E622" s="1">
        <v>45588</v>
      </c>
      <c r="F622" s="1">
        <v>45596</v>
      </c>
      <c r="G622">
        <v>6</v>
      </c>
      <c r="H622">
        <v>532.69000000000005</v>
      </c>
      <c r="I622" t="s">
        <v>15</v>
      </c>
      <c r="J622" t="s">
        <v>16</v>
      </c>
      <c r="K622" t="str">
        <f>TEXT(Table3[[#This Row],[Order Date]],"YYYY")</f>
        <v>2024</v>
      </c>
      <c r="L622" t="str">
        <f>TEXT(Table3[[#This Row],[Order Date]],"MMM")</f>
        <v>Oct</v>
      </c>
      <c r="M622" t="str">
        <f>TEXT(Table3[[#This Row],[Order Date]],"DDD")</f>
        <v>Wed</v>
      </c>
      <c r="N622" t="s">
        <v>39</v>
      </c>
      <c r="O622">
        <f>ROUND(G622*H622*VLOOKUP(Table3[[#This Row],[Product Name]],Table2[],2,FALSE),0)</f>
        <v>2717</v>
      </c>
      <c r="P622">
        <f>Table3[[#This Row],[Quantity]]*Table3[[#This Row],[Unit Price]]</f>
        <v>3196.1400000000003</v>
      </c>
      <c r="Q622">
        <f>Table3[[#This Row],[Sales Revenue]]-Table3[[#This Row],[Total Cost]]</f>
        <v>479.14000000000033</v>
      </c>
      <c r="R622">
        <f>DATEDIF(Table3[[#This Row],[Order Date]],Table3[[#This Row],[Delivery Date]],"D")</f>
        <v>8</v>
      </c>
    </row>
    <row r="623" spans="1:18" x14ac:dyDescent="0.35">
      <c r="A623" t="s">
        <v>1298</v>
      </c>
      <c r="B623" t="s">
        <v>1299</v>
      </c>
      <c r="C623" t="s">
        <v>61</v>
      </c>
      <c r="D623" t="s">
        <v>119</v>
      </c>
      <c r="E623" s="1">
        <v>45407</v>
      </c>
      <c r="F623" s="1">
        <v>45417</v>
      </c>
      <c r="G623">
        <v>3</v>
      </c>
      <c r="H623">
        <v>675.4</v>
      </c>
      <c r="I623" t="s">
        <v>33</v>
      </c>
      <c r="J623" t="s">
        <v>49</v>
      </c>
      <c r="K623" t="str">
        <f>TEXT(Table3[[#This Row],[Order Date]],"YYYY")</f>
        <v>2024</v>
      </c>
      <c r="L623" t="str">
        <f>TEXT(Table3[[#This Row],[Order Date]],"MMM")</f>
        <v>Apr</v>
      </c>
      <c r="M623" t="str">
        <f>TEXT(Table3[[#This Row],[Order Date]],"DDD")</f>
        <v>Thu</v>
      </c>
      <c r="N623" t="s">
        <v>96</v>
      </c>
      <c r="O623">
        <f>ROUND(G623*H623*VLOOKUP(Table3[[#This Row],[Product Name]],Table2[],2,FALSE),0)</f>
        <v>1520</v>
      </c>
      <c r="P623">
        <f>Table3[[#This Row],[Quantity]]*Table3[[#This Row],[Unit Price]]</f>
        <v>2026.1999999999998</v>
      </c>
      <c r="Q623">
        <f>Table3[[#This Row],[Sales Revenue]]-Table3[[#This Row],[Total Cost]]</f>
        <v>506.19999999999982</v>
      </c>
      <c r="R623">
        <f>DATEDIF(Table3[[#This Row],[Order Date]],Table3[[#This Row],[Delivery Date]],"D")</f>
        <v>10</v>
      </c>
    </row>
    <row r="624" spans="1:18" x14ac:dyDescent="0.35">
      <c r="A624" t="s">
        <v>1300</v>
      </c>
      <c r="B624" t="s">
        <v>956</v>
      </c>
      <c r="C624" t="s">
        <v>13</v>
      </c>
      <c r="D624" t="s">
        <v>82</v>
      </c>
      <c r="E624" s="1">
        <v>45605</v>
      </c>
      <c r="F624" s="1">
        <v>45610</v>
      </c>
      <c r="G624">
        <v>8</v>
      </c>
      <c r="H624">
        <v>489.66</v>
      </c>
      <c r="I624" t="s">
        <v>15</v>
      </c>
      <c r="J624" t="s">
        <v>23</v>
      </c>
      <c r="K624" t="str">
        <f>TEXT(Table3[[#This Row],[Order Date]],"YYYY")</f>
        <v>2024</v>
      </c>
      <c r="L624" t="str">
        <f>TEXT(Table3[[#This Row],[Order Date]],"MMM")</f>
        <v>Nov</v>
      </c>
      <c r="M624" t="str">
        <f>TEXT(Table3[[#This Row],[Order Date]],"DDD")</f>
        <v>Sat</v>
      </c>
      <c r="N624" t="s">
        <v>29</v>
      </c>
      <c r="O624">
        <f>ROUND(G624*H624*VLOOKUP(Table3[[#This Row],[Product Name]],Table2[],2,FALSE),0)</f>
        <v>2546</v>
      </c>
      <c r="P624">
        <f>Table3[[#This Row],[Quantity]]*Table3[[#This Row],[Unit Price]]</f>
        <v>3917.28</v>
      </c>
      <c r="Q624">
        <f>Table3[[#This Row],[Sales Revenue]]-Table3[[#This Row],[Total Cost]]</f>
        <v>1371.2800000000002</v>
      </c>
      <c r="R624">
        <f>DATEDIF(Table3[[#This Row],[Order Date]],Table3[[#This Row],[Delivery Date]],"D")</f>
        <v>5</v>
      </c>
    </row>
    <row r="625" spans="1:18" x14ac:dyDescent="0.35">
      <c r="A625" t="s">
        <v>1301</v>
      </c>
      <c r="B625" t="s">
        <v>1302</v>
      </c>
      <c r="C625" t="s">
        <v>27</v>
      </c>
      <c r="D625" t="s">
        <v>46</v>
      </c>
      <c r="E625" s="1">
        <v>45488</v>
      </c>
      <c r="F625" s="1">
        <v>45496</v>
      </c>
      <c r="G625">
        <v>8</v>
      </c>
      <c r="H625">
        <v>912.58</v>
      </c>
      <c r="I625" t="s">
        <v>33</v>
      </c>
      <c r="J625" t="s">
        <v>58</v>
      </c>
      <c r="K625" t="str">
        <f>TEXT(Table3[[#This Row],[Order Date]],"YYYY")</f>
        <v>2024</v>
      </c>
      <c r="L625" t="str">
        <f>TEXT(Table3[[#This Row],[Order Date]],"MMM")</f>
        <v>Jul</v>
      </c>
      <c r="M625" t="str">
        <f>TEXT(Table3[[#This Row],[Order Date]],"DDD")</f>
        <v>Mon</v>
      </c>
      <c r="N625" t="s">
        <v>96</v>
      </c>
      <c r="O625">
        <f>ROUND(G625*H625*VLOOKUP(Table3[[#This Row],[Product Name]],Table2[],2,FALSE),0)</f>
        <v>4015</v>
      </c>
      <c r="P625">
        <f>Table3[[#This Row],[Quantity]]*Table3[[#This Row],[Unit Price]]</f>
        <v>7300.64</v>
      </c>
      <c r="Q625">
        <f>Table3[[#This Row],[Sales Revenue]]-Table3[[#This Row],[Total Cost]]</f>
        <v>3285.6400000000003</v>
      </c>
      <c r="R625">
        <f>DATEDIF(Table3[[#This Row],[Order Date]],Table3[[#This Row],[Delivery Date]],"D")</f>
        <v>8</v>
      </c>
    </row>
    <row r="626" spans="1:18" x14ac:dyDescent="0.35">
      <c r="A626" t="s">
        <v>1303</v>
      </c>
      <c r="B626" t="s">
        <v>1304</v>
      </c>
      <c r="C626" t="s">
        <v>61</v>
      </c>
      <c r="D626" t="s">
        <v>62</v>
      </c>
      <c r="E626" s="1">
        <v>45519</v>
      </c>
      <c r="F626" s="1">
        <v>45527</v>
      </c>
      <c r="G626">
        <v>2</v>
      </c>
      <c r="H626">
        <v>702.67</v>
      </c>
      <c r="I626" t="s">
        <v>22</v>
      </c>
      <c r="J626" t="s">
        <v>49</v>
      </c>
      <c r="K626" t="str">
        <f>TEXT(Table3[[#This Row],[Order Date]],"YYYY")</f>
        <v>2024</v>
      </c>
      <c r="L626" t="str">
        <f>TEXT(Table3[[#This Row],[Order Date]],"MMM")</f>
        <v>Aug</v>
      </c>
      <c r="M626" t="str">
        <f>TEXT(Table3[[#This Row],[Order Date]],"DDD")</f>
        <v>Thu</v>
      </c>
      <c r="N626" t="s">
        <v>63</v>
      </c>
      <c r="O626">
        <f>ROUND(G626*H626*VLOOKUP(Table3[[#This Row],[Product Name]],Table2[],2,FALSE),0)</f>
        <v>913</v>
      </c>
      <c r="P626">
        <f>Table3[[#This Row],[Quantity]]*Table3[[#This Row],[Unit Price]]</f>
        <v>1405.34</v>
      </c>
      <c r="Q626">
        <f>Table3[[#This Row],[Sales Revenue]]-Table3[[#This Row],[Total Cost]]</f>
        <v>492.33999999999992</v>
      </c>
      <c r="R626">
        <f>DATEDIF(Table3[[#This Row],[Order Date]],Table3[[#This Row],[Delivery Date]],"D")</f>
        <v>8</v>
      </c>
    </row>
    <row r="627" spans="1:18" x14ac:dyDescent="0.35">
      <c r="A627" t="s">
        <v>1305</v>
      </c>
      <c r="B627" t="s">
        <v>1306</v>
      </c>
      <c r="C627" t="s">
        <v>13</v>
      </c>
      <c r="D627" t="s">
        <v>42</v>
      </c>
      <c r="E627" s="1">
        <v>45537</v>
      </c>
      <c r="F627" s="1">
        <v>45547</v>
      </c>
      <c r="G627">
        <v>1</v>
      </c>
      <c r="H627">
        <v>857.8</v>
      </c>
      <c r="I627" t="s">
        <v>22</v>
      </c>
      <c r="J627" t="s">
        <v>58</v>
      </c>
      <c r="K627" t="str">
        <f>TEXT(Table3[[#This Row],[Order Date]],"YYYY")</f>
        <v>2024</v>
      </c>
      <c r="L627" t="str">
        <f>TEXT(Table3[[#This Row],[Order Date]],"MMM")</f>
        <v>Sep</v>
      </c>
      <c r="M627" t="str">
        <f>TEXT(Table3[[#This Row],[Order Date]],"DDD")</f>
        <v>Mon</v>
      </c>
      <c r="N627" t="s">
        <v>24</v>
      </c>
      <c r="O627">
        <f>ROUND(G627*H627*VLOOKUP(Table3[[#This Row],[Product Name]],Table2[],2,FALSE),0)</f>
        <v>429</v>
      </c>
      <c r="P627">
        <f>Table3[[#This Row],[Quantity]]*Table3[[#This Row],[Unit Price]]</f>
        <v>857.8</v>
      </c>
      <c r="Q627">
        <f>Table3[[#This Row],[Sales Revenue]]-Table3[[#This Row],[Total Cost]]</f>
        <v>428.79999999999995</v>
      </c>
      <c r="R627">
        <f>DATEDIF(Table3[[#This Row],[Order Date]],Table3[[#This Row],[Delivery Date]],"D")</f>
        <v>10</v>
      </c>
    </row>
    <row r="628" spans="1:18" x14ac:dyDescent="0.35">
      <c r="A628" t="s">
        <v>1307</v>
      </c>
      <c r="B628" t="s">
        <v>1308</v>
      </c>
      <c r="C628" t="s">
        <v>61</v>
      </c>
      <c r="D628" t="s">
        <v>62</v>
      </c>
      <c r="E628" s="1">
        <v>45708</v>
      </c>
      <c r="F628" s="1">
        <v>45715</v>
      </c>
      <c r="G628">
        <v>1</v>
      </c>
      <c r="H628">
        <v>806.74</v>
      </c>
      <c r="I628" t="s">
        <v>15</v>
      </c>
      <c r="J628" t="s">
        <v>49</v>
      </c>
      <c r="K628" t="str">
        <f>TEXT(Table3[[#This Row],[Order Date]],"YYYY")</f>
        <v>2025</v>
      </c>
      <c r="L628" t="str">
        <f>TEXT(Table3[[#This Row],[Order Date]],"MMM")</f>
        <v>Feb</v>
      </c>
      <c r="M628" t="str">
        <f>TEXT(Table3[[#This Row],[Order Date]],"DDD")</f>
        <v>Thu</v>
      </c>
      <c r="N628" t="s">
        <v>34</v>
      </c>
      <c r="O628">
        <f>ROUND(G628*H628*VLOOKUP(Table3[[#This Row],[Product Name]],Table2[],2,FALSE),0)</f>
        <v>524</v>
      </c>
      <c r="P628">
        <f>Table3[[#This Row],[Quantity]]*Table3[[#This Row],[Unit Price]]</f>
        <v>806.74</v>
      </c>
      <c r="Q628">
        <f>Table3[[#This Row],[Sales Revenue]]-Table3[[#This Row],[Total Cost]]</f>
        <v>282.74</v>
      </c>
      <c r="R628">
        <f>DATEDIF(Table3[[#This Row],[Order Date]],Table3[[#This Row],[Delivery Date]],"D")</f>
        <v>7</v>
      </c>
    </row>
    <row r="629" spans="1:18" x14ac:dyDescent="0.35">
      <c r="A629" t="s">
        <v>1309</v>
      </c>
      <c r="B629" t="s">
        <v>1310</v>
      </c>
      <c r="C629" t="s">
        <v>61</v>
      </c>
      <c r="D629" t="s">
        <v>119</v>
      </c>
      <c r="E629" s="1">
        <v>45643</v>
      </c>
      <c r="F629" s="1">
        <v>45647</v>
      </c>
      <c r="G629">
        <v>4</v>
      </c>
      <c r="H629">
        <v>131.44</v>
      </c>
      <c r="I629" t="s">
        <v>15</v>
      </c>
      <c r="J629" t="s">
        <v>23</v>
      </c>
      <c r="K629" t="str">
        <f>TEXT(Table3[[#This Row],[Order Date]],"YYYY")</f>
        <v>2024</v>
      </c>
      <c r="L629" t="str">
        <f>TEXT(Table3[[#This Row],[Order Date]],"MMM")</f>
        <v>Dec</v>
      </c>
      <c r="M629" t="str">
        <f>TEXT(Table3[[#This Row],[Order Date]],"DDD")</f>
        <v>Tue</v>
      </c>
      <c r="N629" t="s">
        <v>34</v>
      </c>
      <c r="O629">
        <f>ROUND(G629*H629*VLOOKUP(Table3[[#This Row],[Product Name]],Table2[],2,FALSE),0)</f>
        <v>394</v>
      </c>
      <c r="P629">
        <f>Table3[[#This Row],[Quantity]]*Table3[[#This Row],[Unit Price]]</f>
        <v>525.76</v>
      </c>
      <c r="Q629">
        <f>Table3[[#This Row],[Sales Revenue]]-Table3[[#This Row],[Total Cost]]</f>
        <v>131.76</v>
      </c>
      <c r="R629">
        <f>DATEDIF(Table3[[#This Row],[Order Date]],Table3[[#This Row],[Delivery Date]],"D")</f>
        <v>4</v>
      </c>
    </row>
    <row r="630" spans="1:18" x14ac:dyDescent="0.35">
      <c r="A630" t="s">
        <v>1311</v>
      </c>
      <c r="B630" t="s">
        <v>1312</v>
      </c>
      <c r="C630" t="s">
        <v>61</v>
      </c>
      <c r="D630" t="s">
        <v>78</v>
      </c>
      <c r="E630" s="1">
        <v>45404</v>
      </c>
      <c r="F630" s="1">
        <v>45411</v>
      </c>
      <c r="G630">
        <v>2</v>
      </c>
      <c r="H630">
        <v>457.15</v>
      </c>
      <c r="I630" t="s">
        <v>15</v>
      </c>
      <c r="J630" t="s">
        <v>58</v>
      </c>
      <c r="K630" t="str">
        <f>TEXT(Table3[[#This Row],[Order Date]],"YYYY")</f>
        <v>2024</v>
      </c>
      <c r="L630" t="str">
        <f>TEXT(Table3[[#This Row],[Order Date]],"MMM")</f>
        <v>Apr</v>
      </c>
      <c r="M630" t="str">
        <f>TEXT(Table3[[#This Row],[Order Date]],"DDD")</f>
        <v>Mon</v>
      </c>
      <c r="N630" t="s">
        <v>43</v>
      </c>
      <c r="O630">
        <f>ROUND(G630*H630*VLOOKUP(Table3[[#This Row],[Product Name]],Table2[],2,FALSE),0)</f>
        <v>640</v>
      </c>
      <c r="P630">
        <f>Table3[[#This Row],[Quantity]]*Table3[[#This Row],[Unit Price]]</f>
        <v>914.3</v>
      </c>
      <c r="Q630">
        <f>Table3[[#This Row],[Sales Revenue]]-Table3[[#This Row],[Total Cost]]</f>
        <v>274.29999999999995</v>
      </c>
      <c r="R630">
        <f>DATEDIF(Table3[[#This Row],[Order Date]],Table3[[#This Row],[Delivery Date]],"D")</f>
        <v>7</v>
      </c>
    </row>
    <row r="631" spans="1:18" x14ac:dyDescent="0.35">
      <c r="A631" t="s">
        <v>1313</v>
      </c>
      <c r="B631" t="s">
        <v>1314</v>
      </c>
      <c r="C631" t="s">
        <v>37</v>
      </c>
      <c r="D631" t="s">
        <v>75</v>
      </c>
      <c r="E631" s="1">
        <v>45490</v>
      </c>
      <c r="F631" s="1">
        <v>45492</v>
      </c>
      <c r="G631">
        <v>6</v>
      </c>
      <c r="H631">
        <v>477.02</v>
      </c>
      <c r="I631" t="s">
        <v>33</v>
      </c>
      <c r="J631" t="s">
        <v>49</v>
      </c>
      <c r="K631" t="str">
        <f>TEXT(Table3[[#This Row],[Order Date]],"YYYY")</f>
        <v>2024</v>
      </c>
      <c r="L631" t="str">
        <f>TEXT(Table3[[#This Row],[Order Date]],"MMM")</f>
        <v>Jul</v>
      </c>
      <c r="M631" t="str">
        <f>TEXT(Table3[[#This Row],[Order Date]],"DDD")</f>
        <v>Wed</v>
      </c>
      <c r="N631" t="s">
        <v>43</v>
      </c>
      <c r="O631">
        <f>ROUND(G631*H631*VLOOKUP(Table3[[#This Row],[Product Name]],Table2[],2,FALSE),0)</f>
        <v>2290</v>
      </c>
      <c r="P631">
        <f>Table3[[#This Row],[Quantity]]*Table3[[#This Row],[Unit Price]]</f>
        <v>2862.12</v>
      </c>
      <c r="Q631">
        <f>Table3[[#This Row],[Sales Revenue]]-Table3[[#This Row],[Total Cost]]</f>
        <v>572.11999999999989</v>
      </c>
      <c r="R631">
        <f>DATEDIF(Table3[[#This Row],[Order Date]],Table3[[#This Row],[Delivery Date]],"D")</f>
        <v>2</v>
      </c>
    </row>
    <row r="632" spans="1:18" x14ac:dyDescent="0.35">
      <c r="A632" t="s">
        <v>1315</v>
      </c>
      <c r="B632" t="s">
        <v>1316</v>
      </c>
      <c r="C632" t="s">
        <v>27</v>
      </c>
      <c r="D632" t="s">
        <v>88</v>
      </c>
      <c r="E632" s="1">
        <v>45714</v>
      </c>
      <c r="F632" s="1">
        <v>45719</v>
      </c>
      <c r="G632">
        <v>10</v>
      </c>
      <c r="H632">
        <v>498.88</v>
      </c>
      <c r="I632" t="s">
        <v>15</v>
      </c>
      <c r="J632" t="s">
        <v>49</v>
      </c>
      <c r="K632" t="str">
        <f>TEXT(Table3[[#This Row],[Order Date]],"YYYY")</f>
        <v>2025</v>
      </c>
      <c r="L632" t="str">
        <f>TEXT(Table3[[#This Row],[Order Date]],"MMM")</f>
        <v>Feb</v>
      </c>
      <c r="M632" t="str">
        <f>TEXT(Table3[[#This Row],[Order Date]],"DDD")</f>
        <v>Wed</v>
      </c>
      <c r="N632" t="s">
        <v>79</v>
      </c>
      <c r="O632">
        <f>ROUND(G632*H632*VLOOKUP(Table3[[#This Row],[Product Name]],Table2[],2,FALSE),0)</f>
        <v>2494</v>
      </c>
      <c r="P632">
        <f>Table3[[#This Row],[Quantity]]*Table3[[#This Row],[Unit Price]]</f>
        <v>4988.8</v>
      </c>
      <c r="Q632">
        <f>Table3[[#This Row],[Sales Revenue]]-Table3[[#This Row],[Total Cost]]</f>
        <v>2494.8000000000002</v>
      </c>
      <c r="R632">
        <f>DATEDIF(Table3[[#This Row],[Order Date]],Table3[[#This Row],[Delivery Date]],"D")</f>
        <v>5</v>
      </c>
    </row>
    <row r="633" spans="1:18" x14ac:dyDescent="0.35">
      <c r="A633" t="s">
        <v>1317</v>
      </c>
      <c r="B633" t="s">
        <v>1318</v>
      </c>
      <c r="C633" t="s">
        <v>61</v>
      </c>
      <c r="D633" t="s">
        <v>141</v>
      </c>
      <c r="E633" s="1">
        <v>45664</v>
      </c>
      <c r="F633" s="1">
        <v>45670</v>
      </c>
      <c r="G633">
        <v>4</v>
      </c>
      <c r="H633">
        <v>559.51</v>
      </c>
      <c r="I633" t="s">
        <v>33</v>
      </c>
      <c r="J633" t="s">
        <v>16</v>
      </c>
      <c r="K633" t="str">
        <f>TEXT(Table3[[#This Row],[Order Date]],"YYYY")</f>
        <v>2025</v>
      </c>
      <c r="L633" t="str">
        <f>TEXT(Table3[[#This Row],[Order Date]],"MMM")</f>
        <v>Jan</v>
      </c>
      <c r="M633" t="str">
        <f>TEXT(Table3[[#This Row],[Order Date]],"DDD")</f>
        <v>Tue</v>
      </c>
      <c r="N633" t="s">
        <v>63</v>
      </c>
      <c r="O633">
        <f>ROUND(G633*H633*VLOOKUP(Table3[[#This Row],[Product Name]],Table2[],2,FALSE),0)</f>
        <v>1567</v>
      </c>
      <c r="P633">
        <f>Table3[[#This Row],[Quantity]]*Table3[[#This Row],[Unit Price]]</f>
        <v>2238.04</v>
      </c>
      <c r="Q633">
        <f>Table3[[#This Row],[Sales Revenue]]-Table3[[#This Row],[Total Cost]]</f>
        <v>671.04</v>
      </c>
      <c r="R633">
        <f>DATEDIF(Table3[[#This Row],[Order Date]],Table3[[#This Row],[Delivery Date]],"D")</f>
        <v>6</v>
      </c>
    </row>
    <row r="634" spans="1:18" x14ac:dyDescent="0.35">
      <c r="A634" t="s">
        <v>1319</v>
      </c>
      <c r="B634" t="s">
        <v>1320</v>
      </c>
      <c r="C634" t="s">
        <v>20</v>
      </c>
      <c r="D634" t="s">
        <v>21</v>
      </c>
      <c r="E634" s="1">
        <v>45485</v>
      </c>
      <c r="F634" s="1">
        <v>45492</v>
      </c>
      <c r="G634">
        <v>4</v>
      </c>
      <c r="H634">
        <v>939.51</v>
      </c>
      <c r="I634" t="s">
        <v>33</v>
      </c>
      <c r="J634" t="s">
        <v>16</v>
      </c>
      <c r="K634" t="str">
        <f>TEXT(Table3[[#This Row],[Order Date]],"YYYY")</f>
        <v>2024</v>
      </c>
      <c r="L634" t="str">
        <f>TEXT(Table3[[#This Row],[Order Date]],"MMM")</f>
        <v>Jul</v>
      </c>
      <c r="M634" t="str">
        <f>TEXT(Table3[[#This Row],[Order Date]],"DDD")</f>
        <v>Fri</v>
      </c>
      <c r="N634" t="s">
        <v>34</v>
      </c>
      <c r="O634">
        <f>ROUND(G634*H634*VLOOKUP(Table3[[#This Row],[Product Name]],Table2[],2,FALSE),0)</f>
        <v>2443</v>
      </c>
      <c r="P634">
        <f>Table3[[#This Row],[Quantity]]*Table3[[#This Row],[Unit Price]]</f>
        <v>3758.04</v>
      </c>
      <c r="Q634">
        <f>Table3[[#This Row],[Sales Revenue]]-Table3[[#This Row],[Total Cost]]</f>
        <v>1315.04</v>
      </c>
      <c r="R634">
        <f>DATEDIF(Table3[[#This Row],[Order Date]],Table3[[#This Row],[Delivery Date]],"D")</f>
        <v>7</v>
      </c>
    </row>
    <row r="635" spans="1:18" x14ac:dyDescent="0.35">
      <c r="A635" t="s">
        <v>1321</v>
      </c>
      <c r="B635" t="s">
        <v>1322</v>
      </c>
      <c r="C635" t="s">
        <v>37</v>
      </c>
      <c r="D635" t="s">
        <v>38</v>
      </c>
      <c r="E635" s="1">
        <v>45342</v>
      </c>
      <c r="F635" s="1">
        <v>45350</v>
      </c>
      <c r="G635">
        <v>4</v>
      </c>
      <c r="H635">
        <v>606.54</v>
      </c>
      <c r="I635" t="s">
        <v>15</v>
      </c>
      <c r="J635" t="s">
        <v>49</v>
      </c>
      <c r="K635" t="str">
        <f>TEXT(Table3[[#This Row],[Order Date]],"YYYY")</f>
        <v>2024</v>
      </c>
      <c r="L635" t="str">
        <f>TEXT(Table3[[#This Row],[Order Date]],"MMM")</f>
        <v>Feb</v>
      </c>
      <c r="M635" t="str">
        <f>TEXT(Table3[[#This Row],[Order Date]],"DDD")</f>
        <v>Tue</v>
      </c>
      <c r="N635" t="s">
        <v>24</v>
      </c>
      <c r="O635">
        <f>ROUND(G635*H635*VLOOKUP(Table3[[#This Row],[Product Name]],Table2[],2,FALSE),0)</f>
        <v>1698</v>
      </c>
      <c r="P635">
        <f>Table3[[#This Row],[Quantity]]*Table3[[#This Row],[Unit Price]]</f>
        <v>2426.16</v>
      </c>
      <c r="Q635">
        <f>Table3[[#This Row],[Sales Revenue]]-Table3[[#This Row],[Total Cost]]</f>
        <v>728.15999999999985</v>
      </c>
      <c r="R635">
        <f>DATEDIF(Table3[[#This Row],[Order Date]],Table3[[#This Row],[Delivery Date]],"D")</f>
        <v>8</v>
      </c>
    </row>
    <row r="636" spans="1:18" x14ac:dyDescent="0.35">
      <c r="A636" t="s">
        <v>1323</v>
      </c>
      <c r="B636" t="s">
        <v>1324</v>
      </c>
      <c r="C636" t="s">
        <v>37</v>
      </c>
      <c r="D636" t="s">
        <v>160</v>
      </c>
      <c r="E636" s="1">
        <v>45458</v>
      </c>
      <c r="F636" s="1">
        <v>45460</v>
      </c>
      <c r="G636">
        <v>2</v>
      </c>
      <c r="H636">
        <v>44.43</v>
      </c>
      <c r="I636" t="s">
        <v>22</v>
      </c>
      <c r="J636" t="s">
        <v>58</v>
      </c>
      <c r="K636" t="str">
        <f>TEXT(Table3[[#This Row],[Order Date]],"YYYY")</f>
        <v>2024</v>
      </c>
      <c r="L636" t="str">
        <f>TEXT(Table3[[#This Row],[Order Date]],"MMM")</f>
        <v>Jun</v>
      </c>
      <c r="M636" t="str">
        <f>TEXT(Table3[[#This Row],[Order Date]],"DDD")</f>
        <v>Sat</v>
      </c>
      <c r="N636" t="s">
        <v>34</v>
      </c>
      <c r="O636">
        <f>ROUND(G636*H636*VLOOKUP(Table3[[#This Row],[Product Name]],Table2[],2,FALSE),0)</f>
        <v>67</v>
      </c>
      <c r="P636">
        <f>Table3[[#This Row],[Quantity]]*Table3[[#This Row],[Unit Price]]</f>
        <v>88.86</v>
      </c>
      <c r="Q636">
        <f>Table3[[#This Row],[Sales Revenue]]-Table3[[#This Row],[Total Cost]]</f>
        <v>21.86</v>
      </c>
      <c r="R636">
        <f>DATEDIF(Table3[[#This Row],[Order Date]],Table3[[#This Row],[Delivery Date]],"D")</f>
        <v>2</v>
      </c>
    </row>
    <row r="637" spans="1:18" x14ac:dyDescent="0.35">
      <c r="A637" t="s">
        <v>1325</v>
      </c>
      <c r="B637" t="s">
        <v>1326</v>
      </c>
      <c r="C637" t="s">
        <v>13</v>
      </c>
      <c r="D637" t="s">
        <v>55</v>
      </c>
      <c r="E637" s="1">
        <v>45395</v>
      </c>
      <c r="F637" s="1">
        <v>45398</v>
      </c>
      <c r="G637">
        <v>5</v>
      </c>
      <c r="H637">
        <v>458.78</v>
      </c>
      <c r="I637" t="s">
        <v>33</v>
      </c>
      <c r="J637" t="s">
        <v>58</v>
      </c>
      <c r="K637" t="str">
        <f>TEXT(Table3[[#This Row],[Order Date]],"YYYY")</f>
        <v>2024</v>
      </c>
      <c r="L637" t="str">
        <f>TEXT(Table3[[#This Row],[Order Date]],"MMM")</f>
        <v>Apr</v>
      </c>
      <c r="M637" t="str">
        <f>TEXT(Table3[[#This Row],[Order Date]],"DDD")</f>
        <v>Sat</v>
      </c>
      <c r="N637" t="s">
        <v>79</v>
      </c>
      <c r="O637">
        <f>ROUND(G637*H637*VLOOKUP(Table3[[#This Row],[Product Name]],Table2[],2,FALSE),0)</f>
        <v>1376</v>
      </c>
      <c r="P637">
        <f>Table3[[#This Row],[Quantity]]*Table3[[#This Row],[Unit Price]]</f>
        <v>2293.8999999999996</v>
      </c>
      <c r="Q637">
        <f>Table3[[#This Row],[Sales Revenue]]-Table3[[#This Row],[Total Cost]]</f>
        <v>917.89999999999964</v>
      </c>
      <c r="R637">
        <f>DATEDIF(Table3[[#This Row],[Order Date]],Table3[[#This Row],[Delivery Date]],"D")</f>
        <v>3</v>
      </c>
    </row>
    <row r="638" spans="1:18" x14ac:dyDescent="0.35">
      <c r="A638" t="s">
        <v>1327</v>
      </c>
      <c r="B638" t="s">
        <v>1328</v>
      </c>
      <c r="C638" t="s">
        <v>27</v>
      </c>
      <c r="D638" t="s">
        <v>88</v>
      </c>
      <c r="E638" s="1">
        <v>45439</v>
      </c>
      <c r="F638" s="1">
        <v>45442</v>
      </c>
      <c r="G638">
        <v>4</v>
      </c>
      <c r="H638">
        <v>846.24</v>
      </c>
      <c r="I638" t="s">
        <v>33</v>
      </c>
      <c r="J638" t="s">
        <v>58</v>
      </c>
      <c r="K638" t="str">
        <f>TEXT(Table3[[#This Row],[Order Date]],"YYYY")</f>
        <v>2024</v>
      </c>
      <c r="L638" t="str">
        <f>TEXT(Table3[[#This Row],[Order Date]],"MMM")</f>
        <v>May</v>
      </c>
      <c r="M638" t="str">
        <f>TEXT(Table3[[#This Row],[Order Date]],"DDD")</f>
        <v>Mon</v>
      </c>
      <c r="N638" t="s">
        <v>43</v>
      </c>
      <c r="O638">
        <f>ROUND(G638*H638*VLOOKUP(Table3[[#This Row],[Product Name]],Table2[],2,FALSE),0)</f>
        <v>1692</v>
      </c>
      <c r="P638">
        <f>Table3[[#This Row],[Quantity]]*Table3[[#This Row],[Unit Price]]</f>
        <v>3384.96</v>
      </c>
      <c r="Q638">
        <f>Table3[[#This Row],[Sales Revenue]]-Table3[[#This Row],[Total Cost]]</f>
        <v>1692.96</v>
      </c>
      <c r="R638">
        <f>DATEDIF(Table3[[#This Row],[Order Date]],Table3[[#This Row],[Delivery Date]],"D")</f>
        <v>3</v>
      </c>
    </row>
    <row r="639" spans="1:18" x14ac:dyDescent="0.35">
      <c r="A639" t="s">
        <v>1329</v>
      </c>
      <c r="B639" t="s">
        <v>1330</v>
      </c>
      <c r="C639" t="s">
        <v>27</v>
      </c>
      <c r="D639" t="s">
        <v>28</v>
      </c>
      <c r="E639" s="1">
        <v>45736</v>
      </c>
      <c r="F639" s="1">
        <v>45745</v>
      </c>
      <c r="G639">
        <v>6</v>
      </c>
      <c r="H639">
        <v>863.41</v>
      </c>
      <c r="I639" t="s">
        <v>33</v>
      </c>
      <c r="J639" t="s">
        <v>16</v>
      </c>
      <c r="K639" t="str">
        <f>TEXT(Table3[[#This Row],[Order Date]],"YYYY")</f>
        <v>2025</v>
      </c>
      <c r="L639" t="str">
        <f>TEXT(Table3[[#This Row],[Order Date]],"MMM")</f>
        <v>Mar</v>
      </c>
      <c r="M639" t="str">
        <f>TEXT(Table3[[#This Row],[Order Date]],"DDD")</f>
        <v>Thu</v>
      </c>
      <c r="N639" t="s">
        <v>79</v>
      </c>
      <c r="O639">
        <f>ROUND(G639*H639*VLOOKUP(Table3[[#This Row],[Product Name]],Table2[],2,FALSE),0)</f>
        <v>4144</v>
      </c>
      <c r="P639">
        <f>Table3[[#This Row],[Quantity]]*Table3[[#This Row],[Unit Price]]</f>
        <v>5180.46</v>
      </c>
      <c r="Q639">
        <f>Table3[[#This Row],[Sales Revenue]]-Table3[[#This Row],[Total Cost]]</f>
        <v>1036.46</v>
      </c>
      <c r="R639">
        <f>DATEDIF(Table3[[#This Row],[Order Date]],Table3[[#This Row],[Delivery Date]],"D")</f>
        <v>9</v>
      </c>
    </row>
    <row r="640" spans="1:18" x14ac:dyDescent="0.35">
      <c r="A640" t="s">
        <v>1331</v>
      </c>
      <c r="B640" t="s">
        <v>1332</v>
      </c>
      <c r="C640" t="s">
        <v>27</v>
      </c>
      <c r="D640" t="s">
        <v>28</v>
      </c>
      <c r="E640" s="1">
        <v>45444</v>
      </c>
      <c r="F640" s="1">
        <v>45451</v>
      </c>
      <c r="G640">
        <v>10</v>
      </c>
      <c r="H640">
        <v>696.02</v>
      </c>
      <c r="I640" t="s">
        <v>22</v>
      </c>
      <c r="J640" t="s">
        <v>23</v>
      </c>
      <c r="K640" t="str">
        <f>TEXT(Table3[[#This Row],[Order Date]],"YYYY")</f>
        <v>2024</v>
      </c>
      <c r="L640" t="str">
        <f>TEXT(Table3[[#This Row],[Order Date]],"MMM")</f>
        <v>Jun</v>
      </c>
      <c r="M640" t="str">
        <f>TEXT(Table3[[#This Row],[Order Date]],"DDD")</f>
        <v>Sat</v>
      </c>
      <c r="N640" t="s">
        <v>96</v>
      </c>
      <c r="O640">
        <f>ROUND(G640*H640*VLOOKUP(Table3[[#This Row],[Product Name]],Table2[],2,FALSE),0)</f>
        <v>5568</v>
      </c>
      <c r="P640">
        <f>Table3[[#This Row],[Quantity]]*Table3[[#This Row],[Unit Price]]</f>
        <v>6960.2</v>
      </c>
      <c r="Q640">
        <f>Table3[[#This Row],[Sales Revenue]]-Table3[[#This Row],[Total Cost]]</f>
        <v>1392.1999999999998</v>
      </c>
      <c r="R640">
        <f>DATEDIF(Table3[[#This Row],[Order Date]],Table3[[#This Row],[Delivery Date]],"D")</f>
        <v>7</v>
      </c>
    </row>
    <row r="641" spans="1:18" x14ac:dyDescent="0.35">
      <c r="A641" t="s">
        <v>1333</v>
      </c>
      <c r="B641" t="s">
        <v>1334</v>
      </c>
      <c r="C641" t="s">
        <v>61</v>
      </c>
      <c r="D641" t="s">
        <v>62</v>
      </c>
      <c r="E641" s="1">
        <v>45458</v>
      </c>
      <c r="F641" s="1">
        <v>45468</v>
      </c>
      <c r="G641">
        <v>9</v>
      </c>
      <c r="H641">
        <v>841.24</v>
      </c>
      <c r="I641" t="s">
        <v>22</v>
      </c>
      <c r="J641" t="s">
        <v>23</v>
      </c>
      <c r="K641" t="str">
        <f>TEXT(Table3[[#This Row],[Order Date]],"YYYY")</f>
        <v>2024</v>
      </c>
      <c r="L641" t="str">
        <f>TEXT(Table3[[#This Row],[Order Date]],"MMM")</f>
        <v>Jun</v>
      </c>
      <c r="M641" t="str">
        <f>TEXT(Table3[[#This Row],[Order Date]],"DDD")</f>
        <v>Sat</v>
      </c>
      <c r="N641" t="s">
        <v>17</v>
      </c>
      <c r="O641">
        <f>ROUND(G641*H641*VLOOKUP(Table3[[#This Row],[Product Name]],Table2[],2,FALSE),0)</f>
        <v>4921</v>
      </c>
      <c r="P641">
        <f>Table3[[#This Row],[Quantity]]*Table3[[#This Row],[Unit Price]]</f>
        <v>7571.16</v>
      </c>
      <c r="Q641">
        <f>Table3[[#This Row],[Sales Revenue]]-Table3[[#This Row],[Total Cost]]</f>
        <v>2650.16</v>
      </c>
      <c r="R641">
        <f>DATEDIF(Table3[[#This Row],[Order Date]],Table3[[#This Row],[Delivery Date]],"D")</f>
        <v>10</v>
      </c>
    </row>
    <row r="642" spans="1:18" x14ac:dyDescent="0.35">
      <c r="A642" t="s">
        <v>1335</v>
      </c>
      <c r="B642" t="s">
        <v>1336</v>
      </c>
      <c r="C642" t="s">
        <v>27</v>
      </c>
      <c r="D642" t="s">
        <v>32</v>
      </c>
      <c r="E642" s="1">
        <v>45511</v>
      </c>
      <c r="F642" s="1">
        <v>45516</v>
      </c>
      <c r="G642">
        <v>5</v>
      </c>
      <c r="H642">
        <v>957.34</v>
      </c>
      <c r="I642" t="s">
        <v>22</v>
      </c>
      <c r="J642" t="s">
        <v>23</v>
      </c>
      <c r="K642" t="str">
        <f>TEXT(Table3[[#This Row],[Order Date]],"YYYY")</f>
        <v>2024</v>
      </c>
      <c r="L642" t="str">
        <f>TEXT(Table3[[#This Row],[Order Date]],"MMM")</f>
        <v>Aug</v>
      </c>
      <c r="M642" t="str">
        <f>TEXT(Table3[[#This Row],[Order Date]],"DDD")</f>
        <v>Wed</v>
      </c>
      <c r="N642" t="s">
        <v>63</v>
      </c>
      <c r="O642">
        <f>ROUND(G642*H642*VLOOKUP(Table3[[#This Row],[Product Name]],Table2[],2,FALSE),0)</f>
        <v>4069</v>
      </c>
      <c r="P642">
        <f>Table3[[#This Row],[Quantity]]*Table3[[#This Row],[Unit Price]]</f>
        <v>4786.7</v>
      </c>
      <c r="Q642">
        <f>Table3[[#This Row],[Sales Revenue]]-Table3[[#This Row],[Total Cost]]</f>
        <v>717.69999999999982</v>
      </c>
      <c r="R642">
        <f>DATEDIF(Table3[[#This Row],[Order Date]],Table3[[#This Row],[Delivery Date]],"D")</f>
        <v>5</v>
      </c>
    </row>
    <row r="643" spans="1:18" x14ac:dyDescent="0.35">
      <c r="A643" t="s">
        <v>1337</v>
      </c>
      <c r="B643" t="s">
        <v>1338</v>
      </c>
      <c r="C643" t="s">
        <v>37</v>
      </c>
      <c r="D643" t="s">
        <v>114</v>
      </c>
      <c r="E643" s="1">
        <v>45555</v>
      </c>
      <c r="F643" s="1">
        <v>45565</v>
      </c>
      <c r="G643">
        <v>1</v>
      </c>
      <c r="H643">
        <v>84.9</v>
      </c>
      <c r="I643" t="s">
        <v>33</v>
      </c>
      <c r="J643" t="s">
        <v>23</v>
      </c>
      <c r="K643" t="str">
        <f>TEXT(Table3[[#This Row],[Order Date]],"YYYY")</f>
        <v>2024</v>
      </c>
      <c r="L643" t="str">
        <f>TEXT(Table3[[#This Row],[Order Date]],"MMM")</f>
        <v>Sep</v>
      </c>
      <c r="M643" t="str">
        <f>TEXT(Table3[[#This Row],[Order Date]],"DDD")</f>
        <v>Fri</v>
      </c>
      <c r="N643" t="s">
        <v>50</v>
      </c>
      <c r="O643">
        <f>ROUND(G643*H643*VLOOKUP(Table3[[#This Row],[Product Name]],Table2[],2,FALSE),0)</f>
        <v>51</v>
      </c>
      <c r="P643">
        <f>Table3[[#This Row],[Quantity]]*Table3[[#This Row],[Unit Price]]</f>
        <v>84.9</v>
      </c>
      <c r="Q643">
        <f>Table3[[#This Row],[Sales Revenue]]-Table3[[#This Row],[Total Cost]]</f>
        <v>33.900000000000006</v>
      </c>
      <c r="R643">
        <f>DATEDIF(Table3[[#This Row],[Order Date]],Table3[[#This Row],[Delivery Date]],"D")</f>
        <v>10</v>
      </c>
    </row>
    <row r="644" spans="1:18" x14ac:dyDescent="0.35">
      <c r="A644" t="s">
        <v>1339</v>
      </c>
      <c r="B644" t="s">
        <v>1340</v>
      </c>
      <c r="C644" t="s">
        <v>61</v>
      </c>
      <c r="D644" t="s">
        <v>119</v>
      </c>
      <c r="E644" s="1">
        <v>45612</v>
      </c>
      <c r="F644" s="1">
        <v>45614</v>
      </c>
      <c r="G644">
        <v>6</v>
      </c>
      <c r="H644">
        <v>634.91999999999996</v>
      </c>
      <c r="I644" t="s">
        <v>15</v>
      </c>
      <c r="J644" t="s">
        <v>49</v>
      </c>
      <c r="K644" t="str">
        <f>TEXT(Table3[[#This Row],[Order Date]],"YYYY")</f>
        <v>2024</v>
      </c>
      <c r="L644" t="str">
        <f>TEXT(Table3[[#This Row],[Order Date]],"MMM")</f>
        <v>Nov</v>
      </c>
      <c r="M644" t="str">
        <f>TEXT(Table3[[#This Row],[Order Date]],"DDD")</f>
        <v>Sat</v>
      </c>
      <c r="N644" t="s">
        <v>39</v>
      </c>
      <c r="O644">
        <f>ROUND(G644*H644*VLOOKUP(Table3[[#This Row],[Product Name]],Table2[],2,FALSE),0)</f>
        <v>2857</v>
      </c>
      <c r="P644">
        <f>Table3[[#This Row],[Quantity]]*Table3[[#This Row],[Unit Price]]</f>
        <v>3809.5199999999995</v>
      </c>
      <c r="Q644">
        <f>Table3[[#This Row],[Sales Revenue]]-Table3[[#This Row],[Total Cost]]</f>
        <v>952.51999999999953</v>
      </c>
      <c r="R644">
        <f>DATEDIF(Table3[[#This Row],[Order Date]],Table3[[#This Row],[Delivery Date]],"D")</f>
        <v>2</v>
      </c>
    </row>
    <row r="645" spans="1:18" x14ac:dyDescent="0.35">
      <c r="A645" t="s">
        <v>1341</v>
      </c>
      <c r="B645" t="s">
        <v>1342</v>
      </c>
      <c r="C645" t="s">
        <v>27</v>
      </c>
      <c r="D645" t="s">
        <v>124</v>
      </c>
      <c r="E645" s="1">
        <v>45523</v>
      </c>
      <c r="F645" s="1">
        <v>45530</v>
      </c>
      <c r="G645">
        <v>10</v>
      </c>
      <c r="H645">
        <v>777.68</v>
      </c>
      <c r="I645" t="s">
        <v>33</v>
      </c>
      <c r="J645" t="s">
        <v>23</v>
      </c>
      <c r="K645" t="str">
        <f>TEXT(Table3[[#This Row],[Order Date]],"YYYY")</f>
        <v>2024</v>
      </c>
      <c r="L645" t="str">
        <f>TEXT(Table3[[#This Row],[Order Date]],"MMM")</f>
        <v>Aug</v>
      </c>
      <c r="M645" t="str">
        <f>TEXT(Table3[[#This Row],[Order Date]],"DDD")</f>
        <v>Mon</v>
      </c>
      <c r="N645" t="s">
        <v>39</v>
      </c>
      <c r="O645">
        <f>ROUND(G645*H645*VLOOKUP(Table3[[#This Row],[Product Name]],Table2[],2,FALSE),0)</f>
        <v>5055</v>
      </c>
      <c r="P645">
        <f>Table3[[#This Row],[Quantity]]*Table3[[#This Row],[Unit Price]]</f>
        <v>7776.7999999999993</v>
      </c>
      <c r="Q645">
        <f>Table3[[#This Row],[Sales Revenue]]-Table3[[#This Row],[Total Cost]]</f>
        <v>2721.7999999999993</v>
      </c>
      <c r="R645">
        <f>DATEDIF(Table3[[#This Row],[Order Date]],Table3[[#This Row],[Delivery Date]],"D")</f>
        <v>7</v>
      </c>
    </row>
    <row r="646" spans="1:18" x14ac:dyDescent="0.35">
      <c r="A646" t="s">
        <v>1343</v>
      </c>
      <c r="B646" t="s">
        <v>1344</v>
      </c>
      <c r="C646" t="s">
        <v>27</v>
      </c>
      <c r="D646" t="s">
        <v>46</v>
      </c>
      <c r="E646" s="1">
        <v>45419</v>
      </c>
      <c r="F646" s="1">
        <v>45426</v>
      </c>
      <c r="G646">
        <v>3</v>
      </c>
      <c r="H646">
        <v>276.92</v>
      </c>
      <c r="I646" t="s">
        <v>15</v>
      </c>
      <c r="J646" t="s">
        <v>49</v>
      </c>
      <c r="K646" t="str">
        <f>TEXT(Table3[[#This Row],[Order Date]],"YYYY")</f>
        <v>2024</v>
      </c>
      <c r="L646" t="str">
        <f>TEXT(Table3[[#This Row],[Order Date]],"MMM")</f>
        <v>May</v>
      </c>
      <c r="M646" t="str">
        <f>TEXT(Table3[[#This Row],[Order Date]],"DDD")</f>
        <v>Tue</v>
      </c>
      <c r="N646" t="s">
        <v>29</v>
      </c>
      <c r="O646">
        <f>ROUND(G646*H646*VLOOKUP(Table3[[#This Row],[Product Name]],Table2[],2,FALSE),0)</f>
        <v>457</v>
      </c>
      <c r="P646">
        <f>Table3[[#This Row],[Quantity]]*Table3[[#This Row],[Unit Price]]</f>
        <v>830.76</v>
      </c>
      <c r="Q646">
        <f>Table3[[#This Row],[Sales Revenue]]-Table3[[#This Row],[Total Cost]]</f>
        <v>373.76</v>
      </c>
      <c r="R646">
        <f>DATEDIF(Table3[[#This Row],[Order Date]],Table3[[#This Row],[Delivery Date]],"D")</f>
        <v>7</v>
      </c>
    </row>
    <row r="647" spans="1:18" x14ac:dyDescent="0.35">
      <c r="A647" t="s">
        <v>1345</v>
      </c>
      <c r="B647" t="s">
        <v>1346</v>
      </c>
      <c r="C647" t="s">
        <v>13</v>
      </c>
      <c r="D647" t="s">
        <v>55</v>
      </c>
      <c r="E647" s="1">
        <v>45552</v>
      </c>
      <c r="F647" s="1">
        <v>45561</v>
      </c>
      <c r="G647">
        <v>9</v>
      </c>
      <c r="H647">
        <v>379.68</v>
      </c>
      <c r="I647" t="s">
        <v>22</v>
      </c>
      <c r="J647" t="s">
        <v>23</v>
      </c>
      <c r="K647" t="str">
        <f>TEXT(Table3[[#This Row],[Order Date]],"YYYY")</f>
        <v>2024</v>
      </c>
      <c r="L647" t="str">
        <f>TEXT(Table3[[#This Row],[Order Date]],"MMM")</f>
        <v>Sep</v>
      </c>
      <c r="M647" t="str">
        <f>TEXT(Table3[[#This Row],[Order Date]],"DDD")</f>
        <v>Tue</v>
      </c>
      <c r="N647" t="s">
        <v>63</v>
      </c>
      <c r="O647">
        <f>ROUND(G647*H647*VLOOKUP(Table3[[#This Row],[Product Name]],Table2[],2,FALSE),0)</f>
        <v>2050</v>
      </c>
      <c r="P647">
        <f>Table3[[#This Row],[Quantity]]*Table3[[#This Row],[Unit Price]]</f>
        <v>3417.12</v>
      </c>
      <c r="Q647">
        <f>Table3[[#This Row],[Sales Revenue]]-Table3[[#This Row],[Total Cost]]</f>
        <v>1367.12</v>
      </c>
      <c r="R647">
        <f>DATEDIF(Table3[[#This Row],[Order Date]],Table3[[#This Row],[Delivery Date]],"D")</f>
        <v>9</v>
      </c>
    </row>
    <row r="648" spans="1:18" x14ac:dyDescent="0.35">
      <c r="A648" t="s">
        <v>1347</v>
      </c>
      <c r="B648" t="s">
        <v>1348</v>
      </c>
      <c r="C648" t="s">
        <v>13</v>
      </c>
      <c r="D648" t="s">
        <v>42</v>
      </c>
      <c r="E648" s="1">
        <v>45728</v>
      </c>
      <c r="F648" s="1">
        <v>45730</v>
      </c>
      <c r="G648">
        <v>8</v>
      </c>
      <c r="H648">
        <v>71.349999999999994</v>
      </c>
      <c r="I648" t="s">
        <v>33</v>
      </c>
      <c r="J648" t="s">
        <v>23</v>
      </c>
      <c r="K648" t="str">
        <f>TEXT(Table3[[#This Row],[Order Date]],"YYYY")</f>
        <v>2025</v>
      </c>
      <c r="L648" t="str">
        <f>TEXT(Table3[[#This Row],[Order Date]],"MMM")</f>
        <v>Mar</v>
      </c>
      <c r="M648" t="str">
        <f>TEXT(Table3[[#This Row],[Order Date]],"DDD")</f>
        <v>Wed</v>
      </c>
      <c r="N648" t="s">
        <v>79</v>
      </c>
      <c r="O648">
        <f>ROUND(G648*H648*VLOOKUP(Table3[[#This Row],[Product Name]],Table2[],2,FALSE),0)</f>
        <v>285</v>
      </c>
      <c r="P648">
        <f>Table3[[#This Row],[Quantity]]*Table3[[#This Row],[Unit Price]]</f>
        <v>570.79999999999995</v>
      </c>
      <c r="Q648">
        <f>Table3[[#This Row],[Sales Revenue]]-Table3[[#This Row],[Total Cost]]</f>
        <v>285.79999999999995</v>
      </c>
      <c r="R648">
        <f>DATEDIF(Table3[[#This Row],[Order Date]],Table3[[#This Row],[Delivery Date]],"D")</f>
        <v>2</v>
      </c>
    </row>
    <row r="649" spans="1:18" x14ac:dyDescent="0.35">
      <c r="A649" t="s">
        <v>1349</v>
      </c>
      <c r="B649" t="s">
        <v>1350</v>
      </c>
      <c r="C649" t="s">
        <v>27</v>
      </c>
      <c r="D649" t="s">
        <v>28</v>
      </c>
      <c r="E649" s="1">
        <v>45686</v>
      </c>
      <c r="F649" s="1">
        <v>45694</v>
      </c>
      <c r="G649">
        <v>7</v>
      </c>
      <c r="H649">
        <v>682.99</v>
      </c>
      <c r="I649" t="s">
        <v>33</v>
      </c>
      <c r="J649" t="s">
        <v>58</v>
      </c>
      <c r="K649" t="str">
        <f>TEXT(Table3[[#This Row],[Order Date]],"YYYY")</f>
        <v>2025</v>
      </c>
      <c r="L649" t="str">
        <f>TEXT(Table3[[#This Row],[Order Date]],"MMM")</f>
        <v>Jan</v>
      </c>
      <c r="M649" t="str">
        <f>TEXT(Table3[[#This Row],[Order Date]],"DDD")</f>
        <v>Wed</v>
      </c>
      <c r="N649" t="s">
        <v>17</v>
      </c>
      <c r="O649">
        <f>ROUND(G649*H649*VLOOKUP(Table3[[#This Row],[Product Name]],Table2[],2,FALSE),0)</f>
        <v>3825</v>
      </c>
      <c r="P649">
        <f>Table3[[#This Row],[Quantity]]*Table3[[#This Row],[Unit Price]]</f>
        <v>4780.93</v>
      </c>
      <c r="Q649">
        <f>Table3[[#This Row],[Sales Revenue]]-Table3[[#This Row],[Total Cost]]</f>
        <v>955.93000000000029</v>
      </c>
      <c r="R649">
        <f>DATEDIF(Table3[[#This Row],[Order Date]],Table3[[#This Row],[Delivery Date]],"D")</f>
        <v>8</v>
      </c>
    </row>
    <row r="650" spans="1:18" x14ac:dyDescent="0.35">
      <c r="A650" t="s">
        <v>1351</v>
      </c>
      <c r="B650" t="s">
        <v>1352</v>
      </c>
      <c r="C650" t="s">
        <v>27</v>
      </c>
      <c r="D650" t="s">
        <v>88</v>
      </c>
      <c r="E650" s="1">
        <v>45598</v>
      </c>
      <c r="F650" s="1">
        <v>45603</v>
      </c>
      <c r="G650">
        <v>3</v>
      </c>
      <c r="H650">
        <v>714.89</v>
      </c>
      <c r="I650" t="s">
        <v>22</v>
      </c>
      <c r="J650" t="s">
        <v>49</v>
      </c>
      <c r="K650" t="str">
        <f>TEXT(Table3[[#This Row],[Order Date]],"YYYY")</f>
        <v>2024</v>
      </c>
      <c r="L650" t="str">
        <f>TEXT(Table3[[#This Row],[Order Date]],"MMM")</f>
        <v>Nov</v>
      </c>
      <c r="M650" t="str">
        <f>TEXT(Table3[[#This Row],[Order Date]],"DDD")</f>
        <v>Sat</v>
      </c>
      <c r="N650" t="s">
        <v>29</v>
      </c>
      <c r="O650">
        <f>ROUND(G650*H650*VLOOKUP(Table3[[#This Row],[Product Name]],Table2[],2,FALSE),0)</f>
        <v>1072</v>
      </c>
      <c r="P650">
        <f>Table3[[#This Row],[Quantity]]*Table3[[#This Row],[Unit Price]]</f>
        <v>2144.67</v>
      </c>
      <c r="Q650">
        <f>Table3[[#This Row],[Sales Revenue]]-Table3[[#This Row],[Total Cost]]</f>
        <v>1072.67</v>
      </c>
      <c r="R650">
        <f>DATEDIF(Table3[[#This Row],[Order Date]],Table3[[#This Row],[Delivery Date]],"D")</f>
        <v>5</v>
      </c>
    </row>
    <row r="651" spans="1:18" x14ac:dyDescent="0.35">
      <c r="A651" t="s">
        <v>1353</v>
      </c>
      <c r="B651" t="s">
        <v>1354</v>
      </c>
      <c r="C651" t="s">
        <v>27</v>
      </c>
      <c r="D651" t="s">
        <v>88</v>
      </c>
      <c r="E651" s="1">
        <v>45486</v>
      </c>
      <c r="F651" s="1">
        <v>45491</v>
      </c>
      <c r="G651">
        <v>3</v>
      </c>
      <c r="H651">
        <v>61.58</v>
      </c>
      <c r="I651" t="s">
        <v>33</v>
      </c>
      <c r="J651" t="s">
        <v>23</v>
      </c>
      <c r="K651" t="str">
        <f>TEXT(Table3[[#This Row],[Order Date]],"YYYY")</f>
        <v>2024</v>
      </c>
      <c r="L651" t="str">
        <f>TEXT(Table3[[#This Row],[Order Date]],"MMM")</f>
        <v>Jul</v>
      </c>
      <c r="M651" t="str">
        <f>TEXT(Table3[[#This Row],[Order Date]],"DDD")</f>
        <v>Sat</v>
      </c>
      <c r="N651" t="s">
        <v>34</v>
      </c>
      <c r="O651">
        <f>ROUND(G651*H651*VLOOKUP(Table3[[#This Row],[Product Name]],Table2[],2,FALSE),0)</f>
        <v>92</v>
      </c>
      <c r="P651">
        <f>Table3[[#This Row],[Quantity]]*Table3[[#This Row],[Unit Price]]</f>
        <v>184.74</v>
      </c>
      <c r="Q651">
        <f>Table3[[#This Row],[Sales Revenue]]-Table3[[#This Row],[Total Cost]]</f>
        <v>92.740000000000009</v>
      </c>
      <c r="R651">
        <f>DATEDIF(Table3[[#This Row],[Order Date]],Table3[[#This Row],[Delivery Date]],"D")</f>
        <v>5</v>
      </c>
    </row>
    <row r="652" spans="1:18" x14ac:dyDescent="0.35">
      <c r="A652" t="s">
        <v>1355</v>
      </c>
      <c r="B652" t="s">
        <v>1356</v>
      </c>
      <c r="C652" t="s">
        <v>20</v>
      </c>
      <c r="D652" t="s">
        <v>21</v>
      </c>
      <c r="E652" s="1">
        <v>45671</v>
      </c>
      <c r="F652" s="1">
        <v>45674</v>
      </c>
      <c r="G652">
        <v>7</v>
      </c>
      <c r="H652">
        <v>99.04</v>
      </c>
      <c r="I652" t="s">
        <v>22</v>
      </c>
      <c r="J652" t="s">
        <v>23</v>
      </c>
      <c r="K652" t="str">
        <f>TEXT(Table3[[#This Row],[Order Date]],"YYYY")</f>
        <v>2025</v>
      </c>
      <c r="L652" t="str">
        <f>TEXT(Table3[[#This Row],[Order Date]],"MMM")</f>
        <v>Jan</v>
      </c>
      <c r="M652" t="str">
        <f>TEXT(Table3[[#This Row],[Order Date]],"DDD")</f>
        <v>Tue</v>
      </c>
      <c r="N652" t="s">
        <v>34</v>
      </c>
      <c r="O652">
        <f>ROUND(G652*H652*VLOOKUP(Table3[[#This Row],[Product Name]],Table2[],2,FALSE),0)</f>
        <v>451</v>
      </c>
      <c r="P652">
        <f>Table3[[#This Row],[Quantity]]*Table3[[#This Row],[Unit Price]]</f>
        <v>693.28000000000009</v>
      </c>
      <c r="Q652">
        <f>Table3[[#This Row],[Sales Revenue]]-Table3[[#This Row],[Total Cost]]</f>
        <v>242.28000000000009</v>
      </c>
      <c r="R652">
        <f>DATEDIF(Table3[[#This Row],[Order Date]],Table3[[#This Row],[Delivery Date]],"D")</f>
        <v>3</v>
      </c>
    </row>
    <row r="653" spans="1:18" x14ac:dyDescent="0.35">
      <c r="A653" t="s">
        <v>1357</v>
      </c>
      <c r="B653" t="s">
        <v>1358</v>
      </c>
      <c r="C653" t="s">
        <v>37</v>
      </c>
      <c r="D653" t="s">
        <v>75</v>
      </c>
      <c r="E653" s="1">
        <v>45541</v>
      </c>
      <c r="F653" s="1">
        <v>45549</v>
      </c>
      <c r="G653">
        <v>10</v>
      </c>
      <c r="H653">
        <v>586.94000000000005</v>
      </c>
      <c r="I653" t="s">
        <v>15</v>
      </c>
      <c r="J653" t="s">
        <v>16</v>
      </c>
      <c r="K653" t="str">
        <f>TEXT(Table3[[#This Row],[Order Date]],"YYYY")</f>
        <v>2024</v>
      </c>
      <c r="L653" t="str">
        <f>TEXT(Table3[[#This Row],[Order Date]],"MMM")</f>
        <v>Sep</v>
      </c>
      <c r="M653" t="str">
        <f>TEXT(Table3[[#This Row],[Order Date]],"DDD")</f>
        <v>Fri</v>
      </c>
      <c r="N653" t="s">
        <v>29</v>
      </c>
      <c r="O653">
        <f>ROUND(G653*H653*VLOOKUP(Table3[[#This Row],[Product Name]],Table2[],2,FALSE),0)</f>
        <v>4696</v>
      </c>
      <c r="P653">
        <f>Table3[[#This Row],[Quantity]]*Table3[[#This Row],[Unit Price]]</f>
        <v>5869.4000000000005</v>
      </c>
      <c r="Q653">
        <f>Table3[[#This Row],[Sales Revenue]]-Table3[[#This Row],[Total Cost]]</f>
        <v>1173.4000000000005</v>
      </c>
      <c r="R653">
        <f>DATEDIF(Table3[[#This Row],[Order Date]],Table3[[#This Row],[Delivery Date]],"D")</f>
        <v>8</v>
      </c>
    </row>
    <row r="654" spans="1:18" x14ac:dyDescent="0.35">
      <c r="A654" t="s">
        <v>1359</v>
      </c>
      <c r="B654" t="s">
        <v>1360</v>
      </c>
      <c r="C654" t="s">
        <v>37</v>
      </c>
      <c r="D654" t="s">
        <v>75</v>
      </c>
      <c r="E654" s="1">
        <v>45362</v>
      </c>
      <c r="F654" s="1">
        <v>45370</v>
      </c>
      <c r="G654">
        <v>3</v>
      </c>
      <c r="H654">
        <v>679.73</v>
      </c>
      <c r="I654" t="s">
        <v>33</v>
      </c>
      <c r="J654" t="s">
        <v>49</v>
      </c>
      <c r="K654" t="str">
        <f>TEXT(Table3[[#This Row],[Order Date]],"YYYY")</f>
        <v>2024</v>
      </c>
      <c r="L654" t="str">
        <f>TEXT(Table3[[#This Row],[Order Date]],"MMM")</f>
        <v>Mar</v>
      </c>
      <c r="M654" t="str">
        <f>TEXT(Table3[[#This Row],[Order Date]],"DDD")</f>
        <v>Mon</v>
      </c>
      <c r="N654" t="s">
        <v>17</v>
      </c>
      <c r="O654">
        <f>ROUND(G654*H654*VLOOKUP(Table3[[#This Row],[Product Name]],Table2[],2,FALSE),0)</f>
        <v>1631</v>
      </c>
      <c r="P654">
        <f>Table3[[#This Row],[Quantity]]*Table3[[#This Row],[Unit Price]]</f>
        <v>2039.19</v>
      </c>
      <c r="Q654">
        <f>Table3[[#This Row],[Sales Revenue]]-Table3[[#This Row],[Total Cost]]</f>
        <v>408.19000000000005</v>
      </c>
      <c r="R654">
        <f>DATEDIF(Table3[[#This Row],[Order Date]],Table3[[#This Row],[Delivery Date]],"D")</f>
        <v>8</v>
      </c>
    </row>
    <row r="655" spans="1:18" x14ac:dyDescent="0.35">
      <c r="A655" t="s">
        <v>1361</v>
      </c>
      <c r="B655" t="s">
        <v>1362</v>
      </c>
      <c r="C655" t="s">
        <v>27</v>
      </c>
      <c r="D655" t="s">
        <v>32</v>
      </c>
      <c r="E655" s="1">
        <v>45587</v>
      </c>
      <c r="F655" s="1">
        <v>45591</v>
      </c>
      <c r="G655">
        <v>5</v>
      </c>
      <c r="H655">
        <v>557.85</v>
      </c>
      <c r="I655" t="s">
        <v>33</v>
      </c>
      <c r="J655" t="s">
        <v>49</v>
      </c>
      <c r="K655" t="str">
        <f>TEXT(Table3[[#This Row],[Order Date]],"YYYY")</f>
        <v>2024</v>
      </c>
      <c r="L655" t="str">
        <f>TEXT(Table3[[#This Row],[Order Date]],"MMM")</f>
        <v>Oct</v>
      </c>
      <c r="M655" t="str">
        <f>TEXT(Table3[[#This Row],[Order Date]],"DDD")</f>
        <v>Tue</v>
      </c>
      <c r="N655" t="s">
        <v>29</v>
      </c>
      <c r="O655">
        <f>ROUND(G655*H655*VLOOKUP(Table3[[#This Row],[Product Name]],Table2[],2,FALSE),0)</f>
        <v>2371</v>
      </c>
      <c r="P655">
        <f>Table3[[#This Row],[Quantity]]*Table3[[#This Row],[Unit Price]]</f>
        <v>2789.25</v>
      </c>
      <c r="Q655">
        <f>Table3[[#This Row],[Sales Revenue]]-Table3[[#This Row],[Total Cost]]</f>
        <v>418.25</v>
      </c>
      <c r="R655">
        <f>DATEDIF(Table3[[#This Row],[Order Date]],Table3[[#This Row],[Delivery Date]],"D")</f>
        <v>4</v>
      </c>
    </row>
    <row r="656" spans="1:18" x14ac:dyDescent="0.35">
      <c r="A656" t="s">
        <v>1363</v>
      </c>
      <c r="B656" t="s">
        <v>1364</v>
      </c>
      <c r="C656" t="s">
        <v>27</v>
      </c>
      <c r="D656" t="s">
        <v>28</v>
      </c>
      <c r="E656" s="1">
        <v>45483</v>
      </c>
      <c r="F656" s="1">
        <v>45493</v>
      </c>
      <c r="G656">
        <v>9</v>
      </c>
      <c r="H656">
        <v>630.49</v>
      </c>
      <c r="I656" t="s">
        <v>22</v>
      </c>
      <c r="J656" t="s">
        <v>16</v>
      </c>
      <c r="K656" t="str">
        <f>TEXT(Table3[[#This Row],[Order Date]],"YYYY")</f>
        <v>2024</v>
      </c>
      <c r="L656" t="str">
        <f>TEXT(Table3[[#This Row],[Order Date]],"MMM")</f>
        <v>Jul</v>
      </c>
      <c r="M656" t="str">
        <f>TEXT(Table3[[#This Row],[Order Date]],"DDD")</f>
        <v>Wed</v>
      </c>
      <c r="N656" t="s">
        <v>96</v>
      </c>
      <c r="O656">
        <f>ROUND(G656*H656*VLOOKUP(Table3[[#This Row],[Product Name]],Table2[],2,FALSE),0)</f>
        <v>4540</v>
      </c>
      <c r="P656">
        <f>Table3[[#This Row],[Quantity]]*Table3[[#This Row],[Unit Price]]</f>
        <v>5674.41</v>
      </c>
      <c r="Q656">
        <f>Table3[[#This Row],[Sales Revenue]]-Table3[[#This Row],[Total Cost]]</f>
        <v>1134.4099999999999</v>
      </c>
      <c r="R656">
        <f>DATEDIF(Table3[[#This Row],[Order Date]],Table3[[#This Row],[Delivery Date]],"D")</f>
        <v>10</v>
      </c>
    </row>
    <row r="657" spans="1:18" x14ac:dyDescent="0.35">
      <c r="A657" t="s">
        <v>1365</v>
      </c>
      <c r="B657" t="s">
        <v>1366</v>
      </c>
      <c r="C657" t="s">
        <v>37</v>
      </c>
      <c r="D657" t="s">
        <v>38</v>
      </c>
      <c r="E657" s="1">
        <v>45637</v>
      </c>
      <c r="F657" s="1">
        <v>45647</v>
      </c>
      <c r="G657">
        <v>5</v>
      </c>
      <c r="H657">
        <v>699.6</v>
      </c>
      <c r="I657" t="s">
        <v>15</v>
      </c>
      <c r="J657" t="s">
        <v>16</v>
      </c>
      <c r="K657" t="str">
        <f>TEXT(Table3[[#This Row],[Order Date]],"YYYY")</f>
        <v>2024</v>
      </c>
      <c r="L657" t="str">
        <f>TEXT(Table3[[#This Row],[Order Date]],"MMM")</f>
        <v>Dec</v>
      </c>
      <c r="M657" t="str">
        <f>TEXT(Table3[[#This Row],[Order Date]],"DDD")</f>
        <v>Wed</v>
      </c>
      <c r="N657" t="s">
        <v>43</v>
      </c>
      <c r="O657">
        <f>ROUND(G657*H657*VLOOKUP(Table3[[#This Row],[Product Name]],Table2[],2,FALSE),0)</f>
        <v>2449</v>
      </c>
      <c r="P657">
        <f>Table3[[#This Row],[Quantity]]*Table3[[#This Row],[Unit Price]]</f>
        <v>3498</v>
      </c>
      <c r="Q657">
        <f>Table3[[#This Row],[Sales Revenue]]-Table3[[#This Row],[Total Cost]]</f>
        <v>1049</v>
      </c>
      <c r="R657">
        <f>DATEDIF(Table3[[#This Row],[Order Date]],Table3[[#This Row],[Delivery Date]],"D")</f>
        <v>10</v>
      </c>
    </row>
    <row r="658" spans="1:18" x14ac:dyDescent="0.35">
      <c r="A658" t="s">
        <v>1367</v>
      </c>
      <c r="B658" t="s">
        <v>1368</v>
      </c>
      <c r="C658" t="s">
        <v>37</v>
      </c>
      <c r="D658" t="s">
        <v>160</v>
      </c>
      <c r="E658" s="1">
        <v>45689</v>
      </c>
      <c r="F658" s="1">
        <v>45693</v>
      </c>
      <c r="G658">
        <v>4</v>
      </c>
      <c r="H658">
        <v>45.74</v>
      </c>
      <c r="I658" t="s">
        <v>22</v>
      </c>
      <c r="J658" t="s">
        <v>49</v>
      </c>
      <c r="K658" t="str">
        <f>TEXT(Table3[[#This Row],[Order Date]],"YYYY")</f>
        <v>2025</v>
      </c>
      <c r="L658" t="str">
        <f>TEXT(Table3[[#This Row],[Order Date]],"MMM")</f>
        <v>Feb</v>
      </c>
      <c r="M658" t="str">
        <f>TEXT(Table3[[#This Row],[Order Date]],"DDD")</f>
        <v>Sat</v>
      </c>
      <c r="N658" t="s">
        <v>29</v>
      </c>
      <c r="O658">
        <f>ROUND(G658*H658*VLOOKUP(Table3[[#This Row],[Product Name]],Table2[],2,FALSE),0)</f>
        <v>137</v>
      </c>
      <c r="P658">
        <f>Table3[[#This Row],[Quantity]]*Table3[[#This Row],[Unit Price]]</f>
        <v>182.96</v>
      </c>
      <c r="Q658">
        <f>Table3[[#This Row],[Sales Revenue]]-Table3[[#This Row],[Total Cost]]</f>
        <v>45.960000000000008</v>
      </c>
      <c r="R658">
        <f>DATEDIF(Table3[[#This Row],[Order Date]],Table3[[#This Row],[Delivery Date]],"D")</f>
        <v>4</v>
      </c>
    </row>
    <row r="659" spans="1:18" x14ac:dyDescent="0.35">
      <c r="A659" t="s">
        <v>1369</v>
      </c>
      <c r="B659" t="s">
        <v>1370</v>
      </c>
      <c r="C659" t="s">
        <v>27</v>
      </c>
      <c r="D659" t="s">
        <v>32</v>
      </c>
      <c r="E659" s="1">
        <v>45317</v>
      </c>
      <c r="F659" s="1">
        <v>45321</v>
      </c>
      <c r="G659">
        <v>1</v>
      </c>
      <c r="H659">
        <v>142.31</v>
      </c>
      <c r="I659" t="s">
        <v>15</v>
      </c>
      <c r="J659" t="s">
        <v>16</v>
      </c>
      <c r="K659" t="str">
        <f>TEXT(Table3[[#This Row],[Order Date]],"YYYY")</f>
        <v>2024</v>
      </c>
      <c r="L659" t="str">
        <f>TEXT(Table3[[#This Row],[Order Date]],"MMM")</f>
        <v>Jan</v>
      </c>
      <c r="M659" t="str">
        <f>TEXT(Table3[[#This Row],[Order Date]],"DDD")</f>
        <v>Fri</v>
      </c>
      <c r="N659" t="s">
        <v>63</v>
      </c>
      <c r="O659">
        <f>ROUND(G659*H659*VLOOKUP(Table3[[#This Row],[Product Name]],Table2[],2,FALSE),0)</f>
        <v>121</v>
      </c>
      <c r="P659">
        <f>Table3[[#This Row],[Quantity]]*Table3[[#This Row],[Unit Price]]</f>
        <v>142.31</v>
      </c>
      <c r="Q659">
        <f>Table3[[#This Row],[Sales Revenue]]-Table3[[#This Row],[Total Cost]]</f>
        <v>21.310000000000002</v>
      </c>
      <c r="R659">
        <f>DATEDIF(Table3[[#This Row],[Order Date]],Table3[[#This Row],[Delivery Date]],"D")</f>
        <v>4</v>
      </c>
    </row>
    <row r="660" spans="1:18" x14ac:dyDescent="0.35">
      <c r="A660" t="s">
        <v>1371</v>
      </c>
      <c r="B660" t="s">
        <v>1372</v>
      </c>
      <c r="C660" t="s">
        <v>61</v>
      </c>
      <c r="D660" t="s">
        <v>163</v>
      </c>
      <c r="E660" s="1">
        <v>45640</v>
      </c>
      <c r="F660" s="1">
        <v>45648</v>
      </c>
      <c r="G660">
        <v>1</v>
      </c>
      <c r="H660">
        <v>853.95</v>
      </c>
      <c r="I660" t="s">
        <v>15</v>
      </c>
      <c r="J660" t="s">
        <v>58</v>
      </c>
      <c r="K660" t="str">
        <f>TEXT(Table3[[#This Row],[Order Date]],"YYYY")</f>
        <v>2024</v>
      </c>
      <c r="L660" t="str">
        <f>TEXT(Table3[[#This Row],[Order Date]],"MMM")</f>
        <v>Dec</v>
      </c>
      <c r="M660" t="str">
        <f>TEXT(Table3[[#This Row],[Order Date]],"DDD")</f>
        <v>Sat</v>
      </c>
      <c r="N660" t="s">
        <v>34</v>
      </c>
      <c r="O660">
        <f>ROUND(G660*H660*VLOOKUP(Table3[[#This Row],[Product Name]],Table2[],2,FALSE),0)</f>
        <v>555</v>
      </c>
      <c r="P660">
        <f>Table3[[#This Row],[Quantity]]*Table3[[#This Row],[Unit Price]]</f>
        <v>853.95</v>
      </c>
      <c r="Q660">
        <f>Table3[[#This Row],[Sales Revenue]]-Table3[[#This Row],[Total Cost]]</f>
        <v>298.95000000000005</v>
      </c>
      <c r="R660">
        <f>DATEDIF(Table3[[#This Row],[Order Date]],Table3[[#This Row],[Delivery Date]],"D")</f>
        <v>8</v>
      </c>
    </row>
    <row r="661" spans="1:18" x14ac:dyDescent="0.35">
      <c r="A661" t="s">
        <v>1373</v>
      </c>
      <c r="B661" t="s">
        <v>1374</v>
      </c>
      <c r="C661" t="s">
        <v>27</v>
      </c>
      <c r="D661" t="s">
        <v>32</v>
      </c>
      <c r="E661" s="1">
        <v>45303</v>
      </c>
      <c r="F661" s="1">
        <v>45311</v>
      </c>
      <c r="G661">
        <v>6</v>
      </c>
      <c r="H661">
        <v>759.72</v>
      </c>
      <c r="I661" t="s">
        <v>15</v>
      </c>
      <c r="J661" t="s">
        <v>58</v>
      </c>
      <c r="K661" t="str">
        <f>TEXT(Table3[[#This Row],[Order Date]],"YYYY")</f>
        <v>2024</v>
      </c>
      <c r="L661" t="str">
        <f>TEXT(Table3[[#This Row],[Order Date]],"MMM")</f>
        <v>Jan</v>
      </c>
      <c r="M661" t="str">
        <f>TEXT(Table3[[#This Row],[Order Date]],"DDD")</f>
        <v>Fri</v>
      </c>
      <c r="N661" t="s">
        <v>50</v>
      </c>
      <c r="O661">
        <f>ROUND(G661*H661*VLOOKUP(Table3[[#This Row],[Product Name]],Table2[],2,FALSE),0)</f>
        <v>3875</v>
      </c>
      <c r="P661">
        <f>Table3[[#This Row],[Quantity]]*Table3[[#This Row],[Unit Price]]</f>
        <v>4558.32</v>
      </c>
      <c r="Q661">
        <f>Table3[[#This Row],[Sales Revenue]]-Table3[[#This Row],[Total Cost]]</f>
        <v>683.31999999999971</v>
      </c>
      <c r="R661">
        <f>DATEDIF(Table3[[#This Row],[Order Date]],Table3[[#This Row],[Delivery Date]],"D")</f>
        <v>8</v>
      </c>
    </row>
    <row r="662" spans="1:18" x14ac:dyDescent="0.35">
      <c r="A662" t="s">
        <v>1375</v>
      </c>
      <c r="B662" t="s">
        <v>1376</v>
      </c>
      <c r="C662" t="s">
        <v>61</v>
      </c>
      <c r="D662" t="s">
        <v>163</v>
      </c>
      <c r="E662" s="1">
        <v>45591</v>
      </c>
      <c r="F662" s="1">
        <v>45601</v>
      </c>
      <c r="G662">
        <v>5</v>
      </c>
      <c r="H662">
        <v>890.88</v>
      </c>
      <c r="I662" t="s">
        <v>22</v>
      </c>
      <c r="J662" t="s">
        <v>58</v>
      </c>
      <c r="K662" t="str">
        <f>TEXT(Table3[[#This Row],[Order Date]],"YYYY")</f>
        <v>2024</v>
      </c>
      <c r="L662" t="str">
        <f>TEXT(Table3[[#This Row],[Order Date]],"MMM")</f>
        <v>Oct</v>
      </c>
      <c r="M662" t="str">
        <f>TEXT(Table3[[#This Row],[Order Date]],"DDD")</f>
        <v>Sat</v>
      </c>
      <c r="N662" t="s">
        <v>39</v>
      </c>
      <c r="O662">
        <f>ROUND(G662*H662*VLOOKUP(Table3[[#This Row],[Product Name]],Table2[],2,FALSE),0)</f>
        <v>2895</v>
      </c>
      <c r="P662">
        <f>Table3[[#This Row],[Quantity]]*Table3[[#This Row],[Unit Price]]</f>
        <v>4454.3999999999996</v>
      </c>
      <c r="Q662">
        <f>Table3[[#This Row],[Sales Revenue]]-Table3[[#This Row],[Total Cost]]</f>
        <v>1559.3999999999996</v>
      </c>
      <c r="R662">
        <f>DATEDIF(Table3[[#This Row],[Order Date]],Table3[[#This Row],[Delivery Date]],"D")</f>
        <v>10</v>
      </c>
    </row>
    <row r="663" spans="1:18" x14ac:dyDescent="0.35">
      <c r="A663" t="s">
        <v>1377</v>
      </c>
      <c r="B663" t="s">
        <v>1378</v>
      </c>
      <c r="C663" t="s">
        <v>61</v>
      </c>
      <c r="D663" t="s">
        <v>119</v>
      </c>
      <c r="E663" s="1">
        <v>45451</v>
      </c>
      <c r="F663" s="1">
        <v>45458</v>
      </c>
      <c r="G663">
        <v>6</v>
      </c>
      <c r="H663">
        <v>335.43</v>
      </c>
      <c r="I663" t="s">
        <v>22</v>
      </c>
      <c r="J663" t="s">
        <v>16</v>
      </c>
      <c r="K663" t="str">
        <f>TEXT(Table3[[#This Row],[Order Date]],"YYYY")</f>
        <v>2024</v>
      </c>
      <c r="L663" t="str">
        <f>TEXT(Table3[[#This Row],[Order Date]],"MMM")</f>
        <v>Jun</v>
      </c>
      <c r="M663" t="str">
        <f>TEXT(Table3[[#This Row],[Order Date]],"DDD")</f>
        <v>Sat</v>
      </c>
      <c r="N663" t="s">
        <v>39</v>
      </c>
      <c r="O663">
        <f>ROUND(G663*H663*VLOOKUP(Table3[[#This Row],[Product Name]],Table2[],2,FALSE),0)</f>
        <v>1509</v>
      </c>
      <c r="P663">
        <f>Table3[[#This Row],[Quantity]]*Table3[[#This Row],[Unit Price]]</f>
        <v>2012.58</v>
      </c>
      <c r="Q663">
        <f>Table3[[#This Row],[Sales Revenue]]-Table3[[#This Row],[Total Cost]]</f>
        <v>503.57999999999993</v>
      </c>
      <c r="R663">
        <f>DATEDIF(Table3[[#This Row],[Order Date]],Table3[[#This Row],[Delivery Date]],"D")</f>
        <v>7</v>
      </c>
    </row>
    <row r="664" spans="1:18" x14ac:dyDescent="0.35">
      <c r="A664" t="s">
        <v>1379</v>
      </c>
      <c r="B664" t="s">
        <v>1380</v>
      </c>
      <c r="C664" t="s">
        <v>20</v>
      </c>
      <c r="D664" t="s">
        <v>66</v>
      </c>
      <c r="E664" s="1">
        <v>45455</v>
      </c>
      <c r="F664" s="1">
        <v>45457</v>
      </c>
      <c r="G664">
        <v>4</v>
      </c>
      <c r="H664">
        <v>491.69</v>
      </c>
      <c r="I664" t="s">
        <v>22</v>
      </c>
      <c r="J664" t="s">
        <v>58</v>
      </c>
      <c r="K664" t="str">
        <f>TEXT(Table3[[#This Row],[Order Date]],"YYYY")</f>
        <v>2024</v>
      </c>
      <c r="L664" t="str">
        <f>TEXT(Table3[[#This Row],[Order Date]],"MMM")</f>
        <v>Jun</v>
      </c>
      <c r="M664" t="str">
        <f>TEXT(Table3[[#This Row],[Order Date]],"DDD")</f>
        <v>Wed</v>
      </c>
      <c r="N664" t="s">
        <v>96</v>
      </c>
      <c r="O664">
        <f>ROUND(G664*H664*VLOOKUP(Table3[[#This Row],[Product Name]],Table2[],2,FALSE),0)</f>
        <v>983</v>
      </c>
      <c r="P664">
        <f>Table3[[#This Row],[Quantity]]*Table3[[#This Row],[Unit Price]]</f>
        <v>1966.76</v>
      </c>
      <c r="Q664">
        <f>Table3[[#This Row],[Sales Revenue]]-Table3[[#This Row],[Total Cost]]</f>
        <v>983.76</v>
      </c>
      <c r="R664">
        <f>DATEDIF(Table3[[#This Row],[Order Date]],Table3[[#This Row],[Delivery Date]],"D")</f>
        <v>2</v>
      </c>
    </row>
    <row r="665" spans="1:18" x14ac:dyDescent="0.35">
      <c r="A665" t="s">
        <v>1381</v>
      </c>
      <c r="B665" t="s">
        <v>1382</v>
      </c>
      <c r="C665" t="s">
        <v>13</v>
      </c>
      <c r="D665" t="s">
        <v>14</v>
      </c>
      <c r="E665" s="1">
        <v>45539</v>
      </c>
      <c r="F665" s="1">
        <v>45545</v>
      </c>
      <c r="G665">
        <v>3</v>
      </c>
      <c r="H665">
        <v>633.42999999999995</v>
      </c>
      <c r="I665" t="s">
        <v>33</v>
      </c>
      <c r="J665" t="s">
        <v>23</v>
      </c>
      <c r="K665" t="str">
        <f>TEXT(Table3[[#This Row],[Order Date]],"YYYY")</f>
        <v>2024</v>
      </c>
      <c r="L665" t="str">
        <f>TEXT(Table3[[#This Row],[Order Date]],"MMM")</f>
        <v>Sep</v>
      </c>
      <c r="M665" t="str">
        <f>TEXT(Table3[[#This Row],[Order Date]],"DDD")</f>
        <v>Wed</v>
      </c>
      <c r="N665" t="s">
        <v>24</v>
      </c>
      <c r="O665">
        <f>ROUND(G665*H665*VLOOKUP(Table3[[#This Row],[Product Name]],Table2[],2,FALSE),0)</f>
        <v>1425</v>
      </c>
      <c r="P665">
        <f>Table3[[#This Row],[Quantity]]*Table3[[#This Row],[Unit Price]]</f>
        <v>1900.29</v>
      </c>
      <c r="Q665">
        <f>Table3[[#This Row],[Sales Revenue]]-Table3[[#This Row],[Total Cost]]</f>
        <v>475.28999999999996</v>
      </c>
      <c r="R665">
        <f>DATEDIF(Table3[[#This Row],[Order Date]],Table3[[#This Row],[Delivery Date]],"D")</f>
        <v>6</v>
      </c>
    </row>
    <row r="666" spans="1:18" x14ac:dyDescent="0.35">
      <c r="A666" t="s">
        <v>1383</v>
      </c>
      <c r="B666" t="s">
        <v>1384</v>
      </c>
      <c r="C666" t="s">
        <v>37</v>
      </c>
      <c r="D666" t="s">
        <v>85</v>
      </c>
      <c r="E666" s="1">
        <v>45568</v>
      </c>
      <c r="F666" s="1">
        <v>45574</v>
      </c>
      <c r="G666">
        <v>9</v>
      </c>
      <c r="H666">
        <v>231.46</v>
      </c>
      <c r="I666" t="s">
        <v>22</v>
      </c>
      <c r="J666" t="s">
        <v>58</v>
      </c>
      <c r="K666" t="str">
        <f>TEXT(Table3[[#This Row],[Order Date]],"YYYY")</f>
        <v>2024</v>
      </c>
      <c r="L666" t="str">
        <f>TEXT(Table3[[#This Row],[Order Date]],"MMM")</f>
        <v>Oct</v>
      </c>
      <c r="M666" t="str">
        <f>TEXT(Table3[[#This Row],[Order Date]],"DDD")</f>
        <v>Thu</v>
      </c>
      <c r="N666" t="s">
        <v>17</v>
      </c>
      <c r="O666">
        <f>ROUND(G666*H666*VLOOKUP(Table3[[#This Row],[Product Name]],Table2[],2,FALSE),0)</f>
        <v>1146</v>
      </c>
      <c r="P666">
        <f>Table3[[#This Row],[Quantity]]*Table3[[#This Row],[Unit Price]]</f>
        <v>2083.14</v>
      </c>
      <c r="Q666">
        <f>Table3[[#This Row],[Sales Revenue]]-Table3[[#This Row],[Total Cost]]</f>
        <v>937.13999999999987</v>
      </c>
      <c r="R666">
        <f>DATEDIF(Table3[[#This Row],[Order Date]],Table3[[#This Row],[Delivery Date]],"D")</f>
        <v>6</v>
      </c>
    </row>
    <row r="667" spans="1:18" x14ac:dyDescent="0.35">
      <c r="A667" t="s">
        <v>1385</v>
      </c>
      <c r="B667" t="s">
        <v>1386</v>
      </c>
      <c r="C667" t="s">
        <v>13</v>
      </c>
      <c r="D667" t="s">
        <v>42</v>
      </c>
      <c r="E667" s="1">
        <v>45528</v>
      </c>
      <c r="F667" s="1">
        <v>45532</v>
      </c>
      <c r="G667">
        <v>1</v>
      </c>
      <c r="H667">
        <v>580.58000000000004</v>
      </c>
      <c r="I667" t="s">
        <v>33</v>
      </c>
      <c r="J667" t="s">
        <v>58</v>
      </c>
      <c r="K667" t="str">
        <f>TEXT(Table3[[#This Row],[Order Date]],"YYYY")</f>
        <v>2024</v>
      </c>
      <c r="L667" t="str">
        <f>TEXT(Table3[[#This Row],[Order Date]],"MMM")</f>
        <v>Aug</v>
      </c>
      <c r="M667" t="str">
        <f>TEXT(Table3[[#This Row],[Order Date]],"DDD")</f>
        <v>Sat</v>
      </c>
      <c r="N667" t="s">
        <v>29</v>
      </c>
      <c r="O667">
        <f>ROUND(G667*H667*VLOOKUP(Table3[[#This Row],[Product Name]],Table2[],2,FALSE),0)</f>
        <v>290</v>
      </c>
      <c r="P667">
        <f>Table3[[#This Row],[Quantity]]*Table3[[#This Row],[Unit Price]]</f>
        <v>580.58000000000004</v>
      </c>
      <c r="Q667">
        <f>Table3[[#This Row],[Sales Revenue]]-Table3[[#This Row],[Total Cost]]</f>
        <v>290.58000000000004</v>
      </c>
      <c r="R667">
        <f>DATEDIF(Table3[[#This Row],[Order Date]],Table3[[#This Row],[Delivery Date]],"D")</f>
        <v>4</v>
      </c>
    </row>
    <row r="668" spans="1:18" x14ac:dyDescent="0.35">
      <c r="A668" t="s">
        <v>1387</v>
      </c>
      <c r="B668" t="s">
        <v>1388</v>
      </c>
      <c r="C668" t="s">
        <v>37</v>
      </c>
      <c r="D668" t="s">
        <v>85</v>
      </c>
      <c r="E668" s="1">
        <v>45533</v>
      </c>
      <c r="F668" s="1">
        <v>45541</v>
      </c>
      <c r="G668">
        <v>4</v>
      </c>
      <c r="H668">
        <v>421.98</v>
      </c>
      <c r="I668" t="s">
        <v>33</v>
      </c>
      <c r="J668" t="s">
        <v>16</v>
      </c>
      <c r="K668" t="str">
        <f>TEXT(Table3[[#This Row],[Order Date]],"YYYY")</f>
        <v>2024</v>
      </c>
      <c r="L668" t="str">
        <f>TEXT(Table3[[#This Row],[Order Date]],"MMM")</f>
        <v>Aug</v>
      </c>
      <c r="M668" t="str">
        <f>TEXT(Table3[[#This Row],[Order Date]],"DDD")</f>
        <v>Thu</v>
      </c>
      <c r="N668" t="s">
        <v>79</v>
      </c>
      <c r="O668">
        <f>ROUND(G668*H668*VLOOKUP(Table3[[#This Row],[Product Name]],Table2[],2,FALSE),0)</f>
        <v>928</v>
      </c>
      <c r="P668">
        <f>Table3[[#This Row],[Quantity]]*Table3[[#This Row],[Unit Price]]</f>
        <v>1687.92</v>
      </c>
      <c r="Q668">
        <f>Table3[[#This Row],[Sales Revenue]]-Table3[[#This Row],[Total Cost]]</f>
        <v>759.92000000000007</v>
      </c>
      <c r="R668">
        <f>DATEDIF(Table3[[#This Row],[Order Date]],Table3[[#This Row],[Delivery Date]],"D")</f>
        <v>8</v>
      </c>
    </row>
    <row r="669" spans="1:18" x14ac:dyDescent="0.35">
      <c r="A669" t="s">
        <v>1389</v>
      </c>
      <c r="B669" t="s">
        <v>1390</v>
      </c>
      <c r="C669" t="s">
        <v>20</v>
      </c>
      <c r="D669" t="s">
        <v>69</v>
      </c>
      <c r="E669" s="1">
        <v>45684</v>
      </c>
      <c r="F669" s="1">
        <v>45693</v>
      </c>
      <c r="G669">
        <v>8</v>
      </c>
      <c r="H669">
        <v>708.23</v>
      </c>
      <c r="I669" t="s">
        <v>15</v>
      </c>
      <c r="J669" t="s">
        <v>23</v>
      </c>
      <c r="K669" t="str">
        <f>TEXT(Table3[[#This Row],[Order Date]],"YYYY")</f>
        <v>2025</v>
      </c>
      <c r="L669" t="str">
        <f>TEXT(Table3[[#This Row],[Order Date]],"MMM")</f>
        <v>Jan</v>
      </c>
      <c r="M669" t="str">
        <f>TEXT(Table3[[#This Row],[Order Date]],"DDD")</f>
        <v>Mon</v>
      </c>
      <c r="N669" t="s">
        <v>29</v>
      </c>
      <c r="O669">
        <f>ROUND(G669*H669*VLOOKUP(Table3[[#This Row],[Product Name]],Table2[],2,FALSE),0)</f>
        <v>3966</v>
      </c>
      <c r="P669">
        <f>Table3[[#This Row],[Quantity]]*Table3[[#This Row],[Unit Price]]</f>
        <v>5665.84</v>
      </c>
      <c r="Q669">
        <f>Table3[[#This Row],[Sales Revenue]]-Table3[[#This Row],[Total Cost]]</f>
        <v>1699.8400000000001</v>
      </c>
      <c r="R669">
        <f>DATEDIF(Table3[[#This Row],[Order Date]],Table3[[#This Row],[Delivery Date]],"D")</f>
        <v>9</v>
      </c>
    </row>
    <row r="670" spans="1:18" x14ac:dyDescent="0.35">
      <c r="A670" t="s">
        <v>1391</v>
      </c>
      <c r="B670" t="s">
        <v>1392</v>
      </c>
      <c r="C670" t="s">
        <v>37</v>
      </c>
      <c r="D670" t="s">
        <v>38</v>
      </c>
      <c r="E670" s="1">
        <v>45361</v>
      </c>
      <c r="F670" s="1">
        <v>45367</v>
      </c>
      <c r="G670">
        <v>8</v>
      </c>
      <c r="H670">
        <v>117.32</v>
      </c>
      <c r="I670" t="s">
        <v>15</v>
      </c>
      <c r="J670" t="s">
        <v>16</v>
      </c>
      <c r="K670" t="str">
        <f>TEXT(Table3[[#This Row],[Order Date]],"YYYY")</f>
        <v>2024</v>
      </c>
      <c r="L670" t="str">
        <f>TEXT(Table3[[#This Row],[Order Date]],"MMM")</f>
        <v>Mar</v>
      </c>
      <c r="M670" t="str">
        <f>TEXT(Table3[[#This Row],[Order Date]],"DDD")</f>
        <v>Sun</v>
      </c>
      <c r="N670" t="s">
        <v>34</v>
      </c>
      <c r="O670">
        <f>ROUND(G670*H670*VLOOKUP(Table3[[#This Row],[Product Name]],Table2[],2,FALSE),0)</f>
        <v>657</v>
      </c>
      <c r="P670">
        <f>Table3[[#This Row],[Quantity]]*Table3[[#This Row],[Unit Price]]</f>
        <v>938.56</v>
      </c>
      <c r="Q670">
        <f>Table3[[#This Row],[Sales Revenue]]-Table3[[#This Row],[Total Cost]]</f>
        <v>281.55999999999995</v>
      </c>
      <c r="R670">
        <f>DATEDIF(Table3[[#This Row],[Order Date]],Table3[[#This Row],[Delivery Date]],"D")</f>
        <v>6</v>
      </c>
    </row>
    <row r="671" spans="1:18" x14ac:dyDescent="0.35">
      <c r="A671" t="s">
        <v>1393</v>
      </c>
      <c r="B671" t="s">
        <v>1394</v>
      </c>
      <c r="C671" t="s">
        <v>37</v>
      </c>
      <c r="D671" t="s">
        <v>160</v>
      </c>
      <c r="E671" s="1">
        <v>45502</v>
      </c>
      <c r="F671" s="1">
        <v>45512</v>
      </c>
      <c r="G671">
        <v>3</v>
      </c>
      <c r="H671">
        <v>683.05</v>
      </c>
      <c r="I671" t="s">
        <v>22</v>
      </c>
      <c r="J671" t="s">
        <v>16</v>
      </c>
      <c r="K671" t="str">
        <f>TEXT(Table3[[#This Row],[Order Date]],"YYYY")</f>
        <v>2024</v>
      </c>
      <c r="L671" t="str">
        <f>TEXT(Table3[[#This Row],[Order Date]],"MMM")</f>
        <v>Jul</v>
      </c>
      <c r="M671" t="str">
        <f>TEXT(Table3[[#This Row],[Order Date]],"DDD")</f>
        <v>Mon</v>
      </c>
      <c r="N671" t="s">
        <v>43</v>
      </c>
      <c r="O671">
        <f>ROUND(G671*H671*VLOOKUP(Table3[[#This Row],[Product Name]],Table2[],2,FALSE),0)</f>
        <v>1537</v>
      </c>
      <c r="P671">
        <f>Table3[[#This Row],[Quantity]]*Table3[[#This Row],[Unit Price]]</f>
        <v>2049.1499999999996</v>
      </c>
      <c r="Q671">
        <f>Table3[[#This Row],[Sales Revenue]]-Table3[[#This Row],[Total Cost]]</f>
        <v>512.14999999999964</v>
      </c>
      <c r="R671">
        <f>DATEDIF(Table3[[#This Row],[Order Date]],Table3[[#This Row],[Delivery Date]],"D")</f>
        <v>10</v>
      </c>
    </row>
    <row r="672" spans="1:18" x14ac:dyDescent="0.35">
      <c r="A672" t="s">
        <v>1395</v>
      </c>
      <c r="B672" t="s">
        <v>1396</v>
      </c>
      <c r="C672" t="s">
        <v>20</v>
      </c>
      <c r="D672" t="s">
        <v>93</v>
      </c>
      <c r="E672" s="1">
        <v>45402</v>
      </c>
      <c r="F672" s="1">
        <v>45412</v>
      </c>
      <c r="G672">
        <v>3</v>
      </c>
      <c r="H672">
        <v>974.83</v>
      </c>
      <c r="I672" t="s">
        <v>33</v>
      </c>
      <c r="J672" t="s">
        <v>58</v>
      </c>
      <c r="K672" t="str">
        <f>TEXT(Table3[[#This Row],[Order Date]],"YYYY")</f>
        <v>2024</v>
      </c>
      <c r="L672" t="str">
        <f>TEXT(Table3[[#This Row],[Order Date]],"MMM")</f>
        <v>Apr</v>
      </c>
      <c r="M672" t="str">
        <f>TEXT(Table3[[#This Row],[Order Date]],"DDD")</f>
        <v>Sat</v>
      </c>
      <c r="N672" t="s">
        <v>63</v>
      </c>
      <c r="O672">
        <f>ROUND(G672*H672*VLOOKUP(Table3[[#This Row],[Product Name]],Table2[],2,FALSE),0)</f>
        <v>1755</v>
      </c>
      <c r="P672">
        <f>Table3[[#This Row],[Quantity]]*Table3[[#This Row],[Unit Price]]</f>
        <v>2924.4900000000002</v>
      </c>
      <c r="Q672">
        <f>Table3[[#This Row],[Sales Revenue]]-Table3[[#This Row],[Total Cost]]</f>
        <v>1169.4900000000002</v>
      </c>
      <c r="R672">
        <f>DATEDIF(Table3[[#This Row],[Order Date]],Table3[[#This Row],[Delivery Date]],"D")</f>
        <v>10</v>
      </c>
    </row>
    <row r="673" spans="1:18" x14ac:dyDescent="0.35">
      <c r="A673" t="s">
        <v>1397</v>
      </c>
      <c r="B673" t="s">
        <v>1398</v>
      </c>
      <c r="C673" t="s">
        <v>13</v>
      </c>
      <c r="D673" t="s">
        <v>82</v>
      </c>
      <c r="E673" s="1">
        <v>45408</v>
      </c>
      <c r="F673" s="1">
        <v>45415</v>
      </c>
      <c r="G673">
        <v>2</v>
      </c>
      <c r="H673">
        <v>711.22</v>
      </c>
      <c r="I673" t="s">
        <v>33</v>
      </c>
      <c r="J673" t="s">
        <v>58</v>
      </c>
      <c r="K673" t="str">
        <f>TEXT(Table3[[#This Row],[Order Date]],"YYYY")</f>
        <v>2024</v>
      </c>
      <c r="L673" t="str">
        <f>TEXT(Table3[[#This Row],[Order Date]],"MMM")</f>
        <v>Apr</v>
      </c>
      <c r="M673" t="str">
        <f>TEXT(Table3[[#This Row],[Order Date]],"DDD")</f>
        <v>Fri</v>
      </c>
      <c r="N673" t="s">
        <v>96</v>
      </c>
      <c r="O673">
        <f>ROUND(G673*H673*VLOOKUP(Table3[[#This Row],[Product Name]],Table2[],2,FALSE),0)</f>
        <v>925</v>
      </c>
      <c r="P673">
        <f>Table3[[#This Row],[Quantity]]*Table3[[#This Row],[Unit Price]]</f>
        <v>1422.44</v>
      </c>
      <c r="Q673">
        <f>Table3[[#This Row],[Sales Revenue]]-Table3[[#This Row],[Total Cost]]</f>
        <v>497.44000000000005</v>
      </c>
      <c r="R673">
        <f>DATEDIF(Table3[[#This Row],[Order Date]],Table3[[#This Row],[Delivery Date]],"D")</f>
        <v>7</v>
      </c>
    </row>
    <row r="674" spans="1:18" x14ac:dyDescent="0.35">
      <c r="A674" t="s">
        <v>1399</v>
      </c>
      <c r="B674" t="s">
        <v>1400</v>
      </c>
      <c r="C674" t="s">
        <v>27</v>
      </c>
      <c r="D674" t="s">
        <v>28</v>
      </c>
      <c r="E674" s="1">
        <v>45585</v>
      </c>
      <c r="F674" s="1">
        <v>45587</v>
      </c>
      <c r="G674">
        <v>7</v>
      </c>
      <c r="H674">
        <v>963.28</v>
      </c>
      <c r="I674" t="s">
        <v>22</v>
      </c>
      <c r="J674" t="s">
        <v>58</v>
      </c>
      <c r="K674" t="str">
        <f>TEXT(Table3[[#This Row],[Order Date]],"YYYY")</f>
        <v>2024</v>
      </c>
      <c r="L674" t="str">
        <f>TEXT(Table3[[#This Row],[Order Date]],"MMM")</f>
        <v>Oct</v>
      </c>
      <c r="M674" t="str">
        <f>TEXT(Table3[[#This Row],[Order Date]],"DDD")</f>
        <v>Sun</v>
      </c>
      <c r="N674" t="s">
        <v>34</v>
      </c>
      <c r="O674">
        <f>ROUND(G674*H674*VLOOKUP(Table3[[#This Row],[Product Name]],Table2[],2,FALSE),0)</f>
        <v>5394</v>
      </c>
      <c r="P674">
        <f>Table3[[#This Row],[Quantity]]*Table3[[#This Row],[Unit Price]]</f>
        <v>6742.96</v>
      </c>
      <c r="Q674">
        <f>Table3[[#This Row],[Sales Revenue]]-Table3[[#This Row],[Total Cost]]</f>
        <v>1348.96</v>
      </c>
      <c r="R674">
        <f>DATEDIF(Table3[[#This Row],[Order Date]],Table3[[#This Row],[Delivery Date]],"D")</f>
        <v>2</v>
      </c>
    </row>
    <row r="675" spans="1:18" x14ac:dyDescent="0.35">
      <c r="A675" t="s">
        <v>1401</v>
      </c>
      <c r="B675" t="s">
        <v>1402</v>
      </c>
      <c r="C675" t="s">
        <v>13</v>
      </c>
      <c r="D675" t="s">
        <v>14</v>
      </c>
      <c r="E675" s="1">
        <v>45617</v>
      </c>
      <c r="F675" s="1">
        <v>45626</v>
      </c>
      <c r="G675">
        <v>5</v>
      </c>
      <c r="H675">
        <v>410.74</v>
      </c>
      <c r="I675" t="s">
        <v>33</v>
      </c>
      <c r="J675" t="s">
        <v>58</v>
      </c>
      <c r="K675" t="str">
        <f>TEXT(Table3[[#This Row],[Order Date]],"YYYY")</f>
        <v>2024</v>
      </c>
      <c r="L675" t="str">
        <f>TEXT(Table3[[#This Row],[Order Date]],"MMM")</f>
        <v>Nov</v>
      </c>
      <c r="M675" t="str">
        <f>TEXT(Table3[[#This Row],[Order Date]],"DDD")</f>
        <v>Thu</v>
      </c>
      <c r="N675" t="s">
        <v>17</v>
      </c>
      <c r="O675">
        <f>ROUND(G675*H675*VLOOKUP(Table3[[#This Row],[Product Name]],Table2[],2,FALSE),0)</f>
        <v>1540</v>
      </c>
      <c r="P675">
        <f>Table3[[#This Row],[Quantity]]*Table3[[#This Row],[Unit Price]]</f>
        <v>2053.6999999999998</v>
      </c>
      <c r="Q675">
        <f>Table3[[#This Row],[Sales Revenue]]-Table3[[#This Row],[Total Cost]]</f>
        <v>513.69999999999982</v>
      </c>
      <c r="R675">
        <f>DATEDIF(Table3[[#This Row],[Order Date]],Table3[[#This Row],[Delivery Date]],"D")</f>
        <v>9</v>
      </c>
    </row>
    <row r="676" spans="1:18" x14ac:dyDescent="0.35">
      <c r="A676" t="s">
        <v>1403</v>
      </c>
      <c r="B676" t="s">
        <v>1404</v>
      </c>
      <c r="C676" t="s">
        <v>20</v>
      </c>
      <c r="D676" t="s">
        <v>69</v>
      </c>
      <c r="E676" s="1">
        <v>45743</v>
      </c>
      <c r="F676" s="1">
        <v>45748</v>
      </c>
      <c r="G676">
        <v>8</v>
      </c>
      <c r="H676">
        <v>566.46</v>
      </c>
      <c r="I676" t="s">
        <v>22</v>
      </c>
      <c r="J676" t="s">
        <v>16</v>
      </c>
      <c r="K676" t="str">
        <f>TEXT(Table3[[#This Row],[Order Date]],"YYYY")</f>
        <v>2025</v>
      </c>
      <c r="L676" t="str">
        <f>TEXT(Table3[[#This Row],[Order Date]],"MMM")</f>
        <v>Mar</v>
      </c>
      <c r="M676" t="str">
        <f>TEXT(Table3[[#This Row],[Order Date]],"DDD")</f>
        <v>Thu</v>
      </c>
      <c r="N676" t="s">
        <v>50</v>
      </c>
      <c r="O676">
        <f>ROUND(G676*H676*VLOOKUP(Table3[[#This Row],[Product Name]],Table2[],2,FALSE),0)</f>
        <v>3172</v>
      </c>
      <c r="P676">
        <f>Table3[[#This Row],[Quantity]]*Table3[[#This Row],[Unit Price]]</f>
        <v>4531.68</v>
      </c>
      <c r="Q676">
        <f>Table3[[#This Row],[Sales Revenue]]-Table3[[#This Row],[Total Cost]]</f>
        <v>1359.6800000000003</v>
      </c>
      <c r="R676">
        <f>DATEDIF(Table3[[#This Row],[Order Date]],Table3[[#This Row],[Delivery Date]],"D")</f>
        <v>5</v>
      </c>
    </row>
    <row r="677" spans="1:18" x14ac:dyDescent="0.35">
      <c r="A677" t="s">
        <v>1405</v>
      </c>
      <c r="B677" t="s">
        <v>1406</v>
      </c>
      <c r="C677" t="s">
        <v>61</v>
      </c>
      <c r="D677" t="s">
        <v>78</v>
      </c>
      <c r="E677" s="1">
        <v>45525</v>
      </c>
      <c r="F677" s="1">
        <v>45527</v>
      </c>
      <c r="G677">
        <v>4</v>
      </c>
      <c r="H677">
        <v>442.97</v>
      </c>
      <c r="I677" t="s">
        <v>33</v>
      </c>
      <c r="J677" t="s">
        <v>23</v>
      </c>
      <c r="K677" t="str">
        <f>TEXT(Table3[[#This Row],[Order Date]],"YYYY")</f>
        <v>2024</v>
      </c>
      <c r="L677" t="str">
        <f>TEXT(Table3[[#This Row],[Order Date]],"MMM")</f>
        <v>Aug</v>
      </c>
      <c r="M677" t="str">
        <f>TEXT(Table3[[#This Row],[Order Date]],"DDD")</f>
        <v>Wed</v>
      </c>
      <c r="N677" t="s">
        <v>96</v>
      </c>
      <c r="O677">
        <f>ROUND(G677*H677*VLOOKUP(Table3[[#This Row],[Product Name]],Table2[],2,FALSE),0)</f>
        <v>1240</v>
      </c>
      <c r="P677">
        <f>Table3[[#This Row],[Quantity]]*Table3[[#This Row],[Unit Price]]</f>
        <v>1771.88</v>
      </c>
      <c r="Q677">
        <f>Table3[[#This Row],[Sales Revenue]]-Table3[[#This Row],[Total Cost]]</f>
        <v>531.88000000000011</v>
      </c>
      <c r="R677">
        <f>DATEDIF(Table3[[#This Row],[Order Date]],Table3[[#This Row],[Delivery Date]],"D")</f>
        <v>2</v>
      </c>
    </row>
    <row r="678" spans="1:18" x14ac:dyDescent="0.35">
      <c r="A678" t="s">
        <v>1407</v>
      </c>
      <c r="B678" t="s">
        <v>1162</v>
      </c>
      <c r="C678" t="s">
        <v>13</v>
      </c>
      <c r="D678" t="s">
        <v>82</v>
      </c>
      <c r="E678" s="1">
        <v>45487</v>
      </c>
      <c r="F678" s="1">
        <v>45495</v>
      </c>
      <c r="G678">
        <v>6</v>
      </c>
      <c r="H678">
        <v>623.61</v>
      </c>
      <c r="I678" t="s">
        <v>22</v>
      </c>
      <c r="J678" t="s">
        <v>49</v>
      </c>
      <c r="K678" t="str">
        <f>TEXT(Table3[[#This Row],[Order Date]],"YYYY")</f>
        <v>2024</v>
      </c>
      <c r="L678" t="str">
        <f>TEXT(Table3[[#This Row],[Order Date]],"MMM")</f>
        <v>Jul</v>
      </c>
      <c r="M678" t="str">
        <f>TEXT(Table3[[#This Row],[Order Date]],"DDD")</f>
        <v>Sun</v>
      </c>
      <c r="N678" t="s">
        <v>24</v>
      </c>
      <c r="O678">
        <f>ROUND(G678*H678*VLOOKUP(Table3[[#This Row],[Product Name]],Table2[],2,FALSE),0)</f>
        <v>2432</v>
      </c>
      <c r="P678">
        <f>Table3[[#This Row],[Quantity]]*Table3[[#This Row],[Unit Price]]</f>
        <v>3741.66</v>
      </c>
      <c r="Q678">
        <f>Table3[[#This Row],[Sales Revenue]]-Table3[[#This Row],[Total Cost]]</f>
        <v>1309.6599999999999</v>
      </c>
      <c r="R678">
        <f>DATEDIF(Table3[[#This Row],[Order Date]],Table3[[#This Row],[Delivery Date]],"D")</f>
        <v>8</v>
      </c>
    </row>
    <row r="679" spans="1:18" x14ac:dyDescent="0.35">
      <c r="A679" t="s">
        <v>1408</v>
      </c>
      <c r="B679" t="s">
        <v>1409</v>
      </c>
      <c r="C679" t="s">
        <v>20</v>
      </c>
      <c r="D679" t="s">
        <v>103</v>
      </c>
      <c r="E679" s="1">
        <v>45304</v>
      </c>
      <c r="F679" s="1">
        <v>45307</v>
      </c>
      <c r="G679">
        <v>7</v>
      </c>
      <c r="H679">
        <v>591.21</v>
      </c>
      <c r="I679" t="s">
        <v>33</v>
      </c>
      <c r="J679" t="s">
        <v>49</v>
      </c>
      <c r="K679" t="str">
        <f>TEXT(Table3[[#This Row],[Order Date]],"YYYY")</f>
        <v>2024</v>
      </c>
      <c r="L679" t="str">
        <f>TEXT(Table3[[#This Row],[Order Date]],"MMM")</f>
        <v>Jan</v>
      </c>
      <c r="M679" t="str">
        <f>TEXT(Table3[[#This Row],[Order Date]],"DDD")</f>
        <v>Sat</v>
      </c>
      <c r="N679" t="s">
        <v>79</v>
      </c>
      <c r="O679">
        <f>ROUND(G679*H679*VLOOKUP(Table3[[#This Row],[Product Name]],Table2[],2,FALSE),0)</f>
        <v>2276</v>
      </c>
      <c r="P679">
        <f>Table3[[#This Row],[Quantity]]*Table3[[#This Row],[Unit Price]]</f>
        <v>4138.47</v>
      </c>
      <c r="Q679">
        <f>Table3[[#This Row],[Sales Revenue]]-Table3[[#This Row],[Total Cost]]</f>
        <v>1862.4700000000003</v>
      </c>
      <c r="R679">
        <f>DATEDIF(Table3[[#This Row],[Order Date]],Table3[[#This Row],[Delivery Date]],"D")</f>
        <v>3</v>
      </c>
    </row>
    <row r="680" spans="1:18" x14ac:dyDescent="0.35">
      <c r="A680" t="s">
        <v>1410</v>
      </c>
      <c r="B680" t="s">
        <v>1411</v>
      </c>
      <c r="C680" t="s">
        <v>61</v>
      </c>
      <c r="D680" t="s">
        <v>163</v>
      </c>
      <c r="E680" s="1">
        <v>45386</v>
      </c>
      <c r="F680" s="1">
        <v>45394</v>
      </c>
      <c r="G680">
        <v>5</v>
      </c>
      <c r="H680">
        <v>677.63</v>
      </c>
      <c r="I680" t="s">
        <v>22</v>
      </c>
      <c r="J680" t="s">
        <v>58</v>
      </c>
      <c r="K680" t="str">
        <f>TEXT(Table3[[#This Row],[Order Date]],"YYYY")</f>
        <v>2024</v>
      </c>
      <c r="L680" t="str">
        <f>TEXT(Table3[[#This Row],[Order Date]],"MMM")</f>
        <v>Apr</v>
      </c>
      <c r="M680" t="str">
        <f>TEXT(Table3[[#This Row],[Order Date]],"DDD")</f>
        <v>Thu</v>
      </c>
      <c r="N680" t="s">
        <v>34</v>
      </c>
      <c r="O680">
        <f>ROUND(G680*H680*VLOOKUP(Table3[[#This Row],[Product Name]],Table2[],2,FALSE),0)</f>
        <v>2202</v>
      </c>
      <c r="P680">
        <f>Table3[[#This Row],[Quantity]]*Table3[[#This Row],[Unit Price]]</f>
        <v>3388.15</v>
      </c>
      <c r="Q680">
        <f>Table3[[#This Row],[Sales Revenue]]-Table3[[#This Row],[Total Cost]]</f>
        <v>1186.1500000000001</v>
      </c>
      <c r="R680">
        <f>DATEDIF(Table3[[#This Row],[Order Date]],Table3[[#This Row],[Delivery Date]],"D")</f>
        <v>8</v>
      </c>
    </row>
    <row r="681" spans="1:18" x14ac:dyDescent="0.35">
      <c r="A681" t="s">
        <v>1412</v>
      </c>
      <c r="B681" t="s">
        <v>1413</v>
      </c>
      <c r="C681" t="s">
        <v>37</v>
      </c>
      <c r="D681" t="s">
        <v>160</v>
      </c>
      <c r="E681" s="1">
        <v>45377</v>
      </c>
      <c r="F681" s="1">
        <v>45384</v>
      </c>
      <c r="G681">
        <v>6</v>
      </c>
      <c r="H681">
        <v>730.05</v>
      </c>
      <c r="I681" t="s">
        <v>33</v>
      </c>
      <c r="J681" t="s">
        <v>58</v>
      </c>
      <c r="K681" t="str">
        <f>TEXT(Table3[[#This Row],[Order Date]],"YYYY")</f>
        <v>2024</v>
      </c>
      <c r="L681" t="str">
        <f>TEXT(Table3[[#This Row],[Order Date]],"MMM")</f>
        <v>Mar</v>
      </c>
      <c r="M681" t="str">
        <f>TEXT(Table3[[#This Row],[Order Date]],"DDD")</f>
        <v>Tue</v>
      </c>
      <c r="N681" t="s">
        <v>34</v>
      </c>
      <c r="O681">
        <f>ROUND(G681*H681*VLOOKUP(Table3[[#This Row],[Product Name]],Table2[],2,FALSE),0)</f>
        <v>3285</v>
      </c>
      <c r="P681">
        <f>Table3[[#This Row],[Quantity]]*Table3[[#This Row],[Unit Price]]</f>
        <v>4380.2999999999993</v>
      </c>
      <c r="Q681">
        <f>Table3[[#This Row],[Sales Revenue]]-Table3[[#This Row],[Total Cost]]</f>
        <v>1095.2999999999993</v>
      </c>
      <c r="R681">
        <f>DATEDIF(Table3[[#This Row],[Order Date]],Table3[[#This Row],[Delivery Date]],"D")</f>
        <v>7</v>
      </c>
    </row>
    <row r="682" spans="1:18" x14ac:dyDescent="0.35">
      <c r="A682" t="s">
        <v>1414</v>
      </c>
      <c r="B682" t="s">
        <v>1415</v>
      </c>
      <c r="C682" t="s">
        <v>13</v>
      </c>
      <c r="D682" t="s">
        <v>14</v>
      </c>
      <c r="E682" s="1">
        <v>45478</v>
      </c>
      <c r="F682" s="1">
        <v>45486</v>
      </c>
      <c r="G682">
        <v>2</v>
      </c>
      <c r="H682">
        <v>259.36</v>
      </c>
      <c r="I682" t="s">
        <v>33</v>
      </c>
      <c r="J682" t="s">
        <v>58</v>
      </c>
      <c r="K682" t="str">
        <f>TEXT(Table3[[#This Row],[Order Date]],"YYYY")</f>
        <v>2024</v>
      </c>
      <c r="L682" t="str">
        <f>TEXT(Table3[[#This Row],[Order Date]],"MMM")</f>
        <v>Jul</v>
      </c>
      <c r="M682" t="str">
        <f>TEXT(Table3[[#This Row],[Order Date]],"DDD")</f>
        <v>Fri</v>
      </c>
      <c r="N682" t="s">
        <v>43</v>
      </c>
      <c r="O682">
        <f>ROUND(G682*H682*VLOOKUP(Table3[[#This Row],[Product Name]],Table2[],2,FALSE),0)</f>
        <v>389</v>
      </c>
      <c r="P682">
        <f>Table3[[#This Row],[Quantity]]*Table3[[#This Row],[Unit Price]]</f>
        <v>518.72</v>
      </c>
      <c r="Q682">
        <f>Table3[[#This Row],[Sales Revenue]]-Table3[[#This Row],[Total Cost]]</f>
        <v>129.72000000000003</v>
      </c>
      <c r="R682">
        <f>DATEDIF(Table3[[#This Row],[Order Date]],Table3[[#This Row],[Delivery Date]],"D")</f>
        <v>8</v>
      </c>
    </row>
    <row r="683" spans="1:18" x14ac:dyDescent="0.35">
      <c r="A683" t="s">
        <v>1416</v>
      </c>
      <c r="B683" t="s">
        <v>1417</v>
      </c>
      <c r="C683" t="s">
        <v>20</v>
      </c>
      <c r="D683" t="s">
        <v>93</v>
      </c>
      <c r="E683" s="1">
        <v>45717</v>
      </c>
      <c r="F683" s="1">
        <v>45722</v>
      </c>
      <c r="G683">
        <v>9</v>
      </c>
      <c r="H683">
        <v>406.3</v>
      </c>
      <c r="I683" t="s">
        <v>33</v>
      </c>
      <c r="J683" t="s">
        <v>16</v>
      </c>
      <c r="K683" t="str">
        <f>TEXT(Table3[[#This Row],[Order Date]],"YYYY")</f>
        <v>2025</v>
      </c>
      <c r="L683" t="str">
        <f>TEXT(Table3[[#This Row],[Order Date]],"MMM")</f>
        <v>Mar</v>
      </c>
      <c r="M683" t="str">
        <f>TEXT(Table3[[#This Row],[Order Date]],"DDD")</f>
        <v>Sat</v>
      </c>
      <c r="N683" t="s">
        <v>96</v>
      </c>
      <c r="O683">
        <f>ROUND(G683*H683*VLOOKUP(Table3[[#This Row],[Product Name]],Table2[],2,FALSE),0)</f>
        <v>2194</v>
      </c>
      <c r="P683">
        <f>Table3[[#This Row],[Quantity]]*Table3[[#This Row],[Unit Price]]</f>
        <v>3656.7000000000003</v>
      </c>
      <c r="Q683">
        <f>Table3[[#This Row],[Sales Revenue]]-Table3[[#This Row],[Total Cost]]</f>
        <v>1462.7000000000003</v>
      </c>
      <c r="R683">
        <f>DATEDIF(Table3[[#This Row],[Order Date]],Table3[[#This Row],[Delivery Date]],"D")</f>
        <v>5</v>
      </c>
    </row>
    <row r="684" spans="1:18" x14ac:dyDescent="0.35">
      <c r="A684" t="s">
        <v>1418</v>
      </c>
      <c r="B684" t="s">
        <v>1419</v>
      </c>
      <c r="C684" t="s">
        <v>13</v>
      </c>
      <c r="D684" t="s">
        <v>14</v>
      </c>
      <c r="E684" s="1">
        <v>45566</v>
      </c>
      <c r="F684" s="1">
        <v>45572</v>
      </c>
      <c r="G684">
        <v>8</v>
      </c>
      <c r="H684">
        <v>893.9</v>
      </c>
      <c r="I684" t="s">
        <v>15</v>
      </c>
      <c r="J684" t="s">
        <v>58</v>
      </c>
      <c r="K684" t="str">
        <f>TEXT(Table3[[#This Row],[Order Date]],"YYYY")</f>
        <v>2024</v>
      </c>
      <c r="L684" t="str">
        <f>TEXT(Table3[[#This Row],[Order Date]],"MMM")</f>
        <v>Oct</v>
      </c>
      <c r="M684" t="str">
        <f>TEXT(Table3[[#This Row],[Order Date]],"DDD")</f>
        <v>Tue</v>
      </c>
      <c r="N684" t="s">
        <v>29</v>
      </c>
      <c r="O684">
        <f>ROUND(G684*H684*VLOOKUP(Table3[[#This Row],[Product Name]],Table2[],2,FALSE),0)</f>
        <v>5363</v>
      </c>
      <c r="P684">
        <f>Table3[[#This Row],[Quantity]]*Table3[[#This Row],[Unit Price]]</f>
        <v>7151.2</v>
      </c>
      <c r="Q684">
        <f>Table3[[#This Row],[Sales Revenue]]-Table3[[#This Row],[Total Cost]]</f>
        <v>1788.1999999999998</v>
      </c>
      <c r="R684">
        <f>DATEDIF(Table3[[#This Row],[Order Date]],Table3[[#This Row],[Delivery Date]],"D")</f>
        <v>6</v>
      </c>
    </row>
    <row r="685" spans="1:18" x14ac:dyDescent="0.35">
      <c r="A685" t="s">
        <v>1420</v>
      </c>
      <c r="B685" t="s">
        <v>1421</v>
      </c>
      <c r="C685" t="s">
        <v>13</v>
      </c>
      <c r="D685" t="s">
        <v>82</v>
      </c>
      <c r="E685" s="1">
        <v>45581</v>
      </c>
      <c r="F685" s="1">
        <v>45586</v>
      </c>
      <c r="G685">
        <v>8</v>
      </c>
      <c r="H685">
        <v>236.15</v>
      </c>
      <c r="I685" t="s">
        <v>22</v>
      </c>
      <c r="J685" t="s">
        <v>23</v>
      </c>
      <c r="K685" t="str">
        <f>TEXT(Table3[[#This Row],[Order Date]],"YYYY")</f>
        <v>2024</v>
      </c>
      <c r="L685" t="str">
        <f>TEXT(Table3[[#This Row],[Order Date]],"MMM")</f>
        <v>Oct</v>
      </c>
      <c r="M685" t="str">
        <f>TEXT(Table3[[#This Row],[Order Date]],"DDD")</f>
        <v>Wed</v>
      </c>
      <c r="N685" t="s">
        <v>29</v>
      </c>
      <c r="O685">
        <f>ROUND(G685*H685*VLOOKUP(Table3[[#This Row],[Product Name]],Table2[],2,FALSE),0)</f>
        <v>1228</v>
      </c>
      <c r="P685">
        <f>Table3[[#This Row],[Quantity]]*Table3[[#This Row],[Unit Price]]</f>
        <v>1889.2</v>
      </c>
      <c r="Q685">
        <f>Table3[[#This Row],[Sales Revenue]]-Table3[[#This Row],[Total Cost]]</f>
        <v>661.2</v>
      </c>
      <c r="R685">
        <f>DATEDIF(Table3[[#This Row],[Order Date]],Table3[[#This Row],[Delivery Date]],"D")</f>
        <v>5</v>
      </c>
    </row>
    <row r="686" spans="1:18" x14ac:dyDescent="0.35">
      <c r="A686" t="s">
        <v>1422</v>
      </c>
      <c r="B686" t="s">
        <v>1423</v>
      </c>
      <c r="C686" t="s">
        <v>37</v>
      </c>
      <c r="D686" t="s">
        <v>85</v>
      </c>
      <c r="E686" s="1">
        <v>45431</v>
      </c>
      <c r="F686" s="1">
        <v>45434</v>
      </c>
      <c r="G686">
        <v>9</v>
      </c>
      <c r="H686">
        <v>465.79</v>
      </c>
      <c r="I686" t="s">
        <v>15</v>
      </c>
      <c r="J686" t="s">
        <v>23</v>
      </c>
      <c r="K686" t="str">
        <f>TEXT(Table3[[#This Row],[Order Date]],"YYYY")</f>
        <v>2024</v>
      </c>
      <c r="L686" t="str">
        <f>TEXT(Table3[[#This Row],[Order Date]],"MMM")</f>
        <v>May</v>
      </c>
      <c r="M686" t="str">
        <f>TEXT(Table3[[#This Row],[Order Date]],"DDD")</f>
        <v>Sun</v>
      </c>
      <c r="N686" t="s">
        <v>63</v>
      </c>
      <c r="O686">
        <f>ROUND(G686*H686*VLOOKUP(Table3[[#This Row],[Product Name]],Table2[],2,FALSE),0)</f>
        <v>2306</v>
      </c>
      <c r="P686">
        <f>Table3[[#This Row],[Quantity]]*Table3[[#This Row],[Unit Price]]</f>
        <v>4192.1100000000006</v>
      </c>
      <c r="Q686">
        <f>Table3[[#This Row],[Sales Revenue]]-Table3[[#This Row],[Total Cost]]</f>
        <v>1886.1100000000006</v>
      </c>
      <c r="R686">
        <f>DATEDIF(Table3[[#This Row],[Order Date]],Table3[[#This Row],[Delivery Date]],"D")</f>
        <v>3</v>
      </c>
    </row>
    <row r="687" spans="1:18" x14ac:dyDescent="0.35">
      <c r="A687" t="s">
        <v>1424</v>
      </c>
      <c r="B687" t="s">
        <v>1425</v>
      </c>
      <c r="C687" t="s">
        <v>20</v>
      </c>
      <c r="D687" t="s">
        <v>69</v>
      </c>
      <c r="E687" s="1">
        <v>45305</v>
      </c>
      <c r="F687" s="1">
        <v>45314</v>
      </c>
      <c r="G687">
        <v>10</v>
      </c>
      <c r="H687">
        <v>476.53</v>
      </c>
      <c r="I687" t="s">
        <v>15</v>
      </c>
      <c r="J687" t="s">
        <v>16</v>
      </c>
      <c r="K687" t="str">
        <f>TEXT(Table3[[#This Row],[Order Date]],"YYYY")</f>
        <v>2024</v>
      </c>
      <c r="L687" t="str">
        <f>TEXT(Table3[[#This Row],[Order Date]],"MMM")</f>
        <v>Jan</v>
      </c>
      <c r="M687" t="str">
        <f>TEXT(Table3[[#This Row],[Order Date]],"DDD")</f>
        <v>Sun</v>
      </c>
      <c r="N687" t="s">
        <v>63</v>
      </c>
      <c r="O687">
        <f>ROUND(G687*H687*VLOOKUP(Table3[[#This Row],[Product Name]],Table2[],2,FALSE),0)</f>
        <v>3336</v>
      </c>
      <c r="P687">
        <f>Table3[[#This Row],[Quantity]]*Table3[[#This Row],[Unit Price]]</f>
        <v>4765.2999999999993</v>
      </c>
      <c r="Q687">
        <f>Table3[[#This Row],[Sales Revenue]]-Table3[[#This Row],[Total Cost]]</f>
        <v>1429.2999999999993</v>
      </c>
      <c r="R687">
        <f>DATEDIF(Table3[[#This Row],[Order Date]],Table3[[#This Row],[Delivery Date]],"D")</f>
        <v>9</v>
      </c>
    </row>
    <row r="688" spans="1:18" x14ac:dyDescent="0.35">
      <c r="A688" t="s">
        <v>1426</v>
      </c>
      <c r="B688" t="s">
        <v>1427</v>
      </c>
      <c r="C688" t="s">
        <v>37</v>
      </c>
      <c r="D688" t="s">
        <v>114</v>
      </c>
      <c r="E688" s="1">
        <v>45738</v>
      </c>
      <c r="F688" s="1">
        <v>45748</v>
      </c>
      <c r="G688">
        <v>10</v>
      </c>
      <c r="H688">
        <v>388.68</v>
      </c>
      <c r="I688" t="s">
        <v>22</v>
      </c>
      <c r="J688" t="s">
        <v>58</v>
      </c>
      <c r="K688" t="str">
        <f>TEXT(Table3[[#This Row],[Order Date]],"YYYY")</f>
        <v>2025</v>
      </c>
      <c r="L688" t="str">
        <f>TEXT(Table3[[#This Row],[Order Date]],"MMM")</f>
        <v>Mar</v>
      </c>
      <c r="M688" t="str">
        <f>TEXT(Table3[[#This Row],[Order Date]],"DDD")</f>
        <v>Sat</v>
      </c>
      <c r="N688" t="s">
        <v>63</v>
      </c>
      <c r="O688">
        <f>ROUND(G688*H688*VLOOKUP(Table3[[#This Row],[Product Name]],Table2[],2,FALSE),0)</f>
        <v>2332</v>
      </c>
      <c r="P688">
        <f>Table3[[#This Row],[Quantity]]*Table3[[#This Row],[Unit Price]]</f>
        <v>3886.8</v>
      </c>
      <c r="Q688">
        <f>Table3[[#This Row],[Sales Revenue]]-Table3[[#This Row],[Total Cost]]</f>
        <v>1554.8000000000002</v>
      </c>
      <c r="R688">
        <f>DATEDIF(Table3[[#This Row],[Order Date]],Table3[[#This Row],[Delivery Date]],"D")</f>
        <v>10</v>
      </c>
    </row>
    <row r="689" spans="1:18" x14ac:dyDescent="0.35">
      <c r="A689" t="s">
        <v>1428</v>
      </c>
      <c r="B689" t="s">
        <v>1429</v>
      </c>
      <c r="C689" t="s">
        <v>37</v>
      </c>
      <c r="D689" t="s">
        <v>85</v>
      </c>
      <c r="E689" s="1">
        <v>45731</v>
      </c>
      <c r="F689" s="1">
        <v>45737</v>
      </c>
      <c r="G689">
        <v>7</v>
      </c>
      <c r="H689">
        <v>424.08</v>
      </c>
      <c r="I689" t="s">
        <v>15</v>
      </c>
      <c r="J689" t="s">
        <v>58</v>
      </c>
      <c r="K689" t="str">
        <f>TEXT(Table3[[#This Row],[Order Date]],"YYYY")</f>
        <v>2025</v>
      </c>
      <c r="L689" t="str">
        <f>TEXT(Table3[[#This Row],[Order Date]],"MMM")</f>
        <v>Mar</v>
      </c>
      <c r="M689" t="str">
        <f>TEXT(Table3[[#This Row],[Order Date]],"DDD")</f>
        <v>Sat</v>
      </c>
      <c r="N689" t="s">
        <v>96</v>
      </c>
      <c r="O689">
        <f>ROUND(G689*H689*VLOOKUP(Table3[[#This Row],[Product Name]],Table2[],2,FALSE),0)</f>
        <v>1633</v>
      </c>
      <c r="P689">
        <f>Table3[[#This Row],[Quantity]]*Table3[[#This Row],[Unit Price]]</f>
        <v>2968.56</v>
      </c>
      <c r="Q689">
        <f>Table3[[#This Row],[Sales Revenue]]-Table3[[#This Row],[Total Cost]]</f>
        <v>1335.56</v>
      </c>
      <c r="R689">
        <f>DATEDIF(Table3[[#This Row],[Order Date]],Table3[[#This Row],[Delivery Date]],"D")</f>
        <v>6</v>
      </c>
    </row>
    <row r="690" spans="1:18" x14ac:dyDescent="0.35">
      <c r="A690" t="s">
        <v>1430</v>
      </c>
      <c r="B690" t="s">
        <v>1431</v>
      </c>
      <c r="C690" t="s">
        <v>13</v>
      </c>
      <c r="D690" t="s">
        <v>42</v>
      </c>
      <c r="E690" s="1">
        <v>45654</v>
      </c>
      <c r="F690" s="1">
        <v>45660</v>
      </c>
      <c r="G690">
        <v>10</v>
      </c>
      <c r="H690">
        <v>378.81</v>
      </c>
      <c r="I690" t="s">
        <v>22</v>
      </c>
      <c r="J690" t="s">
        <v>16</v>
      </c>
      <c r="K690" t="str">
        <f>TEXT(Table3[[#This Row],[Order Date]],"YYYY")</f>
        <v>2024</v>
      </c>
      <c r="L690" t="str">
        <f>TEXT(Table3[[#This Row],[Order Date]],"MMM")</f>
        <v>Dec</v>
      </c>
      <c r="M690" t="str">
        <f>TEXT(Table3[[#This Row],[Order Date]],"DDD")</f>
        <v>Sat</v>
      </c>
      <c r="N690" t="s">
        <v>39</v>
      </c>
      <c r="O690">
        <f>ROUND(G690*H690*VLOOKUP(Table3[[#This Row],[Product Name]],Table2[],2,FALSE),0)</f>
        <v>1894</v>
      </c>
      <c r="P690">
        <f>Table3[[#This Row],[Quantity]]*Table3[[#This Row],[Unit Price]]</f>
        <v>3788.1</v>
      </c>
      <c r="Q690">
        <f>Table3[[#This Row],[Sales Revenue]]-Table3[[#This Row],[Total Cost]]</f>
        <v>1894.1</v>
      </c>
      <c r="R690">
        <f>DATEDIF(Table3[[#This Row],[Order Date]],Table3[[#This Row],[Delivery Date]],"D")</f>
        <v>6</v>
      </c>
    </row>
    <row r="691" spans="1:18" x14ac:dyDescent="0.35">
      <c r="A691" t="s">
        <v>1432</v>
      </c>
      <c r="B691" t="s">
        <v>1433</v>
      </c>
      <c r="C691" t="s">
        <v>13</v>
      </c>
      <c r="D691" t="s">
        <v>42</v>
      </c>
      <c r="E691" s="1">
        <v>45474</v>
      </c>
      <c r="F691" s="1">
        <v>45477</v>
      </c>
      <c r="G691">
        <v>6</v>
      </c>
      <c r="H691">
        <v>434.46</v>
      </c>
      <c r="I691" t="s">
        <v>15</v>
      </c>
      <c r="J691" t="s">
        <v>58</v>
      </c>
      <c r="K691" t="str">
        <f>TEXT(Table3[[#This Row],[Order Date]],"YYYY")</f>
        <v>2024</v>
      </c>
      <c r="L691" t="str">
        <f>TEXT(Table3[[#This Row],[Order Date]],"MMM")</f>
        <v>Jul</v>
      </c>
      <c r="M691" t="str">
        <f>TEXT(Table3[[#This Row],[Order Date]],"DDD")</f>
        <v>Mon</v>
      </c>
      <c r="N691" t="s">
        <v>39</v>
      </c>
      <c r="O691">
        <f>ROUND(G691*H691*VLOOKUP(Table3[[#This Row],[Product Name]],Table2[],2,FALSE),0)</f>
        <v>1303</v>
      </c>
      <c r="P691">
        <f>Table3[[#This Row],[Quantity]]*Table3[[#This Row],[Unit Price]]</f>
        <v>2606.7599999999998</v>
      </c>
      <c r="Q691">
        <f>Table3[[#This Row],[Sales Revenue]]-Table3[[#This Row],[Total Cost]]</f>
        <v>1303.7599999999998</v>
      </c>
      <c r="R691">
        <f>DATEDIF(Table3[[#This Row],[Order Date]],Table3[[#This Row],[Delivery Date]],"D")</f>
        <v>3</v>
      </c>
    </row>
    <row r="692" spans="1:18" x14ac:dyDescent="0.35">
      <c r="A692" t="s">
        <v>1434</v>
      </c>
      <c r="B692" t="s">
        <v>1435</v>
      </c>
      <c r="C692" t="s">
        <v>37</v>
      </c>
      <c r="D692" t="s">
        <v>114</v>
      </c>
      <c r="E692" s="1">
        <v>45697</v>
      </c>
      <c r="F692" s="1">
        <v>45703</v>
      </c>
      <c r="G692">
        <v>1</v>
      </c>
      <c r="H692">
        <v>691.23</v>
      </c>
      <c r="I692" t="s">
        <v>22</v>
      </c>
      <c r="J692" t="s">
        <v>49</v>
      </c>
      <c r="K692" t="str">
        <f>TEXT(Table3[[#This Row],[Order Date]],"YYYY")</f>
        <v>2025</v>
      </c>
      <c r="L692" t="str">
        <f>TEXT(Table3[[#This Row],[Order Date]],"MMM")</f>
        <v>Feb</v>
      </c>
      <c r="M692" t="str">
        <f>TEXT(Table3[[#This Row],[Order Date]],"DDD")</f>
        <v>Sun</v>
      </c>
      <c r="N692" t="s">
        <v>39</v>
      </c>
      <c r="O692">
        <f>ROUND(G692*H692*VLOOKUP(Table3[[#This Row],[Product Name]],Table2[],2,FALSE),0)</f>
        <v>415</v>
      </c>
      <c r="P692">
        <f>Table3[[#This Row],[Quantity]]*Table3[[#This Row],[Unit Price]]</f>
        <v>691.23</v>
      </c>
      <c r="Q692">
        <f>Table3[[#This Row],[Sales Revenue]]-Table3[[#This Row],[Total Cost]]</f>
        <v>276.23</v>
      </c>
      <c r="R692">
        <f>DATEDIF(Table3[[#This Row],[Order Date]],Table3[[#This Row],[Delivery Date]],"D")</f>
        <v>6</v>
      </c>
    </row>
    <row r="693" spans="1:18" x14ac:dyDescent="0.35">
      <c r="A693" t="s">
        <v>1436</v>
      </c>
      <c r="B693" t="s">
        <v>1437</v>
      </c>
      <c r="C693" t="s">
        <v>20</v>
      </c>
      <c r="D693" t="s">
        <v>103</v>
      </c>
      <c r="E693" s="1">
        <v>45453</v>
      </c>
      <c r="F693" s="1">
        <v>45457</v>
      </c>
      <c r="G693">
        <v>7</v>
      </c>
      <c r="H693">
        <v>865.15</v>
      </c>
      <c r="I693" t="s">
        <v>33</v>
      </c>
      <c r="J693" t="s">
        <v>23</v>
      </c>
      <c r="K693" t="str">
        <f>TEXT(Table3[[#This Row],[Order Date]],"YYYY")</f>
        <v>2024</v>
      </c>
      <c r="L693" t="str">
        <f>TEXT(Table3[[#This Row],[Order Date]],"MMM")</f>
        <v>Jun</v>
      </c>
      <c r="M693" t="str">
        <f>TEXT(Table3[[#This Row],[Order Date]],"DDD")</f>
        <v>Mon</v>
      </c>
      <c r="N693" t="s">
        <v>43</v>
      </c>
      <c r="O693">
        <f>ROUND(G693*H693*VLOOKUP(Table3[[#This Row],[Product Name]],Table2[],2,FALSE),0)</f>
        <v>3331</v>
      </c>
      <c r="P693">
        <f>Table3[[#This Row],[Quantity]]*Table3[[#This Row],[Unit Price]]</f>
        <v>6056.05</v>
      </c>
      <c r="Q693">
        <f>Table3[[#This Row],[Sales Revenue]]-Table3[[#This Row],[Total Cost]]</f>
        <v>2725.05</v>
      </c>
      <c r="R693">
        <f>DATEDIF(Table3[[#This Row],[Order Date]],Table3[[#This Row],[Delivery Date]],"D")</f>
        <v>4</v>
      </c>
    </row>
    <row r="694" spans="1:18" x14ac:dyDescent="0.35">
      <c r="A694" t="s">
        <v>1438</v>
      </c>
      <c r="B694" t="s">
        <v>1439</v>
      </c>
      <c r="C694" t="s">
        <v>37</v>
      </c>
      <c r="D694" t="s">
        <v>114</v>
      </c>
      <c r="E694" s="1">
        <v>45332</v>
      </c>
      <c r="F694" s="1">
        <v>45338</v>
      </c>
      <c r="G694">
        <v>7</v>
      </c>
      <c r="H694">
        <v>719.98</v>
      </c>
      <c r="I694" t="s">
        <v>15</v>
      </c>
      <c r="J694" t="s">
        <v>16</v>
      </c>
      <c r="K694" t="str">
        <f>TEXT(Table3[[#This Row],[Order Date]],"YYYY")</f>
        <v>2024</v>
      </c>
      <c r="L694" t="str">
        <f>TEXT(Table3[[#This Row],[Order Date]],"MMM")</f>
        <v>Feb</v>
      </c>
      <c r="M694" t="str">
        <f>TEXT(Table3[[#This Row],[Order Date]],"DDD")</f>
        <v>Sat</v>
      </c>
      <c r="N694" t="s">
        <v>63</v>
      </c>
      <c r="O694">
        <f>ROUND(G694*H694*VLOOKUP(Table3[[#This Row],[Product Name]],Table2[],2,FALSE),0)</f>
        <v>3024</v>
      </c>
      <c r="P694">
        <f>Table3[[#This Row],[Quantity]]*Table3[[#This Row],[Unit Price]]</f>
        <v>5039.8600000000006</v>
      </c>
      <c r="Q694">
        <f>Table3[[#This Row],[Sales Revenue]]-Table3[[#This Row],[Total Cost]]</f>
        <v>2015.8600000000006</v>
      </c>
      <c r="R694">
        <f>DATEDIF(Table3[[#This Row],[Order Date]],Table3[[#This Row],[Delivery Date]],"D")</f>
        <v>6</v>
      </c>
    </row>
    <row r="695" spans="1:18" x14ac:dyDescent="0.35">
      <c r="A695" t="s">
        <v>1440</v>
      </c>
      <c r="B695" t="s">
        <v>1441</v>
      </c>
      <c r="C695" t="s">
        <v>20</v>
      </c>
      <c r="D695" t="s">
        <v>21</v>
      </c>
      <c r="E695" s="1">
        <v>45448</v>
      </c>
      <c r="F695" s="1">
        <v>45450</v>
      </c>
      <c r="G695">
        <v>4</v>
      </c>
      <c r="H695">
        <v>128.69</v>
      </c>
      <c r="I695" t="s">
        <v>33</v>
      </c>
      <c r="J695" t="s">
        <v>16</v>
      </c>
      <c r="K695" t="str">
        <f>TEXT(Table3[[#This Row],[Order Date]],"YYYY")</f>
        <v>2024</v>
      </c>
      <c r="L695" t="str">
        <f>TEXT(Table3[[#This Row],[Order Date]],"MMM")</f>
        <v>Jun</v>
      </c>
      <c r="M695" t="str">
        <f>TEXT(Table3[[#This Row],[Order Date]],"DDD")</f>
        <v>Wed</v>
      </c>
      <c r="N695" t="s">
        <v>17</v>
      </c>
      <c r="O695">
        <f>ROUND(G695*H695*VLOOKUP(Table3[[#This Row],[Product Name]],Table2[],2,FALSE),0)</f>
        <v>335</v>
      </c>
      <c r="P695">
        <f>Table3[[#This Row],[Quantity]]*Table3[[#This Row],[Unit Price]]</f>
        <v>514.76</v>
      </c>
      <c r="Q695">
        <f>Table3[[#This Row],[Sales Revenue]]-Table3[[#This Row],[Total Cost]]</f>
        <v>179.76</v>
      </c>
      <c r="R695">
        <f>DATEDIF(Table3[[#This Row],[Order Date]],Table3[[#This Row],[Delivery Date]],"D")</f>
        <v>2</v>
      </c>
    </row>
    <row r="696" spans="1:18" x14ac:dyDescent="0.35">
      <c r="A696" t="s">
        <v>1442</v>
      </c>
      <c r="B696" t="s">
        <v>1443</v>
      </c>
      <c r="C696" t="s">
        <v>61</v>
      </c>
      <c r="D696" t="s">
        <v>119</v>
      </c>
      <c r="E696" s="1">
        <v>45560</v>
      </c>
      <c r="F696" s="1">
        <v>45563</v>
      </c>
      <c r="G696">
        <v>3</v>
      </c>
      <c r="H696">
        <v>694.88</v>
      </c>
      <c r="I696" t="s">
        <v>15</v>
      </c>
      <c r="J696" t="s">
        <v>23</v>
      </c>
      <c r="K696" t="str">
        <f>TEXT(Table3[[#This Row],[Order Date]],"YYYY")</f>
        <v>2024</v>
      </c>
      <c r="L696" t="str">
        <f>TEXT(Table3[[#This Row],[Order Date]],"MMM")</f>
        <v>Sep</v>
      </c>
      <c r="M696" t="str">
        <f>TEXT(Table3[[#This Row],[Order Date]],"DDD")</f>
        <v>Wed</v>
      </c>
      <c r="N696" t="s">
        <v>79</v>
      </c>
      <c r="O696">
        <f>ROUND(G696*H696*VLOOKUP(Table3[[#This Row],[Product Name]],Table2[],2,FALSE),0)</f>
        <v>1563</v>
      </c>
      <c r="P696">
        <f>Table3[[#This Row],[Quantity]]*Table3[[#This Row],[Unit Price]]</f>
        <v>2084.64</v>
      </c>
      <c r="Q696">
        <f>Table3[[#This Row],[Sales Revenue]]-Table3[[#This Row],[Total Cost]]</f>
        <v>521.63999999999987</v>
      </c>
      <c r="R696">
        <f>DATEDIF(Table3[[#This Row],[Order Date]],Table3[[#This Row],[Delivery Date]],"D")</f>
        <v>3</v>
      </c>
    </row>
    <row r="697" spans="1:18" x14ac:dyDescent="0.35">
      <c r="A697" t="s">
        <v>1444</v>
      </c>
      <c r="B697" t="s">
        <v>1445</v>
      </c>
      <c r="C697" t="s">
        <v>27</v>
      </c>
      <c r="D697" t="s">
        <v>124</v>
      </c>
      <c r="E697" s="1">
        <v>45524</v>
      </c>
      <c r="F697" s="1">
        <v>45532</v>
      </c>
      <c r="G697">
        <v>5</v>
      </c>
      <c r="H697">
        <v>995.86</v>
      </c>
      <c r="I697" t="s">
        <v>33</v>
      </c>
      <c r="J697" t="s">
        <v>16</v>
      </c>
      <c r="K697" t="str">
        <f>TEXT(Table3[[#This Row],[Order Date]],"YYYY")</f>
        <v>2024</v>
      </c>
      <c r="L697" t="str">
        <f>TEXT(Table3[[#This Row],[Order Date]],"MMM")</f>
        <v>Aug</v>
      </c>
      <c r="M697" t="str">
        <f>TEXT(Table3[[#This Row],[Order Date]],"DDD")</f>
        <v>Tue</v>
      </c>
      <c r="N697" t="s">
        <v>24</v>
      </c>
      <c r="O697">
        <f>ROUND(G697*H697*VLOOKUP(Table3[[#This Row],[Product Name]],Table2[],2,FALSE),0)</f>
        <v>3237</v>
      </c>
      <c r="P697">
        <f>Table3[[#This Row],[Quantity]]*Table3[[#This Row],[Unit Price]]</f>
        <v>4979.3</v>
      </c>
      <c r="Q697">
        <f>Table3[[#This Row],[Sales Revenue]]-Table3[[#This Row],[Total Cost]]</f>
        <v>1742.3000000000002</v>
      </c>
      <c r="R697">
        <f>DATEDIF(Table3[[#This Row],[Order Date]],Table3[[#This Row],[Delivery Date]],"D")</f>
        <v>8</v>
      </c>
    </row>
    <row r="698" spans="1:18" x14ac:dyDescent="0.35">
      <c r="A698" t="s">
        <v>1446</v>
      </c>
      <c r="B698" t="s">
        <v>1447</v>
      </c>
      <c r="C698" t="s">
        <v>37</v>
      </c>
      <c r="D698" t="s">
        <v>85</v>
      </c>
      <c r="E698" s="1">
        <v>45537</v>
      </c>
      <c r="F698" s="1">
        <v>45541</v>
      </c>
      <c r="G698">
        <v>2</v>
      </c>
      <c r="H698">
        <v>886.71</v>
      </c>
      <c r="I698" t="s">
        <v>33</v>
      </c>
      <c r="J698" t="s">
        <v>58</v>
      </c>
      <c r="K698" t="str">
        <f>TEXT(Table3[[#This Row],[Order Date]],"YYYY")</f>
        <v>2024</v>
      </c>
      <c r="L698" t="str">
        <f>TEXT(Table3[[#This Row],[Order Date]],"MMM")</f>
        <v>Sep</v>
      </c>
      <c r="M698" t="str">
        <f>TEXT(Table3[[#This Row],[Order Date]],"DDD")</f>
        <v>Mon</v>
      </c>
      <c r="N698" t="s">
        <v>34</v>
      </c>
      <c r="O698">
        <f>ROUND(G698*H698*VLOOKUP(Table3[[#This Row],[Product Name]],Table2[],2,FALSE),0)</f>
        <v>975</v>
      </c>
      <c r="P698">
        <f>Table3[[#This Row],[Quantity]]*Table3[[#This Row],[Unit Price]]</f>
        <v>1773.42</v>
      </c>
      <c r="Q698">
        <f>Table3[[#This Row],[Sales Revenue]]-Table3[[#This Row],[Total Cost]]</f>
        <v>798.42000000000007</v>
      </c>
      <c r="R698">
        <f>DATEDIF(Table3[[#This Row],[Order Date]],Table3[[#This Row],[Delivery Date]],"D")</f>
        <v>4</v>
      </c>
    </row>
    <row r="699" spans="1:18" x14ac:dyDescent="0.35">
      <c r="A699" t="s">
        <v>1448</v>
      </c>
      <c r="B699" t="s">
        <v>1449</v>
      </c>
      <c r="C699" t="s">
        <v>37</v>
      </c>
      <c r="D699" t="s">
        <v>114</v>
      </c>
      <c r="E699" s="1">
        <v>45310</v>
      </c>
      <c r="F699" s="1">
        <v>45312</v>
      </c>
      <c r="G699">
        <v>3</v>
      </c>
      <c r="H699">
        <v>132.21</v>
      </c>
      <c r="I699" t="s">
        <v>15</v>
      </c>
      <c r="J699" t="s">
        <v>58</v>
      </c>
      <c r="K699" t="str">
        <f>TEXT(Table3[[#This Row],[Order Date]],"YYYY")</f>
        <v>2024</v>
      </c>
      <c r="L699" t="str">
        <f>TEXT(Table3[[#This Row],[Order Date]],"MMM")</f>
        <v>Jan</v>
      </c>
      <c r="M699" t="str">
        <f>TEXT(Table3[[#This Row],[Order Date]],"DDD")</f>
        <v>Fri</v>
      </c>
      <c r="N699" t="s">
        <v>29</v>
      </c>
      <c r="O699">
        <f>ROUND(G699*H699*VLOOKUP(Table3[[#This Row],[Product Name]],Table2[],2,FALSE),0)</f>
        <v>238</v>
      </c>
      <c r="P699">
        <f>Table3[[#This Row],[Quantity]]*Table3[[#This Row],[Unit Price]]</f>
        <v>396.63</v>
      </c>
      <c r="Q699">
        <f>Table3[[#This Row],[Sales Revenue]]-Table3[[#This Row],[Total Cost]]</f>
        <v>158.63</v>
      </c>
      <c r="R699">
        <f>DATEDIF(Table3[[#This Row],[Order Date]],Table3[[#This Row],[Delivery Date]],"D")</f>
        <v>2</v>
      </c>
    </row>
    <row r="700" spans="1:18" x14ac:dyDescent="0.35">
      <c r="A700" t="s">
        <v>1450</v>
      </c>
      <c r="B700" t="s">
        <v>1451</v>
      </c>
      <c r="C700" t="s">
        <v>20</v>
      </c>
      <c r="D700" t="s">
        <v>66</v>
      </c>
      <c r="E700" s="1">
        <v>45529</v>
      </c>
      <c r="F700" s="1">
        <v>45531</v>
      </c>
      <c r="G700">
        <v>1</v>
      </c>
      <c r="H700">
        <v>165.1</v>
      </c>
      <c r="I700" t="s">
        <v>15</v>
      </c>
      <c r="J700" t="s">
        <v>49</v>
      </c>
      <c r="K700" t="str">
        <f>TEXT(Table3[[#This Row],[Order Date]],"YYYY")</f>
        <v>2024</v>
      </c>
      <c r="L700" t="str">
        <f>TEXT(Table3[[#This Row],[Order Date]],"MMM")</f>
        <v>Aug</v>
      </c>
      <c r="M700" t="str">
        <f>TEXT(Table3[[#This Row],[Order Date]],"DDD")</f>
        <v>Sun</v>
      </c>
      <c r="N700" t="s">
        <v>39</v>
      </c>
      <c r="O700">
        <f>ROUND(G700*H700*VLOOKUP(Table3[[#This Row],[Product Name]],Table2[],2,FALSE),0)</f>
        <v>83</v>
      </c>
      <c r="P700">
        <f>Table3[[#This Row],[Quantity]]*Table3[[#This Row],[Unit Price]]</f>
        <v>165.1</v>
      </c>
      <c r="Q700">
        <f>Table3[[#This Row],[Sales Revenue]]-Table3[[#This Row],[Total Cost]]</f>
        <v>82.1</v>
      </c>
      <c r="R700">
        <f>DATEDIF(Table3[[#This Row],[Order Date]],Table3[[#This Row],[Delivery Date]],"D")</f>
        <v>2</v>
      </c>
    </row>
    <row r="701" spans="1:18" x14ac:dyDescent="0.35">
      <c r="A701" t="s">
        <v>1452</v>
      </c>
      <c r="B701" t="s">
        <v>1453</v>
      </c>
      <c r="C701" t="s">
        <v>20</v>
      </c>
      <c r="D701" t="s">
        <v>66</v>
      </c>
      <c r="E701" s="1">
        <v>45388</v>
      </c>
      <c r="F701" s="1">
        <v>45393</v>
      </c>
      <c r="G701">
        <v>7</v>
      </c>
      <c r="H701">
        <v>782.37</v>
      </c>
      <c r="I701" t="s">
        <v>15</v>
      </c>
      <c r="J701" t="s">
        <v>49</v>
      </c>
      <c r="K701" t="str">
        <f>TEXT(Table3[[#This Row],[Order Date]],"YYYY")</f>
        <v>2024</v>
      </c>
      <c r="L701" t="str">
        <f>TEXT(Table3[[#This Row],[Order Date]],"MMM")</f>
        <v>Apr</v>
      </c>
      <c r="M701" t="str">
        <f>TEXT(Table3[[#This Row],[Order Date]],"DDD")</f>
        <v>Sat</v>
      </c>
      <c r="N701" t="s">
        <v>39</v>
      </c>
      <c r="O701">
        <f>ROUND(G701*H701*VLOOKUP(Table3[[#This Row],[Product Name]],Table2[],2,FALSE),0)</f>
        <v>2738</v>
      </c>
      <c r="P701">
        <f>Table3[[#This Row],[Quantity]]*Table3[[#This Row],[Unit Price]]</f>
        <v>5476.59</v>
      </c>
      <c r="Q701">
        <f>Table3[[#This Row],[Sales Revenue]]-Table3[[#This Row],[Total Cost]]</f>
        <v>2738.59</v>
      </c>
      <c r="R701">
        <f>DATEDIF(Table3[[#This Row],[Order Date]],Table3[[#This Row],[Delivery Date]],"D")</f>
        <v>5</v>
      </c>
    </row>
    <row r="702" spans="1:18" x14ac:dyDescent="0.35">
      <c r="A702" t="s">
        <v>1454</v>
      </c>
      <c r="B702" t="s">
        <v>1455</v>
      </c>
      <c r="C702" t="s">
        <v>61</v>
      </c>
      <c r="D702" t="s">
        <v>141</v>
      </c>
      <c r="E702" s="1">
        <v>45646</v>
      </c>
      <c r="F702" s="1">
        <v>45651</v>
      </c>
      <c r="G702">
        <v>8</v>
      </c>
      <c r="H702">
        <v>460.17</v>
      </c>
      <c r="I702" t="s">
        <v>22</v>
      </c>
      <c r="J702" t="s">
        <v>58</v>
      </c>
      <c r="K702" t="str">
        <f>TEXT(Table3[[#This Row],[Order Date]],"YYYY")</f>
        <v>2024</v>
      </c>
      <c r="L702" t="str">
        <f>TEXT(Table3[[#This Row],[Order Date]],"MMM")</f>
        <v>Dec</v>
      </c>
      <c r="M702" t="str">
        <f>TEXT(Table3[[#This Row],[Order Date]],"DDD")</f>
        <v>Fri</v>
      </c>
      <c r="N702" t="s">
        <v>43</v>
      </c>
      <c r="O702">
        <f>ROUND(G702*H702*VLOOKUP(Table3[[#This Row],[Product Name]],Table2[],2,FALSE),0)</f>
        <v>2577</v>
      </c>
      <c r="P702">
        <f>Table3[[#This Row],[Quantity]]*Table3[[#This Row],[Unit Price]]</f>
        <v>3681.36</v>
      </c>
      <c r="Q702">
        <f>Table3[[#This Row],[Sales Revenue]]-Table3[[#This Row],[Total Cost]]</f>
        <v>1104.3600000000001</v>
      </c>
      <c r="R702">
        <f>DATEDIF(Table3[[#This Row],[Order Date]],Table3[[#This Row],[Delivery Date]],"D")</f>
        <v>5</v>
      </c>
    </row>
    <row r="703" spans="1:18" x14ac:dyDescent="0.35">
      <c r="A703" t="s">
        <v>1456</v>
      </c>
      <c r="B703" t="s">
        <v>1457</v>
      </c>
      <c r="C703" t="s">
        <v>13</v>
      </c>
      <c r="D703" t="s">
        <v>72</v>
      </c>
      <c r="E703" s="1">
        <v>45440</v>
      </c>
      <c r="F703" s="1">
        <v>45450</v>
      </c>
      <c r="G703">
        <v>9</v>
      </c>
      <c r="H703">
        <v>656.28</v>
      </c>
      <c r="I703" t="s">
        <v>22</v>
      </c>
      <c r="J703" t="s">
        <v>16</v>
      </c>
      <c r="K703" t="str">
        <f>TEXT(Table3[[#This Row],[Order Date]],"YYYY")</f>
        <v>2024</v>
      </c>
      <c r="L703" t="str">
        <f>TEXT(Table3[[#This Row],[Order Date]],"MMM")</f>
        <v>May</v>
      </c>
      <c r="M703" t="str">
        <f>TEXT(Table3[[#This Row],[Order Date]],"DDD")</f>
        <v>Tue</v>
      </c>
      <c r="N703" t="s">
        <v>29</v>
      </c>
      <c r="O703">
        <f>ROUND(G703*H703*VLOOKUP(Table3[[#This Row],[Product Name]],Table2[],2,FALSE),0)</f>
        <v>4430</v>
      </c>
      <c r="P703">
        <f>Table3[[#This Row],[Quantity]]*Table3[[#This Row],[Unit Price]]</f>
        <v>5906.5199999999995</v>
      </c>
      <c r="Q703">
        <f>Table3[[#This Row],[Sales Revenue]]-Table3[[#This Row],[Total Cost]]</f>
        <v>1476.5199999999995</v>
      </c>
      <c r="R703">
        <f>DATEDIF(Table3[[#This Row],[Order Date]],Table3[[#This Row],[Delivery Date]],"D")</f>
        <v>10</v>
      </c>
    </row>
    <row r="704" spans="1:18" x14ac:dyDescent="0.35">
      <c r="A704" t="s">
        <v>1458</v>
      </c>
      <c r="B704" t="s">
        <v>1459</v>
      </c>
      <c r="C704" t="s">
        <v>61</v>
      </c>
      <c r="D704" t="s">
        <v>119</v>
      </c>
      <c r="E704" s="1">
        <v>45345</v>
      </c>
      <c r="F704" s="1">
        <v>45354</v>
      </c>
      <c r="G704">
        <v>9</v>
      </c>
      <c r="H704">
        <v>981.17</v>
      </c>
      <c r="I704" t="s">
        <v>22</v>
      </c>
      <c r="J704" t="s">
        <v>58</v>
      </c>
      <c r="K704" t="str">
        <f>TEXT(Table3[[#This Row],[Order Date]],"YYYY")</f>
        <v>2024</v>
      </c>
      <c r="L704" t="str">
        <f>TEXT(Table3[[#This Row],[Order Date]],"MMM")</f>
        <v>Feb</v>
      </c>
      <c r="M704" t="str">
        <f>TEXT(Table3[[#This Row],[Order Date]],"DDD")</f>
        <v>Fri</v>
      </c>
      <c r="N704" t="s">
        <v>50</v>
      </c>
      <c r="O704">
        <f>ROUND(G704*H704*VLOOKUP(Table3[[#This Row],[Product Name]],Table2[],2,FALSE),0)</f>
        <v>6623</v>
      </c>
      <c r="P704">
        <f>Table3[[#This Row],[Quantity]]*Table3[[#This Row],[Unit Price]]</f>
        <v>8830.5299999999988</v>
      </c>
      <c r="Q704">
        <f>Table3[[#This Row],[Sales Revenue]]-Table3[[#This Row],[Total Cost]]</f>
        <v>2207.5299999999988</v>
      </c>
      <c r="R704">
        <f>DATEDIF(Table3[[#This Row],[Order Date]],Table3[[#This Row],[Delivery Date]],"D")</f>
        <v>9</v>
      </c>
    </row>
    <row r="705" spans="1:18" x14ac:dyDescent="0.35">
      <c r="A705" t="s">
        <v>1460</v>
      </c>
      <c r="B705" t="s">
        <v>1461</v>
      </c>
      <c r="C705" t="s">
        <v>61</v>
      </c>
      <c r="D705" t="s">
        <v>62</v>
      </c>
      <c r="E705" s="1">
        <v>45418</v>
      </c>
      <c r="F705" s="1">
        <v>45424</v>
      </c>
      <c r="G705">
        <v>1</v>
      </c>
      <c r="H705">
        <v>415.9</v>
      </c>
      <c r="I705" t="s">
        <v>22</v>
      </c>
      <c r="J705" t="s">
        <v>16</v>
      </c>
      <c r="K705" t="str">
        <f>TEXT(Table3[[#This Row],[Order Date]],"YYYY")</f>
        <v>2024</v>
      </c>
      <c r="L705" t="str">
        <f>TEXT(Table3[[#This Row],[Order Date]],"MMM")</f>
        <v>May</v>
      </c>
      <c r="M705" t="str">
        <f>TEXT(Table3[[#This Row],[Order Date]],"DDD")</f>
        <v>Mon</v>
      </c>
      <c r="N705" t="s">
        <v>17</v>
      </c>
      <c r="O705">
        <f>ROUND(G705*H705*VLOOKUP(Table3[[#This Row],[Product Name]],Table2[],2,FALSE),0)</f>
        <v>270</v>
      </c>
      <c r="P705">
        <f>Table3[[#This Row],[Quantity]]*Table3[[#This Row],[Unit Price]]</f>
        <v>415.9</v>
      </c>
      <c r="Q705">
        <f>Table3[[#This Row],[Sales Revenue]]-Table3[[#This Row],[Total Cost]]</f>
        <v>145.89999999999998</v>
      </c>
      <c r="R705">
        <f>DATEDIF(Table3[[#This Row],[Order Date]],Table3[[#This Row],[Delivery Date]],"D")</f>
        <v>6</v>
      </c>
    </row>
    <row r="706" spans="1:18" x14ac:dyDescent="0.35">
      <c r="A706" t="s">
        <v>1462</v>
      </c>
      <c r="B706" t="s">
        <v>1463</v>
      </c>
      <c r="C706" t="s">
        <v>37</v>
      </c>
      <c r="D706" t="s">
        <v>75</v>
      </c>
      <c r="E706" s="1">
        <v>45653</v>
      </c>
      <c r="F706" s="1">
        <v>45656</v>
      </c>
      <c r="G706">
        <v>3</v>
      </c>
      <c r="H706">
        <v>380.55</v>
      </c>
      <c r="I706" t="s">
        <v>33</v>
      </c>
      <c r="J706" t="s">
        <v>16</v>
      </c>
      <c r="K706" t="str">
        <f>TEXT(Table3[[#This Row],[Order Date]],"YYYY")</f>
        <v>2024</v>
      </c>
      <c r="L706" t="str">
        <f>TEXT(Table3[[#This Row],[Order Date]],"MMM")</f>
        <v>Dec</v>
      </c>
      <c r="M706" t="str">
        <f>TEXT(Table3[[#This Row],[Order Date]],"DDD")</f>
        <v>Fri</v>
      </c>
      <c r="N706" t="s">
        <v>79</v>
      </c>
      <c r="O706">
        <f>ROUND(G706*H706*VLOOKUP(Table3[[#This Row],[Product Name]],Table2[],2,FALSE),0)</f>
        <v>913</v>
      </c>
      <c r="P706">
        <f>Table3[[#This Row],[Quantity]]*Table3[[#This Row],[Unit Price]]</f>
        <v>1141.6500000000001</v>
      </c>
      <c r="Q706">
        <f>Table3[[#This Row],[Sales Revenue]]-Table3[[#This Row],[Total Cost]]</f>
        <v>228.65000000000009</v>
      </c>
      <c r="R706">
        <f>DATEDIF(Table3[[#This Row],[Order Date]],Table3[[#This Row],[Delivery Date]],"D")</f>
        <v>3</v>
      </c>
    </row>
    <row r="707" spans="1:18" x14ac:dyDescent="0.35">
      <c r="A707" t="s">
        <v>1464</v>
      </c>
      <c r="B707" t="s">
        <v>1465</v>
      </c>
      <c r="C707" t="s">
        <v>37</v>
      </c>
      <c r="D707" t="s">
        <v>85</v>
      </c>
      <c r="E707" s="1">
        <v>45482</v>
      </c>
      <c r="F707" s="1">
        <v>45484</v>
      </c>
      <c r="G707">
        <v>7</v>
      </c>
      <c r="H707">
        <v>687.05</v>
      </c>
      <c r="I707" t="s">
        <v>15</v>
      </c>
      <c r="J707" t="s">
        <v>49</v>
      </c>
      <c r="K707" t="str">
        <f>TEXT(Table3[[#This Row],[Order Date]],"YYYY")</f>
        <v>2024</v>
      </c>
      <c r="L707" t="str">
        <f>TEXT(Table3[[#This Row],[Order Date]],"MMM")</f>
        <v>Jul</v>
      </c>
      <c r="M707" t="str">
        <f>TEXT(Table3[[#This Row],[Order Date]],"DDD")</f>
        <v>Tue</v>
      </c>
      <c r="N707" t="s">
        <v>29</v>
      </c>
      <c r="O707">
        <f>ROUND(G707*H707*VLOOKUP(Table3[[#This Row],[Product Name]],Table2[],2,FALSE),0)</f>
        <v>2645</v>
      </c>
      <c r="P707">
        <f>Table3[[#This Row],[Quantity]]*Table3[[#This Row],[Unit Price]]</f>
        <v>4809.3499999999995</v>
      </c>
      <c r="Q707">
        <f>Table3[[#This Row],[Sales Revenue]]-Table3[[#This Row],[Total Cost]]</f>
        <v>2164.3499999999995</v>
      </c>
      <c r="R707">
        <f>DATEDIF(Table3[[#This Row],[Order Date]],Table3[[#This Row],[Delivery Date]],"D")</f>
        <v>2</v>
      </c>
    </row>
    <row r="708" spans="1:18" x14ac:dyDescent="0.35">
      <c r="A708" t="s">
        <v>1466</v>
      </c>
      <c r="B708" t="s">
        <v>1467</v>
      </c>
      <c r="C708" t="s">
        <v>13</v>
      </c>
      <c r="D708" t="s">
        <v>72</v>
      </c>
      <c r="E708" s="1">
        <v>45530</v>
      </c>
      <c r="F708" s="1">
        <v>45536</v>
      </c>
      <c r="G708">
        <v>5</v>
      </c>
      <c r="H708">
        <v>510.35</v>
      </c>
      <c r="I708" t="s">
        <v>15</v>
      </c>
      <c r="J708" t="s">
        <v>58</v>
      </c>
      <c r="K708" t="str">
        <f>TEXT(Table3[[#This Row],[Order Date]],"YYYY")</f>
        <v>2024</v>
      </c>
      <c r="L708" t="str">
        <f>TEXT(Table3[[#This Row],[Order Date]],"MMM")</f>
        <v>Aug</v>
      </c>
      <c r="M708" t="str">
        <f>TEXT(Table3[[#This Row],[Order Date]],"DDD")</f>
        <v>Mon</v>
      </c>
      <c r="N708" t="s">
        <v>17</v>
      </c>
      <c r="O708">
        <f>ROUND(G708*H708*VLOOKUP(Table3[[#This Row],[Product Name]],Table2[],2,FALSE),0)</f>
        <v>1914</v>
      </c>
      <c r="P708">
        <f>Table3[[#This Row],[Quantity]]*Table3[[#This Row],[Unit Price]]</f>
        <v>2551.75</v>
      </c>
      <c r="Q708">
        <f>Table3[[#This Row],[Sales Revenue]]-Table3[[#This Row],[Total Cost]]</f>
        <v>637.75</v>
      </c>
      <c r="R708">
        <f>DATEDIF(Table3[[#This Row],[Order Date]],Table3[[#This Row],[Delivery Date]],"D")</f>
        <v>6</v>
      </c>
    </row>
    <row r="709" spans="1:18" x14ac:dyDescent="0.35">
      <c r="A709" t="s">
        <v>1468</v>
      </c>
      <c r="B709" t="s">
        <v>1469</v>
      </c>
      <c r="C709" t="s">
        <v>13</v>
      </c>
      <c r="D709" t="s">
        <v>42</v>
      </c>
      <c r="E709" s="1">
        <v>45525</v>
      </c>
      <c r="F709" s="1">
        <v>45535</v>
      </c>
      <c r="G709">
        <v>1</v>
      </c>
      <c r="H709">
        <v>266.77999999999997</v>
      </c>
      <c r="I709" t="s">
        <v>15</v>
      </c>
      <c r="J709" t="s">
        <v>58</v>
      </c>
      <c r="K709" t="str">
        <f>TEXT(Table3[[#This Row],[Order Date]],"YYYY")</f>
        <v>2024</v>
      </c>
      <c r="L709" t="str">
        <f>TEXT(Table3[[#This Row],[Order Date]],"MMM")</f>
        <v>Aug</v>
      </c>
      <c r="M709" t="str">
        <f>TEXT(Table3[[#This Row],[Order Date]],"DDD")</f>
        <v>Wed</v>
      </c>
      <c r="N709" t="s">
        <v>17</v>
      </c>
      <c r="O709">
        <f>ROUND(G709*H709*VLOOKUP(Table3[[#This Row],[Product Name]],Table2[],2,FALSE),0)</f>
        <v>133</v>
      </c>
      <c r="P709">
        <f>Table3[[#This Row],[Quantity]]*Table3[[#This Row],[Unit Price]]</f>
        <v>266.77999999999997</v>
      </c>
      <c r="Q709">
        <f>Table3[[#This Row],[Sales Revenue]]-Table3[[#This Row],[Total Cost]]</f>
        <v>133.77999999999997</v>
      </c>
      <c r="R709">
        <f>DATEDIF(Table3[[#This Row],[Order Date]],Table3[[#This Row],[Delivery Date]],"D")</f>
        <v>10</v>
      </c>
    </row>
    <row r="710" spans="1:18" x14ac:dyDescent="0.35">
      <c r="A710" t="s">
        <v>1470</v>
      </c>
      <c r="B710" t="s">
        <v>1471</v>
      </c>
      <c r="C710" t="s">
        <v>20</v>
      </c>
      <c r="D710" t="s">
        <v>93</v>
      </c>
      <c r="E710" s="1">
        <v>45617</v>
      </c>
      <c r="F710" s="1">
        <v>45626</v>
      </c>
      <c r="G710">
        <v>3</v>
      </c>
      <c r="H710">
        <v>121.62</v>
      </c>
      <c r="I710" t="s">
        <v>15</v>
      </c>
      <c r="J710" t="s">
        <v>58</v>
      </c>
      <c r="K710" t="str">
        <f>TEXT(Table3[[#This Row],[Order Date]],"YYYY")</f>
        <v>2024</v>
      </c>
      <c r="L710" t="str">
        <f>TEXT(Table3[[#This Row],[Order Date]],"MMM")</f>
        <v>Nov</v>
      </c>
      <c r="M710" t="str">
        <f>TEXT(Table3[[#This Row],[Order Date]],"DDD")</f>
        <v>Thu</v>
      </c>
      <c r="N710" t="s">
        <v>17</v>
      </c>
      <c r="O710">
        <f>ROUND(G710*H710*VLOOKUP(Table3[[#This Row],[Product Name]],Table2[],2,FALSE),0)</f>
        <v>219</v>
      </c>
      <c r="P710">
        <f>Table3[[#This Row],[Quantity]]*Table3[[#This Row],[Unit Price]]</f>
        <v>364.86</v>
      </c>
      <c r="Q710">
        <f>Table3[[#This Row],[Sales Revenue]]-Table3[[#This Row],[Total Cost]]</f>
        <v>145.86000000000001</v>
      </c>
      <c r="R710">
        <f>DATEDIF(Table3[[#This Row],[Order Date]],Table3[[#This Row],[Delivery Date]],"D")</f>
        <v>9</v>
      </c>
    </row>
    <row r="711" spans="1:18" x14ac:dyDescent="0.35">
      <c r="A711" t="s">
        <v>1472</v>
      </c>
      <c r="B711" t="s">
        <v>1473</v>
      </c>
      <c r="C711" t="s">
        <v>13</v>
      </c>
      <c r="D711" t="s">
        <v>42</v>
      </c>
      <c r="E711" s="1">
        <v>45685</v>
      </c>
      <c r="F711" s="1">
        <v>45695</v>
      </c>
      <c r="G711">
        <v>8</v>
      </c>
      <c r="H711">
        <v>426.15</v>
      </c>
      <c r="I711" t="s">
        <v>33</v>
      </c>
      <c r="J711" t="s">
        <v>58</v>
      </c>
      <c r="K711" t="str">
        <f>TEXT(Table3[[#This Row],[Order Date]],"YYYY")</f>
        <v>2025</v>
      </c>
      <c r="L711" t="str">
        <f>TEXT(Table3[[#This Row],[Order Date]],"MMM")</f>
        <v>Jan</v>
      </c>
      <c r="M711" t="str">
        <f>TEXT(Table3[[#This Row],[Order Date]],"DDD")</f>
        <v>Tue</v>
      </c>
      <c r="N711" t="s">
        <v>79</v>
      </c>
      <c r="O711">
        <f>ROUND(G711*H711*VLOOKUP(Table3[[#This Row],[Product Name]],Table2[],2,FALSE),0)</f>
        <v>1705</v>
      </c>
      <c r="P711">
        <f>Table3[[#This Row],[Quantity]]*Table3[[#This Row],[Unit Price]]</f>
        <v>3409.2</v>
      </c>
      <c r="Q711">
        <f>Table3[[#This Row],[Sales Revenue]]-Table3[[#This Row],[Total Cost]]</f>
        <v>1704.1999999999998</v>
      </c>
      <c r="R711">
        <f>DATEDIF(Table3[[#This Row],[Order Date]],Table3[[#This Row],[Delivery Date]],"D")</f>
        <v>10</v>
      </c>
    </row>
    <row r="712" spans="1:18" x14ac:dyDescent="0.35">
      <c r="A712" t="s">
        <v>1474</v>
      </c>
      <c r="B712" t="s">
        <v>1475</v>
      </c>
      <c r="C712" t="s">
        <v>37</v>
      </c>
      <c r="D712" t="s">
        <v>75</v>
      </c>
      <c r="E712" s="1">
        <v>45515</v>
      </c>
      <c r="F712" s="1">
        <v>45518</v>
      </c>
      <c r="G712">
        <v>10</v>
      </c>
      <c r="H712">
        <v>433.31</v>
      </c>
      <c r="I712" t="s">
        <v>33</v>
      </c>
      <c r="J712" t="s">
        <v>16</v>
      </c>
      <c r="K712" t="str">
        <f>TEXT(Table3[[#This Row],[Order Date]],"YYYY")</f>
        <v>2024</v>
      </c>
      <c r="L712" t="str">
        <f>TEXT(Table3[[#This Row],[Order Date]],"MMM")</f>
        <v>Aug</v>
      </c>
      <c r="M712" t="str">
        <f>TEXT(Table3[[#This Row],[Order Date]],"DDD")</f>
        <v>Sun</v>
      </c>
      <c r="N712" t="s">
        <v>96</v>
      </c>
      <c r="O712">
        <f>ROUND(G712*H712*VLOOKUP(Table3[[#This Row],[Product Name]],Table2[],2,FALSE),0)</f>
        <v>3466</v>
      </c>
      <c r="P712">
        <f>Table3[[#This Row],[Quantity]]*Table3[[#This Row],[Unit Price]]</f>
        <v>4333.1000000000004</v>
      </c>
      <c r="Q712">
        <f>Table3[[#This Row],[Sales Revenue]]-Table3[[#This Row],[Total Cost]]</f>
        <v>867.10000000000036</v>
      </c>
      <c r="R712">
        <f>DATEDIF(Table3[[#This Row],[Order Date]],Table3[[#This Row],[Delivery Date]],"D")</f>
        <v>3</v>
      </c>
    </row>
    <row r="713" spans="1:18" x14ac:dyDescent="0.35">
      <c r="A713" t="s">
        <v>1476</v>
      </c>
      <c r="B713" t="s">
        <v>1477</v>
      </c>
      <c r="C713" t="s">
        <v>37</v>
      </c>
      <c r="D713" t="s">
        <v>114</v>
      </c>
      <c r="E713" s="1">
        <v>45582</v>
      </c>
      <c r="F713" s="1">
        <v>45592</v>
      </c>
      <c r="G713">
        <v>1</v>
      </c>
      <c r="H713">
        <v>892.55</v>
      </c>
      <c r="I713" t="s">
        <v>22</v>
      </c>
      <c r="J713" t="s">
        <v>58</v>
      </c>
      <c r="K713" t="str">
        <f>TEXT(Table3[[#This Row],[Order Date]],"YYYY")</f>
        <v>2024</v>
      </c>
      <c r="L713" t="str">
        <f>TEXT(Table3[[#This Row],[Order Date]],"MMM")</f>
        <v>Oct</v>
      </c>
      <c r="M713" t="str">
        <f>TEXT(Table3[[#This Row],[Order Date]],"DDD")</f>
        <v>Thu</v>
      </c>
      <c r="N713" t="s">
        <v>79</v>
      </c>
      <c r="O713">
        <f>ROUND(G713*H713*VLOOKUP(Table3[[#This Row],[Product Name]],Table2[],2,FALSE),0)</f>
        <v>536</v>
      </c>
      <c r="P713">
        <f>Table3[[#This Row],[Quantity]]*Table3[[#This Row],[Unit Price]]</f>
        <v>892.55</v>
      </c>
      <c r="Q713">
        <f>Table3[[#This Row],[Sales Revenue]]-Table3[[#This Row],[Total Cost]]</f>
        <v>356.54999999999995</v>
      </c>
      <c r="R713">
        <f>DATEDIF(Table3[[#This Row],[Order Date]],Table3[[#This Row],[Delivery Date]],"D")</f>
        <v>10</v>
      </c>
    </row>
    <row r="714" spans="1:18" x14ac:dyDescent="0.35">
      <c r="A714" t="s">
        <v>1478</v>
      </c>
      <c r="B714" t="s">
        <v>1479</v>
      </c>
      <c r="C714" t="s">
        <v>13</v>
      </c>
      <c r="D714" t="s">
        <v>42</v>
      </c>
      <c r="E714" s="1">
        <v>45475</v>
      </c>
      <c r="F714" s="1">
        <v>45477</v>
      </c>
      <c r="G714">
        <v>7</v>
      </c>
      <c r="H714">
        <v>402.97</v>
      </c>
      <c r="I714" t="s">
        <v>15</v>
      </c>
      <c r="J714" t="s">
        <v>58</v>
      </c>
      <c r="K714" t="str">
        <f>TEXT(Table3[[#This Row],[Order Date]],"YYYY")</f>
        <v>2024</v>
      </c>
      <c r="L714" t="str">
        <f>TEXT(Table3[[#This Row],[Order Date]],"MMM")</f>
        <v>Jul</v>
      </c>
      <c r="M714" t="str">
        <f>TEXT(Table3[[#This Row],[Order Date]],"DDD")</f>
        <v>Tue</v>
      </c>
      <c r="N714" t="s">
        <v>29</v>
      </c>
      <c r="O714">
        <f>ROUND(G714*H714*VLOOKUP(Table3[[#This Row],[Product Name]],Table2[],2,FALSE),0)</f>
        <v>1410</v>
      </c>
      <c r="P714">
        <f>Table3[[#This Row],[Quantity]]*Table3[[#This Row],[Unit Price]]</f>
        <v>2820.79</v>
      </c>
      <c r="Q714">
        <f>Table3[[#This Row],[Sales Revenue]]-Table3[[#This Row],[Total Cost]]</f>
        <v>1410.79</v>
      </c>
      <c r="R714">
        <f>DATEDIF(Table3[[#This Row],[Order Date]],Table3[[#This Row],[Delivery Date]],"D")</f>
        <v>2</v>
      </c>
    </row>
    <row r="715" spans="1:18" x14ac:dyDescent="0.35">
      <c r="A715" t="s">
        <v>1480</v>
      </c>
      <c r="B715" t="s">
        <v>1481</v>
      </c>
      <c r="C715" t="s">
        <v>13</v>
      </c>
      <c r="D715" t="s">
        <v>72</v>
      </c>
      <c r="E715" s="1">
        <v>45671</v>
      </c>
      <c r="F715" s="1">
        <v>45675</v>
      </c>
      <c r="G715">
        <v>5</v>
      </c>
      <c r="H715">
        <v>688.4</v>
      </c>
      <c r="I715" t="s">
        <v>22</v>
      </c>
      <c r="J715" t="s">
        <v>23</v>
      </c>
      <c r="K715" t="str">
        <f>TEXT(Table3[[#This Row],[Order Date]],"YYYY")</f>
        <v>2025</v>
      </c>
      <c r="L715" t="str">
        <f>TEXT(Table3[[#This Row],[Order Date]],"MMM")</f>
        <v>Jan</v>
      </c>
      <c r="M715" t="str">
        <f>TEXT(Table3[[#This Row],[Order Date]],"DDD")</f>
        <v>Tue</v>
      </c>
      <c r="N715" t="s">
        <v>34</v>
      </c>
      <c r="O715">
        <f>ROUND(G715*H715*VLOOKUP(Table3[[#This Row],[Product Name]],Table2[],2,FALSE),0)</f>
        <v>2582</v>
      </c>
      <c r="P715">
        <f>Table3[[#This Row],[Quantity]]*Table3[[#This Row],[Unit Price]]</f>
        <v>3442</v>
      </c>
      <c r="Q715">
        <f>Table3[[#This Row],[Sales Revenue]]-Table3[[#This Row],[Total Cost]]</f>
        <v>860</v>
      </c>
      <c r="R715">
        <f>DATEDIF(Table3[[#This Row],[Order Date]],Table3[[#This Row],[Delivery Date]],"D")</f>
        <v>4</v>
      </c>
    </row>
    <row r="716" spans="1:18" x14ac:dyDescent="0.35">
      <c r="A716" t="s">
        <v>1482</v>
      </c>
      <c r="B716" t="s">
        <v>1483</v>
      </c>
      <c r="C716" t="s">
        <v>61</v>
      </c>
      <c r="D716" t="s">
        <v>141</v>
      </c>
      <c r="E716" s="1">
        <v>45555</v>
      </c>
      <c r="F716" s="1">
        <v>45562</v>
      </c>
      <c r="G716">
        <v>2</v>
      </c>
      <c r="H716">
        <v>528.16999999999996</v>
      </c>
      <c r="I716" t="s">
        <v>22</v>
      </c>
      <c r="J716" t="s">
        <v>23</v>
      </c>
      <c r="K716" t="str">
        <f>TEXT(Table3[[#This Row],[Order Date]],"YYYY")</f>
        <v>2024</v>
      </c>
      <c r="L716" t="str">
        <f>TEXT(Table3[[#This Row],[Order Date]],"MMM")</f>
        <v>Sep</v>
      </c>
      <c r="M716" t="str">
        <f>TEXT(Table3[[#This Row],[Order Date]],"DDD")</f>
        <v>Fri</v>
      </c>
      <c r="N716" t="s">
        <v>43</v>
      </c>
      <c r="O716">
        <f>ROUND(G716*H716*VLOOKUP(Table3[[#This Row],[Product Name]],Table2[],2,FALSE),0)</f>
        <v>739</v>
      </c>
      <c r="P716">
        <f>Table3[[#This Row],[Quantity]]*Table3[[#This Row],[Unit Price]]</f>
        <v>1056.3399999999999</v>
      </c>
      <c r="Q716">
        <f>Table3[[#This Row],[Sales Revenue]]-Table3[[#This Row],[Total Cost]]</f>
        <v>317.33999999999992</v>
      </c>
      <c r="R716">
        <f>DATEDIF(Table3[[#This Row],[Order Date]],Table3[[#This Row],[Delivery Date]],"D")</f>
        <v>7</v>
      </c>
    </row>
    <row r="717" spans="1:18" x14ac:dyDescent="0.35">
      <c r="A717" t="s">
        <v>1484</v>
      </c>
      <c r="B717" t="s">
        <v>1485</v>
      </c>
      <c r="C717" t="s">
        <v>27</v>
      </c>
      <c r="D717" t="s">
        <v>46</v>
      </c>
      <c r="E717" s="1">
        <v>45353</v>
      </c>
      <c r="F717" s="1">
        <v>45356</v>
      </c>
      <c r="G717">
        <v>6</v>
      </c>
      <c r="H717">
        <v>895.18</v>
      </c>
      <c r="I717" t="s">
        <v>22</v>
      </c>
      <c r="J717" t="s">
        <v>58</v>
      </c>
      <c r="K717" t="str">
        <f>TEXT(Table3[[#This Row],[Order Date]],"YYYY")</f>
        <v>2024</v>
      </c>
      <c r="L717" t="str">
        <f>TEXT(Table3[[#This Row],[Order Date]],"MMM")</f>
        <v>Mar</v>
      </c>
      <c r="M717" t="str">
        <f>TEXT(Table3[[#This Row],[Order Date]],"DDD")</f>
        <v>Sat</v>
      </c>
      <c r="N717" t="s">
        <v>24</v>
      </c>
      <c r="O717">
        <f>ROUND(G717*H717*VLOOKUP(Table3[[#This Row],[Product Name]],Table2[],2,FALSE),0)</f>
        <v>2954</v>
      </c>
      <c r="P717">
        <f>Table3[[#This Row],[Quantity]]*Table3[[#This Row],[Unit Price]]</f>
        <v>5371.08</v>
      </c>
      <c r="Q717">
        <f>Table3[[#This Row],[Sales Revenue]]-Table3[[#This Row],[Total Cost]]</f>
        <v>2417.08</v>
      </c>
      <c r="R717">
        <f>DATEDIF(Table3[[#This Row],[Order Date]],Table3[[#This Row],[Delivery Date]],"D")</f>
        <v>3</v>
      </c>
    </row>
    <row r="718" spans="1:18" x14ac:dyDescent="0.35">
      <c r="A718" t="s">
        <v>1486</v>
      </c>
      <c r="B718" t="s">
        <v>1487</v>
      </c>
      <c r="C718" t="s">
        <v>37</v>
      </c>
      <c r="D718" t="s">
        <v>114</v>
      </c>
      <c r="E718" s="1">
        <v>45366</v>
      </c>
      <c r="F718" s="1">
        <v>45370</v>
      </c>
      <c r="G718">
        <v>4</v>
      </c>
      <c r="H718">
        <v>70.83</v>
      </c>
      <c r="I718" t="s">
        <v>33</v>
      </c>
      <c r="J718" t="s">
        <v>58</v>
      </c>
      <c r="K718" t="str">
        <f>TEXT(Table3[[#This Row],[Order Date]],"YYYY")</f>
        <v>2024</v>
      </c>
      <c r="L718" t="str">
        <f>TEXT(Table3[[#This Row],[Order Date]],"MMM")</f>
        <v>Mar</v>
      </c>
      <c r="M718" t="str">
        <f>TEXT(Table3[[#This Row],[Order Date]],"DDD")</f>
        <v>Fri</v>
      </c>
      <c r="N718" t="s">
        <v>50</v>
      </c>
      <c r="O718">
        <f>ROUND(G718*H718*VLOOKUP(Table3[[#This Row],[Product Name]],Table2[],2,FALSE),0)</f>
        <v>170</v>
      </c>
      <c r="P718">
        <f>Table3[[#This Row],[Quantity]]*Table3[[#This Row],[Unit Price]]</f>
        <v>283.32</v>
      </c>
      <c r="Q718">
        <f>Table3[[#This Row],[Sales Revenue]]-Table3[[#This Row],[Total Cost]]</f>
        <v>113.32</v>
      </c>
      <c r="R718">
        <f>DATEDIF(Table3[[#This Row],[Order Date]],Table3[[#This Row],[Delivery Date]],"D")</f>
        <v>4</v>
      </c>
    </row>
    <row r="719" spans="1:18" x14ac:dyDescent="0.35">
      <c r="A719" t="s">
        <v>1488</v>
      </c>
      <c r="B719" t="s">
        <v>1489</v>
      </c>
      <c r="C719" t="s">
        <v>20</v>
      </c>
      <c r="D719" t="s">
        <v>103</v>
      </c>
      <c r="E719" s="1">
        <v>45394</v>
      </c>
      <c r="F719" s="1">
        <v>45396</v>
      </c>
      <c r="G719">
        <v>3</v>
      </c>
      <c r="H719">
        <v>836.45</v>
      </c>
      <c r="I719" t="s">
        <v>15</v>
      </c>
      <c r="J719" t="s">
        <v>23</v>
      </c>
      <c r="K719" t="str">
        <f>TEXT(Table3[[#This Row],[Order Date]],"YYYY")</f>
        <v>2024</v>
      </c>
      <c r="L719" t="str">
        <f>TEXT(Table3[[#This Row],[Order Date]],"MMM")</f>
        <v>Apr</v>
      </c>
      <c r="M719" t="str">
        <f>TEXT(Table3[[#This Row],[Order Date]],"DDD")</f>
        <v>Fri</v>
      </c>
      <c r="N719" t="s">
        <v>39</v>
      </c>
      <c r="O719">
        <f>ROUND(G719*H719*VLOOKUP(Table3[[#This Row],[Product Name]],Table2[],2,FALSE),0)</f>
        <v>1380</v>
      </c>
      <c r="P719">
        <f>Table3[[#This Row],[Quantity]]*Table3[[#This Row],[Unit Price]]</f>
        <v>2509.3500000000004</v>
      </c>
      <c r="Q719">
        <f>Table3[[#This Row],[Sales Revenue]]-Table3[[#This Row],[Total Cost]]</f>
        <v>1129.3500000000004</v>
      </c>
      <c r="R719">
        <f>DATEDIF(Table3[[#This Row],[Order Date]],Table3[[#This Row],[Delivery Date]],"D")</f>
        <v>2</v>
      </c>
    </row>
    <row r="720" spans="1:18" x14ac:dyDescent="0.35">
      <c r="A720" t="s">
        <v>1490</v>
      </c>
      <c r="B720" t="s">
        <v>1491</v>
      </c>
      <c r="C720" t="s">
        <v>61</v>
      </c>
      <c r="D720" t="s">
        <v>119</v>
      </c>
      <c r="E720" s="1">
        <v>45427</v>
      </c>
      <c r="F720" s="1">
        <v>45433</v>
      </c>
      <c r="G720">
        <v>2</v>
      </c>
      <c r="H720">
        <v>933.79</v>
      </c>
      <c r="I720" t="s">
        <v>33</v>
      </c>
      <c r="J720" t="s">
        <v>16</v>
      </c>
      <c r="K720" t="str">
        <f>TEXT(Table3[[#This Row],[Order Date]],"YYYY")</f>
        <v>2024</v>
      </c>
      <c r="L720" t="str">
        <f>TEXT(Table3[[#This Row],[Order Date]],"MMM")</f>
        <v>May</v>
      </c>
      <c r="M720" t="str">
        <f>TEXT(Table3[[#This Row],[Order Date]],"DDD")</f>
        <v>Wed</v>
      </c>
      <c r="N720" t="s">
        <v>24</v>
      </c>
      <c r="O720">
        <f>ROUND(G720*H720*VLOOKUP(Table3[[#This Row],[Product Name]],Table2[],2,FALSE),0)</f>
        <v>1401</v>
      </c>
      <c r="P720">
        <f>Table3[[#This Row],[Quantity]]*Table3[[#This Row],[Unit Price]]</f>
        <v>1867.58</v>
      </c>
      <c r="Q720">
        <f>Table3[[#This Row],[Sales Revenue]]-Table3[[#This Row],[Total Cost]]</f>
        <v>466.57999999999993</v>
      </c>
      <c r="R720">
        <f>DATEDIF(Table3[[#This Row],[Order Date]],Table3[[#This Row],[Delivery Date]],"D")</f>
        <v>6</v>
      </c>
    </row>
    <row r="721" spans="1:18" x14ac:dyDescent="0.35">
      <c r="A721" t="s">
        <v>1492</v>
      </c>
      <c r="B721" t="s">
        <v>1493</v>
      </c>
      <c r="C721" t="s">
        <v>61</v>
      </c>
      <c r="D721" t="s">
        <v>62</v>
      </c>
      <c r="E721" s="1">
        <v>45382</v>
      </c>
      <c r="F721" s="1">
        <v>45389</v>
      </c>
      <c r="G721">
        <v>6</v>
      </c>
      <c r="H721">
        <v>669.89</v>
      </c>
      <c r="I721" t="s">
        <v>33</v>
      </c>
      <c r="J721" t="s">
        <v>16</v>
      </c>
      <c r="K721" t="str">
        <f>TEXT(Table3[[#This Row],[Order Date]],"YYYY")</f>
        <v>2024</v>
      </c>
      <c r="L721" t="str">
        <f>TEXT(Table3[[#This Row],[Order Date]],"MMM")</f>
        <v>Mar</v>
      </c>
      <c r="M721" t="str">
        <f>TEXT(Table3[[#This Row],[Order Date]],"DDD")</f>
        <v>Sun</v>
      </c>
      <c r="N721" t="s">
        <v>96</v>
      </c>
      <c r="O721">
        <f>ROUND(G721*H721*VLOOKUP(Table3[[#This Row],[Product Name]],Table2[],2,FALSE),0)</f>
        <v>2613</v>
      </c>
      <c r="P721">
        <f>Table3[[#This Row],[Quantity]]*Table3[[#This Row],[Unit Price]]</f>
        <v>4019.34</v>
      </c>
      <c r="Q721">
        <f>Table3[[#This Row],[Sales Revenue]]-Table3[[#This Row],[Total Cost]]</f>
        <v>1406.3400000000001</v>
      </c>
      <c r="R721">
        <f>DATEDIF(Table3[[#This Row],[Order Date]],Table3[[#This Row],[Delivery Date]],"D")</f>
        <v>7</v>
      </c>
    </row>
    <row r="722" spans="1:18" x14ac:dyDescent="0.35">
      <c r="A722" t="s">
        <v>1494</v>
      </c>
      <c r="B722" t="s">
        <v>1495</v>
      </c>
      <c r="C722" t="s">
        <v>13</v>
      </c>
      <c r="D722" t="s">
        <v>82</v>
      </c>
      <c r="E722" s="1">
        <v>45632</v>
      </c>
      <c r="F722" s="1">
        <v>45641</v>
      </c>
      <c r="G722">
        <v>5</v>
      </c>
      <c r="H722">
        <v>916.52</v>
      </c>
      <c r="I722" t="s">
        <v>15</v>
      </c>
      <c r="J722" t="s">
        <v>49</v>
      </c>
      <c r="K722" t="str">
        <f>TEXT(Table3[[#This Row],[Order Date]],"YYYY")</f>
        <v>2024</v>
      </c>
      <c r="L722" t="str">
        <f>TEXT(Table3[[#This Row],[Order Date]],"MMM")</f>
        <v>Dec</v>
      </c>
      <c r="M722" t="str">
        <f>TEXT(Table3[[#This Row],[Order Date]],"DDD")</f>
        <v>Fri</v>
      </c>
      <c r="N722" t="s">
        <v>50</v>
      </c>
      <c r="O722">
        <f>ROUND(G722*H722*VLOOKUP(Table3[[#This Row],[Product Name]],Table2[],2,FALSE),0)</f>
        <v>2979</v>
      </c>
      <c r="P722">
        <f>Table3[[#This Row],[Quantity]]*Table3[[#This Row],[Unit Price]]</f>
        <v>4582.6000000000004</v>
      </c>
      <c r="Q722">
        <f>Table3[[#This Row],[Sales Revenue]]-Table3[[#This Row],[Total Cost]]</f>
        <v>1603.6000000000004</v>
      </c>
      <c r="R722">
        <f>DATEDIF(Table3[[#This Row],[Order Date]],Table3[[#This Row],[Delivery Date]],"D")</f>
        <v>9</v>
      </c>
    </row>
    <row r="723" spans="1:18" x14ac:dyDescent="0.35">
      <c r="A723" t="s">
        <v>1496</v>
      </c>
      <c r="B723" t="s">
        <v>1497</v>
      </c>
      <c r="C723" t="s">
        <v>37</v>
      </c>
      <c r="D723" t="s">
        <v>114</v>
      </c>
      <c r="E723" s="1">
        <v>45723</v>
      </c>
      <c r="F723" s="1">
        <v>45731</v>
      </c>
      <c r="G723">
        <v>1</v>
      </c>
      <c r="H723">
        <v>425.23</v>
      </c>
      <c r="I723" t="s">
        <v>33</v>
      </c>
      <c r="J723" t="s">
        <v>16</v>
      </c>
      <c r="K723" t="str">
        <f>TEXT(Table3[[#This Row],[Order Date]],"YYYY")</f>
        <v>2025</v>
      </c>
      <c r="L723" t="str">
        <f>TEXT(Table3[[#This Row],[Order Date]],"MMM")</f>
        <v>Mar</v>
      </c>
      <c r="M723" t="str">
        <f>TEXT(Table3[[#This Row],[Order Date]],"DDD")</f>
        <v>Fri</v>
      </c>
      <c r="N723" t="s">
        <v>34</v>
      </c>
      <c r="O723">
        <f>ROUND(G723*H723*VLOOKUP(Table3[[#This Row],[Product Name]],Table2[],2,FALSE),0)</f>
        <v>255</v>
      </c>
      <c r="P723">
        <f>Table3[[#This Row],[Quantity]]*Table3[[#This Row],[Unit Price]]</f>
        <v>425.23</v>
      </c>
      <c r="Q723">
        <f>Table3[[#This Row],[Sales Revenue]]-Table3[[#This Row],[Total Cost]]</f>
        <v>170.23000000000002</v>
      </c>
      <c r="R723">
        <f>DATEDIF(Table3[[#This Row],[Order Date]],Table3[[#This Row],[Delivery Date]],"D")</f>
        <v>8</v>
      </c>
    </row>
    <row r="724" spans="1:18" x14ac:dyDescent="0.35">
      <c r="A724" t="s">
        <v>1498</v>
      </c>
      <c r="B724" t="s">
        <v>1499</v>
      </c>
      <c r="C724" t="s">
        <v>20</v>
      </c>
      <c r="D724" t="s">
        <v>93</v>
      </c>
      <c r="E724" s="1">
        <v>45658</v>
      </c>
      <c r="F724" s="1">
        <v>45664</v>
      </c>
      <c r="G724">
        <v>7</v>
      </c>
      <c r="H724">
        <v>119.13</v>
      </c>
      <c r="I724" t="s">
        <v>33</v>
      </c>
      <c r="J724" t="s">
        <v>49</v>
      </c>
      <c r="K724" t="str">
        <f>TEXT(Table3[[#This Row],[Order Date]],"YYYY")</f>
        <v>2025</v>
      </c>
      <c r="L724" t="str">
        <f>TEXT(Table3[[#This Row],[Order Date]],"MMM")</f>
        <v>Jan</v>
      </c>
      <c r="M724" t="str">
        <f>TEXT(Table3[[#This Row],[Order Date]],"DDD")</f>
        <v>Wed</v>
      </c>
      <c r="N724" t="s">
        <v>79</v>
      </c>
      <c r="O724">
        <f>ROUND(G724*H724*VLOOKUP(Table3[[#This Row],[Product Name]],Table2[],2,FALSE),0)</f>
        <v>500</v>
      </c>
      <c r="P724">
        <f>Table3[[#This Row],[Quantity]]*Table3[[#This Row],[Unit Price]]</f>
        <v>833.91</v>
      </c>
      <c r="Q724">
        <f>Table3[[#This Row],[Sales Revenue]]-Table3[[#This Row],[Total Cost]]</f>
        <v>333.90999999999997</v>
      </c>
      <c r="R724">
        <f>DATEDIF(Table3[[#This Row],[Order Date]],Table3[[#This Row],[Delivery Date]],"D")</f>
        <v>6</v>
      </c>
    </row>
    <row r="725" spans="1:18" x14ac:dyDescent="0.35">
      <c r="A725" t="s">
        <v>1500</v>
      </c>
      <c r="B725" t="s">
        <v>1501</v>
      </c>
      <c r="C725" t="s">
        <v>27</v>
      </c>
      <c r="D725" t="s">
        <v>124</v>
      </c>
      <c r="E725" s="1">
        <v>45567</v>
      </c>
      <c r="F725" s="1">
        <v>45571</v>
      </c>
      <c r="G725">
        <v>3</v>
      </c>
      <c r="H725">
        <v>12.21</v>
      </c>
      <c r="I725" t="s">
        <v>22</v>
      </c>
      <c r="J725" t="s">
        <v>49</v>
      </c>
      <c r="K725" t="str">
        <f>TEXT(Table3[[#This Row],[Order Date]],"YYYY")</f>
        <v>2024</v>
      </c>
      <c r="L725" t="str">
        <f>TEXT(Table3[[#This Row],[Order Date]],"MMM")</f>
        <v>Oct</v>
      </c>
      <c r="M725" t="str">
        <f>TEXT(Table3[[#This Row],[Order Date]],"DDD")</f>
        <v>Wed</v>
      </c>
      <c r="N725" t="s">
        <v>39</v>
      </c>
      <c r="O725">
        <f>ROUND(G725*H725*VLOOKUP(Table3[[#This Row],[Product Name]],Table2[],2,FALSE),0)</f>
        <v>24</v>
      </c>
      <c r="P725">
        <f>Table3[[#This Row],[Quantity]]*Table3[[#This Row],[Unit Price]]</f>
        <v>36.630000000000003</v>
      </c>
      <c r="Q725">
        <f>Table3[[#This Row],[Sales Revenue]]-Table3[[#This Row],[Total Cost]]</f>
        <v>12.630000000000003</v>
      </c>
      <c r="R725">
        <f>DATEDIF(Table3[[#This Row],[Order Date]],Table3[[#This Row],[Delivery Date]],"D")</f>
        <v>4</v>
      </c>
    </row>
    <row r="726" spans="1:18" x14ac:dyDescent="0.35">
      <c r="A726" t="s">
        <v>1502</v>
      </c>
      <c r="B726" t="s">
        <v>1503</v>
      </c>
      <c r="C726" t="s">
        <v>13</v>
      </c>
      <c r="D726" t="s">
        <v>55</v>
      </c>
      <c r="E726" s="1">
        <v>45381</v>
      </c>
      <c r="F726" s="1">
        <v>45388</v>
      </c>
      <c r="G726">
        <v>5</v>
      </c>
      <c r="H726">
        <v>485.15</v>
      </c>
      <c r="I726" t="s">
        <v>15</v>
      </c>
      <c r="J726" t="s">
        <v>49</v>
      </c>
      <c r="K726" t="str">
        <f>TEXT(Table3[[#This Row],[Order Date]],"YYYY")</f>
        <v>2024</v>
      </c>
      <c r="L726" t="str">
        <f>TEXT(Table3[[#This Row],[Order Date]],"MMM")</f>
        <v>Mar</v>
      </c>
      <c r="M726" t="str">
        <f>TEXT(Table3[[#This Row],[Order Date]],"DDD")</f>
        <v>Sat</v>
      </c>
      <c r="N726" t="s">
        <v>63</v>
      </c>
      <c r="O726">
        <f>ROUND(G726*H726*VLOOKUP(Table3[[#This Row],[Product Name]],Table2[],2,FALSE),0)</f>
        <v>1455</v>
      </c>
      <c r="P726">
        <f>Table3[[#This Row],[Quantity]]*Table3[[#This Row],[Unit Price]]</f>
        <v>2425.75</v>
      </c>
      <c r="Q726">
        <f>Table3[[#This Row],[Sales Revenue]]-Table3[[#This Row],[Total Cost]]</f>
        <v>970.75</v>
      </c>
      <c r="R726">
        <f>DATEDIF(Table3[[#This Row],[Order Date]],Table3[[#This Row],[Delivery Date]],"D")</f>
        <v>7</v>
      </c>
    </row>
    <row r="727" spans="1:18" x14ac:dyDescent="0.35">
      <c r="A727" t="s">
        <v>1504</v>
      </c>
      <c r="B727" t="s">
        <v>1505</v>
      </c>
      <c r="C727" t="s">
        <v>13</v>
      </c>
      <c r="D727" t="s">
        <v>82</v>
      </c>
      <c r="E727" s="1">
        <v>45566</v>
      </c>
      <c r="F727" s="1">
        <v>45570</v>
      </c>
      <c r="G727">
        <v>7</v>
      </c>
      <c r="H727">
        <v>154.12</v>
      </c>
      <c r="I727" t="s">
        <v>22</v>
      </c>
      <c r="J727" t="s">
        <v>16</v>
      </c>
      <c r="K727" t="str">
        <f>TEXT(Table3[[#This Row],[Order Date]],"YYYY")</f>
        <v>2024</v>
      </c>
      <c r="L727" t="str">
        <f>TEXT(Table3[[#This Row],[Order Date]],"MMM")</f>
        <v>Oct</v>
      </c>
      <c r="M727" t="str">
        <f>TEXT(Table3[[#This Row],[Order Date]],"DDD")</f>
        <v>Tue</v>
      </c>
      <c r="N727" t="s">
        <v>63</v>
      </c>
      <c r="O727">
        <f>ROUND(G727*H727*VLOOKUP(Table3[[#This Row],[Product Name]],Table2[],2,FALSE),0)</f>
        <v>701</v>
      </c>
      <c r="P727">
        <f>Table3[[#This Row],[Quantity]]*Table3[[#This Row],[Unit Price]]</f>
        <v>1078.8400000000001</v>
      </c>
      <c r="Q727">
        <f>Table3[[#This Row],[Sales Revenue]]-Table3[[#This Row],[Total Cost]]</f>
        <v>377.84000000000015</v>
      </c>
      <c r="R727">
        <f>DATEDIF(Table3[[#This Row],[Order Date]],Table3[[#This Row],[Delivery Date]],"D")</f>
        <v>4</v>
      </c>
    </row>
    <row r="728" spans="1:18" x14ac:dyDescent="0.35">
      <c r="A728" t="s">
        <v>1506</v>
      </c>
      <c r="B728" t="s">
        <v>1507</v>
      </c>
      <c r="C728" t="s">
        <v>20</v>
      </c>
      <c r="D728" t="s">
        <v>103</v>
      </c>
      <c r="E728" s="1">
        <v>45387</v>
      </c>
      <c r="F728" s="1">
        <v>45392</v>
      </c>
      <c r="G728">
        <v>1</v>
      </c>
      <c r="H728">
        <v>796.99</v>
      </c>
      <c r="I728" t="s">
        <v>15</v>
      </c>
      <c r="J728" t="s">
        <v>58</v>
      </c>
      <c r="K728" t="str">
        <f>TEXT(Table3[[#This Row],[Order Date]],"YYYY")</f>
        <v>2024</v>
      </c>
      <c r="L728" t="str">
        <f>TEXT(Table3[[#This Row],[Order Date]],"MMM")</f>
        <v>Apr</v>
      </c>
      <c r="M728" t="str">
        <f>TEXT(Table3[[#This Row],[Order Date]],"DDD")</f>
        <v>Fri</v>
      </c>
      <c r="N728" t="s">
        <v>79</v>
      </c>
      <c r="O728">
        <f>ROUND(G728*H728*VLOOKUP(Table3[[#This Row],[Product Name]],Table2[],2,FALSE),0)</f>
        <v>438</v>
      </c>
      <c r="P728">
        <f>Table3[[#This Row],[Quantity]]*Table3[[#This Row],[Unit Price]]</f>
        <v>796.99</v>
      </c>
      <c r="Q728">
        <f>Table3[[#This Row],[Sales Revenue]]-Table3[[#This Row],[Total Cost]]</f>
        <v>358.99</v>
      </c>
      <c r="R728">
        <f>DATEDIF(Table3[[#This Row],[Order Date]],Table3[[#This Row],[Delivery Date]],"D")</f>
        <v>5</v>
      </c>
    </row>
    <row r="729" spans="1:18" x14ac:dyDescent="0.35">
      <c r="A729" t="s">
        <v>1508</v>
      </c>
      <c r="B729" t="s">
        <v>1509</v>
      </c>
      <c r="C729" t="s">
        <v>61</v>
      </c>
      <c r="D729" t="s">
        <v>78</v>
      </c>
      <c r="E729" s="1">
        <v>45366</v>
      </c>
      <c r="F729" s="1">
        <v>45375</v>
      </c>
      <c r="G729">
        <v>5</v>
      </c>
      <c r="H729">
        <v>963.47</v>
      </c>
      <c r="I729" t="s">
        <v>15</v>
      </c>
      <c r="J729" t="s">
        <v>16</v>
      </c>
      <c r="K729" t="str">
        <f>TEXT(Table3[[#This Row],[Order Date]],"YYYY")</f>
        <v>2024</v>
      </c>
      <c r="L729" t="str">
        <f>TEXT(Table3[[#This Row],[Order Date]],"MMM")</f>
        <v>Mar</v>
      </c>
      <c r="M729" t="str">
        <f>TEXT(Table3[[#This Row],[Order Date]],"DDD")</f>
        <v>Fri</v>
      </c>
      <c r="N729" t="s">
        <v>17</v>
      </c>
      <c r="O729">
        <f>ROUND(G729*H729*VLOOKUP(Table3[[#This Row],[Product Name]],Table2[],2,FALSE),0)</f>
        <v>3372</v>
      </c>
      <c r="P729">
        <f>Table3[[#This Row],[Quantity]]*Table3[[#This Row],[Unit Price]]</f>
        <v>4817.3500000000004</v>
      </c>
      <c r="Q729">
        <f>Table3[[#This Row],[Sales Revenue]]-Table3[[#This Row],[Total Cost]]</f>
        <v>1445.3500000000004</v>
      </c>
      <c r="R729">
        <f>DATEDIF(Table3[[#This Row],[Order Date]],Table3[[#This Row],[Delivery Date]],"D")</f>
        <v>9</v>
      </c>
    </row>
    <row r="730" spans="1:18" x14ac:dyDescent="0.35">
      <c r="A730" t="s">
        <v>1510</v>
      </c>
      <c r="B730" t="s">
        <v>1511</v>
      </c>
      <c r="C730" t="s">
        <v>61</v>
      </c>
      <c r="D730" t="s">
        <v>62</v>
      </c>
      <c r="E730" s="1">
        <v>45724</v>
      </c>
      <c r="F730" s="1">
        <v>45727</v>
      </c>
      <c r="G730">
        <v>6</v>
      </c>
      <c r="H730">
        <v>887.48</v>
      </c>
      <c r="I730" t="s">
        <v>22</v>
      </c>
      <c r="J730" t="s">
        <v>58</v>
      </c>
      <c r="K730" t="str">
        <f>TEXT(Table3[[#This Row],[Order Date]],"YYYY")</f>
        <v>2025</v>
      </c>
      <c r="L730" t="str">
        <f>TEXT(Table3[[#This Row],[Order Date]],"MMM")</f>
        <v>Mar</v>
      </c>
      <c r="M730" t="str">
        <f>TEXT(Table3[[#This Row],[Order Date]],"DDD")</f>
        <v>Sat</v>
      </c>
      <c r="N730" t="s">
        <v>17</v>
      </c>
      <c r="O730">
        <f>ROUND(G730*H730*VLOOKUP(Table3[[#This Row],[Product Name]],Table2[],2,FALSE),0)</f>
        <v>3461</v>
      </c>
      <c r="P730">
        <f>Table3[[#This Row],[Quantity]]*Table3[[#This Row],[Unit Price]]</f>
        <v>5324.88</v>
      </c>
      <c r="Q730">
        <f>Table3[[#This Row],[Sales Revenue]]-Table3[[#This Row],[Total Cost]]</f>
        <v>1863.88</v>
      </c>
      <c r="R730">
        <f>DATEDIF(Table3[[#This Row],[Order Date]],Table3[[#This Row],[Delivery Date]],"D")</f>
        <v>3</v>
      </c>
    </row>
    <row r="731" spans="1:18" x14ac:dyDescent="0.35">
      <c r="A731" t="s">
        <v>1512</v>
      </c>
      <c r="B731" t="s">
        <v>1513</v>
      </c>
      <c r="C731" t="s">
        <v>37</v>
      </c>
      <c r="D731" t="s">
        <v>38</v>
      </c>
      <c r="E731" s="1">
        <v>45714</v>
      </c>
      <c r="F731" s="1">
        <v>45718</v>
      </c>
      <c r="G731">
        <v>4</v>
      </c>
      <c r="H731">
        <v>454.57</v>
      </c>
      <c r="I731" t="s">
        <v>15</v>
      </c>
      <c r="J731" t="s">
        <v>49</v>
      </c>
      <c r="K731" t="str">
        <f>TEXT(Table3[[#This Row],[Order Date]],"YYYY")</f>
        <v>2025</v>
      </c>
      <c r="L731" t="str">
        <f>TEXT(Table3[[#This Row],[Order Date]],"MMM")</f>
        <v>Feb</v>
      </c>
      <c r="M731" t="str">
        <f>TEXT(Table3[[#This Row],[Order Date]],"DDD")</f>
        <v>Wed</v>
      </c>
      <c r="N731" t="s">
        <v>34</v>
      </c>
      <c r="O731">
        <f>ROUND(G731*H731*VLOOKUP(Table3[[#This Row],[Product Name]],Table2[],2,FALSE),0)</f>
        <v>1273</v>
      </c>
      <c r="P731">
        <f>Table3[[#This Row],[Quantity]]*Table3[[#This Row],[Unit Price]]</f>
        <v>1818.28</v>
      </c>
      <c r="Q731">
        <f>Table3[[#This Row],[Sales Revenue]]-Table3[[#This Row],[Total Cost]]</f>
        <v>545.28</v>
      </c>
      <c r="R731">
        <f>DATEDIF(Table3[[#This Row],[Order Date]],Table3[[#This Row],[Delivery Date]],"D")</f>
        <v>4</v>
      </c>
    </row>
    <row r="732" spans="1:18" x14ac:dyDescent="0.35">
      <c r="A732" t="s">
        <v>1514</v>
      </c>
      <c r="B732" t="s">
        <v>1515</v>
      </c>
      <c r="C732" t="s">
        <v>27</v>
      </c>
      <c r="D732" t="s">
        <v>46</v>
      </c>
      <c r="E732" s="1">
        <v>45731</v>
      </c>
      <c r="F732" s="1">
        <v>45734</v>
      </c>
      <c r="G732">
        <v>2</v>
      </c>
      <c r="H732">
        <v>93.03</v>
      </c>
      <c r="I732" t="s">
        <v>33</v>
      </c>
      <c r="J732" t="s">
        <v>58</v>
      </c>
      <c r="K732" t="str">
        <f>TEXT(Table3[[#This Row],[Order Date]],"YYYY")</f>
        <v>2025</v>
      </c>
      <c r="L732" t="str">
        <f>TEXT(Table3[[#This Row],[Order Date]],"MMM")</f>
        <v>Mar</v>
      </c>
      <c r="M732" t="str">
        <f>TEXT(Table3[[#This Row],[Order Date]],"DDD")</f>
        <v>Sat</v>
      </c>
      <c r="N732" t="s">
        <v>34</v>
      </c>
      <c r="O732">
        <f>ROUND(G732*H732*VLOOKUP(Table3[[#This Row],[Product Name]],Table2[],2,FALSE),0)</f>
        <v>102</v>
      </c>
      <c r="P732">
        <f>Table3[[#This Row],[Quantity]]*Table3[[#This Row],[Unit Price]]</f>
        <v>186.06</v>
      </c>
      <c r="Q732">
        <f>Table3[[#This Row],[Sales Revenue]]-Table3[[#This Row],[Total Cost]]</f>
        <v>84.06</v>
      </c>
      <c r="R732">
        <f>DATEDIF(Table3[[#This Row],[Order Date]],Table3[[#This Row],[Delivery Date]],"D")</f>
        <v>3</v>
      </c>
    </row>
    <row r="733" spans="1:18" x14ac:dyDescent="0.35">
      <c r="A733" t="s">
        <v>1516</v>
      </c>
      <c r="B733" t="s">
        <v>1517</v>
      </c>
      <c r="C733" t="s">
        <v>20</v>
      </c>
      <c r="D733" t="s">
        <v>21</v>
      </c>
      <c r="E733" s="1">
        <v>45402</v>
      </c>
      <c r="F733" s="1">
        <v>45411</v>
      </c>
      <c r="G733">
        <v>1</v>
      </c>
      <c r="H733">
        <v>791.24</v>
      </c>
      <c r="I733" t="s">
        <v>33</v>
      </c>
      <c r="J733" t="s">
        <v>23</v>
      </c>
      <c r="K733" t="str">
        <f>TEXT(Table3[[#This Row],[Order Date]],"YYYY")</f>
        <v>2024</v>
      </c>
      <c r="L733" t="str">
        <f>TEXT(Table3[[#This Row],[Order Date]],"MMM")</f>
        <v>Apr</v>
      </c>
      <c r="M733" t="str">
        <f>TEXT(Table3[[#This Row],[Order Date]],"DDD")</f>
        <v>Sat</v>
      </c>
      <c r="N733" t="s">
        <v>79</v>
      </c>
      <c r="O733">
        <f>ROUND(G733*H733*VLOOKUP(Table3[[#This Row],[Product Name]],Table2[],2,FALSE),0)</f>
        <v>514</v>
      </c>
      <c r="P733">
        <f>Table3[[#This Row],[Quantity]]*Table3[[#This Row],[Unit Price]]</f>
        <v>791.24</v>
      </c>
      <c r="Q733">
        <f>Table3[[#This Row],[Sales Revenue]]-Table3[[#This Row],[Total Cost]]</f>
        <v>277.24</v>
      </c>
      <c r="R733">
        <f>DATEDIF(Table3[[#This Row],[Order Date]],Table3[[#This Row],[Delivery Date]],"D")</f>
        <v>9</v>
      </c>
    </row>
    <row r="734" spans="1:18" x14ac:dyDescent="0.35">
      <c r="A734" t="s">
        <v>1518</v>
      </c>
      <c r="B734" t="s">
        <v>1519</v>
      </c>
      <c r="C734" t="s">
        <v>13</v>
      </c>
      <c r="D734" t="s">
        <v>14</v>
      </c>
      <c r="E734" s="1">
        <v>45659</v>
      </c>
      <c r="F734" s="1">
        <v>45669</v>
      </c>
      <c r="G734">
        <v>6</v>
      </c>
      <c r="H734">
        <v>933.97</v>
      </c>
      <c r="I734" t="s">
        <v>22</v>
      </c>
      <c r="J734" t="s">
        <v>49</v>
      </c>
      <c r="K734" t="str">
        <f>TEXT(Table3[[#This Row],[Order Date]],"YYYY")</f>
        <v>2025</v>
      </c>
      <c r="L734" t="str">
        <f>TEXT(Table3[[#This Row],[Order Date]],"MMM")</f>
        <v>Jan</v>
      </c>
      <c r="M734" t="str">
        <f>TEXT(Table3[[#This Row],[Order Date]],"DDD")</f>
        <v>Thu</v>
      </c>
      <c r="N734" t="s">
        <v>50</v>
      </c>
      <c r="O734">
        <f>ROUND(G734*H734*VLOOKUP(Table3[[#This Row],[Product Name]],Table2[],2,FALSE),0)</f>
        <v>4203</v>
      </c>
      <c r="P734">
        <f>Table3[[#This Row],[Quantity]]*Table3[[#This Row],[Unit Price]]</f>
        <v>5603.82</v>
      </c>
      <c r="Q734">
        <f>Table3[[#This Row],[Sales Revenue]]-Table3[[#This Row],[Total Cost]]</f>
        <v>1400.8199999999997</v>
      </c>
      <c r="R734">
        <f>DATEDIF(Table3[[#This Row],[Order Date]],Table3[[#This Row],[Delivery Date]],"D")</f>
        <v>10</v>
      </c>
    </row>
    <row r="735" spans="1:18" x14ac:dyDescent="0.35">
      <c r="A735" t="s">
        <v>1520</v>
      </c>
      <c r="B735" t="s">
        <v>675</v>
      </c>
      <c r="C735" t="s">
        <v>13</v>
      </c>
      <c r="D735" t="s">
        <v>82</v>
      </c>
      <c r="E735" s="1">
        <v>45323</v>
      </c>
      <c r="F735" s="1">
        <v>45332</v>
      </c>
      <c r="G735">
        <v>4</v>
      </c>
      <c r="H735">
        <v>856.96</v>
      </c>
      <c r="I735" t="s">
        <v>22</v>
      </c>
      <c r="J735" t="s">
        <v>58</v>
      </c>
      <c r="K735" t="str">
        <f>TEXT(Table3[[#This Row],[Order Date]],"YYYY")</f>
        <v>2024</v>
      </c>
      <c r="L735" t="str">
        <f>TEXT(Table3[[#This Row],[Order Date]],"MMM")</f>
        <v>Feb</v>
      </c>
      <c r="M735" t="str">
        <f>TEXT(Table3[[#This Row],[Order Date]],"DDD")</f>
        <v>Thu</v>
      </c>
      <c r="N735" t="s">
        <v>29</v>
      </c>
      <c r="O735">
        <f>ROUND(G735*H735*VLOOKUP(Table3[[#This Row],[Product Name]],Table2[],2,FALSE),0)</f>
        <v>2228</v>
      </c>
      <c r="P735">
        <f>Table3[[#This Row],[Quantity]]*Table3[[#This Row],[Unit Price]]</f>
        <v>3427.84</v>
      </c>
      <c r="Q735">
        <f>Table3[[#This Row],[Sales Revenue]]-Table3[[#This Row],[Total Cost]]</f>
        <v>1199.8400000000001</v>
      </c>
      <c r="R735">
        <f>DATEDIF(Table3[[#This Row],[Order Date]],Table3[[#This Row],[Delivery Date]],"D")</f>
        <v>9</v>
      </c>
    </row>
    <row r="736" spans="1:18" x14ac:dyDescent="0.35">
      <c r="A736" t="s">
        <v>1521</v>
      </c>
      <c r="B736" t="s">
        <v>1522</v>
      </c>
      <c r="C736" t="s">
        <v>61</v>
      </c>
      <c r="D736" t="s">
        <v>78</v>
      </c>
      <c r="E736" s="1">
        <v>45439</v>
      </c>
      <c r="F736" s="1">
        <v>45447</v>
      </c>
      <c r="G736">
        <v>10</v>
      </c>
      <c r="H736">
        <v>719.89</v>
      </c>
      <c r="I736" t="s">
        <v>33</v>
      </c>
      <c r="J736" t="s">
        <v>16</v>
      </c>
      <c r="K736" t="str">
        <f>TEXT(Table3[[#This Row],[Order Date]],"YYYY")</f>
        <v>2024</v>
      </c>
      <c r="L736" t="str">
        <f>TEXT(Table3[[#This Row],[Order Date]],"MMM")</f>
        <v>May</v>
      </c>
      <c r="M736" t="str">
        <f>TEXT(Table3[[#This Row],[Order Date]],"DDD")</f>
        <v>Mon</v>
      </c>
      <c r="N736" t="s">
        <v>34</v>
      </c>
      <c r="O736">
        <f>ROUND(G736*H736*VLOOKUP(Table3[[#This Row],[Product Name]],Table2[],2,FALSE),0)</f>
        <v>5039</v>
      </c>
      <c r="P736">
        <f>Table3[[#This Row],[Quantity]]*Table3[[#This Row],[Unit Price]]</f>
        <v>7198.9</v>
      </c>
      <c r="Q736">
        <f>Table3[[#This Row],[Sales Revenue]]-Table3[[#This Row],[Total Cost]]</f>
        <v>2159.8999999999996</v>
      </c>
      <c r="R736">
        <f>DATEDIF(Table3[[#This Row],[Order Date]],Table3[[#This Row],[Delivery Date]],"D")</f>
        <v>8</v>
      </c>
    </row>
    <row r="737" spans="1:18" x14ac:dyDescent="0.35">
      <c r="A737" t="s">
        <v>1523</v>
      </c>
      <c r="B737" t="s">
        <v>1524</v>
      </c>
      <c r="C737" t="s">
        <v>27</v>
      </c>
      <c r="D737" t="s">
        <v>124</v>
      </c>
      <c r="E737" s="1">
        <v>45625</v>
      </c>
      <c r="F737" s="1">
        <v>45629</v>
      </c>
      <c r="G737">
        <v>10</v>
      </c>
      <c r="H737">
        <v>878.06</v>
      </c>
      <c r="I737" t="s">
        <v>15</v>
      </c>
      <c r="J737" t="s">
        <v>49</v>
      </c>
      <c r="K737" t="str">
        <f>TEXT(Table3[[#This Row],[Order Date]],"YYYY")</f>
        <v>2024</v>
      </c>
      <c r="L737" t="str">
        <f>TEXT(Table3[[#This Row],[Order Date]],"MMM")</f>
        <v>Nov</v>
      </c>
      <c r="M737" t="str">
        <f>TEXT(Table3[[#This Row],[Order Date]],"DDD")</f>
        <v>Fri</v>
      </c>
      <c r="N737" t="s">
        <v>79</v>
      </c>
      <c r="O737">
        <f>ROUND(G737*H737*VLOOKUP(Table3[[#This Row],[Product Name]],Table2[],2,FALSE),0)</f>
        <v>5707</v>
      </c>
      <c r="P737">
        <f>Table3[[#This Row],[Quantity]]*Table3[[#This Row],[Unit Price]]</f>
        <v>8780.5999999999985</v>
      </c>
      <c r="Q737">
        <f>Table3[[#This Row],[Sales Revenue]]-Table3[[#This Row],[Total Cost]]</f>
        <v>3073.5999999999985</v>
      </c>
      <c r="R737">
        <f>DATEDIF(Table3[[#This Row],[Order Date]],Table3[[#This Row],[Delivery Date]],"D")</f>
        <v>4</v>
      </c>
    </row>
    <row r="738" spans="1:18" x14ac:dyDescent="0.35">
      <c r="A738" t="s">
        <v>1525</v>
      </c>
      <c r="B738" t="s">
        <v>1526</v>
      </c>
      <c r="C738" t="s">
        <v>13</v>
      </c>
      <c r="D738" t="s">
        <v>42</v>
      </c>
      <c r="E738" s="1">
        <v>45541</v>
      </c>
      <c r="F738" s="1">
        <v>45545</v>
      </c>
      <c r="G738">
        <v>6</v>
      </c>
      <c r="H738">
        <v>831.8</v>
      </c>
      <c r="I738" t="s">
        <v>33</v>
      </c>
      <c r="J738" t="s">
        <v>49</v>
      </c>
      <c r="K738" t="str">
        <f>TEXT(Table3[[#This Row],[Order Date]],"YYYY")</f>
        <v>2024</v>
      </c>
      <c r="L738" t="str">
        <f>TEXT(Table3[[#This Row],[Order Date]],"MMM")</f>
        <v>Sep</v>
      </c>
      <c r="M738" t="str">
        <f>TEXT(Table3[[#This Row],[Order Date]],"DDD")</f>
        <v>Fri</v>
      </c>
      <c r="N738" t="s">
        <v>96</v>
      </c>
      <c r="O738">
        <f>ROUND(G738*H738*VLOOKUP(Table3[[#This Row],[Product Name]],Table2[],2,FALSE),0)</f>
        <v>2495</v>
      </c>
      <c r="P738">
        <f>Table3[[#This Row],[Quantity]]*Table3[[#This Row],[Unit Price]]</f>
        <v>4990.7999999999993</v>
      </c>
      <c r="Q738">
        <f>Table3[[#This Row],[Sales Revenue]]-Table3[[#This Row],[Total Cost]]</f>
        <v>2495.7999999999993</v>
      </c>
      <c r="R738">
        <f>DATEDIF(Table3[[#This Row],[Order Date]],Table3[[#This Row],[Delivery Date]],"D")</f>
        <v>4</v>
      </c>
    </row>
    <row r="739" spans="1:18" x14ac:dyDescent="0.35">
      <c r="A739" t="s">
        <v>1527</v>
      </c>
      <c r="B739" t="s">
        <v>1528</v>
      </c>
      <c r="C739" t="s">
        <v>61</v>
      </c>
      <c r="D739" t="s">
        <v>62</v>
      </c>
      <c r="E739" s="1">
        <v>45310</v>
      </c>
      <c r="F739" s="1">
        <v>45320</v>
      </c>
      <c r="G739">
        <v>7</v>
      </c>
      <c r="H739">
        <v>995.21</v>
      </c>
      <c r="I739" t="s">
        <v>22</v>
      </c>
      <c r="J739" t="s">
        <v>16</v>
      </c>
      <c r="K739" t="str">
        <f>TEXT(Table3[[#This Row],[Order Date]],"YYYY")</f>
        <v>2024</v>
      </c>
      <c r="L739" t="str">
        <f>TEXT(Table3[[#This Row],[Order Date]],"MMM")</f>
        <v>Jan</v>
      </c>
      <c r="M739" t="str">
        <f>TEXT(Table3[[#This Row],[Order Date]],"DDD")</f>
        <v>Fri</v>
      </c>
      <c r="N739" t="s">
        <v>96</v>
      </c>
      <c r="O739">
        <f>ROUND(G739*H739*VLOOKUP(Table3[[#This Row],[Product Name]],Table2[],2,FALSE),0)</f>
        <v>4528</v>
      </c>
      <c r="P739">
        <f>Table3[[#This Row],[Quantity]]*Table3[[#This Row],[Unit Price]]</f>
        <v>6966.47</v>
      </c>
      <c r="Q739">
        <f>Table3[[#This Row],[Sales Revenue]]-Table3[[#This Row],[Total Cost]]</f>
        <v>2438.4700000000003</v>
      </c>
      <c r="R739">
        <f>DATEDIF(Table3[[#This Row],[Order Date]],Table3[[#This Row],[Delivery Date]],"D")</f>
        <v>10</v>
      </c>
    </row>
    <row r="740" spans="1:18" x14ac:dyDescent="0.35">
      <c r="A740" t="s">
        <v>1529</v>
      </c>
      <c r="B740" t="s">
        <v>1530</v>
      </c>
      <c r="C740" t="s">
        <v>27</v>
      </c>
      <c r="D740" t="s">
        <v>46</v>
      </c>
      <c r="E740" s="1">
        <v>45667</v>
      </c>
      <c r="F740" s="1">
        <v>45670</v>
      </c>
      <c r="G740">
        <v>6</v>
      </c>
      <c r="H740">
        <v>585.04999999999995</v>
      </c>
      <c r="I740" t="s">
        <v>15</v>
      </c>
      <c r="J740" t="s">
        <v>58</v>
      </c>
      <c r="K740" t="str">
        <f>TEXT(Table3[[#This Row],[Order Date]],"YYYY")</f>
        <v>2025</v>
      </c>
      <c r="L740" t="str">
        <f>TEXT(Table3[[#This Row],[Order Date]],"MMM")</f>
        <v>Jan</v>
      </c>
      <c r="M740" t="str">
        <f>TEXT(Table3[[#This Row],[Order Date]],"DDD")</f>
        <v>Fri</v>
      </c>
      <c r="N740" t="s">
        <v>29</v>
      </c>
      <c r="O740">
        <f>ROUND(G740*H740*VLOOKUP(Table3[[#This Row],[Product Name]],Table2[],2,FALSE),0)</f>
        <v>1931</v>
      </c>
      <c r="P740">
        <f>Table3[[#This Row],[Quantity]]*Table3[[#This Row],[Unit Price]]</f>
        <v>3510.2999999999997</v>
      </c>
      <c r="Q740">
        <f>Table3[[#This Row],[Sales Revenue]]-Table3[[#This Row],[Total Cost]]</f>
        <v>1579.2999999999997</v>
      </c>
      <c r="R740">
        <f>DATEDIF(Table3[[#This Row],[Order Date]],Table3[[#This Row],[Delivery Date]],"D")</f>
        <v>3</v>
      </c>
    </row>
    <row r="741" spans="1:18" x14ac:dyDescent="0.35">
      <c r="A741" t="s">
        <v>1531</v>
      </c>
      <c r="B741" t="s">
        <v>1532</v>
      </c>
      <c r="C741" t="s">
        <v>37</v>
      </c>
      <c r="D741" t="s">
        <v>75</v>
      </c>
      <c r="E741" s="1">
        <v>45423</v>
      </c>
      <c r="F741" s="1">
        <v>45431</v>
      </c>
      <c r="G741">
        <v>6</v>
      </c>
      <c r="H741">
        <v>863.01</v>
      </c>
      <c r="I741" t="s">
        <v>33</v>
      </c>
      <c r="J741" t="s">
        <v>49</v>
      </c>
      <c r="K741" t="str">
        <f>TEXT(Table3[[#This Row],[Order Date]],"YYYY")</f>
        <v>2024</v>
      </c>
      <c r="L741" t="str">
        <f>TEXT(Table3[[#This Row],[Order Date]],"MMM")</f>
        <v>May</v>
      </c>
      <c r="M741" t="str">
        <f>TEXT(Table3[[#This Row],[Order Date]],"DDD")</f>
        <v>Sat</v>
      </c>
      <c r="N741" t="s">
        <v>63</v>
      </c>
      <c r="O741">
        <f>ROUND(G741*H741*VLOOKUP(Table3[[#This Row],[Product Name]],Table2[],2,FALSE),0)</f>
        <v>4142</v>
      </c>
      <c r="P741">
        <f>Table3[[#This Row],[Quantity]]*Table3[[#This Row],[Unit Price]]</f>
        <v>5178.0599999999995</v>
      </c>
      <c r="Q741">
        <f>Table3[[#This Row],[Sales Revenue]]-Table3[[#This Row],[Total Cost]]</f>
        <v>1036.0599999999995</v>
      </c>
      <c r="R741">
        <f>DATEDIF(Table3[[#This Row],[Order Date]],Table3[[#This Row],[Delivery Date]],"D")</f>
        <v>8</v>
      </c>
    </row>
    <row r="742" spans="1:18" x14ac:dyDescent="0.35">
      <c r="A742" t="s">
        <v>1533</v>
      </c>
      <c r="B742" t="s">
        <v>1534</v>
      </c>
      <c r="C742" t="s">
        <v>13</v>
      </c>
      <c r="D742" t="s">
        <v>55</v>
      </c>
      <c r="E742" s="1">
        <v>45443</v>
      </c>
      <c r="F742" s="1">
        <v>45445</v>
      </c>
      <c r="G742">
        <v>8</v>
      </c>
      <c r="H742">
        <v>638.51</v>
      </c>
      <c r="I742" t="s">
        <v>15</v>
      </c>
      <c r="J742" t="s">
        <v>16</v>
      </c>
      <c r="K742" t="str">
        <f>TEXT(Table3[[#This Row],[Order Date]],"YYYY")</f>
        <v>2024</v>
      </c>
      <c r="L742" t="str">
        <f>TEXT(Table3[[#This Row],[Order Date]],"MMM")</f>
        <v>May</v>
      </c>
      <c r="M742" t="str">
        <f>TEXT(Table3[[#This Row],[Order Date]],"DDD")</f>
        <v>Fri</v>
      </c>
      <c r="N742" t="s">
        <v>24</v>
      </c>
      <c r="O742">
        <f>ROUND(G742*H742*VLOOKUP(Table3[[#This Row],[Product Name]],Table2[],2,FALSE),0)</f>
        <v>3065</v>
      </c>
      <c r="P742">
        <f>Table3[[#This Row],[Quantity]]*Table3[[#This Row],[Unit Price]]</f>
        <v>5108.08</v>
      </c>
      <c r="Q742">
        <f>Table3[[#This Row],[Sales Revenue]]-Table3[[#This Row],[Total Cost]]</f>
        <v>2043.08</v>
      </c>
      <c r="R742">
        <f>DATEDIF(Table3[[#This Row],[Order Date]],Table3[[#This Row],[Delivery Date]],"D")</f>
        <v>2</v>
      </c>
    </row>
    <row r="743" spans="1:18" x14ac:dyDescent="0.35">
      <c r="A743" t="s">
        <v>1535</v>
      </c>
      <c r="B743" t="s">
        <v>1536</v>
      </c>
      <c r="C743" t="s">
        <v>37</v>
      </c>
      <c r="D743" t="s">
        <v>75</v>
      </c>
      <c r="E743" s="1">
        <v>45328</v>
      </c>
      <c r="F743" s="1">
        <v>45333</v>
      </c>
      <c r="G743">
        <v>1</v>
      </c>
      <c r="H743">
        <v>731.1</v>
      </c>
      <c r="I743" t="s">
        <v>33</v>
      </c>
      <c r="J743" t="s">
        <v>49</v>
      </c>
      <c r="K743" t="str">
        <f>TEXT(Table3[[#This Row],[Order Date]],"YYYY")</f>
        <v>2024</v>
      </c>
      <c r="L743" t="str">
        <f>TEXT(Table3[[#This Row],[Order Date]],"MMM")</f>
        <v>Feb</v>
      </c>
      <c r="M743" t="str">
        <f>TEXT(Table3[[#This Row],[Order Date]],"DDD")</f>
        <v>Tue</v>
      </c>
      <c r="N743" t="s">
        <v>63</v>
      </c>
      <c r="O743">
        <f>ROUND(G743*H743*VLOOKUP(Table3[[#This Row],[Product Name]],Table2[],2,FALSE),0)</f>
        <v>585</v>
      </c>
      <c r="P743">
        <f>Table3[[#This Row],[Quantity]]*Table3[[#This Row],[Unit Price]]</f>
        <v>731.1</v>
      </c>
      <c r="Q743">
        <f>Table3[[#This Row],[Sales Revenue]]-Table3[[#This Row],[Total Cost]]</f>
        <v>146.10000000000002</v>
      </c>
      <c r="R743">
        <f>DATEDIF(Table3[[#This Row],[Order Date]],Table3[[#This Row],[Delivery Date]],"D")</f>
        <v>5</v>
      </c>
    </row>
    <row r="744" spans="1:18" x14ac:dyDescent="0.35">
      <c r="A744" t="s">
        <v>1537</v>
      </c>
      <c r="B744" t="s">
        <v>1538</v>
      </c>
      <c r="C744" t="s">
        <v>61</v>
      </c>
      <c r="D744" t="s">
        <v>62</v>
      </c>
      <c r="E744" s="1">
        <v>45743</v>
      </c>
      <c r="F744" s="1">
        <v>45751</v>
      </c>
      <c r="G744">
        <v>4</v>
      </c>
      <c r="H744">
        <v>315.25</v>
      </c>
      <c r="I744" t="s">
        <v>22</v>
      </c>
      <c r="J744" t="s">
        <v>49</v>
      </c>
      <c r="K744" t="str">
        <f>TEXT(Table3[[#This Row],[Order Date]],"YYYY")</f>
        <v>2025</v>
      </c>
      <c r="L744" t="str">
        <f>TEXT(Table3[[#This Row],[Order Date]],"MMM")</f>
        <v>Mar</v>
      </c>
      <c r="M744" t="str">
        <f>TEXT(Table3[[#This Row],[Order Date]],"DDD")</f>
        <v>Thu</v>
      </c>
      <c r="N744" t="s">
        <v>24</v>
      </c>
      <c r="O744">
        <f>ROUND(G744*H744*VLOOKUP(Table3[[#This Row],[Product Name]],Table2[],2,FALSE),0)</f>
        <v>820</v>
      </c>
      <c r="P744">
        <f>Table3[[#This Row],[Quantity]]*Table3[[#This Row],[Unit Price]]</f>
        <v>1261</v>
      </c>
      <c r="Q744">
        <f>Table3[[#This Row],[Sales Revenue]]-Table3[[#This Row],[Total Cost]]</f>
        <v>441</v>
      </c>
      <c r="R744">
        <f>DATEDIF(Table3[[#This Row],[Order Date]],Table3[[#This Row],[Delivery Date]],"D")</f>
        <v>8</v>
      </c>
    </row>
    <row r="745" spans="1:18" x14ac:dyDescent="0.35">
      <c r="A745" t="s">
        <v>1539</v>
      </c>
      <c r="B745" t="s">
        <v>1540</v>
      </c>
      <c r="C745" t="s">
        <v>13</v>
      </c>
      <c r="D745" t="s">
        <v>42</v>
      </c>
      <c r="E745" s="1">
        <v>45722</v>
      </c>
      <c r="F745" s="1">
        <v>45725</v>
      </c>
      <c r="G745">
        <v>1</v>
      </c>
      <c r="H745">
        <v>853.04</v>
      </c>
      <c r="I745" t="s">
        <v>33</v>
      </c>
      <c r="J745" t="s">
        <v>23</v>
      </c>
      <c r="K745" t="str">
        <f>TEXT(Table3[[#This Row],[Order Date]],"YYYY")</f>
        <v>2025</v>
      </c>
      <c r="L745" t="str">
        <f>TEXT(Table3[[#This Row],[Order Date]],"MMM")</f>
        <v>Mar</v>
      </c>
      <c r="M745" t="str">
        <f>TEXT(Table3[[#This Row],[Order Date]],"DDD")</f>
        <v>Thu</v>
      </c>
      <c r="N745" t="s">
        <v>96</v>
      </c>
      <c r="O745">
        <f>ROUND(G745*H745*VLOOKUP(Table3[[#This Row],[Product Name]],Table2[],2,FALSE),0)</f>
        <v>427</v>
      </c>
      <c r="P745">
        <f>Table3[[#This Row],[Quantity]]*Table3[[#This Row],[Unit Price]]</f>
        <v>853.04</v>
      </c>
      <c r="Q745">
        <f>Table3[[#This Row],[Sales Revenue]]-Table3[[#This Row],[Total Cost]]</f>
        <v>426.03999999999996</v>
      </c>
      <c r="R745">
        <f>DATEDIF(Table3[[#This Row],[Order Date]],Table3[[#This Row],[Delivery Date]],"D")</f>
        <v>3</v>
      </c>
    </row>
    <row r="746" spans="1:18" x14ac:dyDescent="0.35">
      <c r="A746" t="s">
        <v>1541</v>
      </c>
      <c r="B746" t="s">
        <v>1542</v>
      </c>
      <c r="C746" t="s">
        <v>27</v>
      </c>
      <c r="D746" t="s">
        <v>28</v>
      </c>
      <c r="E746" s="1">
        <v>45537</v>
      </c>
      <c r="F746" s="1">
        <v>45546</v>
      </c>
      <c r="G746">
        <v>5</v>
      </c>
      <c r="H746">
        <v>146.88999999999999</v>
      </c>
      <c r="I746" t="s">
        <v>15</v>
      </c>
      <c r="J746" t="s">
        <v>23</v>
      </c>
      <c r="K746" t="str">
        <f>TEXT(Table3[[#This Row],[Order Date]],"YYYY")</f>
        <v>2024</v>
      </c>
      <c r="L746" t="str">
        <f>TEXT(Table3[[#This Row],[Order Date]],"MMM")</f>
        <v>Sep</v>
      </c>
      <c r="M746" t="str">
        <f>TEXT(Table3[[#This Row],[Order Date]],"DDD")</f>
        <v>Mon</v>
      </c>
      <c r="N746" t="s">
        <v>39</v>
      </c>
      <c r="O746">
        <f>ROUND(G746*H746*VLOOKUP(Table3[[#This Row],[Product Name]],Table2[],2,FALSE),0)</f>
        <v>588</v>
      </c>
      <c r="P746">
        <f>Table3[[#This Row],[Quantity]]*Table3[[#This Row],[Unit Price]]</f>
        <v>734.44999999999993</v>
      </c>
      <c r="Q746">
        <f>Table3[[#This Row],[Sales Revenue]]-Table3[[#This Row],[Total Cost]]</f>
        <v>146.44999999999993</v>
      </c>
      <c r="R746">
        <f>DATEDIF(Table3[[#This Row],[Order Date]],Table3[[#This Row],[Delivery Date]],"D")</f>
        <v>9</v>
      </c>
    </row>
    <row r="747" spans="1:18" x14ac:dyDescent="0.35">
      <c r="A747" t="s">
        <v>1543</v>
      </c>
      <c r="B747" t="s">
        <v>1544</v>
      </c>
      <c r="C747" t="s">
        <v>13</v>
      </c>
      <c r="D747" t="s">
        <v>55</v>
      </c>
      <c r="E747" s="1">
        <v>45635</v>
      </c>
      <c r="F747" s="1">
        <v>45640</v>
      </c>
      <c r="G747">
        <v>1</v>
      </c>
      <c r="H747">
        <v>864.36</v>
      </c>
      <c r="I747" t="s">
        <v>22</v>
      </c>
      <c r="J747" t="s">
        <v>16</v>
      </c>
      <c r="K747" t="str">
        <f>TEXT(Table3[[#This Row],[Order Date]],"YYYY")</f>
        <v>2024</v>
      </c>
      <c r="L747" t="str">
        <f>TEXT(Table3[[#This Row],[Order Date]],"MMM")</f>
        <v>Dec</v>
      </c>
      <c r="M747" t="str">
        <f>TEXT(Table3[[#This Row],[Order Date]],"DDD")</f>
        <v>Mon</v>
      </c>
      <c r="N747" t="s">
        <v>34</v>
      </c>
      <c r="O747">
        <f>ROUND(G747*H747*VLOOKUP(Table3[[#This Row],[Product Name]],Table2[],2,FALSE),0)</f>
        <v>519</v>
      </c>
      <c r="P747">
        <f>Table3[[#This Row],[Quantity]]*Table3[[#This Row],[Unit Price]]</f>
        <v>864.36</v>
      </c>
      <c r="Q747">
        <f>Table3[[#This Row],[Sales Revenue]]-Table3[[#This Row],[Total Cost]]</f>
        <v>345.36</v>
      </c>
      <c r="R747">
        <f>DATEDIF(Table3[[#This Row],[Order Date]],Table3[[#This Row],[Delivery Date]],"D")</f>
        <v>5</v>
      </c>
    </row>
    <row r="748" spans="1:18" x14ac:dyDescent="0.35">
      <c r="A748" t="s">
        <v>1545</v>
      </c>
      <c r="B748" t="s">
        <v>1546</v>
      </c>
      <c r="C748" t="s">
        <v>27</v>
      </c>
      <c r="D748" t="s">
        <v>28</v>
      </c>
      <c r="E748" s="1">
        <v>45309</v>
      </c>
      <c r="F748" s="1">
        <v>45314</v>
      </c>
      <c r="G748">
        <v>10</v>
      </c>
      <c r="H748">
        <v>902.09</v>
      </c>
      <c r="I748" t="s">
        <v>15</v>
      </c>
      <c r="J748" t="s">
        <v>23</v>
      </c>
      <c r="K748" t="str">
        <f>TEXT(Table3[[#This Row],[Order Date]],"YYYY")</f>
        <v>2024</v>
      </c>
      <c r="L748" t="str">
        <f>TEXT(Table3[[#This Row],[Order Date]],"MMM")</f>
        <v>Jan</v>
      </c>
      <c r="M748" t="str">
        <f>TEXT(Table3[[#This Row],[Order Date]],"DDD")</f>
        <v>Thu</v>
      </c>
      <c r="N748" t="s">
        <v>79</v>
      </c>
      <c r="O748">
        <f>ROUND(G748*H748*VLOOKUP(Table3[[#This Row],[Product Name]],Table2[],2,FALSE),0)</f>
        <v>7217</v>
      </c>
      <c r="P748">
        <f>Table3[[#This Row],[Quantity]]*Table3[[#This Row],[Unit Price]]</f>
        <v>9020.9</v>
      </c>
      <c r="Q748">
        <f>Table3[[#This Row],[Sales Revenue]]-Table3[[#This Row],[Total Cost]]</f>
        <v>1803.8999999999996</v>
      </c>
      <c r="R748">
        <f>DATEDIF(Table3[[#This Row],[Order Date]],Table3[[#This Row],[Delivery Date]],"D")</f>
        <v>5</v>
      </c>
    </row>
    <row r="749" spans="1:18" x14ac:dyDescent="0.35">
      <c r="A749" t="s">
        <v>1547</v>
      </c>
      <c r="B749" t="s">
        <v>1548</v>
      </c>
      <c r="C749" t="s">
        <v>13</v>
      </c>
      <c r="D749" t="s">
        <v>72</v>
      </c>
      <c r="E749" s="1">
        <v>45467</v>
      </c>
      <c r="F749" s="1">
        <v>45472</v>
      </c>
      <c r="G749">
        <v>5</v>
      </c>
      <c r="H749">
        <v>81.34</v>
      </c>
      <c r="I749" t="s">
        <v>33</v>
      </c>
      <c r="J749" t="s">
        <v>49</v>
      </c>
      <c r="K749" t="str">
        <f>TEXT(Table3[[#This Row],[Order Date]],"YYYY")</f>
        <v>2024</v>
      </c>
      <c r="L749" t="str">
        <f>TEXT(Table3[[#This Row],[Order Date]],"MMM")</f>
        <v>Jun</v>
      </c>
      <c r="M749" t="str">
        <f>TEXT(Table3[[#This Row],[Order Date]],"DDD")</f>
        <v>Mon</v>
      </c>
      <c r="N749" t="s">
        <v>29</v>
      </c>
      <c r="O749">
        <f>ROUND(G749*H749*VLOOKUP(Table3[[#This Row],[Product Name]],Table2[],2,FALSE),0)</f>
        <v>305</v>
      </c>
      <c r="P749">
        <f>Table3[[#This Row],[Quantity]]*Table3[[#This Row],[Unit Price]]</f>
        <v>406.70000000000005</v>
      </c>
      <c r="Q749">
        <f>Table3[[#This Row],[Sales Revenue]]-Table3[[#This Row],[Total Cost]]</f>
        <v>101.70000000000005</v>
      </c>
      <c r="R749">
        <f>DATEDIF(Table3[[#This Row],[Order Date]],Table3[[#This Row],[Delivery Date]],"D")</f>
        <v>5</v>
      </c>
    </row>
    <row r="750" spans="1:18" x14ac:dyDescent="0.35">
      <c r="A750" t="s">
        <v>1549</v>
      </c>
      <c r="B750" t="s">
        <v>1550</v>
      </c>
      <c r="C750" t="s">
        <v>27</v>
      </c>
      <c r="D750" t="s">
        <v>32</v>
      </c>
      <c r="E750" s="1">
        <v>45577</v>
      </c>
      <c r="F750" s="1">
        <v>45582</v>
      </c>
      <c r="G750">
        <v>7</v>
      </c>
      <c r="H750">
        <v>607.19000000000005</v>
      </c>
      <c r="I750" t="s">
        <v>22</v>
      </c>
      <c r="J750" t="s">
        <v>49</v>
      </c>
      <c r="K750" t="str">
        <f>TEXT(Table3[[#This Row],[Order Date]],"YYYY")</f>
        <v>2024</v>
      </c>
      <c r="L750" t="str">
        <f>TEXT(Table3[[#This Row],[Order Date]],"MMM")</f>
        <v>Oct</v>
      </c>
      <c r="M750" t="str">
        <f>TEXT(Table3[[#This Row],[Order Date]],"DDD")</f>
        <v>Sat</v>
      </c>
      <c r="N750" t="s">
        <v>39</v>
      </c>
      <c r="O750">
        <f>ROUND(G750*H750*VLOOKUP(Table3[[#This Row],[Product Name]],Table2[],2,FALSE),0)</f>
        <v>3613</v>
      </c>
      <c r="P750">
        <f>Table3[[#This Row],[Quantity]]*Table3[[#This Row],[Unit Price]]</f>
        <v>4250.33</v>
      </c>
      <c r="Q750">
        <f>Table3[[#This Row],[Sales Revenue]]-Table3[[#This Row],[Total Cost]]</f>
        <v>637.32999999999993</v>
      </c>
      <c r="R750">
        <f>DATEDIF(Table3[[#This Row],[Order Date]],Table3[[#This Row],[Delivery Date]],"D")</f>
        <v>5</v>
      </c>
    </row>
    <row r="751" spans="1:18" x14ac:dyDescent="0.35">
      <c r="A751" t="s">
        <v>1551</v>
      </c>
      <c r="B751" t="s">
        <v>1552</v>
      </c>
      <c r="C751" t="s">
        <v>20</v>
      </c>
      <c r="D751" t="s">
        <v>66</v>
      </c>
      <c r="E751" s="1">
        <v>45380</v>
      </c>
      <c r="F751" s="1">
        <v>45389</v>
      </c>
      <c r="G751">
        <v>7</v>
      </c>
      <c r="H751">
        <v>288.35000000000002</v>
      </c>
      <c r="I751" t="s">
        <v>33</v>
      </c>
      <c r="J751" t="s">
        <v>49</v>
      </c>
      <c r="K751" t="str">
        <f>TEXT(Table3[[#This Row],[Order Date]],"YYYY")</f>
        <v>2024</v>
      </c>
      <c r="L751" t="str">
        <f>TEXT(Table3[[#This Row],[Order Date]],"MMM")</f>
        <v>Mar</v>
      </c>
      <c r="M751" t="str">
        <f>TEXT(Table3[[#This Row],[Order Date]],"DDD")</f>
        <v>Fri</v>
      </c>
      <c r="N751" t="s">
        <v>17</v>
      </c>
      <c r="O751">
        <f>ROUND(G751*H751*VLOOKUP(Table3[[#This Row],[Product Name]],Table2[],2,FALSE),0)</f>
        <v>1009</v>
      </c>
      <c r="P751">
        <f>Table3[[#This Row],[Quantity]]*Table3[[#This Row],[Unit Price]]</f>
        <v>2018.4500000000003</v>
      </c>
      <c r="Q751">
        <f>Table3[[#This Row],[Sales Revenue]]-Table3[[#This Row],[Total Cost]]</f>
        <v>1009.4500000000003</v>
      </c>
      <c r="R751">
        <f>DATEDIF(Table3[[#This Row],[Order Date]],Table3[[#This Row],[Delivery Date]],"D")</f>
        <v>9</v>
      </c>
    </row>
    <row r="752" spans="1:18" x14ac:dyDescent="0.35">
      <c r="A752" t="s">
        <v>1553</v>
      </c>
      <c r="B752" t="s">
        <v>1554</v>
      </c>
      <c r="C752" t="s">
        <v>20</v>
      </c>
      <c r="D752" t="s">
        <v>69</v>
      </c>
      <c r="E752" s="1">
        <v>45476</v>
      </c>
      <c r="F752" s="1">
        <v>45483</v>
      </c>
      <c r="G752">
        <v>8</v>
      </c>
      <c r="H752">
        <v>24.3</v>
      </c>
      <c r="I752" t="s">
        <v>33</v>
      </c>
      <c r="J752" t="s">
        <v>16</v>
      </c>
      <c r="K752" t="str">
        <f>TEXT(Table3[[#This Row],[Order Date]],"YYYY")</f>
        <v>2024</v>
      </c>
      <c r="L752" t="str">
        <f>TEXT(Table3[[#This Row],[Order Date]],"MMM")</f>
        <v>Jul</v>
      </c>
      <c r="M752" t="str">
        <f>TEXT(Table3[[#This Row],[Order Date]],"DDD")</f>
        <v>Wed</v>
      </c>
      <c r="N752" t="s">
        <v>24</v>
      </c>
      <c r="O752">
        <f>ROUND(G752*H752*VLOOKUP(Table3[[#This Row],[Product Name]],Table2[],2,FALSE),0)</f>
        <v>136</v>
      </c>
      <c r="P752">
        <f>Table3[[#This Row],[Quantity]]*Table3[[#This Row],[Unit Price]]</f>
        <v>194.4</v>
      </c>
      <c r="Q752">
        <f>Table3[[#This Row],[Sales Revenue]]-Table3[[#This Row],[Total Cost]]</f>
        <v>58.400000000000006</v>
      </c>
      <c r="R752">
        <f>DATEDIF(Table3[[#This Row],[Order Date]],Table3[[#This Row],[Delivery Date]],"D")</f>
        <v>7</v>
      </c>
    </row>
    <row r="753" spans="1:18" x14ac:dyDescent="0.35">
      <c r="A753" t="s">
        <v>1555</v>
      </c>
      <c r="B753" t="s">
        <v>1556</v>
      </c>
      <c r="C753" t="s">
        <v>20</v>
      </c>
      <c r="D753" t="s">
        <v>93</v>
      </c>
      <c r="E753" s="1">
        <v>45568</v>
      </c>
      <c r="F753" s="1">
        <v>45576</v>
      </c>
      <c r="G753">
        <v>8</v>
      </c>
      <c r="H753">
        <v>913.61</v>
      </c>
      <c r="I753" t="s">
        <v>15</v>
      </c>
      <c r="J753" t="s">
        <v>23</v>
      </c>
      <c r="K753" t="str">
        <f>TEXT(Table3[[#This Row],[Order Date]],"YYYY")</f>
        <v>2024</v>
      </c>
      <c r="L753" t="str">
        <f>TEXT(Table3[[#This Row],[Order Date]],"MMM")</f>
        <v>Oct</v>
      </c>
      <c r="M753" t="str">
        <f>TEXT(Table3[[#This Row],[Order Date]],"DDD")</f>
        <v>Thu</v>
      </c>
      <c r="N753" t="s">
        <v>79</v>
      </c>
      <c r="O753">
        <f>ROUND(G753*H753*VLOOKUP(Table3[[#This Row],[Product Name]],Table2[],2,FALSE),0)</f>
        <v>4385</v>
      </c>
      <c r="P753">
        <f>Table3[[#This Row],[Quantity]]*Table3[[#This Row],[Unit Price]]</f>
        <v>7308.88</v>
      </c>
      <c r="Q753">
        <f>Table3[[#This Row],[Sales Revenue]]-Table3[[#This Row],[Total Cost]]</f>
        <v>2923.88</v>
      </c>
      <c r="R753">
        <f>DATEDIF(Table3[[#This Row],[Order Date]],Table3[[#This Row],[Delivery Date]],"D")</f>
        <v>8</v>
      </c>
    </row>
    <row r="754" spans="1:18" x14ac:dyDescent="0.35">
      <c r="A754" t="s">
        <v>1557</v>
      </c>
      <c r="B754" t="s">
        <v>1558</v>
      </c>
      <c r="C754" t="s">
        <v>20</v>
      </c>
      <c r="D754" t="s">
        <v>103</v>
      </c>
      <c r="E754" s="1">
        <v>45598</v>
      </c>
      <c r="F754" s="1">
        <v>45605</v>
      </c>
      <c r="G754">
        <v>6</v>
      </c>
      <c r="H754">
        <v>614.13</v>
      </c>
      <c r="I754" t="s">
        <v>33</v>
      </c>
      <c r="J754" t="s">
        <v>23</v>
      </c>
      <c r="K754" t="str">
        <f>TEXT(Table3[[#This Row],[Order Date]],"YYYY")</f>
        <v>2024</v>
      </c>
      <c r="L754" t="str">
        <f>TEXT(Table3[[#This Row],[Order Date]],"MMM")</f>
        <v>Nov</v>
      </c>
      <c r="M754" t="str">
        <f>TEXT(Table3[[#This Row],[Order Date]],"DDD")</f>
        <v>Sat</v>
      </c>
      <c r="N754" t="s">
        <v>79</v>
      </c>
      <c r="O754">
        <f>ROUND(G754*H754*VLOOKUP(Table3[[#This Row],[Product Name]],Table2[],2,FALSE),0)</f>
        <v>2027</v>
      </c>
      <c r="P754">
        <f>Table3[[#This Row],[Quantity]]*Table3[[#This Row],[Unit Price]]</f>
        <v>3684.7799999999997</v>
      </c>
      <c r="Q754">
        <f>Table3[[#This Row],[Sales Revenue]]-Table3[[#This Row],[Total Cost]]</f>
        <v>1657.7799999999997</v>
      </c>
      <c r="R754">
        <f>DATEDIF(Table3[[#This Row],[Order Date]],Table3[[#This Row],[Delivery Date]],"D")</f>
        <v>7</v>
      </c>
    </row>
    <row r="755" spans="1:18" x14ac:dyDescent="0.35">
      <c r="A755" t="s">
        <v>1559</v>
      </c>
      <c r="B755" t="s">
        <v>1560</v>
      </c>
      <c r="C755" t="s">
        <v>27</v>
      </c>
      <c r="D755" t="s">
        <v>46</v>
      </c>
      <c r="E755" s="1">
        <v>45622</v>
      </c>
      <c r="F755" s="1">
        <v>45628</v>
      </c>
      <c r="G755">
        <v>4</v>
      </c>
      <c r="H755">
        <v>107.18</v>
      </c>
      <c r="I755" t="s">
        <v>22</v>
      </c>
      <c r="J755" t="s">
        <v>16</v>
      </c>
      <c r="K755" t="str">
        <f>TEXT(Table3[[#This Row],[Order Date]],"YYYY")</f>
        <v>2024</v>
      </c>
      <c r="L755" t="str">
        <f>TEXT(Table3[[#This Row],[Order Date]],"MMM")</f>
        <v>Nov</v>
      </c>
      <c r="M755" t="str">
        <f>TEXT(Table3[[#This Row],[Order Date]],"DDD")</f>
        <v>Tue</v>
      </c>
      <c r="N755" t="s">
        <v>79</v>
      </c>
      <c r="O755">
        <f>ROUND(G755*H755*VLOOKUP(Table3[[#This Row],[Product Name]],Table2[],2,FALSE),0)</f>
        <v>236</v>
      </c>
      <c r="P755">
        <f>Table3[[#This Row],[Quantity]]*Table3[[#This Row],[Unit Price]]</f>
        <v>428.72</v>
      </c>
      <c r="Q755">
        <f>Table3[[#This Row],[Sales Revenue]]-Table3[[#This Row],[Total Cost]]</f>
        <v>192.72000000000003</v>
      </c>
      <c r="R755">
        <f>DATEDIF(Table3[[#This Row],[Order Date]],Table3[[#This Row],[Delivery Date]],"D")</f>
        <v>6</v>
      </c>
    </row>
    <row r="756" spans="1:18" x14ac:dyDescent="0.35">
      <c r="A756" t="s">
        <v>1561</v>
      </c>
      <c r="B756" t="s">
        <v>1562</v>
      </c>
      <c r="C756" t="s">
        <v>20</v>
      </c>
      <c r="D756" t="s">
        <v>93</v>
      </c>
      <c r="E756" s="1">
        <v>45641</v>
      </c>
      <c r="F756" s="1">
        <v>45643</v>
      </c>
      <c r="G756">
        <v>8</v>
      </c>
      <c r="H756">
        <v>295.37</v>
      </c>
      <c r="I756" t="s">
        <v>33</v>
      </c>
      <c r="J756" t="s">
        <v>58</v>
      </c>
      <c r="K756" t="str">
        <f>TEXT(Table3[[#This Row],[Order Date]],"YYYY")</f>
        <v>2024</v>
      </c>
      <c r="L756" t="str">
        <f>TEXT(Table3[[#This Row],[Order Date]],"MMM")</f>
        <v>Dec</v>
      </c>
      <c r="M756" t="str">
        <f>TEXT(Table3[[#This Row],[Order Date]],"DDD")</f>
        <v>Sun</v>
      </c>
      <c r="N756" t="s">
        <v>24</v>
      </c>
      <c r="O756">
        <f>ROUND(G756*H756*VLOOKUP(Table3[[#This Row],[Product Name]],Table2[],2,FALSE),0)</f>
        <v>1418</v>
      </c>
      <c r="P756">
        <f>Table3[[#This Row],[Quantity]]*Table3[[#This Row],[Unit Price]]</f>
        <v>2362.96</v>
      </c>
      <c r="Q756">
        <f>Table3[[#This Row],[Sales Revenue]]-Table3[[#This Row],[Total Cost]]</f>
        <v>944.96</v>
      </c>
      <c r="R756">
        <f>DATEDIF(Table3[[#This Row],[Order Date]],Table3[[#This Row],[Delivery Date]],"D")</f>
        <v>2</v>
      </c>
    </row>
    <row r="757" spans="1:18" x14ac:dyDescent="0.35">
      <c r="A757" t="s">
        <v>1563</v>
      </c>
      <c r="B757" t="s">
        <v>1564</v>
      </c>
      <c r="C757" t="s">
        <v>61</v>
      </c>
      <c r="D757" t="s">
        <v>119</v>
      </c>
      <c r="E757" s="1">
        <v>45545</v>
      </c>
      <c r="F757" s="1">
        <v>45548</v>
      </c>
      <c r="G757">
        <v>5</v>
      </c>
      <c r="H757">
        <v>879.96</v>
      </c>
      <c r="I757" t="s">
        <v>33</v>
      </c>
      <c r="J757" t="s">
        <v>23</v>
      </c>
      <c r="K757" t="str">
        <f>TEXT(Table3[[#This Row],[Order Date]],"YYYY")</f>
        <v>2024</v>
      </c>
      <c r="L757" t="str">
        <f>TEXT(Table3[[#This Row],[Order Date]],"MMM")</f>
        <v>Sep</v>
      </c>
      <c r="M757" t="str">
        <f>TEXT(Table3[[#This Row],[Order Date]],"DDD")</f>
        <v>Tue</v>
      </c>
      <c r="N757" t="s">
        <v>39</v>
      </c>
      <c r="O757">
        <f>ROUND(G757*H757*VLOOKUP(Table3[[#This Row],[Product Name]],Table2[],2,FALSE),0)</f>
        <v>3300</v>
      </c>
      <c r="P757">
        <f>Table3[[#This Row],[Quantity]]*Table3[[#This Row],[Unit Price]]</f>
        <v>4399.8</v>
      </c>
      <c r="Q757">
        <f>Table3[[#This Row],[Sales Revenue]]-Table3[[#This Row],[Total Cost]]</f>
        <v>1099.8000000000002</v>
      </c>
      <c r="R757">
        <f>DATEDIF(Table3[[#This Row],[Order Date]],Table3[[#This Row],[Delivery Date]],"D")</f>
        <v>3</v>
      </c>
    </row>
    <row r="758" spans="1:18" x14ac:dyDescent="0.35">
      <c r="A758" t="s">
        <v>1565</v>
      </c>
      <c r="B758" t="s">
        <v>1566</v>
      </c>
      <c r="C758" t="s">
        <v>13</v>
      </c>
      <c r="D758" t="s">
        <v>42</v>
      </c>
      <c r="E758" s="1">
        <v>45378</v>
      </c>
      <c r="F758" s="1">
        <v>45387</v>
      </c>
      <c r="G758">
        <v>7</v>
      </c>
      <c r="H758">
        <v>587.26</v>
      </c>
      <c r="I758" t="s">
        <v>33</v>
      </c>
      <c r="J758" t="s">
        <v>49</v>
      </c>
      <c r="K758" t="str">
        <f>TEXT(Table3[[#This Row],[Order Date]],"YYYY")</f>
        <v>2024</v>
      </c>
      <c r="L758" t="str">
        <f>TEXT(Table3[[#This Row],[Order Date]],"MMM")</f>
        <v>Mar</v>
      </c>
      <c r="M758" t="str">
        <f>TEXT(Table3[[#This Row],[Order Date]],"DDD")</f>
        <v>Wed</v>
      </c>
      <c r="N758" t="s">
        <v>63</v>
      </c>
      <c r="O758">
        <f>ROUND(G758*H758*VLOOKUP(Table3[[#This Row],[Product Name]],Table2[],2,FALSE),0)</f>
        <v>2055</v>
      </c>
      <c r="P758">
        <f>Table3[[#This Row],[Quantity]]*Table3[[#This Row],[Unit Price]]</f>
        <v>4110.82</v>
      </c>
      <c r="Q758">
        <f>Table3[[#This Row],[Sales Revenue]]-Table3[[#This Row],[Total Cost]]</f>
        <v>2055.8199999999997</v>
      </c>
      <c r="R758">
        <f>DATEDIF(Table3[[#This Row],[Order Date]],Table3[[#This Row],[Delivery Date]],"D")</f>
        <v>9</v>
      </c>
    </row>
    <row r="759" spans="1:18" x14ac:dyDescent="0.35">
      <c r="A759" t="s">
        <v>1567</v>
      </c>
      <c r="B759" t="s">
        <v>1568</v>
      </c>
      <c r="C759" t="s">
        <v>27</v>
      </c>
      <c r="D759" t="s">
        <v>124</v>
      </c>
      <c r="E759" s="1">
        <v>45631</v>
      </c>
      <c r="F759" s="1">
        <v>45634</v>
      </c>
      <c r="G759">
        <v>5</v>
      </c>
      <c r="H759">
        <v>941.71</v>
      </c>
      <c r="I759" t="s">
        <v>15</v>
      </c>
      <c r="J759" t="s">
        <v>16</v>
      </c>
      <c r="K759" t="str">
        <f>TEXT(Table3[[#This Row],[Order Date]],"YYYY")</f>
        <v>2024</v>
      </c>
      <c r="L759" t="str">
        <f>TEXT(Table3[[#This Row],[Order Date]],"MMM")</f>
        <v>Dec</v>
      </c>
      <c r="M759" t="str">
        <f>TEXT(Table3[[#This Row],[Order Date]],"DDD")</f>
        <v>Thu</v>
      </c>
      <c r="N759" t="s">
        <v>96</v>
      </c>
      <c r="O759">
        <f>ROUND(G759*H759*VLOOKUP(Table3[[#This Row],[Product Name]],Table2[],2,FALSE),0)</f>
        <v>3061</v>
      </c>
      <c r="P759">
        <f>Table3[[#This Row],[Quantity]]*Table3[[#This Row],[Unit Price]]</f>
        <v>4708.55</v>
      </c>
      <c r="Q759">
        <f>Table3[[#This Row],[Sales Revenue]]-Table3[[#This Row],[Total Cost]]</f>
        <v>1647.5500000000002</v>
      </c>
      <c r="R759">
        <f>DATEDIF(Table3[[#This Row],[Order Date]],Table3[[#This Row],[Delivery Date]],"D")</f>
        <v>3</v>
      </c>
    </row>
    <row r="760" spans="1:18" x14ac:dyDescent="0.35">
      <c r="A760" t="s">
        <v>1569</v>
      </c>
      <c r="B760" t="s">
        <v>1570</v>
      </c>
      <c r="C760" t="s">
        <v>37</v>
      </c>
      <c r="D760" t="s">
        <v>75</v>
      </c>
      <c r="E760" s="1">
        <v>45348</v>
      </c>
      <c r="F760" s="1">
        <v>45350</v>
      </c>
      <c r="G760">
        <v>10</v>
      </c>
      <c r="H760">
        <v>526.41999999999996</v>
      </c>
      <c r="I760" t="s">
        <v>15</v>
      </c>
      <c r="J760" t="s">
        <v>58</v>
      </c>
      <c r="K760" t="str">
        <f>TEXT(Table3[[#This Row],[Order Date]],"YYYY")</f>
        <v>2024</v>
      </c>
      <c r="L760" t="str">
        <f>TEXT(Table3[[#This Row],[Order Date]],"MMM")</f>
        <v>Feb</v>
      </c>
      <c r="M760" t="str">
        <f>TEXT(Table3[[#This Row],[Order Date]],"DDD")</f>
        <v>Mon</v>
      </c>
      <c r="N760" t="s">
        <v>39</v>
      </c>
      <c r="O760">
        <f>ROUND(G760*H760*VLOOKUP(Table3[[#This Row],[Product Name]],Table2[],2,FALSE),0)</f>
        <v>4211</v>
      </c>
      <c r="P760">
        <f>Table3[[#This Row],[Quantity]]*Table3[[#This Row],[Unit Price]]</f>
        <v>5264.2</v>
      </c>
      <c r="Q760">
        <f>Table3[[#This Row],[Sales Revenue]]-Table3[[#This Row],[Total Cost]]</f>
        <v>1053.1999999999998</v>
      </c>
      <c r="R760">
        <f>DATEDIF(Table3[[#This Row],[Order Date]],Table3[[#This Row],[Delivery Date]],"D")</f>
        <v>2</v>
      </c>
    </row>
    <row r="761" spans="1:18" x14ac:dyDescent="0.35">
      <c r="A761" t="s">
        <v>1571</v>
      </c>
      <c r="B761" t="s">
        <v>1572</v>
      </c>
      <c r="C761" t="s">
        <v>20</v>
      </c>
      <c r="D761" t="s">
        <v>21</v>
      </c>
      <c r="E761" s="1">
        <v>45525</v>
      </c>
      <c r="F761" s="1">
        <v>45531</v>
      </c>
      <c r="G761">
        <v>10</v>
      </c>
      <c r="H761">
        <v>369.85</v>
      </c>
      <c r="I761" t="s">
        <v>15</v>
      </c>
      <c r="J761" t="s">
        <v>23</v>
      </c>
      <c r="K761" t="str">
        <f>TEXT(Table3[[#This Row],[Order Date]],"YYYY")</f>
        <v>2024</v>
      </c>
      <c r="L761" t="str">
        <f>TEXT(Table3[[#This Row],[Order Date]],"MMM")</f>
        <v>Aug</v>
      </c>
      <c r="M761" t="str">
        <f>TEXT(Table3[[#This Row],[Order Date]],"DDD")</f>
        <v>Wed</v>
      </c>
      <c r="N761" t="s">
        <v>34</v>
      </c>
      <c r="O761">
        <f>ROUND(G761*H761*VLOOKUP(Table3[[#This Row],[Product Name]],Table2[],2,FALSE),0)</f>
        <v>2404</v>
      </c>
      <c r="P761">
        <f>Table3[[#This Row],[Quantity]]*Table3[[#This Row],[Unit Price]]</f>
        <v>3698.5</v>
      </c>
      <c r="Q761">
        <f>Table3[[#This Row],[Sales Revenue]]-Table3[[#This Row],[Total Cost]]</f>
        <v>1294.5</v>
      </c>
      <c r="R761">
        <f>DATEDIF(Table3[[#This Row],[Order Date]],Table3[[#This Row],[Delivery Date]],"D")</f>
        <v>6</v>
      </c>
    </row>
    <row r="762" spans="1:18" x14ac:dyDescent="0.35">
      <c r="A762" t="s">
        <v>1573</v>
      </c>
      <c r="B762" t="s">
        <v>1574</v>
      </c>
      <c r="C762" t="s">
        <v>20</v>
      </c>
      <c r="D762" t="s">
        <v>66</v>
      </c>
      <c r="E762" s="1">
        <v>45301</v>
      </c>
      <c r="F762" s="1">
        <v>45306</v>
      </c>
      <c r="G762">
        <v>7</v>
      </c>
      <c r="H762">
        <v>815.14</v>
      </c>
      <c r="I762" t="s">
        <v>22</v>
      </c>
      <c r="J762" t="s">
        <v>49</v>
      </c>
      <c r="K762" t="str">
        <f>TEXT(Table3[[#This Row],[Order Date]],"YYYY")</f>
        <v>2024</v>
      </c>
      <c r="L762" t="str">
        <f>TEXT(Table3[[#This Row],[Order Date]],"MMM")</f>
        <v>Jan</v>
      </c>
      <c r="M762" t="str">
        <f>TEXT(Table3[[#This Row],[Order Date]],"DDD")</f>
        <v>Wed</v>
      </c>
      <c r="N762" t="s">
        <v>29</v>
      </c>
      <c r="O762">
        <f>ROUND(G762*H762*VLOOKUP(Table3[[#This Row],[Product Name]],Table2[],2,FALSE),0)</f>
        <v>2853</v>
      </c>
      <c r="P762">
        <f>Table3[[#This Row],[Quantity]]*Table3[[#This Row],[Unit Price]]</f>
        <v>5705.98</v>
      </c>
      <c r="Q762">
        <f>Table3[[#This Row],[Sales Revenue]]-Table3[[#This Row],[Total Cost]]</f>
        <v>2852.9799999999996</v>
      </c>
      <c r="R762">
        <f>DATEDIF(Table3[[#This Row],[Order Date]],Table3[[#This Row],[Delivery Date]],"D")</f>
        <v>5</v>
      </c>
    </row>
    <row r="763" spans="1:18" x14ac:dyDescent="0.35">
      <c r="A763" t="s">
        <v>1575</v>
      </c>
      <c r="B763" t="s">
        <v>1576</v>
      </c>
      <c r="C763" t="s">
        <v>27</v>
      </c>
      <c r="D763" t="s">
        <v>124</v>
      </c>
      <c r="E763" s="1">
        <v>45675</v>
      </c>
      <c r="F763" s="1">
        <v>45684</v>
      </c>
      <c r="G763">
        <v>6</v>
      </c>
      <c r="H763">
        <v>253.16</v>
      </c>
      <c r="I763" t="s">
        <v>15</v>
      </c>
      <c r="J763" t="s">
        <v>49</v>
      </c>
      <c r="K763" t="str">
        <f>TEXT(Table3[[#This Row],[Order Date]],"YYYY")</f>
        <v>2025</v>
      </c>
      <c r="L763" t="str">
        <f>TEXT(Table3[[#This Row],[Order Date]],"MMM")</f>
        <v>Jan</v>
      </c>
      <c r="M763" t="str">
        <f>TEXT(Table3[[#This Row],[Order Date]],"DDD")</f>
        <v>Sat</v>
      </c>
      <c r="N763" t="s">
        <v>43</v>
      </c>
      <c r="O763">
        <f>ROUND(G763*H763*VLOOKUP(Table3[[#This Row],[Product Name]],Table2[],2,FALSE),0)</f>
        <v>987</v>
      </c>
      <c r="P763">
        <f>Table3[[#This Row],[Quantity]]*Table3[[#This Row],[Unit Price]]</f>
        <v>1518.96</v>
      </c>
      <c r="Q763">
        <f>Table3[[#This Row],[Sales Revenue]]-Table3[[#This Row],[Total Cost]]</f>
        <v>531.96</v>
      </c>
      <c r="R763">
        <f>DATEDIF(Table3[[#This Row],[Order Date]],Table3[[#This Row],[Delivery Date]],"D")</f>
        <v>9</v>
      </c>
    </row>
    <row r="764" spans="1:18" x14ac:dyDescent="0.35">
      <c r="A764" t="s">
        <v>1577</v>
      </c>
      <c r="B764" t="s">
        <v>1578</v>
      </c>
      <c r="C764" t="s">
        <v>27</v>
      </c>
      <c r="D764" t="s">
        <v>124</v>
      </c>
      <c r="E764" s="1">
        <v>45351</v>
      </c>
      <c r="F764" s="1">
        <v>45353</v>
      </c>
      <c r="G764">
        <v>4</v>
      </c>
      <c r="H764">
        <v>125.92</v>
      </c>
      <c r="I764" t="s">
        <v>22</v>
      </c>
      <c r="J764" t="s">
        <v>58</v>
      </c>
      <c r="K764" t="str">
        <f>TEXT(Table3[[#This Row],[Order Date]],"YYYY")</f>
        <v>2024</v>
      </c>
      <c r="L764" t="str">
        <f>TEXT(Table3[[#This Row],[Order Date]],"MMM")</f>
        <v>Feb</v>
      </c>
      <c r="M764" t="str">
        <f>TEXT(Table3[[#This Row],[Order Date]],"DDD")</f>
        <v>Thu</v>
      </c>
      <c r="N764" t="s">
        <v>39</v>
      </c>
      <c r="O764">
        <f>ROUND(G764*H764*VLOOKUP(Table3[[#This Row],[Product Name]],Table2[],2,FALSE),0)</f>
        <v>327</v>
      </c>
      <c r="P764">
        <f>Table3[[#This Row],[Quantity]]*Table3[[#This Row],[Unit Price]]</f>
        <v>503.68</v>
      </c>
      <c r="Q764">
        <f>Table3[[#This Row],[Sales Revenue]]-Table3[[#This Row],[Total Cost]]</f>
        <v>176.68</v>
      </c>
      <c r="R764">
        <f>DATEDIF(Table3[[#This Row],[Order Date]],Table3[[#This Row],[Delivery Date]],"D")</f>
        <v>2</v>
      </c>
    </row>
    <row r="765" spans="1:18" x14ac:dyDescent="0.35">
      <c r="A765" t="s">
        <v>1579</v>
      </c>
      <c r="B765" t="s">
        <v>1580</v>
      </c>
      <c r="C765" t="s">
        <v>13</v>
      </c>
      <c r="D765" t="s">
        <v>55</v>
      </c>
      <c r="E765" s="1">
        <v>45327</v>
      </c>
      <c r="F765" s="1">
        <v>45337</v>
      </c>
      <c r="G765">
        <v>6</v>
      </c>
      <c r="H765">
        <v>302.36</v>
      </c>
      <c r="I765" t="s">
        <v>15</v>
      </c>
      <c r="J765" t="s">
        <v>49</v>
      </c>
      <c r="K765" t="str">
        <f>TEXT(Table3[[#This Row],[Order Date]],"YYYY")</f>
        <v>2024</v>
      </c>
      <c r="L765" t="str">
        <f>TEXT(Table3[[#This Row],[Order Date]],"MMM")</f>
        <v>Feb</v>
      </c>
      <c r="M765" t="str">
        <f>TEXT(Table3[[#This Row],[Order Date]],"DDD")</f>
        <v>Mon</v>
      </c>
      <c r="N765" t="s">
        <v>24</v>
      </c>
      <c r="O765">
        <f>ROUND(G765*H765*VLOOKUP(Table3[[#This Row],[Product Name]],Table2[],2,FALSE),0)</f>
        <v>1088</v>
      </c>
      <c r="P765">
        <f>Table3[[#This Row],[Quantity]]*Table3[[#This Row],[Unit Price]]</f>
        <v>1814.16</v>
      </c>
      <c r="Q765">
        <f>Table3[[#This Row],[Sales Revenue]]-Table3[[#This Row],[Total Cost]]</f>
        <v>726.16000000000008</v>
      </c>
      <c r="R765">
        <f>DATEDIF(Table3[[#This Row],[Order Date]],Table3[[#This Row],[Delivery Date]],"D")</f>
        <v>10</v>
      </c>
    </row>
    <row r="766" spans="1:18" x14ac:dyDescent="0.35">
      <c r="A766" t="s">
        <v>1581</v>
      </c>
      <c r="B766" t="s">
        <v>1582</v>
      </c>
      <c r="C766" t="s">
        <v>61</v>
      </c>
      <c r="D766" t="s">
        <v>163</v>
      </c>
      <c r="E766" s="1">
        <v>45312</v>
      </c>
      <c r="F766" s="1">
        <v>45322</v>
      </c>
      <c r="G766">
        <v>8</v>
      </c>
      <c r="H766">
        <v>641.59</v>
      </c>
      <c r="I766" t="s">
        <v>33</v>
      </c>
      <c r="J766" t="s">
        <v>16</v>
      </c>
      <c r="K766" t="str">
        <f>TEXT(Table3[[#This Row],[Order Date]],"YYYY")</f>
        <v>2024</v>
      </c>
      <c r="L766" t="str">
        <f>TEXT(Table3[[#This Row],[Order Date]],"MMM")</f>
        <v>Jan</v>
      </c>
      <c r="M766" t="str">
        <f>TEXT(Table3[[#This Row],[Order Date]],"DDD")</f>
        <v>Sun</v>
      </c>
      <c r="N766" t="s">
        <v>34</v>
      </c>
      <c r="O766">
        <f>ROUND(G766*H766*VLOOKUP(Table3[[#This Row],[Product Name]],Table2[],2,FALSE),0)</f>
        <v>3336</v>
      </c>
      <c r="P766">
        <f>Table3[[#This Row],[Quantity]]*Table3[[#This Row],[Unit Price]]</f>
        <v>5132.72</v>
      </c>
      <c r="Q766">
        <f>Table3[[#This Row],[Sales Revenue]]-Table3[[#This Row],[Total Cost]]</f>
        <v>1796.7200000000003</v>
      </c>
      <c r="R766">
        <f>DATEDIF(Table3[[#This Row],[Order Date]],Table3[[#This Row],[Delivery Date]],"D")</f>
        <v>10</v>
      </c>
    </row>
    <row r="767" spans="1:18" x14ac:dyDescent="0.35">
      <c r="A767" t="s">
        <v>1583</v>
      </c>
      <c r="B767" t="s">
        <v>1584</v>
      </c>
      <c r="C767" t="s">
        <v>61</v>
      </c>
      <c r="D767" t="s">
        <v>141</v>
      </c>
      <c r="E767" s="1">
        <v>45470</v>
      </c>
      <c r="F767" s="1">
        <v>45480</v>
      </c>
      <c r="G767">
        <v>9</v>
      </c>
      <c r="H767">
        <v>379.23</v>
      </c>
      <c r="I767" t="s">
        <v>33</v>
      </c>
      <c r="J767" t="s">
        <v>58</v>
      </c>
      <c r="K767" t="str">
        <f>TEXT(Table3[[#This Row],[Order Date]],"YYYY")</f>
        <v>2024</v>
      </c>
      <c r="L767" t="str">
        <f>TEXT(Table3[[#This Row],[Order Date]],"MMM")</f>
        <v>Jun</v>
      </c>
      <c r="M767" t="str">
        <f>TEXT(Table3[[#This Row],[Order Date]],"DDD")</f>
        <v>Thu</v>
      </c>
      <c r="N767" t="s">
        <v>34</v>
      </c>
      <c r="O767">
        <f>ROUND(G767*H767*VLOOKUP(Table3[[#This Row],[Product Name]],Table2[],2,FALSE),0)</f>
        <v>2389</v>
      </c>
      <c r="P767">
        <f>Table3[[#This Row],[Quantity]]*Table3[[#This Row],[Unit Price]]</f>
        <v>3413.07</v>
      </c>
      <c r="Q767">
        <f>Table3[[#This Row],[Sales Revenue]]-Table3[[#This Row],[Total Cost]]</f>
        <v>1024.0700000000002</v>
      </c>
      <c r="R767">
        <f>DATEDIF(Table3[[#This Row],[Order Date]],Table3[[#This Row],[Delivery Date]],"D")</f>
        <v>10</v>
      </c>
    </row>
    <row r="768" spans="1:18" x14ac:dyDescent="0.35">
      <c r="A768" t="s">
        <v>1585</v>
      </c>
      <c r="B768" t="s">
        <v>1586</v>
      </c>
      <c r="C768" t="s">
        <v>37</v>
      </c>
      <c r="D768" t="s">
        <v>38</v>
      </c>
      <c r="E768" s="1">
        <v>45583</v>
      </c>
      <c r="F768" s="1">
        <v>45591</v>
      </c>
      <c r="G768">
        <v>5</v>
      </c>
      <c r="H768">
        <v>953.41</v>
      </c>
      <c r="I768" t="s">
        <v>15</v>
      </c>
      <c r="J768" t="s">
        <v>16</v>
      </c>
      <c r="K768" t="str">
        <f>TEXT(Table3[[#This Row],[Order Date]],"YYYY")</f>
        <v>2024</v>
      </c>
      <c r="L768" t="str">
        <f>TEXT(Table3[[#This Row],[Order Date]],"MMM")</f>
        <v>Oct</v>
      </c>
      <c r="M768" t="str">
        <f>TEXT(Table3[[#This Row],[Order Date]],"DDD")</f>
        <v>Fri</v>
      </c>
      <c r="N768" t="s">
        <v>39</v>
      </c>
      <c r="O768">
        <f>ROUND(G768*H768*VLOOKUP(Table3[[#This Row],[Product Name]],Table2[],2,FALSE),0)</f>
        <v>3337</v>
      </c>
      <c r="P768">
        <f>Table3[[#This Row],[Quantity]]*Table3[[#This Row],[Unit Price]]</f>
        <v>4767.05</v>
      </c>
      <c r="Q768">
        <f>Table3[[#This Row],[Sales Revenue]]-Table3[[#This Row],[Total Cost]]</f>
        <v>1430.0500000000002</v>
      </c>
      <c r="R768">
        <f>DATEDIF(Table3[[#This Row],[Order Date]],Table3[[#This Row],[Delivery Date]],"D")</f>
        <v>8</v>
      </c>
    </row>
    <row r="769" spans="1:18" x14ac:dyDescent="0.35">
      <c r="A769" t="s">
        <v>1587</v>
      </c>
      <c r="B769" t="s">
        <v>1588</v>
      </c>
      <c r="C769" t="s">
        <v>37</v>
      </c>
      <c r="D769" t="s">
        <v>38</v>
      </c>
      <c r="E769" s="1">
        <v>45502</v>
      </c>
      <c r="F769" s="1">
        <v>45506</v>
      </c>
      <c r="G769">
        <v>9</v>
      </c>
      <c r="H769">
        <v>252</v>
      </c>
      <c r="I769" t="s">
        <v>15</v>
      </c>
      <c r="J769" t="s">
        <v>58</v>
      </c>
      <c r="K769" t="str">
        <f>TEXT(Table3[[#This Row],[Order Date]],"YYYY")</f>
        <v>2024</v>
      </c>
      <c r="L769" t="str">
        <f>TEXT(Table3[[#This Row],[Order Date]],"MMM")</f>
        <v>Jul</v>
      </c>
      <c r="M769" t="str">
        <f>TEXT(Table3[[#This Row],[Order Date]],"DDD")</f>
        <v>Mon</v>
      </c>
      <c r="N769" t="s">
        <v>29</v>
      </c>
      <c r="O769">
        <f>ROUND(G769*H769*VLOOKUP(Table3[[#This Row],[Product Name]],Table2[],2,FALSE),0)</f>
        <v>1588</v>
      </c>
      <c r="P769">
        <f>Table3[[#This Row],[Quantity]]*Table3[[#This Row],[Unit Price]]</f>
        <v>2268</v>
      </c>
      <c r="Q769">
        <f>Table3[[#This Row],[Sales Revenue]]-Table3[[#This Row],[Total Cost]]</f>
        <v>680</v>
      </c>
      <c r="R769">
        <f>DATEDIF(Table3[[#This Row],[Order Date]],Table3[[#This Row],[Delivery Date]],"D")</f>
        <v>4</v>
      </c>
    </row>
    <row r="770" spans="1:18" x14ac:dyDescent="0.35">
      <c r="A770" t="s">
        <v>1589</v>
      </c>
      <c r="B770" t="s">
        <v>1590</v>
      </c>
      <c r="C770" t="s">
        <v>13</v>
      </c>
      <c r="D770" t="s">
        <v>82</v>
      </c>
      <c r="E770" s="1">
        <v>45593</v>
      </c>
      <c r="F770" s="1">
        <v>45596</v>
      </c>
      <c r="G770">
        <v>7</v>
      </c>
      <c r="H770">
        <v>701.45</v>
      </c>
      <c r="I770" t="s">
        <v>33</v>
      </c>
      <c r="J770" t="s">
        <v>49</v>
      </c>
      <c r="K770" t="str">
        <f>TEXT(Table3[[#This Row],[Order Date]],"YYYY")</f>
        <v>2024</v>
      </c>
      <c r="L770" t="str">
        <f>TEXT(Table3[[#This Row],[Order Date]],"MMM")</f>
        <v>Oct</v>
      </c>
      <c r="M770" t="str">
        <f>TEXT(Table3[[#This Row],[Order Date]],"DDD")</f>
        <v>Mon</v>
      </c>
      <c r="N770" t="s">
        <v>39</v>
      </c>
      <c r="O770">
        <f>ROUND(G770*H770*VLOOKUP(Table3[[#This Row],[Product Name]],Table2[],2,FALSE),0)</f>
        <v>3192</v>
      </c>
      <c r="P770">
        <f>Table3[[#This Row],[Quantity]]*Table3[[#This Row],[Unit Price]]</f>
        <v>4910.1500000000005</v>
      </c>
      <c r="Q770">
        <f>Table3[[#This Row],[Sales Revenue]]-Table3[[#This Row],[Total Cost]]</f>
        <v>1718.1500000000005</v>
      </c>
      <c r="R770">
        <f>DATEDIF(Table3[[#This Row],[Order Date]],Table3[[#This Row],[Delivery Date]],"D")</f>
        <v>3</v>
      </c>
    </row>
    <row r="771" spans="1:18" x14ac:dyDescent="0.35">
      <c r="A771" t="s">
        <v>1591</v>
      </c>
      <c r="B771" t="s">
        <v>1592</v>
      </c>
      <c r="C771" t="s">
        <v>13</v>
      </c>
      <c r="D771" t="s">
        <v>55</v>
      </c>
      <c r="E771" s="1">
        <v>45329</v>
      </c>
      <c r="F771" s="1">
        <v>45332</v>
      </c>
      <c r="G771">
        <v>10</v>
      </c>
      <c r="H771">
        <v>342.4</v>
      </c>
      <c r="I771" t="s">
        <v>33</v>
      </c>
      <c r="J771" t="s">
        <v>16</v>
      </c>
      <c r="K771" t="str">
        <f>TEXT(Table3[[#This Row],[Order Date]],"YYYY")</f>
        <v>2024</v>
      </c>
      <c r="L771" t="str">
        <f>TEXT(Table3[[#This Row],[Order Date]],"MMM")</f>
        <v>Feb</v>
      </c>
      <c r="M771" t="str">
        <f>TEXT(Table3[[#This Row],[Order Date]],"DDD")</f>
        <v>Wed</v>
      </c>
      <c r="N771" t="s">
        <v>50</v>
      </c>
      <c r="O771">
        <f>ROUND(G771*H771*VLOOKUP(Table3[[#This Row],[Product Name]],Table2[],2,FALSE),0)</f>
        <v>2054</v>
      </c>
      <c r="P771">
        <f>Table3[[#This Row],[Quantity]]*Table3[[#This Row],[Unit Price]]</f>
        <v>3424</v>
      </c>
      <c r="Q771">
        <f>Table3[[#This Row],[Sales Revenue]]-Table3[[#This Row],[Total Cost]]</f>
        <v>1370</v>
      </c>
      <c r="R771">
        <f>DATEDIF(Table3[[#This Row],[Order Date]],Table3[[#This Row],[Delivery Date]],"D")</f>
        <v>3</v>
      </c>
    </row>
    <row r="772" spans="1:18" x14ac:dyDescent="0.35">
      <c r="A772" t="s">
        <v>1593</v>
      </c>
      <c r="B772" t="s">
        <v>1594</v>
      </c>
      <c r="C772" t="s">
        <v>20</v>
      </c>
      <c r="D772" t="s">
        <v>69</v>
      </c>
      <c r="E772" s="1">
        <v>45634</v>
      </c>
      <c r="F772" s="1">
        <v>45636</v>
      </c>
      <c r="G772">
        <v>10</v>
      </c>
      <c r="H772">
        <v>105.67</v>
      </c>
      <c r="I772" t="s">
        <v>22</v>
      </c>
      <c r="J772" t="s">
        <v>23</v>
      </c>
      <c r="K772" t="str">
        <f>TEXT(Table3[[#This Row],[Order Date]],"YYYY")</f>
        <v>2024</v>
      </c>
      <c r="L772" t="str">
        <f>TEXT(Table3[[#This Row],[Order Date]],"MMM")</f>
        <v>Dec</v>
      </c>
      <c r="M772" t="str">
        <f>TEXT(Table3[[#This Row],[Order Date]],"DDD")</f>
        <v>Sun</v>
      </c>
      <c r="N772" t="s">
        <v>50</v>
      </c>
      <c r="O772">
        <f>ROUND(G772*H772*VLOOKUP(Table3[[#This Row],[Product Name]],Table2[],2,FALSE),0)</f>
        <v>740</v>
      </c>
      <c r="P772">
        <f>Table3[[#This Row],[Quantity]]*Table3[[#This Row],[Unit Price]]</f>
        <v>1056.7</v>
      </c>
      <c r="Q772">
        <f>Table3[[#This Row],[Sales Revenue]]-Table3[[#This Row],[Total Cost]]</f>
        <v>316.70000000000005</v>
      </c>
      <c r="R772">
        <f>DATEDIF(Table3[[#This Row],[Order Date]],Table3[[#This Row],[Delivery Date]],"D")</f>
        <v>2</v>
      </c>
    </row>
    <row r="773" spans="1:18" x14ac:dyDescent="0.35">
      <c r="A773" t="s">
        <v>1595</v>
      </c>
      <c r="B773" t="s">
        <v>1596</v>
      </c>
      <c r="C773" t="s">
        <v>61</v>
      </c>
      <c r="D773" t="s">
        <v>163</v>
      </c>
      <c r="E773" s="1">
        <v>45380</v>
      </c>
      <c r="F773" s="1">
        <v>45390</v>
      </c>
      <c r="G773">
        <v>6</v>
      </c>
      <c r="H773">
        <v>262.07</v>
      </c>
      <c r="I773" t="s">
        <v>33</v>
      </c>
      <c r="J773" t="s">
        <v>49</v>
      </c>
      <c r="K773" t="str">
        <f>TEXT(Table3[[#This Row],[Order Date]],"YYYY")</f>
        <v>2024</v>
      </c>
      <c r="L773" t="str">
        <f>TEXT(Table3[[#This Row],[Order Date]],"MMM")</f>
        <v>Mar</v>
      </c>
      <c r="M773" t="str">
        <f>TEXT(Table3[[#This Row],[Order Date]],"DDD")</f>
        <v>Fri</v>
      </c>
      <c r="N773" t="s">
        <v>50</v>
      </c>
      <c r="O773">
        <f>ROUND(G773*H773*VLOOKUP(Table3[[#This Row],[Product Name]],Table2[],2,FALSE),0)</f>
        <v>1022</v>
      </c>
      <c r="P773">
        <f>Table3[[#This Row],[Quantity]]*Table3[[#This Row],[Unit Price]]</f>
        <v>1572.42</v>
      </c>
      <c r="Q773">
        <f>Table3[[#This Row],[Sales Revenue]]-Table3[[#This Row],[Total Cost]]</f>
        <v>550.42000000000007</v>
      </c>
      <c r="R773">
        <f>DATEDIF(Table3[[#This Row],[Order Date]],Table3[[#This Row],[Delivery Date]],"D")</f>
        <v>10</v>
      </c>
    </row>
    <row r="774" spans="1:18" x14ac:dyDescent="0.35">
      <c r="A774" t="s">
        <v>1597</v>
      </c>
      <c r="B774" t="s">
        <v>1598</v>
      </c>
      <c r="C774" t="s">
        <v>20</v>
      </c>
      <c r="D774" t="s">
        <v>66</v>
      </c>
      <c r="E774" s="1">
        <v>45496</v>
      </c>
      <c r="F774" s="1">
        <v>45505</v>
      </c>
      <c r="G774">
        <v>7</v>
      </c>
      <c r="H774">
        <v>618.73</v>
      </c>
      <c r="I774" t="s">
        <v>15</v>
      </c>
      <c r="J774" t="s">
        <v>58</v>
      </c>
      <c r="K774" t="str">
        <f>TEXT(Table3[[#This Row],[Order Date]],"YYYY")</f>
        <v>2024</v>
      </c>
      <c r="L774" t="str">
        <f>TEXT(Table3[[#This Row],[Order Date]],"MMM")</f>
        <v>Jul</v>
      </c>
      <c r="M774" t="str">
        <f>TEXT(Table3[[#This Row],[Order Date]],"DDD")</f>
        <v>Tue</v>
      </c>
      <c r="N774" t="s">
        <v>96</v>
      </c>
      <c r="O774">
        <f>ROUND(G774*H774*VLOOKUP(Table3[[#This Row],[Product Name]],Table2[],2,FALSE),0)</f>
        <v>2166</v>
      </c>
      <c r="P774">
        <f>Table3[[#This Row],[Quantity]]*Table3[[#This Row],[Unit Price]]</f>
        <v>4331.1100000000006</v>
      </c>
      <c r="Q774">
        <f>Table3[[#This Row],[Sales Revenue]]-Table3[[#This Row],[Total Cost]]</f>
        <v>2165.1100000000006</v>
      </c>
      <c r="R774">
        <f>DATEDIF(Table3[[#This Row],[Order Date]],Table3[[#This Row],[Delivery Date]],"D")</f>
        <v>9</v>
      </c>
    </row>
    <row r="775" spans="1:18" x14ac:dyDescent="0.35">
      <c r="A775" t="s">
        <v>1599</v>
      </c>
      <c r="B775" t="s">
        <v>1600</v>
      </c>
      <c r="C775" t="s">
        <v>20</v>
      </c>
      <c r="D775" t="s">
        <v>21</v>
      </c>
      <c r="E775" s="1">
        <v>45397</v>
      </c>
      <c r="F775" s="1">
        <v>45399</v>
      </c>
      <c r="G775">
        <v>6</v>
      </c>
      <c r="H775">
        <v>672.08</v>
      </c>
      <c r="I775" t="s">
        <v>15</v>
      </c>
      <c r="J775" t="s">
        <v>16</v>
      </c>
      <c r="K775" t="str">
        <f>TEXT(Table3[[#This Row],[Order Date]],"YYYY")</f>
        <v>2024</v>
      </c>
      <c r="L775" t="str">
        <f>TEXT(Table3[[#This Row],[Order Date]],"MMM")</f>
        <v>Apr</v>
      </c>
      <c r="M775" t="str">
        <f>TEXT(Table3[[#This Row],[Order Date]],"DDD")</f>
        <v>Mon</v>
      </c>
      <c r="N775" t="s">
        <v>24</v>
      </c>
      <c r="O775">
        <f>ROUND(G775*H775*VLOOKUP(Table3[[#This Row],[Product Name]],Table2[],2,FALSE),0)</f>
        <v>2621</v>
      </c>
      <c r="P775">
        <f>Table3[[#This Row],[Quantity]]*Table3[[#This Row],[Unit Price]]</f>
        <v>4032.4800000000005</v>
      </c>
      <c r="Q775">
        <f>Table3[[#This Row],[Sales Revenue]]-Table3[[#This Row],[Total Cost]]</f>
        <v>1411.4800000000005</v>
      </c>
      <c r="R775">
        <f>DATEDIF(Table3[[#This Row],[Order Date]],Table3[[#This Row],[Delivery Date]],"D")</f>
        <v>2</v>
      </c>
    </row>
    <row r="776" spans="1:18" x14ac:dyDescent="0.35">
      <c r="A776" t="s">
        <v>1601</v>
      </c>
      <c r="B776" t="s">
        <v>1602</v>
      </c>
      <c r="C776" t="s">
        <v>13</v>
      </c>
      <c r="D776" t="s">
        <v>72</v>
      </c>
      <c r="E776" s="1">
        <v>45384</v>
      </c>
      <c r="F776" s="1">
        <v>45387</v>
      </c>
      <c r="G776">
        <v>4</v>
      </c>
      <c r="H776">
        <v>942.74</v>
      </c>
      <c r="I776" t="s">
        <v>22</v>
      </c>
      <c r="J776" t="s">
        <v>58</v>
      </c>
      <c r="K776" t="str">
        <f>TEXT(Table3[[#This Row],[Order Date]],"YYYY")</f>
        <v>2024</v>
      </c>
      <c r="L776" t="str">
        <f>TEXT(Table3[[#This Row],[Order Date]],"MMM")</f>
        <v>Apr</v>
      </c>
      <c r="M776" t="str">
        <f>TEXT(Table3[[#This Row],[Order Date]],"DDD")</f>
        <v>Tue</v>
      </c>
      <c r="N776" t="s">
        <v>43</v>
      </c>
      <c r="O776">
        <f>ROUND(G776*H776*VLOOKUP(Table3[[#This Row],[Product Name]],Table2[],2,FALSE),0)</f>
        <v>2828</v>
      </c>
      <c r="P776">
        <f>Table3[[#This Row],[Quantity]]*Table3[[#This Row],[Unit Price]]</f>
        <v>3770.96</v>
      </c>
      <c r="Q776">
        <f>Table3[[#This Row],[Sales Revenue]]-Table3[[#This Row],[Total Cost]]</f>
        <v>942.96</v>
      </c>
      <c r="R776">
        <f>DATEDIF(Table3[[#This Row],[Order Date]],Table3[[#This Row],[Delivery Date]],"D")</f>
        <v>3</v>
      </c>
    </row>
    <row r="777" spans="1:18" x14ac:dyDescent="0.35">
      <c r="A777" t="s">
        <v>1603</v>
      </c>
      <c r="B777" t="s">
        <v>1604</v>
      </c>
      <c r="C777" t="s">
        <v>61</v>
      </c>
      <c r="D777" t="s">
        <v>62</v>
      </c>
      <c r="E777" s="1">
        <v>45629</v>
      </c>
      <c r="F777" s="1">
        <v>45635</v>
      </c>
      <c r="G777">
        <v>1</v>
      </c>
      <c r="H777">
        <v>45.3</v>
      </c>
      <c r="I777" t="s">
        <v>33</v>
      </c>
      <c r="J777" t="s">
        <v>49</v>
      </c>
      <c r="K777" t="str">
        <f>TEXT(Table3[[#This Row],[Order Date]],"YYYY")</f>
        <v>2024</v>
      </c>
      <c r="L777" t="str">
        <f>TEXT(Table3[[#This Row],[Order Date]],"MMM")</f>
        <v>Dec</v>
      </c>
      <c r="M777" t="str">
        <f>TEXT(Table3[[#This Row],[Order Date]],"DDD")</f>
        <v>Tue</v>
      </c>
      <c r="N777" t="s">
        <v>29</v>
      </c>
      <c r="O777">
        <f>ROUND(G777*H777*VLOOKUP(Table3[[#This Row],[Product Name]],Table2[],2,FALSE),0)</f>
        <v>29</v>
      </c>
      <c r="P777">
        <f>Table3[[#This Row],[Quantity]]*Table3[[#This Row],[Unit Price]]</f>
        <v>45.3</v>
      </c>
      <c r="Q777">
        <f>Table3[[#This Row],[Sales Revenue]]-Table3[[#This Row],[Total Cost]]</f>
        <v>16.299999999999997</v>
      </c>
      <c r="R777">
        <f>DATEDIF(Table3[[#This Row],[Order Date]],Table3[[#This Row],[Delivery Date]],"D")</f>
        <v>6</v>
      </c>
    </row>
    <row r="778" spans="1:18" x14ac:dyDescent="0.35">
      <c r="A778" t="s">
        <v>1605</v>
      </c>
      <c r="B778" t="s">
        <v>1606</v>
      </c>
      <c r="C778" t="s">
        <v>20</v>
      </c>
      <c r="D778" t="s">
        <v>21</v>
      </c>
      <c r="E778" s="1">
        <v>45652</v>
      </c>
      <c r="F778" s="1">
        <v>45659</v>
      </c>
      <c r="G778">
        <v>10</v>
      </c>
      <c r="H778">
        <v>816.45</v>
      </c>
      <c r="I778" t="s">
        <v>15</v>
      </c>
      <c r="J778" t="s">
        <v>49</v>
      </c>
      <c r="K778" t="str">
        <f>TEXT(Table3[[#This Row],[Order Date]],"YYYY")</f>
        <v>2024</v>
      </c>
      <c r="L778" t="str">
        <f>TEXT(Table3[[#This Row],[Order Date]],"MMM")</f>
        <v>Dec</v>
      </c>
      <c r="M778" t="str">
        <f>TEXT(Table3[[#This Row],[Order Date]],"DDD")</f>
        <v>Thu</v>
      </c>
      <c r="N778" t="s">
        <v>63</v>
      </c>
      <c r="O778">
        <f>ROUND(G778*H778*VLOOKUP(Table3[[#This Row],[Product Name]],Table2[],2,FALSE),0)</f>
        <v>5307</v>
      </c>
      <c r="P778">
        <f>Table3[[#This Row],[Quantity]]*Table3[[#This Row],[Unit Price]]</f>
        <v>8164.5</v>
      </c>
      <c r="Q778">
        <f>Table3[[#This Row],[Sales Revenue]]-Table3[[#This Row],[Total Cost]]</f>
        <v>2857.5</v>
      </c>
      <c r="R778">
        <f>DATEDIF(Table3[[#This Row],[Order Date]],Table3[[#This Row],[Delivery Date]],"D")</f>
        <v>7</v>
      </c>
    </row>
    <row r="779" spans="1:18" x14ac:dyDescent="0.35">
      <c r="A779" t="s">
        <v>1607</v>
      </c>
      <c r="B779" t="s">
        <v>1608</v>
      </c>
      <c r="C779" t="s">
        <v>61</v>
      </c>
      <c r="D779" t="s">
        <v>119</v>
      </c>
      <c r="E779" s="1">
        <v>45412</v>
      </c>
      <c r="F779" s="1">
        <v>45418</v>
      </c>
      <c r="G779">
        <v>6</v>
      </c>
      <c r="H779">
        <v>983.37</v>
      </c>
      <c r="I779" t="s">
        <v>22</v>
      </c>
      <c r="J779" t="s">
        <v>23</v>
      </c>
      <c r="K779" t="str">
        <f>TEXT(Table3[[#This Row],[Order Date]],"YYYY")</f>
        <v>2024</v>
      </c>
      <c r="L779" t="str">
        <f>TEXT(Table3[[#This Row],[Order Date]],"MMM")</f>
        <v>Apr</v>
      </c>
      <c r="M779" t="str">
        <f>TEXT(Table3[[#This Row],[Order Date]],"DDD")</f>
        <v>Tue</v>
      </c>
      <c r="N779" t="s">
        <v>29</v>
      </c>
      <c r="O779">
        <f>ROUND(G779*H779*VLOOKUP(Table3[[#This Row],[Product Name]],Table2[],2,FALSE),0)</f>
        <v>4425</v>
      </c>
      <c r="P779">
        <f>Table3[[#This Row],[Quantity]]*Table3[[#This Row],[Unit Price]]</f>
        <v>5900.22</v>
      </c>
      <c r="Q779">
        <f>Table3[[#This Row],[Sales Revenue]]-Table3[[#This Row],[Total Cost]]</f>
        <v>1475.2200000000003</v>
      </c>
      <c r="R779">
        <f>DATEDIF(Table3[[#This Row],[Order Date]],Table3[[#This Row],[Delivery Date]],"D")</f>
        <v>6</v>
      </c>
    </row>
    <row r="780" spans="1:18" x14ac:dyDescent="0.35">
      <c r="A780" t="s">
        <v>1609</v>
      </c>
      <c r="B780" t="s">
        <v>1610</v>
      </c>
      <c r="C780" t="s">
        <v>61</v>
      </c>
      <c r="D780" t="s">
        <v>62</v>
      </c>
      <c r="E780" s="1">
        <v>45495</v>
      </c>
      <c r="F780" s="1">
        <v>45502</v>
      </c>
      <c r="G780">
        <v>10</v>
      </c>
      <c r="H780">
        <v>979.97</v>
      </c>
      <c r="I780" t="s">
        <v>33</v>
      </c>
      <c r="J780" t="s">
        <v>49</v>
      </c>
      <c r="K780" t="str">
        <f>TEXT(Table3[[#This Row],[Order Date]],"YYYY")</f>
        <v>2024</v>
      </c>
      <c r="L780" t="str">
        <f>TEXT(Table3[[#This Row],[Order Date]],"MMM")</f>
        <v>Jul</v>
      </c>
      <c r="M780" t="str">
        <f>TEXT(Table3[[#This Row],[Order Date]],"DDD")</f>
        <v>Mon</v>
      </c>
      <c r="N780" t="s">
        <v>43</v>
      </c>
      <c r="O780">
        <f>ROUND(G780*H780*VLOOKUP(Table3[[#This Row],[Product Name]],Table2[],2,FALSE),0)</f>
        <v>6370</v>
      </c>
      <c r="P780">
        <f>Table3[[#This Row],[Quantity]]*Table3[[#This Row],[Unit Price]]</f>
        <v>9799.7000000000007</v>
      </c>
      <c r="Q780">
        <f>Table3[[#This Row],[Sales Revenue]]-Table3[[#This Row],[Total Cost]]</f>
        <v>3429.7000000000007</v>
      </c>
      <c r="R780">
        <f>DATEDIF(Table3[[#This Row],[Order Date]],Table3[[#This Row],[Delivery Date]],"D")</f>
        <v>7</v>
      </c>
    </row>
    <row r="781" spans="1:18" x14ac:dyDescent="0.35">
      <c r="A781" t="s">
        <v>1611</v>
      </c>
      <c r="B781" t="s">
        <v>1612</v>
      </c>
      <c r="C781" t="s">
        <v>13</v>
      </c>
      <c r="D781" t="s">
        <v>42</v>
      </c>
      <c r="E781" s="1">
        <v>45608</v>
      </c>
      <c r="F781" s="1">
        <v>45618</v>
      </c>
      <c r="G781">
        <v>10</v>
      </c>
      <c r="H781">
        <v>320.45999999999998</v>
      </c>
      <c r="I781" t="s">
        <v>33</v>
      </c>
      <c r="J781" t="s">
        <v>16</v>
      </c>
      <c r="K781" t="str">
        <f>TEXT(Table3[[#This Row],[Order Date]],"YYYY")</f>
        <v>2024</v>
      </c>
      <c r="L781" t="str">
        <f>TEXT(Table3[[#This Row],[Order Date]],"MMM")</f>
        <v>Nov</v>
      </c>
      <c r="M781" t="str">
        <f>TEXT(Table3[[#This Row],[Order Date]],"DDD")</f>
        <v>Tue</v>
      </c>
      <c r="N781" t="s">
        <v>63</v>
      </c>
      <c r="O781">
        <f>ROUND(G781*H781*VLOOKUP(Table3[[#This Row],[Product Name]],Table2[],2,FALSE),0)</f>
        <v>1602</v>
      </c>
      <c r="P781">
        <f>Table3[[#This Row],[Quantity]]*Table3[[#This Row],[Unit Price]]</f>
        <v>3204.6</v>
      </c>
      <c r="Q781">
        <f>Table3[[#This Row],[Sales Revenue]]-Table3[[#This Row],[Total Cost]]</f>
        <v>1602.6</v>
      </c>
      <c r="R781">
        <f>DATEDIF(Table3[[#This Row],[Order Date]],Table3[[#This Row],[Delivery Date]],"D")</f>
        <v>10</v>
      </c>
    </row>
    <row r="782" spans="1:18" x14ac:dyDescent="0.35">
      <c r="A782" t="s">
        <v>1613</v>
      </c>
      <c r="B782" t="s">
        <v>1614</v>
      </c>
      <c r="C782" t="s">
        <v>20</v>
      </c>
      <c r="D782" t="s">
        <v>103</v>
      </c>
      <c r="E782" s="1">
        <v>45356</v>
      </c>
      <c r="F782" s="1">
        <v>45361</v>
      </c>
      <c r="G782">
        <v>10</v>
      </c>
      <c r="H782">
        <v>286</v>
      </c>
      <c r="I782" t="s">
        <v>22</v>
      </c>
      <c r="J782" t="s">
        <v>16</v>
      </c>
      <c r="K782" t="str">
        <f>TEXT(Table3[[#This Row],[Order Date]],"YYYY")</f>
        <v>2024</v>
      </c>
      <c r="L782" t="str">
        <f>TEXT(Table3[[#This Row],[Order Date]],"MMM")</f>
        <v>Mar</v>
      </c>
      <c r="M782" t="str">
        <f>TEXT(Table3[[#This Row],[Order Date]],"DDD")</f>
        <v>Tue</v>
      </c>
      <c r="N782" t="s">
        <v>29</v>
      </c>
      <c r="O782">
        <f>ROUND(G782*H782*VLOOKUP(Table3[[#This Row],[Product Name]],Table2[],2,FALSE),0)</f>
        <v>1573</v>
      </c>
      <c r="P782">
        <f>Table3[[#This Row],[Quantity]]*Table3[[#This Row],[Unit Price]]</f>
        <v>2860</v>
      </c>
      <c r="Q782">
        <f>Table3[[#This Row],[Sales Revenue]]-Table3[[#This Row],[Total Cost]]</f>
        <v>1287</v>
      </c>
      <c r="R782">
        <f>DATEDIF(Table3[[#This Row],[Order Date]],Table3[[#This Row],[Delivery Date]],"D")</f>
        <v>5</v>
      </c>
    </row>
    <row r="783" spans="1:18" x14ac:dyDescent="0.35">
      <c r="A783" t="s">
        <v>1615</v>
      </c>
      <c r="B783" t="s">
        <v>1616</v>
      </c>
      <c r="C783" t="s">
        <v>37</v>
      </c>
      <c r="D783" t="s">
        <v>75</v>
      </c>
      <c r="E783" s="1">
        <v>45417</v>
      </c>
      <c r="F783" s="1">
        <v>45427</v>
      </c>
      <c r="G783">
        <v>8</v>
      </c>
      <c r="H783">
        <v>874.89</v>
      </c>
      <c r="I783" t="s">
        <v>15</v>
      </c>
      <c r="J783" t="s">
        <v>49</v>
      </c>
      <c r="K783" t="str">
        <f>TEXT(Table3[[#This Row],[Order Date]],"YYYY")</f>
        <v>2024</v>
      </c>
      <c r="L783" t="str">
        <f>TEXT(Table3[[#This Row],[Order Date]],"MMM")</f>
        <v>May</v>
      </c>
      <c r="M783" t="str">
        <f>TEXT(Table3[[#This Row],[Order Date]],"DDD")</f>
        <v>Sun</v>
      </c>
      <c r="N783" t="s">
        <v>34</v>
      </c>
      <c r="O783">
        <f>ROUND(G783*H783*VLOOKUP(Table3[[#This Row],[Product Name]],Table2[],2,FALSE),0)</f>
        <v>5599</v>
      </c>
      <c r="P783">
        <f>Table3[[#This Row],[Quantity]]*Table3[[#This Row],[Unit Price]]</f>
        <v>6999.12</v>
      </c>
      <c r="Q783">
        <f>Table3[[#This Row],[Sales Revenue]]-Table3[[#This Row],[Total Cost]]</f>
        <v>1400.12</v>
      </c>
      <c r="R783">
        <f>DATEDIF(Table3[[#This Row],[Order Date]],Table3[[#This Row],[Delivery Date]],"D")</f>
        <v>10</v>
      </c>
    </row>
    <row r="784" spans="1:18" x14ac:dyDescent="0.35">
      <c r="A784" t="s">
        <v>1617</v>
      </c>
      <c r="B784" t="s">
        <v>1618</v>
      </c>
      <c r="C784" t="s">
        <v>27</v>
      </c>
      <c r="D784" t="s">
        <v>32</v>
      </c>
      <c r="E784" s="1">
        <v>45731</v>
      </c>
      <c r="F784" s="1">
        <v>45738</v>
      </c>
      <c r="G784">
        <v>3</v>
      </c>
      <c r="H784">
        <v>939.15</v>
      </c>
      <c r="I784" t="s">
        <v>15</v>
      </c>
      <c r="J784" t="s">
        <v>49</v>
      </c>
      <c r="K784" t="str">
        <f>TEXT(Table3[[#This Row],[Order Date]],"YYYY")</f>
        <v>2025</v>
      </c>
      <c r="L784" t="str">
        <f>TEXT(Table3[[#This Row],[Order Date]],"MMM")</f>
        <v>Mar</v>
      </c>
      <c r="M784" t="str">
        <f>TEXT(Table3[[#This Row],[Order Date]],"DDD")</f>
        <v>Sat</v>
      </c>
      <c r="N784" t="s">
        <v>63</v>
      </c>
      <c r="O784">
        <f>ROUND(G784*H784*VLOOKUP(Table3[[#This Row],[Product Name]],Table2[],2,FALSE),0)</f>
        <v>2395</v>
      </c>
      <c r="P784">
        <f>Table3[[#This Row],[Quantity]]*Table3[[#This Row],[Unit Price]]</f>
        <v>2817.45</v>
      </c>
      <c r="Q784">
        <f>Table3[[#This Row],[Sales Revenue]]-Table3[[#This Row],[Total Cost]]</f>
        <v>422.44999999999982</v>
      </c>
      <c r="R784">
        <f>DATEDIF(Table3[[#This Row],[Order Date]],Table3[[#This Row],[Delivery Date]],"D")</f>
        <v>7</v>
      </c>
    </row>
    <row r="785" spans="1:18" x14ac:dyDescent="0.35">
      <c r="A785" t="s">
        <v>1619</v>
      </c>
      <c r="B785" t="s">
        <v>1620</v>
      </c>
      <c r="C785" t="s">
        <v>61</v>
      </c>
      <c r="D785" t="s">
        <v>141</v>
      </c>
      <c r="E785" s="1">
        <v>45697</v>
      </c>
      <c r="F785" s="1">
        <v>45703</v>
      </c>
      <c r="G785">
        <v>9</v>
      </c>
      <c r="H785">
        <v>54.39</v>
      </c>
      <c r="I785" t="s">
        <v>15</v>
      </c>
      <c r="J785" t="s">
        <v>23</v>
      </c>
      <c r="K785" t="str">
        <f>TEXT(Table3[[#This Row],[Order Date]],"YYYY")</f>
        <v>2025</v>
      </c>
      <c r="L785" t="str">
        <f>TEXT(Table3[[#This Row],[Order Date]],"MMM")</f>
        <v>Feb</v>
      </c>
      <c r="M785" t="str">
        <f>TEXT(Table3[[#This Row],[Order Date]],"DDD")</f>
        <v>Sun</v>
      </c>
      <c r="N785" t="s">
        <v>50</v>
      </c>
      <c r="O785">
        <f>ROUND(G785*H785*VLOOKUP(Table3[[#This Row],[Product Name]],Table2[],2,FALSE),0)</f>
        <v>343</v>
      </c>
      <c r="P785">
        <f>Table3[[#This Row],[Quantity]]*Table3[[#This Row],[Unit Price]]</f>
        <v>489.51</v>
      </c>
      <c r="Q785">
        <f>Table3[[#This Row],[Sales Revenue]]-Table3[[#This Row],[Total Cost]]</f>
        <v>146.51</v>
      </c>
      <c r="R785">
        <f>DATEDIF(Table3[[#This Row],[Order Date]],Table3[[#This Row],[Delivery Date]],"D")</f>
        <v>6</v>
      </c>
    </row>
    <row r="786" spans="1:18" x14ac:dyDescent="0.35">
      <c r="A786" t="s">
        <v>1621</v>
      </c>
      <c r="B786" t="s">
        <v>1622</v>
      </c>
      <c r="C786" t="s">
        <v>13</v>
      </c>
      <c r="D786" t="s">
        <v>82</v>
      </c>
      <c r="E786" s="1">
        <v>45687</v>
      </c>
      <c r="F786" s="1">
        <v>45695</v>
      </c>
      <c r="G786">
        <v>3</v>
      </c>
      <c r="H786">
        <v>117.95</v>
      </c>
      <c r="I786" t="s">
        <v>33</v>
      </c>
      <c r="J786" t="s">
        <v>23</v>
      </c>
      <c r="K786" t="str">
        <f>TEXT(Table3[[#This Row],[Order Date]],"YYYY")</f>
        <v>2025</v>
      </c>
      <c r="L786" t="str">
        <f>TEXT(Table3[[#This Row],[Order Date]],"MMM")</f>
        <v>Jan</v>
      </c>
      <c r="M786" t="str">
        <f>TEXT(Table3[[#This Row],[Order Date]],"DDD")</f>
        <v>Thu</v>
      </c>
      <c r="N786" t="s">
        <v>50</v>
      </c>
      <c r="O786">
        <f>ROUND(G786*H786*VLOOKUP(Table3[[#This Row],[Product Name]],Table2[],2,FALSE),0)</f>
        <v>230</v>
      </c>
      <c r="P786">
        <f>Table3[[#This Row],[Quantity]]*Table3[[#This Row],[Unit Price]]</f>
        <v>353.85</v>
      </c>
      <c r="Q786">
        <f>Table3[[#This Row],[Sales Revenue]]-Table3[[#This Row],[Total Cost]]</f>
        <v>123.85000000000002</v>
      </c>
      <c r="R786">
        <f>DATEDIF(Table3[[#This Row],[Order Date]],Table3[[#This Row],[Delivery Date]],"D")</f>
        <v>8</v>
      </c>
    </row>
    <row r="787" spans="1:18" x14ac:dyDescent="0.35">
      <c r="A787" t="s">
        <v>1623</v>
      </c>
      <c r="B787" t="s">
        <v>1624</v>
      </c>
      <c r="C787" t="s">
        <v>20</v>
      </c>
      <c r="D787" t="s">
        <v>69</v>
      </c>
      <c r="E787" s="1">
        <v>45573</v>
      </c>
      <c r="F787" s="1">
        <v>45581</v>
      </c>
      <c r="G787">
        <v>9</v>
      </c>
      <c r="H787">
        <v>101.87</v>
      </c>
      <c r="I787" t="s">
        <v>33</v>
      </c>
      <c r="J787" t="s">
        <v>16</v>
      </c>
      <c r="K787" t="str">
        <f>TEXT(Table3[[#This Row],[Order Date]],"YYYY")</f>
        <v>2024</v>
      </c>
      <c r="L787" t="str">
        <f>TEXT(Table3[[#This Row],[Order Date]],"MMM")</f>
        <v>Oct</v>
      </c>
      <c r="M787" t="str">
        <f>TEXT(Table3[[#This Row],[Order Date]],"DDD")</f>
        <v>Tue</v>
      </c>
      <c r="N787" t="s">
        <v>43</v>
      </c>
      <c r="O787">
        <f>ROUND(G787*H787*VLOOKUP(Table3[[#This Row],[Product Name]],Table2[],2,FALSE),0)</f>
        <v>642</v>
      </c>
      <c r="P787">
        <f>Table3[[#This Row],[Quantity]]*Table3[[#This Row],[Unit Price]]</f>
        <v>916.83</v>
      </c>
      <c r="Q787">
        <f>Table3[[#This Row],[Sales Revenue]]-Table3[[#This Row],[Total Cost]]</f>
        <v>274.83000000000004</v>
      </c>
      <c r="R787">
        <f>DATEDIF(Table3[[#This Row],[Order Date]],Table3[[#This Row],[Delivery Date]],"D")</f>
        <v>8</v>
      </c>
    </row>
    <row r="788" spans="1:18" x14ac:dyDescent="0.35">
      <c r="A788" t="s">
        <v>1625</v>
      </c>
      <c r="B788" t="s">
        <v>1626</v>
      </c>
      <c r="C788" t="s">
        <v>13</v>
      </c>
      <c r="D788" t="s">
        <v>72</v>
      </c>
      <c r="E788" s="1">
        <v>45409</v>
      </c>
      <c r="F788" s="1">
        <v>45419</v>
      </c>
      <c r="G788">
        <v>3</v>
      </c>
      <c r="H788">
        <v>597.86</v>
      </c>
      <c r="I788" t="s">
        <v>22</v>
      </c>
      <c r="J788" t="s">
        <v>16</v>
      </c>
      <c r="K788" t="str">
        <f>TEXT(Table3[[#This Row],[Order Date]],"YYYY")</f>
        <v>2024</v>
      </c>
      <c r="L788" t="str">
        <f>TEXT(Table3[[#This Row],[Order Date]],"MMM")</f>
        <v>Apr</v>
      </c>
      <c r="M788" t="str">
        <f>TEXT(Table3[[#This Row],[Order Date]],"DDD")</f>
        <v>Sat</v>
      </c>
      <c r="N788" t="s">
        <v>79</v>
      </c>
      <c r="O788">
        <f>ROUND(G788*H788*VLOOKUP(Table3[[#This Row],[Product Name]],Table2[],2,FALSE),0)</f>
        <v>1345</v>
      </c>
      <c r="P788">
        <f>Table3[[#This Row],[Quantity]]*Table3[[#This Row],[Unit Price]]</f>
        <v>1793.58</v>
      </c>
      <c r="Q788">
        <f>Table3[[#This Row],[Sales Revenue]]-Table3[[#This Row],[Total Cost]]</f>
        <v>448.57999999999993</v>
      </c>
      <c r="R788">
        <f>DATEDIF(Table3[[#This Row],[Order Date]],Table3[[#This Row],[Delivery Date]],"D")</f>
        <v>10</v>
      </c>
    </row>
    <row r="789" spans="1:18" x14ac:dyDescent="0.35">
      <c r="A789" t="s">
        <v>1627</v>
      </c>
      <c r="B789" t="s">
        <v>1628</v>
      </c>
      <c r="C789" t="s">
        <v>61</v>
      </c>
      <c r="D789" t="s">
        <v>163</v>
      </c>
      <c r="E789" s="1">
        <v>45359</v>
      </c>
      <c r="F789" s="1">
        <v>45362</v>
      </c>
      <c r="G789">
        <v>7</v>
      </c>
      <c r="H789">
        <v>732.04</v>
      </c>
      <c r="I789" t="s">
        <v>33</v>
      </c>
      <c r="J789" t="s">
        <v>16</v>
      </c>
      <c r="K789" t="str">
        <f>TEXT(Table3[[#This Row],[Order Date]],"YYYY")</f>
        <v>2024</v>
      </c>
      <c r="L789" t="str">
        <f>TEXT(Table3[[#This Row],[Order Date]],"MMM")</f>
        <v>Mar</v>
      </c>
      <c r="M789" t="str">
        <f>TEXT(Table3[[#This Row],[Order Date]],"DDD")</f>
        <v>Fri</v>
      </c>
      <c r="N789" t="s">
        <v>96</v>
      </c>
      <c r="O789">
        <f>ROUND(G789*H789*VLOOKUP(Table3[[#This Row],[Product Name]],Table2[],2,FALSE),0)</f>
        <v>3331</v>
      </c>
      <c r="P789">
        <f>Table3[[#This Row],[Quantity]]*Table3[[#This Row],[Unit Price]]</f>
        <v>5124.28</v>
      </c>
      <c r="Q789">
        <f>Table3[[#This Row],[Sales Revenue]]-Table3[[#This Row],[Total Cost]]</f>
        <v>1793.2799999999997</v>
      </c>
      <c r="R789">
        <f>DATEDIF(Table3[[#This Row],[Order Date]],Table3[[#This Row],[Delivery Date]],"D")</f>
        <v>3</v>
      </c>
    </row>
    <row r="790" spans="1:18" x14ac:dyDescent="0.35">
      <c r="A790" t="s">
        <v>1629</v>
      </c>
      <c r="B790" t="s">
        <v>1630</v>
      </c>
      <c r="C790" t="s">
        <v>13</v>
      </c>
      <c r="D790" t="s">
        <v>14</v>
      </c>
      <c r="E790" s="1">
        <v>45360</v>
      </c>
      <c r="F790" s="1">
        <v>45366</v>
      </c>
      <c r="G790">
        <v>10</v>
      </c>
      <c r="H790">
        <v>760.47</v>
      </c>
      <c r="I790" t="s">
        <v>33</v>
      </c>
      <c r="J790" t="s">
        <v>49</v>
      </c>
      <c r="K790" t="str">
        <f>TEXT(Table3[[#This Row],[Order Date]],"YYYY")</f>
        <v>2024</v>
      </c>
      <c r="L790" t="str">
        <f>TEXT(Table3[[#This Row],[Order Date]],"MMM")</f>
        <v>Mar</v>
      </c>
      <c r="M790" t="str">
        <f>TEXT(Table3[[#This Row],[Order Date]],"DDD")</f>
        <v>Sat</v>
      </c>
      <c r="N790" t="s">
        <v>29</v>
      </c>
      <c r="O790">
        <f>ROUND(G790*H790*VLOOKUP(Table3[[#This Row],[Product Name]],Table2[],2,FALSE),0)</f>
        <v>5704</v>
      </c>
      <c r="P790">
        <f>Table3[[#This Row],[Quantity]]*Table3[[#This Row],[Unit Price]]</f>
        <v>7604.7000000000007</v>
      </c>
      <c r="Q790">
        <f>Table3[[#This Row],[Sales Revenue]]-Table3[[#This Row],[Total Cost]]</f>
        <v>1900.7000000000007</v>
      </c>
      <c r="R790">
        <f>DATEDIF(Table3[[#This Row],[Order Date]],Table3[[#This Row],[Delivery Date]],"D")</f>
        <v>6</v>
      </c>
    </row>
    <row r="791" spans="1:18" x14ac:dyDescent="0.35">
      <c r="A791" t="s">
        <v>1631</v>
      </c>
      <c r="B791" t="s">
        <v>1632</v>
      </c>
      <c r="C791" t="s">
        <v>61</v>
      </c>
      <c r="D791" t="s">
        <v>163</v>
      </c>
      <c r="E791" s="1">
        <v>45498</v>
      </c>
      <c r="F791" s="1">
        <v>45506</v>
      </c>
      <c r="G791">
        <v>8</v>
      </c>
      <c r="H791">
        <v>147.77000000000001</v>
      </c>
      <c r="I791" t="s">
        <v>22</v>
      </c>
      <c r="J791" t="s">
        <v>58</v>
      </c>
      <c r="K791" t="str">
        <f>TEXT(Table3[[#This Row],[Order Date]],"YYYY")</f>
        <v>2024</v>
      </c>
      <c r="L791" t="str">
        <f>TEXT(Table3[[#This Row],[Order Date]],"MMM")</f>
        <v>Jul</v>
      </c>
      <c r="M791" t="str">
        <f>TEXT(Table3[[#This Row],[Order Date]],"DDD")</f>
        <v>Thu</v>
      </c>
      <c r="N791" t="s">
        <v>50</v>
      </c>
      <c r="O791">
        <f>ROUND(G791*H791*VLOOKUP(Table3[[#This Row],[Product Name]],Table2[],2,FALSE),0)</f>
        <v>768</v>
      </c>
      <c r="P791">
        <f>Table3[[#This Row],[Quantity]]*Table3[[#This Row],[Unit Price]]</f>
        <v>1182.1600000000001</v>
      </c>
      <c r="Q791">
        <f>Table3[[#This Row],[Sales Revenue]]-Table3[[#This Row],[Total Cost]]</f>
        <v>414.16000000000008</v>
      </c>
      <c r="R791">
        <f>DATEDIF(Table3[[#This Row],[Order Date]],Table3[[#This Row],[Delivery Date]],"D")</f>
        <v>8</v>
      </c>
    </row>
    <row r="792" spans="1:18" x14ac:dyDescent="0.35">
      <c r="A792" t="s">
        <v>1633</v>
      </c>
      <c r="B792" t="s">
        <v>1634</v>
      </c>
      <c r="C792" t="s">
        <v>13</v>
      </c>
      <c r="D792" t="s">
        <v>82</v>
      </c>
      <c r="E792" s="1">
        <v>45375</v>
      </c>
      <c r="F792" s="1">
        <v>45385</v>
      </c>
      <c r="G792">
        <v>3</v>
      </c>
      <c r="H792">
        <v>821.95</v>
      </c>
      <c r="I792" t="s">
        <v>15</v>
      </c>
      <c r="J792" t="s">
        <v>58</v>
      </c>
      <c r="K792" t="str">
        <f>TEXT(Table3[[#This Row],[Order Date]],"YYYY")</f>
        <v>2024</v>
      </c>
      <c r="L792" t="str">
        <f>TEXT(Table3[[#This Row],[Order Date]],"MMM")</f>
        <v>Mar</v>
      </c>
      <c r="M792" t="str">
        <f>TEXT(Table3[[#This Row],[Order Date]],"DDD")</f>
        <v>Sun</v>
      </c>
      <c r="N792" t="s">
        <v>79</v>
      </c>
      <c r="O792">
        <f>ROUND(G792*H792*VLOOKUP(Table3[[#This Row],[Product Name]],Table2[],2,FALSE),0)</f>
        <v>1603</v>
      </c>
      <c r="P792">
        <f>Table3[[#This Row],[Quantity]]*Table3[[#This Row],[Unit Price]]</f>
        <v>2465.8500000000004</v>
      </c>
      <c r="Q792">
        <f>Table3[[#This Row],[Sales Revenue]]-Table3[[#This Row],[Total Cost]]</f>
        <v>862.85000000000036</v>
      </c>
      <c r="R792">
        <f>DATEDIF(Table3[[#This Row],[Order Date]],Table3[[#This Row],[Delivery Date]],"D")</f>
        <v>10</v>
      </c>
    </row>
    <row r="793" spans="1:18" x14ac:dyDescent="0.35">
      <c r="A793" t="s">
        <v>1635</v>
      </c>
      <c r="B793" t="s">
        <v>1636</v>
      </c>
      <c r="C793" t="s">
        <v>37</v>
      </c>
      <c r="D793" t="s">
        <v>114</v>
      </c>
      <c r="E793" s="1">
        <v>45656</v>
      </c>
      <c r="F793" s="1">
        <v>45661</v>
      </c>
      <c r="G793">
        <v>4</v>
      </c>
      <c r="H793">
        <v>936.41</v>
      </c>
      <c r="I793" t="s">
        <v>15</v>
      </c>
      <c r="J793" t="s">
        <v>23</v>
      </c>
      <c r="K793" t="str">
        <f>TEXT(Table3[[#This Row],[Order Date]],"YYYY")</f>
        <v>2024</v>
      </c>
      <c r="L793" t="str">
        <f>TEXT(Table3[[#This Row],[Order Date]],"MMM")</f>
        <v>Dec</v>
      </c>
      <c r="M793" t="str">
        <f>TEXT(Table3[[#This Row],[Order Date]],"DDD")</f>
        <v>Mon</v>
      </c>
      <c r="N793" t="s">
        <v>29</v>
      </c>
      <c r="O793">
        <f>ROUND(G793*H793*VLOOKUP(Table3[[#This Row],[Product Name]],Table2[],2,FALSE),0)</f>
        <v>2247</v>
      </c>
      <c r="P793">
        <f>Table3[[#This Row],[Quantity]]*Table3[[#This Row],[Unit Price]]</f>
        <v>3745.64</v>
      </c>
      <c r="Q793">
        <f>Table3[[#This Row],[Sales Revenue]]-Table3[[#This Row],[Total Cost]]</f>
        <v>1498.6399999999999</v>
      </c>
      <c r="R793">
        <f>DATEDIF(Table3[[#This Row],[Order Date]],Table3[[#This Row],[Delivery Date]],"D")</f>
        <v>5</v>
      </c>
    </row>
    <row r="794" spans="1:18" x14ac:dyDescent="0.35">
      <c r="A794" t="s">
        <v>1637</v>
      </c>
      <c r="B794" t="s">
        <v>1638</v>
      </c>
      <c r="C794" t="s">
        <v>13</v>
      </c>
      <c r="D794" t="s">
        <v>55</v>
      </c>
      <c r="E794" s="1">
        <v>45408</v>
      </c>
      <c r="F794" s="1">
        <v>45416</v>
      </c>
      <c r="G794">
        <v>6</v>
      </c>
      <c r="H794">
        <v>407.66</v>
      </c>
      <c r="I794" t="s">
        <v>15</v>
      </c>
      <c r="J794" t="s">
        <v>49</v>
      </c>
      <c r="K794" t="str">
        <f>TEXT(Table3[[#This Row],[Order Date]],"YYYY")</f>
        <v>2024</v>
      </c>
      <c r="L794" t="str">
        <f>TEXT(Table3[[#This Row],[Order Date]],"MMM")</f>
        <v>Apr</v>
      </c>
      <c r="M794" t="str">
        <f>TEXT(Table3[[#This Row],[Order Date]],"DDD")</f>
        <v>Fri</v>
      </c>
      <c r="N794" t="s">
        <v>50</v>
      </c>
      <c r="O794">
        <f>ROUND(G794*H794*VLOOKUP(Table3[[#This Row],[Product Name]],Table2[],2,FALSE),0)</f>
        <v>1468</v>
      </c>
      <c r="P794">
        <f>Table3[[#This Row],[Quantity]]*Table3[[#This Row],[Unit Price]]</f>
        <v>2445.96</v>
      </c>
      <c r="Q794">
        <f>Table3[[#This Row],[Sales Revenue]]-Table3[[#This Row],[Total Cost]]</f>
        <v>977.96</v>
      </c>
      <c r="R794">
        <f>DATEDIF(Table3[[#This Row],[Order Date]],Table3[[#This Row],[Delivery Date]],"D")</f>
        <v>8</v>
      </c>
    </row>
    <row r="795" spans="1:18" x14ac:dyDescent="0.35">
      <c r="A795" t="s">
        <v>1639</v>
      </c>
      <c r="B795" t="s">
        <v>1640</v>
      </c>
      <c r="C795" t="s">
        <v>20</v>
      </c>
      <c r="D795" t="s">
        <v>93</v>
      </c>
      <c r="E795" s="1">
        <v>45571</v>
      </c>
      <c r="F795" s="1">
        <v>45579</v>
      </c>
      <c r="G795">
        <v>10</v>
      </c>
      <c r="H795">
        <v>814.56</v>
      </c>
      <c r="I795" t="s">
        <v>15</v>
      </c>
      <c r="J795" t="s">
        <v>23</v>
      </c>
      <c r="K795" t="str">
        <f>TEXT(Table3[[#This Row],[Order Date]],"YYYY")</f>
        <v>2024</v>
      </c>
      <c r="L795" t="str">
        <f>TEXT(Table3[[#This Row],[Order Date]],"MMM")</f>
        <v>Oct</v>
      </c>
      <c r="M795" t="str">
        <f>TEXT(Table3[[#This Row],[Order Date]],"DDD")</f>
        <v>Sun</v>
      </c>
      <c r="N795" t="s">
        <v>50</v>
      </c>
      <c r="O795">
        <f>ROUND(G795*H795*VLOOKUP(Table3[[#This Row],[Product Name]],Table2[],2,FALSE),0)</f>
        <v>4887</v>
      </c>
      <c r="P795">
        <f>Table3[[#This Row],[Quantity]]*Table3[[#This Row],[Unit Price]]</f>
        <v>8145.5999999999995</v>
      </c>
      <c r="Q795">
        <f>Table3[[#This Row],[Sales Revenue]]-Table3[[#This Row],[Total Cost]]</f>
        <v>3258.5999999999995</v>
      </c>
      <c r="R795">
        <f>DATEDIF(Table3[[#This Row],[Order Date]],Table3[[#This Row],[Delivery Date]],"D")</f>
        <v>8</v>
      </c>
    </row>
    <row r="796" spans="1:18" x14ac:dyDescent="0.35">
      <c r="A796" t="s">
        <v>1641</v>
      </c>
      <c r="B796" t="s">
        <v>1642</v>
      </c>
      <c r="C796" t="s">
        <v>27</v>
      </c>
      <c r="D796" t="s">
        <v>124</v>
      </c>
      <c r="E796" s="1">
        <v>45492</v>
      </c>
      <c r="F796" s="1">
        <v>45499</v>
      </c>
      <c r="G796">
        <v>10</v>
      </c>
      <c r="H796">
        <v>394.37</v>
      </c>
      <c r="I796" t="s">
        <v>33</v>
      </c>
      <c r="J796" t="s">
        <v>16</v>
      </c>
      <c r="K796" t="str">
        <f>TEXT(Table3[[#This Row],[Order Date]],"YYYY")</f>
        <v>2024</v>
      </c>
      <c r="L796" t="str">
        <f>TEXT(Table3[[#This Row],[Order Date]],"MMM")</f>
        <v>Jul</v>
      </c>
      <c r="M796" t="str">
        <f>TEXT(Table3[[#This Row],[Order Date]],"DDD")</f>
        <v>Fri</v>
      </c>
      <c r="N796" t="s">
        <v>17</v>
      </c>
      <c r="O796">
        <f>ROUND(G796*H796*VLOOKUP(Table3[[#This Row],[Product Name]],Table2[],2,FALSE),0)</f>
        <v>2563</v>
      </c>
      <c r="P796">
        <f>Table3[[#This Row],[Quantity]]*Table3[[#This Row],[Unit Price]]</f>
        <v>3943.7</v>
      </c>
      <c r="Q796">
        <f>Table3[[#This Row],[Sales Revenue]]-Table3[[#This Row],[Total Cost]]</f>
        <v>1380.6999999999998</v>
      </c>
      <c r="R796">
        <f>DATEDIF(Table3[[#This Row],[Order Date]],Table3[[#This Row],[Delivery Date]],"D")</f>
        <v>7</v>
      </c>
    </row>
    <row r="797" spans="1:18" x14ac:dyDescent="0.35">
      <c r="A797" t="s">
        <v>1643</v>
      </c>
      <c r="B797" t="s">
        <v>1644</v>
      </c>
      <c r="C797" t="s">
        <v>13</v>
      </c>
      <c r="D797" t="s">
        <v>55</v>
      </c>
      <c r="E797" s="1">
        <v>45367</v>
      </c>
      <c r="F797" s="1">
        <v>45376</v>
      </c>
      <c r="G797">
        <v>6</v>
      </c>
      <c r="H797">
        <v>504.12</v>
      </c>
      <c r="I797" t="s">
        <v>15</v>
      </c>
      <c r="J797" t="s">
        <v>58</v>
      </c>
      <c r="K797" t="str">
        <f>TEXT(Table3[[#This Row],[Order Date]],"YYYY")</f>
        <v>2024</v>
      </c>
      <c r="L797" t="str">
        <f>TEXT(Table3[[#This Row],[Order Date]],"MMM")</f>
        <v>Mar</v>
      </c>
      <c r="M797" t="str">
        <f>TEXT(Table3[[#This Row],[Order Date]],"DDD")</f>
        <v>Sat</v>
      </c>
      <c r="N797" t="s">
        <v>79</v>
      </c>
      <c r="O797">
        <f>ROUND(G797*H797*VLOOKUP(Table3[[#This Row],[Product Name]],Table2[],2,FALSE),0)</f>
        <v>1815</v>
      </c>
      <c r="P797">
        <f>Table3[[#This Row],[Quantity]]*Table3[[#This Row],[Unit Price]]</f>
        <v>3024.7200000000003</v>
      </c>
      <c r="Q797">
        <f>Table3[[#This Row],[Sales Revenue]]-Table3[[#This Row],[Total Cost]]</f>
        <v>1209.7200000000003</v>
      </c>
      <c r="R797">
        <f>DATEDIF(Table3[[#This Row],[Order Date]],Table3[[#This Row],[Delivery Date]],"D")</f>
        <v>9</v>
      </c>
    </row>
    <row r="798" spans="1:18" x14ac:dyDescent="0.35">
      <c r="A798" t="s">
        <v>1645</v>
      </c>
      <c r="B798" t="s">
        <v>1646</v>
      </c>
      <c r="C798" t="s">
        <v>27</v>
      </c>
      <c r="D798" t="s">
        <v>32</v>
      </c>
      <c r="E798" s="1">
        <v>45499</v>
      </c>
      <c r="F798" s="1">
        <v>45509</v>
      </c>
      <c r="G798">
        <v>6</v>
      </c>
      <c r="H798">
        <v>973.57</v>
      </c>
      <c r="I798" t="s">
        <v>22</v>
      </c>
      <c r="J798" t="s">
        <v>49</v>
      </c>
      <c r="K798" t="str">
        <f>TEXT(Table3[[#This Row],[Order Date]],"YYYY")</f>
        <v>2024</v>
      </c>
      <c r="L798" t="str">
        <f>TEXT(Table3[[#This Row],[Order Date]],"MMM")</f>
        <v>Jul</v>
      </c>
      <c r="M798" t="str">
        <f>TEXT(Table3[[#This Row],[Order Date]],"DDD")</f>
        <v>Fri</v>
      </c>
      <c r="N798" t="s">
        <v>24</v>
      </c>
      <c r="O798">
        <f>ROUND(G798*H798*VLOOKUP(Table3[[#This Row],[Product Name]],Table2[],2,FALSE),0)</f>
        <v>4965</v>
      </c>
      <c r="P798">
        <f>Table3[[#This Row],[Quantity]]*Table3[[#This Row],[Unit Price]]</f>
        <v>5841.42</v>
      </c>
      <c r="Q798">
        <f>Table3[[#This Row],[Sales Revenue]]-Table3[[#This Row],[Total Cost]]</f>
        <v>876.42000000000007</v>
      </c>
      <c r="R798">
        <f>DATEDIF(Table3[[#This Row],[Order Date]],Table3[[#This Row],[Delivery Date]],"D")</f>
        <v>10</v>
      </c>
    </row>
    <row r="799" spans="1:18" x14ac:dyDescent="0.35">
      <c r="A799" t="s">
        <v>1647</v>
      </c>
      <c r="B799" t="s">
        <v>1648</v>
      </c>
      <c r="C799" t="s">
        <v>61</v>
      </c>
      <c r="D799" t="s">
        <v>78</v>
      </c>
      <c r="E799" s="1">
        <v>45577</v>
      </c>
      <c r="F799" s="1">
        <v>45587</v>
      </c>
      <c r="G799">
        <v>8</v>
      </c>
      <c r="H799">
        <v>233.04</v>
      </c>
      <c r="I799" t="s">
        <v>33</v>
      </c>
      <c r="J799" t="s">
        <v>16</v>
      </c>
      <c r="K799" t="str">
        <f>TEXT(Table3[[#This Row],[Order Date]],"YYYY")</f>
        <v>2024</v>
      </c>
      <c r="L799" t="str">
        <f>TEXT(Table3[[#This Row],[Order Date]],"MMM")</f>
        <v>Oct</v>
      </c>
      <c r="M799" t="str">
        <f>TEXT(Table3[[#This Row],[Order Date]],"DDD")</f>
        <v>Sat</v>
      </c>
      <c r="N799" t="s">
        <v>96</v>
      </c>
      <c r="O799">
        <f>ROUND(G799*H799*VLOOKUP(Table3[[#This Row],[Product Name]],Table2[],2,FALSE),0)</f>
        <v>1305</v>
      </c>
      <c r="P799">
        <f>Table3[[#This Row],[Quantity]]*Table3[[#This Row],[Unit Price]]</f>
        <v>1864.32</v>
      </c>
      <c r="Q799">
        <f>Table3[[#This Row],[Sales Revenue]]-Table3[[#This Row],[Total Cost]]</f>
        <v>559.31999999999994</v>
      </c>
      <c r="R799">
        <f>DATEDIF(Table3[[#This Row],[Order Date]],Table3[[#This Row],[Delivery Date]],"D")</f>
        <v>10</v>
      </c>
    </row>
    <row r="800" spans="1:18" x14ac:dyDescent="0.35">
      <c r="A800" t="s">
        <v>1649</v>
      </c>
      <c r="B800" t="s">
        <v>1650</v>
      </c>
      <c r="C800" t="s">
        <v>27</v>
      </c>
      <c r="D800" t="s">
        <v>88</v>
      </c>
      <c r="E800" s="1">
        <v>45461</v>
      </c>
      <c r="F800" s="1">
        <v>45466</v>
      </c>
      <c r="G800">
        <v>6</v>
      </c>
      <c r="H800">
        <v>374.84</v>
      </c>
      <c r="I800" t="s">
        <v>22</v>
      </c>
      <c r="J800" t="s">
        <v>49</v>
      </c>
      <c r="K800" t="str">
        <f>TEXT(Table3[[#This Row],[Order Date]],"YYYY")</f>
        <v>2024</v>
      </c>
      <c r="L800" t="str">
        <f>TEXT(Table3[[#This Row],[Order Date]],"MMM")</f>
        <v>Jun</v>
      </c>
      <c r="M800" t="str">
        <f>TEXT(Table3[[#This Row],[Order Date]],"DDD")</f>
        <v>Tue</v>
      </c>
      <c r="N800" t="s">
        <v>63</v>
      </c>
      <c r="O800">
        <f>ROUND(G800*H800*VLOOKUP(Table3[[#This Row],[Product Name]],Table2[],2,FALSE),0)</f>
        <v>1125</v>
      </c>
      <c r="P800">
        <f>Table3[[#This Row],[Quantity]]*Table3[[#This Row],[Unit Price]]</f>
        <v>2249.04</v>
      </c>
      <c r="Q800">
        <f>Table3[[#This Row],[Sales Revenue]]-Table3[[#This Row],[Total Cost]]</f>
        <v>1124.04</v>
      </c>
      <c r="R800">
        <f>DATEDIF(Table3[[#This Row],[Order Date]],Table3[[#This Row],[Delivery Date]],"D")</f>
        <v>5</v>
      </c>
    </row>
    <row r="801" spans="1:18" x14ac:dyDescent="0.35">
      <c r="A801" t="s">
        <v>1651</v>
      </c>
      <c r="B801" t="s">
        <v>1652</v>
      </c>
      <c r="C801" t="s">
        <v>20</v>
      </c>
      <c r="D801" t="s">
        <v>69</v>
      </c>
      <c r="E801" s="1">
        <v>45619</v>
      </c>
      <c r="F801" s="1">
        <v>45626</v>
      </c>
      <c r="G801">
        <v>2</v>
      </c>
      <c r="H801">
        <v>125.05</v>
      </c>
      <c r="I801" t="s">
        <v>22</v>
      </c>
      <c r="J801" t="s">
        <v>49</v>
      </c>
      <c r="K801" t="str">
        <f>TEXT(Table3[[#This Row],[Order Date]],"YYYY")</f>
        <v>2024</v>
      </c>
      <c r="L801" t="str">
        <f>TEXT(Table3[[#This Row],[Order Date]],"MMM")</f>
        <v>Nov</v>
      </c>
      <c r="M801" t="str">
        <f>TEXT(Table3[[#This Row],[Order Date]],"DDD")</f>
        <v>Sat</v>
      </c>
      <c r="N801" t="s">
        <v>50</v>
      </c>
      <c r="O801">
        <f>ROUND(G801*H801*VLOOKUP(Table3[[#This Row],[Product Name]],Table2[],2,FALSE),0)</f>
        <v>175</v>
      </c>
      <c r="P801">
        <f>Table3[[#This Row],[Quantity]]*Table3[[#This Row],[Unit Price]]</f>
        <v>250.1</v>
      </c>
      <c r="Q801">
        <f>Table3[[#This Row],[Sales Revenue]]-Table3[[#This Row],[Total Cost]]</f>
        <v>75.099999999999994</v>
      </c>
      <c r="R801">
        <f>DATEDIF(Table3[[#This Row],[Order Date]],Table3[[#This Row],[Delivery Date]],"D")</f>
        <v>7</v>
      </c>
    </row>
    <row r="802" spans="1:18" x14ac:dyDescent="0.35">
      <c r="A802" t="s">
        <v>1653</v>
      </c>
      <c r="B802" t="s">
        <v>1654</v>
      </c>
      <c r="C802" t="s">
        <v>20</v>
      </c>
      <c r="D802" t="s">
        <v>103</v>
      </c>
      <c r="E802" s="1">
        <v>45704</v>
      </c>
      <c r="F802" s="1">
        <v>45712</v>
      </c>
      <c r="G802">
        <v>2</v>
      </c>
      <c r="H802">
        <v>712.2</v>
      </c>
      <c r="I802" t="s">
        <v>22</v>
      </c>
      <c r="J802" t="s">
        <v>58</v>
      </c>
      <c r="K802" t="str">
        <f>TEXT(Table3[[#This Row],[Order Date]],"YYYY")</f>
        <v>2025</v>
      </c>
      <c r="L802" t="str">
        <f>TEXT(Table3[[#This Row],[Order Date]],"MMM")</f>
        <v>Feb</v>
      </c>
      <c r="M802" t="str">
        <f>TEXT(Table3[[#This Row],[Order Date]],"DDD")</f>
        <v>Sun</v>
      </c>
      <c r="N802" t="s">
        <v>63</v>
      </c>
      <c r="O802">
        <f>ROUND(G802*H802*VLOOKUP(Table3[[#This Row],[Product Name]],Table2[],2,FALSE),0)</f>
        <v>783</v>
      </c>
      <c r="P802">
        <f>Table3[[#This Row],[Quantity]]*Table3[[#This Row],[Unit Price]]</f>
        <v>1424.4</v>
      </c>
      <c r="Q802">
        <f>Table3[[#This Row],[Sales Revenue]]-Table3[[#This Row],[Total Cost]]</f>
        <v>641.40000000000009</v>
      </c>
      <c r="R802">
        <f>DATEDIF(Table3[[#This Row],[Order Date]],Table3[[#This Row],[Delivery Date]],"D")</f>
        <v>8</v>
      </c>
    </row>
    <row r="803" spans="1:18" x14ac:dyDescent="0.35">
      <c r="A803" t="s">
        <v>1655</v>
      </c>
      <c r="B803" t="s">
        <v>1656</v>
      </c>
      <c r="C803" t="s">
        <v>13</v>
      </c>
      <c r="D803" t="s">
        <v>14</v>
      </c>
      <c r="E803" s="1">
        <v>45627</v>
      </c>
      <c r="F803" s="1">
        <v>45634</v>
      </c>
      <c r="G803">
        <v>1</v>
      </c>
      <c r="H803">
        <v>841.94</v>
      </c>
      <c r="I803" t="s">
        <v>15</v>
      </c>
      <c r="J803" t="s">
        <v>49</v>
      </c>
      <c r="K803" t="str">
        <f>TEXT(Table3[[#This Row],[Order Date]],"YYYY")</f>
        <v>2024</v>
      </c>
      <c r="L803" t="str">
        <f>TEXT(Table3[[#This Row],[Order Date]],"MMM")</f>
        <v>Dec</v>
      </c>
      <c r="M803" t="str">
        <f>TEXT(Table3[[#This Row],[Order Date]],"DDD")</f>
        <v>Sun</v>
      </c>
      <c r="N803" t="s">
        <v>43</v>
      </c>
      <c r="O803">
        <f>ROUND(G803*H803*VLOOKUP(Table3[[#This Row],[Product Name]],Table2[],2,FALSE),0)</f>
        <v>631</v>
      </c>
      <c r="P803">
        <f>Table3[[#This Row],[Quantity]]*Table3[[#This Row],[Unit Price]]</f>
        <v>841.94</v>
      </c>
      <c r="Q803">
        <f>Table3[[#This Row],[Sales Revenue]]-Table3[[#This Row],[Total Cost]]</f>
        <v>210.94000000000005</v>
      </c>
      <c r="R803">
        <f>DATEDIF(Table3[[#This Row],[Order Date]],Table3[[#This Row],[Delivery Date]],"D")</f>
        <v>7</v>
      </c>
    </row>
    <row r="804" spans="1:18" x14ac:dyDescent="0.35">
      <c r="A804" t="s">
        <v>1657</v>
      </c>
      <c r="B804" t="s">
        <v>1658</v>
      </c>
      <c r="C804" t="s">
        <v>61</v>
      </c>
      <c r="D804" t="s">
        <v>119</v>
      </c>
      <c r="E804" s="1">
        <v>45621</v>
      </c>
      <c r="F804" s="1">
        <v>45629</v>
      </c>
      <c r="G804">
        <v>7</v>
      </c>
      <c r="H804">
        <v>735.13</v>
      </c>
      <c r="I804" t="s">
        <v>22</v>
      </c>
      <c r="J804" t="s">
        <v>58</v>
      </c>
      <c r="K804" t="str">
        <f>TEXT(Table3[[#This Row],[Order Date]],"YYYY")</f>
        <v>2024</v>
      </c>
      <c r="L804" t="str">
        <f>TEXT(Table3[[#This Row],[Order Date]],"MMM")</f>
        <v>Nov</v>
      </c>
      <c r="M804" t="str">
        <f>TEXT(Table3[[#This Row],[Order Date]],"DDD")</f>
        <v>Mon</v>
      </c>
      <c r="N804" t="s">
        <v>34</v>
      </c>
      <c r="O804">
        <f>ROUND(G804*H804*VLOOKUP(Table3[[#This Row],[Product Name]],Table2[],2,FALSE),0)</f>
        <v>3859</v>
      </c>
      <c r="P804">
        <f>Table3[[#This Row],[Quantity]]*Table3[[#This Row],[Unit Price]]</f>
        <v>5145.91</v>
      </c>
      <c r="Q804">
        <f>Table3[[#This Row],[Sales Revenue]]-Table3[[#This Row],[Total Cost]]</f>
        <v>1286.9099999999999</v>
      </c>
      <c r="R804">
        <f>DATEDIF(Table3[[#This Row],[Order Date]],Table3[[#This Row],[Delivery Date]],"D")</f>
        <v>8</v>
      </c>
    </row>
    <row r="805" spans="1:18" x14ac:dyDescent="0.35">
      <c r="A805" t="s">
        <v>1659</v>
      </c>
      <c r="B805" t="s">
        <v>1660</v>
      </c>
      <c r="C805" t="s">
        <v>61</v>
      </c>
      <c r="D805" t="s">
        <v>78</v>
      </c>
      <c r="E805" s="1">
        <v>45333</v>
      </c>
      <c r="F805" s="1">
        <v>45341</v>
      </c>
      <c r="G805">
        <v>4</v>
      </c>
      <c r="H805">
        <v>785</v>
      </c>
      <c r="I805" t="s">
        <v>33</v>
      </c>
      <c r="J805" t="s">
        <v>58</v>
      </c>
      <c r="K805" t="str">
        <f>TEXT(Table3[[#This Row],[Order Date]],"YYYY")</f>
        <v>2024</v>
      </c>
      <c r="L805" t="str">
        <f>TEXT(Table3[[#This Row],[Order Date]],"MMM")</f>
        <v>Feb</v>
      </c>
      <c r="M805" t="str">
        <f>TEXT(Table3[[#This Row],[Order Date]],"DDD")</f>
        <v>Sun</v>
      </c>
      <c r="N805" t="s">
        <v>50</v>
      </c>
      <c r="O805">
        <f>ROUND(G805*H805*VLOOKUP(Table3[[#This Row],[Product Name]],Table2[],2,FALSE),0)</f>
        <v>2198</v>
      </c>
      <c r="P805">
        <f>Table3[[#This Row],[Quantity]]*Table3[[#This Row],[Unit Price]]</f>
        <v>3140</v>
      </c>
      <c r="Q805">
        <f>Table3[[#This Row],[Sales Revenue]]-Table3[[#This Row],[Total Cost]]</f>
        <v>942</v>
      </c>
      <c r="R805">
        <f>DATEDIF(Table3[[#This Row],[Order Date]],Table3[[#This Row],[Delivery Date]],"D")</f>
        <v>8</v>
      </c>
    </row>
    <row r="806" spans="1:18" x14ac:dyDescent="0.35">
      <c r="A806" t="s">
        <v>1661</v>
      </c>
      <c r="B806" t="s">
        <v>1662</v>
      </c>
      <c r="C806" t="s">
        <v>13</v>
      </c>
      <c r="D806" t="s">
        <v>82</v>
      </c>
      <c r="E806" s="1">
        <v>45388</v>
      </c>
      <c r="F806" s="1">
        <v>45396</v>
      </c>
      <c r="G806">
        <v>2</v>
      </c>
      <c r="H806">
        <v>268.66000000000003</v>
      </c>
      <c r="I806" t="s">
        <v>15</v>
      </c>
      <c r="J806" t="s">
        <v>23</v>
      </c>
      <c r="K806" t="str">
        <f>TEXT(Table3[[#This Row],[Order Date]],"YYYY")</f>
        <v>2024</v>
      </c>
      <c r="L806" t="str">
        <f>TEXT(Table3[[#This Row],[Order Date]],"MMM")</f>
        <v>Apr</v>
      </c>
      <c r="M806" t="str">
        <f>TEXT(Table3[[#This Row],[Order Date]],"DDD")</f>
        <v>Sat</v>
      </c>
      <c r="N806" t="s">
        <v>63</v>
      </c>
      <c r="O806">
        <f>ROUND(G806*H806*VLOOKUP(Table3[[#This Row],[Product Name]],Table2[],2,FALSE),0)</f>
        <v>349</v>
      </c>
      <c r="P806">
        <f>Table3[[#This Row],[Quantity]]*Table3[[#This Row],[Unit Price]]</f>
        <v>537.32000000000005</v>
      </c>
      <c r="Q806">
        <f>Table3[[#This Row],[Sales Revenue]]-Table3[[#This Row],[Total Cost]]</f>
        <v>188.32000000000005</v>
      </c>
      <c r="R806">
        <f>DATEDIF(Table3[[#This Row],[Order Date]],Table3[[#This Row],[Delivery Date]],"D")</f>
        <v>8</v>
      </c>
    </row>
    <row r="807" spans="1:18" x14ac:dyDescent="0.35">
      <c r="A807" t="s">
        <v>1663</v>
      </c>
      <c r="B807" t="s">
        <v>1664</v>
      </c>
      <c r="C807" t="s">
        <v>20</v>
      </c>
      <c r="D807" t="s">
        <v>103</v>
      </c>
      <c r="E807" s="1">
        <v>45687</v>
      </c>
      <c r="F807" s="1">
        <v>45695</v>
      </c>
      <c r="G807">
        <v>4</v>
      </c>
      <c r="H807">
        <v>460.39</v>
      </c>
      <c r="I807" t="s">
        <v>22</v>
      </c>
      <c r="J807" t="s">
        <v>16</v>
      </c>
      <c r="K807" t="str">
        <f>TEXT(Table3[[#This Row],[Order Date]],"YYYY")</f>
        <v>2025</v>
      </c>
      <c r="L807" t="str">
        <f>TEXT(Table3[[#This Row],[Order Date]],"MMM")</f>
        <v>Jan</v>
      </c>
      <c r="M807" t="str">
        <f>TEXT(Table3[[#This Row],[Order Date]],"DDD")</f>
        <v>Thu</v>
      </c>
      <c r="N807" t="s">
        <v>29</v>
      </c>
      <c r="O807">
        <f>ROUND(G807*H807*VLOOKUP(Table3[[#This Row],[Product Name]],Table2[],2,FALSE),0)</f>
        <v>1013</v>
      </c>
      <c r="P807">
        <f>Table3[[#This Row],[Quantity]]*Table3[[#This Row],[Unit Price]]</f>
        <v>1841.56</v>
      </c>
      <c r="Q807">
        <f>Table3[[#This Row],[Sales Revenue]]-Table3[[#This Row],[Total Cost]]</f>
        <v>828.56</v>
      </c>
      <c r="R807">
        <f>DATEDIF(Table3[[#This Row],[Order Date]],Table3[[#This Row],[Delivery Date]],"D")</f>
        <v>8</v>
      </c>
    </row>
    <row r="808" spans="1:18" x14ac:dyDescent="0.35">
      <c r="A808" t="s">
        <v>1665</v>
      </c>
      <c r="B808" t="s">
        <v>1666</v>
      </c>
      <c r="C808" t="s">
        <v>13</v>
      </c>
      <c r="D808" t="s">
        <v>55</v>
      </c>
      <c r="E808" s="1">
        <v>45724</v>
      </c>
      <c r="F808" s="1">
        <v>45732</v>
      </c>
      <c r="G808">
        <v>5</v>
      </c>
      <c r="H808">
        <v>372.4</v>
      </c>
      <c r="I808" t="s">
        <v>33</v>
      </c>
      <c r="J808" t="s">
        <v>23</v>
      </c>
      <c r="K808" t="str">
        <f>TEXT(Table3[[#This Row],[Order Date]],"YYYY")</f>
        <v>2025</v>
      </c>
      <c r="L808" t="str">
        <f>TEXT(Table3[[#This Row],[Order Date]],"MMM")</f>
        <v>Mar</v>
      </c>
      <c r="M808" t="str">
        <f>TEXT(Table3[[#This Row],[Order Date]],"DDD")</f>
        <v>Sat</v>
      </c>
      <c r="N808" t="s">
        <v>34</v>
      </c>
      <c r="O808">
        <f>ROUND(G808*H808*VLOOKUP(Table3[[#This Row],[Product Name]],Table2[],2,FALSE),0)</f>
        <v>1117</v>
      </c>
      <c r="P808">
        <f>Table3[[#This Row],[Quantity]]*Table3[[#This Row],[Unit Price]]</f>
        <v>1862</v>
      </c>
      <c r="Q808">
        <f>Table3[[#This Row],[Sales Revenue]]-Table3[[#This Row],[Total Cost]]</f>
        <v>745</v>
      </c>
      <c r="R808">
        <f>DATEDIF(Table3[[#This Row],[Order Date]],Table3[[#This Row],[Delivery Date]],"D")</f>
        <v>8</v>
      </c>
    </row>
    <row r="809" spans="1:18" x14ac:dyDescent="0.35">
      <c r="A809" t="s">
        <v>1667</v>
      </c>
      <c r="B809" t="s">
        <v>1668</v>
      </c>
      <c r="C809" t="s">
        <v>13</v>
      </c>
      <c r="D809" t="s">
        <v>82</v>
      </c>
      <c r="E809" s="1">
        <v>45337</v>
      </c>
      <c r="F809" s="1">
        <v>45347</v>
      </c>
      <c r="G809">
        <v>9</v>
      </c>
      <c r="H809">
        <v>361.56</v>
      </c>
      <c r="I809" t="s">
        <v>15</v>
      </c>
      <c r="J809" t="s">
        <v>16</v>
      </c>
      <c r="K809" t="str">
        <f>TEXT(Table3[[#This Row],[Order Date]],"YYYY")</f>
        <v>2024</v>
      </c>
      <c r="L809" t="str">
        <f>TEXT(Table3[[#This Row],[Order Date]],"MMM")</f>
        <v>Feb</v>
      </c>
      <c r="M809" t="str">
        <f>TEXT(Table3[[#This Row],[Order Date]],"DDD")</f>
        <v>Thu</v>
      </c>
      <c r="N809" t="s">
        <v>79</v>
      </c>
      <c r="O809">
        <f>ROUND(G809*H809*VLOOKUP(Table3[[#This Row],[Product Name]],Table2[],2,FALSE),0)</f>
        <v>2115</v>
      </c>
      <c r="P809">
        <f>Table3[[#This Row],[Quantity]]*Table3[[#This Row],[Unit Price]]</f>
        <v>3254.04</v>
      </c>
      <c r="Q809">
        <f>Table3[[#This Row],[Sales Revenue]]-Table3[[#This Row],[Total Cost]]</f>
        <v>1139.04</v>
      </c>
      <c r="R809">
        <f>DATEDIF(Table3[[#This Row],[Order Date]],Table3[[#This Row],[Delivery Date]],"D")</f>
        <v>10</v>
      </c>
    </row>
    <row r="810" spans="1:18" x14ac:dyDescent="0.35">
      <c r="A810" t="s">
        <v>1669</v>
      </c>
      <c r="B810" t="s">
        <v>1670</v>
      </c>
      <c r="C810" t="s">
        <v>37</v>
      </c>
      <c r="D810" t="s">
        <v>75</v>
      </c>
      <c r="E810" s="1">
        <v>45524</v>
      </c>
      <c r="F810" s="1">
        <v>45528</v>
      </c>
      <c r="G810">
        <v>1</v>
      </c>
      <c r="H810">
        <v>972.28</v>
      </c>
      <c r="I810" t="s">
        <v>15</v>
      </c>
      <c r="J810" t="s">
        <v>49</v>
      </c>
      <c r="K810" t="str">
        <f>TEXT(Table3[[#This Row],[Order Date]],"YYYY")</f>
        <v>2024</v>
      </c>
      <c r="L810" t="str">
        <f>TEXT(Table3[[#This Row],[Order Date]],"MMM")</f>
        <v>Aug</v>
      </c>
      <c r="M810" t="str">
        <f>TEXT(Table3[[#This Row],[Order Date]],"DDD")</f>
        <v>Tue</v>
      </c>
      <c r="N810" t="s">
        <v>96</v>
      </c>
      <c r="O810">
        <f>ROUND(G810*H810*VLOOKUP(Table3[[#This Row],[Product Name]],Table2[],2,FALSE),0)</f>
        <v>778</v>
      </c>
      <c r="P810">
        <f>Table3[[#This Row],[Quantity]]*Table3[[#This Row],[Unit Price]]</f>
        <v>972.28</v>
      </c>
      <c r="Q810">
        <f>Table3[[#This Row],[Sales Revenue]]-Table3[[#This Row],[Total Cost]]</f>
        <v>194.27999999999997</v>
      </c>
      <c r="R810">
        <f>DATEDIF(Table3[[#This Row],[Order Date]],Table3[[#This Row],[Delivery Date]],"D")</f>
        <v>4</v>
      </c>
    </row>
    <row r="811" spans="1:18" x14ac:dyDescent="0.35">
      <c r="A811" t="s">
        <v>1671</v>
      </c>
      <c r="B811" t="s">
        <v>1672</v>
      </c>
      <c r="C811" t="s">
        <v>13</v>
      </c>
      <c r="D811" t="s">
        <v>42</v>
      </c>
      <c r="E811" s="1">
        <v>45558</v>
      </c>
      <c r="F811" s="1">
        <v>45568</v>
      </c>
      <c r="G811">
        <v>7</v>
      </c>
      <c r="H811">
        <v>844.52</v>
      </c>
      <c r="I811" t="s">
        <v>22</v>
      </c>
      <c r="J811" t="s">
        <v>49</v>
      </c>
      <c r="K811" t="str">
        <f>TEXT(Table3[[#This Row],[Order Date]],"YYYY")</f>
        <v>2024</v>
      </c>
      <c r="L811" t="str">
        <f>TEXT(Table3[[#This Row],[Order Date]],"MMM")</f>
        <v>Sep</v>
      </c>
      <c r="M811" t="str">
        <f>TEXT(Table3[[#This Row],[Order Date]],"DDD")</f>
        <v>Mon</v>
      </c>
      <c r="N811" t="s">
        <v>79</v>
      </c>
      <c r="O811">
        <f>ROUND(G811*H811*VLOOKUP(Table3[[#This Row],[Product Name]],Table2[],2,FALSE),0)</f>
        <v>2956</v>
      </c>
      <c r="P811">
        <f>Table3[[#This Row],[Quantity]]*Table3[[#This Row],[Unit Price]]</f>
        <v>5911.6399999999994</v>
      </c>
      <c r="Q811">
        <f>Table3[[#This Row],[Sales Revenue]]-Table3[[#This Row],[Total Cost]]</f>
        <v>2955.6399999999994</v>
      </c>
      <c r="R811">
        <f>DATEDIF(Table3[[#This Row],[Order Date]],Table3[[#This Row],[Delivery Date]],"D")</f>
        <v>10</v>
      </c>
    </row>
    <row r="812" spans="1:18" x14ac:dyDescent="0.35">
      <c r="A812" t="s">
        <v>1673</v>
      </c>
      <c r="B812" t="s">
        <v>1674</v>
      </c>
      <c r="C812" t="s">
        <v>61</v>
      </c>
      <c r="D812" t="s">
        <v>62</v>
      </c>
      <c r="E812" s="1">
        <v>45701</v>
      </c>
      <c r="F812" s="1">
        <v>45704</v>
      </c>
      <c r="G812">
        <v>9</v>
      </c>
      <c r="H812">
        <v>708.69</v>
      </c>
      <c r="I812" t="s">
        <v>33</v>
      </c>
      <c r="J812" t="s">
        <v>16</v>
      </c>
      <c r="K812" t="str">
        <f>TEXT(Table3[[#This Row],[Order Date]],"YYYY")</f>
        <v>2025</v>
      </c>
      <c r="L812" t="str">
        <f>TEXT(Table3[[#This Row],[Order Date]],"MMM")</f>
        <v>Feb</v>
      </c>
      <c r="M812" t="str">
        <f>TEXT(Table3[[#This Row],[Order Date]],"DDD")</f>
        <v>Thu</v>
      </c>
      <c r="N812" t="s">
        <v>50</v>
      </c>
      <c r="O812">
        <f>ROUND(G812*H812*VLOOKUP(Table3[[#This Row],[Product Name]],Table2[],2,FALSE),0)</f>
        <v>4146</v>
      </c>
      <c r="P812">
        <f>Table3[[#This Row],[Quantity]]*Table3[[#This Row],[Unit Price]]</f>
        <v>6378.2100000000009</v>
      </c>
      <c r="Q812">
        <f>Table3[[#This Row],[Sales Revenue]]-Table3[[#This Row],[Total Cost]]</f>
        <v>2232.2100000000009</v>
      </c>
      <c r="R812">
        <f>DATEDIF(Table3[[#This Row],[Order Date]],Table3[[#This Row],[Delivery Date]],"D")</f>
        <v>3</v>
      </c>
    </row>
    <row r="813" spans="1:18" x14ac:dyDescent="0.35">
      <c r="A813" t="s">
        <v>1675</v>
      </c>
      <c r="B813" t="s">
        <v>1676</v>
      </c>
      <c r="C813" t="s">
        <v>13</v>
      </c>
      <c r="D813" t="s">
        <v>42</v>
      </c>
      <c r="E813" s="1">
        <v>45314</v>
      </c>
      <c r="F813" s="1">
        <v>45319</v>
      </c>
      <c r="G813">
        <v>8</v>
      </c>
      <c r="H813">
        <v>555.29999999999995</v>
      </c>
      <c r="I813" t="s">
        <v>15</v>
      </c>
      <c r="J813" t="s">
        <v>58</v>
      </c>
      <c r="K813" t="str">
        <f>TEXT(Table3[[#This Row],[Order Date]],"YYYY")</f>
        <v>2024</v>
      </c>
      <c r="L813" t="str">
        <f>TEXT(Table3[[#This Row],[Order Date]],"MMM")</f>
        <v>Jan</v>
      </c>
      <c r="M813" t="str">
        <f>TEXT(Table3[[#This Row],[Order Date]],"DDD")</f>
        <v>Tue</v>
      </c>
      <c r="N813" t="s">
        <v>79</v>
      </c>
      <c r="O813">
        <f>ROUND(G813*H813*VLOOKUP(Table3[[#This Row],[Product Name]],Table2[],2,FALSE),0)</f>
        <v>2221</v>
      </c>
      <c r="P813">
        <f>Table3[[#This Row],[Quantity]]*Table3[[#This Row],[Unit Price]]</f>
        <v>4442.3999999999996</v>
      </c>
      <c r="Q813">
        <f>Table3[[#This Row],[Sales Revenue]]-Table3[[#This Row],[Total Cost]]</f>
        <v>2221.3999999999996</v>
      </c>
      <c r="R813">
        <f>DATEDIF(Table3[[#This Row],[Order Date]],Table3[[#This Row],[Delivery Date]],"D")</f>
        <v>5</v>
      </c>
    </row>
    <row r="814" spans="1:18" x14ac:dyDescent="0.35">
      <c r="A814" t="s">
        <v>1677</v>
      </c>
      <c r="B814" t="s">
        <v>1678</v>
      </c>
      <c r="C814" t="s">
        <v>37</v>
      </c>
      <c r="D814" t="s">
        <v>75</v>
      </c>
      <c r="E814" s="1">
        <v>45459</v>
      </c>
      <c r="F814" s="1">
        <v>45465</v>
      </c>
      <c r="G814">
        <v>4</v>
      </c>
      <c r="H814">
        <v>741.16</v>
      </c>
      <c r="I814" t="s">
        <v>15</v>
      </c>
      <c r="J814" t="s">
        <v>23</v>
      </c>
      <c r="K814" t="str">
        <f>TEXT(Table3[[#This Row],[Order Date]],"YYYY")</f>
        <v>2024</v>
      </c>
      <c r="L814" t="str">
        <f>TEXT(Table3[[#This Row],[Order Date]],"MMM")</f>
        <v>Jun</v>
      </c>
      <c r="M814" t="str">
        <f>TEXT(Table3[[#This Row],[Order Date]],"DDD")</f>
        <v>Sun</v>
      </c>
      <c r="N814" t="s">
        <v>17</v>
      </c>
      <c r="O814">
        <f>ROUND(G814*H814*VLOOKUP(Table3[[#This Row],[Product Name]],Table2[],2,FALSE),0)</f>
        <v>2372</v>
      </c>
      <c r="P814">
        <f>Table3[[#This Row],[Quantity]]*Table3[[#This Row],[Unit Price]]</f>
        <v>2964.64</v>
      </c>
      <c r="Q814">
        <f>Table3[[#This Row],[Sales Revenue]]-Table3[[#This Row],[Total Cost]]</f>
        <v>592.63999999999987</v>
      </c>
      <c r="R814">
        <f>DATEDIF(Table3[[#This Row],[Order Date]],Table3[[#This Row],[Delivery Date]],"D")</f>
        <v>6</v>
      </c>
    </row>
    <row r="815" spans="1:18" x14ac:dyDescent="0.35">
      <c r="A815" t="s">
        <v>1679</v>
      </c>
      <c r="B815" t="s">
        <v>1680</v>
      </c>
      <c r="C815" t="s">
        <v>20</v>
      </c>
      <c r="D815" t="s">
        <v>66</v>
      </c>
      <c r="E815" s="1">
        <v>45617</v>
      </c>
      <c r="F815" s="1">
        <v>45619</v>
      </c>
      <c r="G815">
        <v>7</v>
      </c>
      <c r="H815">
        <v>270.33999999999997</v>
      </c>
      <c r="I815" t="s">
        <v>33</v>
      </c>
      <c r="J815" t="s">
        <v>58</v>
      </c>
      <c r="K815" t="str">
        <f>TEXT(Table3[[#This Row],[Order Date]],"YYYY")</f>
        <v>2024</v>
      </c>
      <c r="L815" t="str">
        <f>TEXT(Table3[[#This Row],[Order Date]],"MMM")</f>
        <v>Nov</v>
      </c>
      <c r="M815" t="str">
        <f>TEXT(Table3[[#This Row],[Order Date]],"DDD")</f>
        <v>Thu</v>
      </c>
      <c r="N815" t="s">
        <v>29</v>
      </c>
      <c r="O815">
        <f>ROUND(G815*H815*VLOOKUP(Table3[[#This Row],[Product Name]],Table2[],2,FALSE),0)</f>
        <v>946</v>
      </c>
      <c r="P815">
        <f>Table3[[#This Row],[Quantity]]*Table3[[#This Row],[Unit Price]]</f>
        <v>1892.3799999999999</v>
      </c>
      <c r="Q815">
        <f>Table3[[#This Row],[Sales Revenue]]-Table3[[#This Row],[Total Cost]]</f>
        <v>946.37999999999988</v>
      </c>
      <c r="R815">
        <f>DATEDIF(Table3[[#This Row],[Order Date]],Table3[[#This Row],[Delivery Date]],"D")</f>
        <v>2</v>
      </c>
    </row>
    <row r="816" spans="1:18" x14ac:dyDescent="0.35">
      <c r="A816" t="s">
        <v>1681</v>
      </c>
      <c r="B816" t="s">
        <v>1682</v>
      </c>
      <c r="C816" t="s">
        <v>27</v>
      </c>
      <c r="D816" t="s">
        <v>28</v>
      </c>
      <c r="E816" s="1">
        <v>45654</v>
      </c>
      <c r="F816" s="1">
        <v>45659</v>
      </c>
      <c r="G816">
        <v>5</v>
      </c>
      <c r="H816">
        <v>395.03</v>
      </c>
      <c r="I816" t="s">
        <v>22</v>
      </c>
      <c r="J816" t="s">
        <v>16</v>
      </c>
      <c r="K816" t="str">
        <f>TEXT(Table3[[#This Row],[Order Date]],"YYYY")</f>
        <v>2024</v>
      </c>
      <c r="L816" t="str">
        <f>TEXT(Table3[[#This Row],[Order Date]],"MMM")</f>
        <v>Dec</v>
      </c>
      <c r="M816" t="str">
        <f>TEXT(Table3[[#This Row],[Order Date]],"DDD")</f>
        <v>Sat</v>
      </c>
      <c r="N816" t="s">
        <v>29</v>
      </c>
      <c r="O816">
        <f>ROUND(G816*H816*VLOOKUP(Table3[[#This Row],[Product Name]],Table2[],2,FALSE),0)</f>
        <v>1580</v>
      </c>
      <c r="P816">
        <f>Table3[[#This Row],[Quantity]]*Table3[[#This Row],[Unit Price]]</f>
        <v>1975.1499999999999</v>
      </c>
      <c r="Q816">
        <f>Table3[[#This Row],[Sales Revenue]]-Table3[[#This Row],[Total Cost]]</f>
        <v>395.14999999999986</v>
      </c>
      <c r="R816">
        <f>DATEDIF(Table3[[#This Row],[Order Date]],Table3[[#This Row],[Delivery Date]],"D")</f>
        <v>5</v>
      </c>
    </row>
    <row r="817" spans="1:18" x14ac:dyDescent="0.35">
      <c r="A817" t="s">
        <v>1683</v>
      </c>
      <c r="B817" t="s">
        <v>1684</v>
      </c>
      <c r="C817" t="s">
        <v>37</v>
      </c>
      <c r="D817" t="s">
        <v>85</v>
      </c>
      <c r="E817" s="1">
        <v>45670</v>
      </c>
      <c r="F817" s="1">
        <v>45680</v>
      </c>
      <c r="G817">
        <v>9</v>
      </c>
      <c r="H817">
        <v>812.6</v>
      </c>
      <c r="I817" t="s">
        <v>22</v>
      </c>
      <c r="J817" t="s">
        <v>16</v>
      </c>
      <c r="K817" t="str">
        <f>TEXT(Table3[[#This Row],[Order Date]],"YYYY")</f>
        <v>2025</v>
      </c>
      <c r="L817" t="str">
        <f>TEXT(Table3[[#This Row],[Order Date]],"MMM")</f>
        <v>Jan</v>
      </c>
      <c r="M817" t="str">
        <f>TEXT(Table3[[#This Row],[Order Date]],"DDD")</f>
        <v>Mon</v>
      </c>
      <c r="N817" t="s">
        <v>79</v>
      </c>
      <c r="O817">
        <f>ROUND(G817*H817*VLOOKUP(Table3[[#This Row],[Product Name]],Table2[],2,FALSE),0)</f>
        <v>4022</v>
      </c>
      <c r="P817">
        <f>Table3[[#This Row],[Quantity]]*Table3[[#This Row],[Unit Price]]</f>
        <v>7313.4000000000005</v>
      </c>
      <c r="Q817">
        <f>Table3[[#This Row],[Sales Revenue]]-Table3[[#This Row],[Total Cost]]</f>
        <v>3291.4000000000005</v>
      </c>
      <c r="R817">
        <f>DATEDIF(Table3[[#This Row],[Order Date]],Table3[[#This Row],[Delivery Date]],"D")</f>
        <v>10</v>
      </c>
    </row>
    <row r="818" spans="1:18" x14ac:dyDescent="0.35">
      <c r="A818" t="s">
        <v>1685</v>
      </c>
      <c r="B818" t="s">
        <v>1686</v>
      </c>
      <c r="C818" t="s">
        <v>37</v>
      </c>
      <c r="D818" t="s">
        <v>85</v>
      </c>
      <c r="E818" s="1">
        <v>45497</v>
      </c>
      <c r="F818" s="1">
        <v>45506</v>
      </c>
      <c r="G818">
        <v>6</v>
      </c>
      <c r="H818">
        <v>110.94</v>
      </c>
      <c r="I818" t="s">
        <v>15</v>
      </c>
      <c r="J818" t="s">
        <v>16</v>
      </c>
      <c r="K818" t="str">
        <f>TEXT(Table3[[#This Row],[Order Date]],"YYYY")</f>
        <v>2024</v>
      </c>
      <c r="L818" t="str">
        <f>TEXT(Table3[[#This Row],[Order Date]],"MMM")</f>
        <v>Jul</v>
      </c>
      <c r="M818" t="str">
        <f>TEXT(Table3[[#This Row],[Order Date]],"DDD")</f>
        <v>Wed</v>
      </c>
      <c r="N818" t="s">
        <v>24</v>
      </c>
      <c r="O818">
        <f>ROUND(G818*H818*VLOOKUP(Table3[[#This Row],[Product Name]],Table2[],2,FALSE),0)</f>
        <v>366</v>
      </c>
      <c r="P818">
        <f>Table3[[#This Row],[Quantity]]*Table3[[#This Row],[Unit Price]]</f>
        <v>665.64</v>
      </c>
      <c r="Q818">
        <f>Table3[[#This Row],[Sales Revenue]]-Table3[[#This Row],[Total Cost]]</f>
        <v>299.64</v>
      </c>
      <c r="R818">
        <f>DATEDIF(Table3[[#This Row],[Order Date]],Table3[[#This Row],[Delivery Date]],"D")</f>
        <v>9</v>
      </c>
    </row>
    <row r="819" spans="1:18" x14ac:dyDescent="0.35">
      <c r="A819" t="s">
        <v>1687</v>
      </c>
      <c r="B819" t="s">
        <v>1688</v>
      </c>
      <c r="C819" t="s">
        <v>13</v>
      </c>
      <c r="D819" t="s">
        <v>82</v>
      </c>
      <c r="E819" s="1">
        <v>45529</v>
      </c>
      <c r="F819" s="1">
        <v>45532</v>
      </c>
      <c r="G819">
        <v>1</v>
      </c>
      <c r="H819">
        <v>119.29</v>
      </c>
      <c r="I819" t="s">
        <v>33</v>
      </c>
      <c r="J819" t="s">
        <v>23</v>
      </c>
      <c r="K819" t="str">
        <f>TEXT(Table3[[#This Row],[Order Date]],"YYYY")</f>
        <v>2024</v>
      </c>
      <c r="L819" t="str">
        <f>TEXT(Table3[[#This Row],[Order Date]],"MMM")</f>
        <v>Aug</v>
      </c>
      <c r="M819" t="str">
        <f>TEXT(Table3[[#This Row],[Order Date]],"DDD")</f>
        <v>Sun</v>
      </c>
      <c r="N819" t="s">
        <v>34</v>
      </c>
      <c r="O819">
        <f>ROUND(G819*H819*VLOOKUP(Table3[[#This Row],[Product Name]],Table2[],2,FALSE),0)</f>
        <v>78</v>
      </c>
      <c r="P819">
        <f>Table3[[#This Row],[Quantity]]*Table3[[#This Row],[Unit Price]]</f>
        <v>119.29</v>
      </c>
      <c r="Q819">
        <f>Table3[[#This Row],[Sales Revenue]]-Table3[[#This Row],[Total Cost]]</f>
        <v>41.290000000000006</v>
      </c>
      <c r="R819">
        <f>DATEDIF(Table3[[#This Row],[Order Date]],Table3[[#This Row],[Delivery Date]],"D")</f>
        <v>3</v>
      </c>
    </row>
    <row r="820" spans="1:18" x14ac:dyDescent="0.35">
      <c r="A820" t="s">
        <v>1689</v>
      </c>
      <c r="B820" t="s">
        <v>1690</v>
      </c>
      <c r="C820" t="s">
        <v>20</v>
      </c>
      <c r="D820" t="s">
        <v>21</v>
      </c>
      <c r="E820" s="1">
        <v>45488</v>
      </c>
      <c r="F820" s="1">
        <v>45491</v>
      </c>
      <c r="G820">
        <v>10</v>
      </c>
      <c r="H820">
        <v>120</v>
      </c>
      <c r="I820" t="s">
        <v>22</v>
      </c>
      <c r="J820" t="s">
        <v>49</v>
      </c>
      <c r="K820" t="str">
        <f>TEXT(Table3[[#This Row],[Order Date]],"YYYY")</f>
        <v>2024</v>
      </c>
      <c r="L820" t="str">
        <f>TEXT(Table3[[#This Row],[Order Date]],"MMM")</f>
        <v>Jul</v>
      </c>
      <c r="M820" t="str">
        <f>TEXT(Table3[[#This Row],[Order Date]],"DDD")</f>
        <v>Mon</v>
      </c>
      <c r="N820" t="s">
        <v>24</v>
      </c>
      <c r="O820">
        <f>ROUND(G820*H820*VLOOKUP(Table3[[#This Row],[Product Name]],Table2[],2,FALSE),0)</f>
        <v>780</v>
      </c>
      <c r="P820">
        <f>Table3[[#This Row],[Quantity]]*Table3[[#This Row],[Unit Price]]</f>
        <v>1200</v>
      </c>
      <c r="Q820">
        <f>Table3[[#This Row],[Sales Revenue]]-Table3[[#This Row],[Total Cost]]</f>
        <v>420</v>
      </c>
      <c r="R820">
        <f>DATEDIF(Table3[[#This Row],[Order Date]],Table3[[#This Row],[Delivery Date]],"D")</f>
        <v>3</v>
      </c>
    </row>
    <row r="821" spans="1:18" x14ac:dyDescent="0.35">
      <c r="A821" t="s">
        <v>1691</v>
      </c>
      <c r="B821" t="s">
        <v>1692</v>
      </c>
      <c r="C821" t="s">
        <v>27</v>
      </c>
      <c r="D821" t="s">
        <v>88</v>
      </c>
      <c r="E821" s="1">
        <v>45315</v>
      </c>
      <c r="F821" s="1">
        <v>45325</v>
      </c>
      <c r="G821">
        <v>10</v>
      </c>
      <c r="H821">
        <v>844.51</v>
      </c>
      <c r="I821" t="s">
        <v>15</v>
      </c>
      <c r="J821" t="s">
        <v>16</v>
      </c>
      <c r="K821" t="str">
        <f>TEXT(Table3[[#This Row],[Order Date]],"YYYY")</f>
        <v>2024</v>
      </c>
      <c r="L821" t="str">
        <f>TEXT(Table3[[#This Row],[Order Date]],"MMM")</f>
        <v>Jan</v>
      </c>
      <c r="M821" t="str">
        <f>TEXT(Table3[[#This Row],[Order Date]],"DDD")</f>
        <v>Wed</v>
      </c>
      <c r="N821" t="s">
        <v>29</v>
      </c>
      <c r="O821">
        <f>ROUND(G821*H821*VLOOKUP(Table3[[#This Row],[Product Name]],Table2[],2,FALSE),0)</f>
        <v>4223</v>
      </c>
      <c r="P821">
        <f>Table3[[#This Row],[Quantity]]*Table3[[#This Row],[Unit Price]]</f>
        <v>8445.1</v>
      </c>
      <c r="Q821">
        <f>Table3[[#This Row],[Sales Revenue]]-Table3[[#This Row],[Total Cost]]</f>
        <v>4222.1000000000004</v>
      </c>
      <c r="R821">
        <f>DATEDIF(Table3[[#This Row],[Order Date]],Table3[[#This Row],[Delivery Date]],"D")</f>
        <v>10</v>
      </c>
    </row>
    <row r="822" spans="1:18" x14ac:dyDescent="0.35">
      <c r="A822" t="s">
        <v>1693</v>
      </c>
      <c r="B822" t="s">
        <v>1694</v>
      </c>
      <c r="C822" t="s">
        <v>37</v>
      </c>
      <c r="D822" t="s">
        <v>75</v>
      </c>
      <c r="E822" s="1">
        <v>45618</v>
      </c>
      <c r="F822" s="1">
        <v>45627</v>
      </c>
      <c r="G822">
        <v>5</v>
      </c>
      <c r="H822">
        <v>475.88</v>
      </c>
      <c r="I822" t="s">
        <v>22</v>
      </c>
      <c r="J822" t="s">
        <v>23</v>
      </c>
      <c r="K822" t="str">
        <f>TEXT(Table3[[#This Row],[Order Date]],"YYYY")</f>
        <v>2024</v>
      </c>
      <c r="L822" t="str">
        <f>TEXT(Table3[[#This Row],[Order Date]],"MMM")</f>
        <v>Nov</v>
      </c>
      <c r="M822" t="str">
        <f>TEXT(Table3[[#This Row],[Order Date]],"DDD")</f>
        <v>Fri</v>
      </c>
      <c r="N822" t="s">
        <v>29</v>
      </c>
      <c r="O822">
        <f>ROUND(G822*H822*VLOOKUP(Table3[[#This Row],[Product Name]],Table2[],2,FALSE),0)</f>
        <v>1904</v>
      </c>
      <c r="P822">
        <f>Table3[[#This Row],[Quantity]]*Table3[[#This Row],[Unit Price]]</f>
        <v>2379.4</v>
      </c>
      <c r="Q822">
        <f>Table3[[#This Row],[Sales Revenue]]-Table3[[#This Row],[Total Cost]]</f>
        <v>475.40000000000009</v>
      </c>
      <c r="R822">
        <f>DATEDIF(Table3[[#This Row],[Order Date]],Table3[[#This Row],[Delivery Date]],"D")</f>
        <v>9</v>
      </c>
    </row>
    <row r="823" spans="1:18" x14ac:dyDescent="0.35">
      <c r="A823" t="s">
        <v>1695</v>
      </c>
      <c r="B823" t="s">
        <v>1696</v>
      </c>
      <c r="C823" t="s">
        <v>37</v>
      </c>
      <c r="D823" t="s">
        <v>85</v>
      </c>
      <c r="E823" s="1">
        <v>45397</v>
      </c>
      <c r="F823" s="1">
        <v>45402</v>
      </c>
      <c r="G823">
        <v>4</v>
      </c>
      <c r="H823">
        <v>605.21</v>
      </c>
      <c r="I823" t="s">
        <v>22</v>
      </c>
      <c r="J823" t="s">
        <v>49</v>
      </c>
      <c r="K823" t="str">
        <f>TEXT(Table3[[#This Row],[Order Date]],"YYYY")</f>
        <v>2024</v>
      </c>
      <c r="L823" t="str">
        <f>TEXT(Table3[[#This Row],[Order Date]],"MMM")</f>
        <v>Apr</v>
      </c>
      <c r="M823" t="str">
        <f>TEXT(Table3[[#This Row],[Order Date]],"DDD")</f>
        <v>Mon</v>
      </c>
      <c r="N823" t="s">
        <v>29</v>
      </c>
      <c r="O823">
        <f>ROUND(G823*H823*VLOOKUP(Table3[[#This Row],[Product Name]],Table2[],2,FALSE),0)</f>
        <v>1331</v>
      </c>
      <c r="P823">
        <f>Table3[[#This Row],[Quantity]]*Table3[[#This Row],[Unit Price]]</f>
        <v>2420.84</v>
      </c>
      <c r="Q823">
        <f>Table3[[#This Row],[Sales Revenue]]-Table3[[#This Row],[Total Cost]]</f>
        <v>1089.8400000000001</v>
      </c>
      <c r="R823">
        <f>DATEDIF(Table3[[#This Row],[Order Date]],Table3[[#This Row],[Delivery Date]],"D")</f>
        <v>5</v>
      </c>
    </row>
    <row r="824" spans="1:18" x14ac:dyDescent="0.35">
      <c r="A824" t="s">
        <v>1697</v>
      </c>
      <c r="B824" t="s">
        <v>1698</v>
      </c>
      <c r="C824" t="s">
        <v>13</v>
      </c>
      <c r="D824" t="s">
        <v>55</v>
      </c>
      <c r="E824" s="1">
        <v>45713</v>
      </c>
      <c r="F824" s="1">
        <v>45717</v>
      </c>
      <c r="G824">
        <v>6</v>
      </c>
      <c r="H824">
        <v>727.05</v>
      </c>
      <c r="I824" t="s">
        <v>15</v>
      </c>
      <c r="J824" t="s">
        <v>23</v>
      </c>
      <c r="K824" t="str">
        <f>TEXT(Table3[[#This Row],[Order Date]],"YYYY")</f>
        <v>2025</v>
      </c>
      <c r="L824" t="str">
        <f>TEXT(Table3[[#This Row],[Order Date]],"MMM")</f>
        <v>Feb</v>
      </c>
      <c r="M824" t="str">
        <f>TEXT(Table3[[#This Row],[Order Date]],"DDD")</f>
        <v>Tue</v>
      </c>
      <c r="N824" t="s">
        <v>79</v>
      </c>
      <c r="O824">
        <f>ROUND(G824*H824*VLOOKUP(Table3[[#This Row],[Product Name]],Table2[],2,FALSE),0)</f>
        <v>2617</v>
      </c>
      <c r="P824">
        <f>Table3[[#This Row],[Quantity]]*Table3[[#This Row],[Unit Price]]</f>
        <v>4362.2999999999993</v>
      </c>
      <c r="Q824">
        <f>Table3[[#This Row],[Sales Revenue]]-Table3[[#This Row],[Total Cost]]</f>
        <v>1745.2999999999993</v>
      </c>
      <c r="R824">
        <f>DATEDIF(Table3[[#This Row],[Order Date]],Table3[[#This Row],[Delivery Date]],"D")</f>
        <v>4</v>
      </c>
    </row>
    <row r="825" spans="1:18" x14ac:dyDescent="0.35">
      <c r="A825" t="s">
        <v>1699</v>
      </c>
      <c r="B825" t="s">
        <v>1700</v>
      </c>
      <c r="C825" t="s">
        <v>13</v>
      </c>
      <c r="D825" t="s">
        <v>14</v>
      </c>
      <c r="E825" s="1">
        <v>45412</v>
      </c>
      <c r="F825" s="1">
        <v>45415</v>
      </c>
      <c r="G825">
        <v>10</v>
      </c>
      <c r="H825">
        <v>681.53</v>
      </c>
      <c r="I825" t="s">
        <v>22</v>
      </c>
      <c r="J825" t="s">
        <v>58</v>
      </c>
      <c r="K825" t="str">
        <f>TEXT(Table3[[#This Row],[Order Date]],"YYYY")</f>
        <v>2024</v>
      </c>
      <c r="L825" t="str">
        <f>TEXT(Table3[[#This Row],[Order Date]],"MMM")</f>
        <v>Apr</v>
      </c>
      <c r="M825" t="str">
        <f>TEXT(Table3[[#This Row],[Order Date]],"DDD")</f>
        <v>Tue</v>
      </c>
      <c r="N825" t="s">
        <v>29</v>
      </c>
      <c r="O825">
        <f>ROUND(G825*H825*VLOOKUP(Table3[[#This Row],[Product Name]],Table2[],2,FALSE),0)</f>
        <v>5111</v>
      </c>
      <c r="P825">
        <f>Table3[[#This Row],[Quantity]]*Table3[[#This Row],[Unit Price]]</f>
        <v>6815.2999999999993</v>
      </c>
      <c r="Q825">
        <f>Table3[[#This Row],[Sales Revenue]]-Table3[[#This Row],[Total Cost]]</f>
        <v>1704.2999999999993</v>
      </c>
      <c r="R825">
        <f>DATEDIF(Table3[[#This Row],[Order Date]],Table3[[#This Row],[Delivery Date]],"D")</f>
        <v>3</v>
      </c>
    </row>
    <row r="826" spans="1:18" x14ac:dyDescent="0.35">
      <c r="A826" t="s">
        <v>1701</v>
      </c>
      <c r="B826" t="s">
        <v>1702</v>
      </c>
      <c r="C826" t="s">
        <v>20</v>
      </c>
      <c r="D826" t="s">
        <v>21</v>
      </c>
      <c r="E826" s="1">
        <v>45736</v>
      </c>
      <c r="F826" s="1">
        <v>45741</v>
      </c>
      <c r="G826">
        <v>10</v>
      </c>
      <c r="H826">
        <v>671.83</v>
      </c>
      <c r="I826" t="s">
        <v>15</v>
      </c>
      <c r="J826" t="s">
        <v>16</v>
      </c>
      <c r="K826" t="str">
        <f>TEXT(Table3[[#This Row],[Order Date]],"YYYY")</f>
        <v>2025</v>
      </c>
      <c r="L826" t="str">
        <f>TEXT(Table3[[#This Row],[Order Date]],"MMM")</f>
        <v>Mar</v>
      </c>
      <c r="M826" t="str">
        <f>TEXT(Table3[[#This Row],[Order Date]],"DDD")</f>
        <v>Thu</v>
      </c>
      <c r="N826" t="s">
        <v>50</v>
      </c>
      <c r="O826">
        <f>ROUND(G826*H826*VLOOKUP(Table3[[#This Row],[Product Name]],Table2[],2,FALSE),0)</f>
        <v>4367</v>
      </c>
      <c r="P826">
        <f>Table3[[#This Row],[Quantity]]*Table3[[#This Row],[Unit Price]]</f>
        <v>6718.3</v>
      </c>
      <c r="Q826">
        <f>Table3[[#This Row],[Sales Revenue]]-Table3[[#This Row],[Total Cost]]</f>
        <v>2351.3000000000002</v>
      </c>
      <c r="R826">
        <f>DATEDIF(Table3[[#This Row],[Order Date]],Table3[[#This Row],[Delivery Date]],"D")</f>
        <v>5</v>
      </c>
    </row>
    <row r="827" spans="1:18" x14ac:dyDescent="0.35">
      <c r="A827" t="s">
        <v>1703</v>
      </c>
      <c r="B827" t="s">
        <v>1704</v>
      </c>
      <c r="C827" t="s">
        <v>20</v>
      </c>
      <c r="D827" t="s">
        <v>66</v>
      </c>
      <c r="E827" s="1">
        <v>45470</v>
      </c>
      <c r="F827" s="1">
        <v>45474</v>
      </c>
      <c r="G827">
        <v>2</v>
      </c>
      <c r="H827">
        <v>339.77</v>
      </c>
      <c r="I827" t="s">
        <v>22</v>
      </c>
      <c r="J827" t="s">
        <v>58</v>
      </c>
      <c r="K827" t="str">
        <f>TEXT(Table3[[#This Row],[Order Date]],"YYYY")</f>
        <v>2024</v>
      </c>
      <c r="L827" t="str">
        <f>TEXT(Table3[[#This Row],[Order Date]],"MMM")</f>
        <v>Jun</v>
      </c>
      <c r="M827" t="str">
        <f>TEXT(Table3[[#This Row],[Order Date]],"DDD")</f>
        <v>Thu</v>
      </c>
      <c r="N827" t="s">
        <v>79</v>
      </c>
      <c r="O827">
        <f>ROUND(G827*H827*VLOOKUP(Table3[[#This Row],[Product Name]],Table2[],2,FALSE),0)</f>
        <v>340</v>
      </c>
      <c r="P827">
        <f>Table3[[#This Row],[Quantity]]*Table3[[#This Row],[Unit Price]]</f>
        <v>679.54</v>
      </c>
      <c r="Q827">
        <f>Table3[[#This Row],[Sales Revenue]]-Table3[[#This Row],[Total Cost]]</f>
        <v>339.53999999999996</v>
      </c>
      <c r="R827">
        <f>DATEDIF(Table3[[#This Row],[Order Date]],Table3[[#This Row],[Delivery Date]],"D")</f>
        <v>4</v>
      </c>
    </row>
    <row r="828" spans="1:18" x14ac:dyDescent="0.35">
      <c r="A828" t="s">
        <v>1705</v>
      </c>
      <c r="B828" t="s">
        <v>1706</v>
      </c>
      <c r="C828" t="s">
        <v>20</v>
      </c>
      <c r="D828" t="s">
        <v>66</v>
      </c>
      <c r="E828" s="1">
        <v>45406</v>
      </c>
      <c r="F828" s="1">
        <v>45408</v>
      </c>
      <c r="G828">
        <v>10</v>
      </c>
      <c r="H828">
        <v>878.3</v>
      </c>
      <c r="I828" t="s">
        <v>15</v>
      </c>
      <c r="J828" t="s">
        <v>23</v>
      </c>
      <c r="K828" t="str">
        <f>TEXT(Table3[[#This Row],[Order Date]],"YYYY")</f>
        <v>2024</v>
      </c>
      <c r="L828" t="str">
        <f>TEXT(Table3[[#This Row],[Order Date]],"MMM")</f>
        <v>Apr</v>
      </c>
      <c r="M828" t="str">
        <f>TEXT(Table3[[#This Row],[Order Date]],"DDD")</f>
        <v>Wed</v>
      </c>
      <c r="N828" t="s">
        <v>79</v>
      </c>
      <c r="O828">
        <f>ROUND(G828*H828*VLOOKUP(Table3[[#This Row],[Product Name]],Table2[],2,FALSE),0)</f>
        <v>4392</v>
      </c>
      <c r="P828">
        <f>Table3[[#This Row],[Quantity]]*Table3[[#This Row],[Unit Price]]</f>
        <v>8783</v>
      </c>
      <c r="Q828">
        <f>Table3[[#This Row],[Sales Revenue]]-Table3[[#This Row],[Total Cost]]</f>
        <v>4391</v>
      </c>
      <c r="R828">
        <f>DATEDIF(Table3[[#This Row],[Order Date]],Table3[[#This Row],[Delivery Date]],"D")</f>
        <v>2</v>
      </c>
    </row>
    <row r="829" spans="1:18" x14ac:dyDescent="0.35">
      <c r="A829" t="s">
        <v>1707</v>
      </c>
      <c r="B829" t="s">
        <v>1708</v>
      </c>
      <c r="C829" t="s">
        <v>37</v>
      </c>
      <c r="D829" t="s">
        <v>160</v>
      </c>
      <c r="E829" s="1">
        <v>45393</v>
      </c>
      <c r="F829" s="1">
        <v>45399</v>
      </c>
      <c r="G829">
        <v>6</v>
      </c>
      <c r="H829">
        <v>628.72</v>
      </c>
      <c r="I829" t="s">
        <v>22</v>
      </c>
      <c r="J829" t="s">
        <v>49</v>
      </c>
      <c r="K829" t="str">
        <f>TEXT(Table3[[#This Row],[Order Date]],"YYYY")</f>
        <v>2024</v>
      </c>
      <c r="L829" t="str">
        <f>TEXT(Table3[[#This Row],[Order Date]],"MMM")</f>
        <v>Apr</v>
      </c>
      <c r="M829" t="str">
        <f>TEXT(Table3[[#This Row],[Order Date]],"DDD")</f>
        <v>Thu</v>
      </c>
      <c r="N829" t="s">
        <v>50</v>
      </c>
      <c r="O829">
        <f>ROUND(G829*H829*VLOOKUP(Table3[[#This Row],[Product Name]],Table2[],2,FALSE),0)</f>
        <v>2829</v>
      </c>
      <c r="P829">
        <f>Table3[[#This Row],[Quantity]]*Table3[[#This Row],[Unit Price]]</f>
        <v>3772.32</v>
      </c>
      <c r="Q829">
        <f>Table3[[#This Row],[Sales Revenue]]-Table3[[#This Row],[Total Cost]]</f>
        <v>943.32000000000016</v>
      </c>
      <c r="R829">
        <f>DATEDIF(Table3[[#This Row],[Order Date]],Table3[[#This Row],[Delivery Date]],"D")</f>
        <v>6</v>
      </c>
    </row>
    <row r="830" spans="1:18" x14ac:dyDescent="0.35">
      <c r="A830" t="s">
        <v>1709</v>
      </c>
      <c r="B830" t="s">
        <v>1710</v>
      </c>
      <c r="C830" t="s">
        <v>13</v>
      </c>
      <c r="D830" t="s">
        <v>14</v>
      </c>
      <c r="E830" s="1">
        <v>45469</v>
      </c>
      <c r="F830" s="1">
        <v>45476</v>
      </c>
      <c r="G830">
        <v>8</v>
      </c>
      <c r="H830">
        <v>777.31</v>
      </c>
      <c r="I830" t="s">
        <v>33</v>
      </c>
      <c r="J830" t="s">
        <v>58</v>
      </c>
      <c r="K830" t="str">
        <f>TEXT(Table3[[#This Row],[Order Date]],"YYYY")</f>
        <v>2024</v>
      </c>
      <c r="L830" t="str">
        <f>TEXT(Table3[[#This Row],[Order Date]],"MMM")</f>
        <v>Jun</v>
      </c>
      <c r="M830" t="str">
        <f>TEXT(Table3[[#This Row],[Order Date]],"DDD")</f>
        <v>Wed</v>
      </c>
      <c r="N830" t="s">
        <v>39</v>
      </c>
      <c r="O830">
        <f>ROUND(G830*H830*VLOOKUP(Table3[[#This Row],[Product Name]],Table2[],2,FALSE),0)</f>
        <v>4664</v>
      </c>
      <c r="P830">
        <f>Table3[[#This Row],[Quantity]]*Table3[[#This Row],[Unit Price]]</f>
        <v>6218.48</v>
      </c>
      <c r="Q830">
        <f>Table3[[#This Row],[Sales Revenue]]-Table3[[#This Row],[Total Cost]]</f>
        <v>1554.4799999999996</v>
      </c>
      <c r="R830">
        <f>DATEDIF(Table3[[#This Row],[Order Date]],Table3[[#This Row],[Delivery Date]],"D")</f>
        <v>7</v>
      </c>
    </row>
    <row r="831" spans="1:18" x14ac:dyDescent="0.35">
      <c r="A831" t="s">
        <v>1711</v>
      </c>
      <c r="B831" t="s">
        <v>1712</v>
      </c>
      <c r="C831" t="s">
        <v>20</v>
      </c>
      <c r="D831" t="s">
        <v>103</v>
      </c>
      <c r="E831" s="1">
        <v>45521</v>
      </c>
      <c r="F831" s="1">
        <v>45530</v>
      </c>
      <c r="G831">
        <v>8</v>
      </c>
      <c r="H831">
        <v>961.31</v>
      </c>
      <c r="I831" t="s">
        <v>33</v>
      </c>
      <c r="J831" t="s">
        <v>58</v>
      </c>
      <c r="K831" t="str">
        <f>TEXT(Table3[[#This Row],[Order Date]],"YYYY")</f>
        <v>2024</v>
      </c>
      <c r="L831" t="str">
        <f>TEXT(Table3[[#This Row],[Order Date]],"MMM")</f>
        <v>Aug</v>
      </c>
      <c r="M831" t="str">
        <f>TEXT(Table3[[#This Row],[Order Date]],"DDD")</f>
        <v>Sat</v>
      </c>
      <c r="N831" t="s">
        <v>29</v>
      </c>
      <c r="O831">
        <f>ROUND(G831*H831*VLOOKUP(Table3[[#This Row],[Product Name]],Table2[],2,FALSE),0)</f>
        <v>4230</v>
      </c>
      <c r="P831">
        <f>Table3[[#This Row],[Quantity]]*Table3[[#This Row],[Unit Price]]</f>
        <v>7690.48</v>
      </c>
      <c r="Q831">
        <f>Table3[[#This Row],[Sales Revenue]]-Table3[[#This Row],[Total Cost]]</f>
        <v>3460.4799999999996</v>
      </c>
      <c r="R831">
        <f>DATEDIF(Table3[[#This Row],[Order Date]],Table3[[#This Row],[Delivery Date]],"D")</f>
        <v>9</v>
      </c>
    </row>
    <row r="832" spans="1:18" x14ac:dyDescent="0.35">
      <c r="A832" t="s">
        <v>1713</v>
      </c>
      <c r="B832" t="s">
        <v>1714</v>
      </c>
      <c r="C832" t="s">
        <v>37</v>
      </c>
      <c r="D832" t="s">
        <v>85</v>
      </c>
      <c r="E832" s="1">
        <v>45466</v>
      </c>
      <c r="F832" s="1">
        <v>45470</v>
      </c>
      <c r="G832">
        <v>3</v>
      </c>
      <c r="H832">
        <v>326.56</v>
      </c>
      <c r="I832" t="s">
        <v>15</v>
      </c>
      <c r="J832" t="s">
        <v>23</v>
      </c>
      <c r="K832" t="str">
        <f>TEXT(Table3[[#This Row],[Order Date]],"YYYY")</f>
        <v>2024</v>
      </c>
      <c r="L832" t="str">
        <f>TEXT(Table3[[#This Row],[Order Date]],"MMM")</f>
        <v>Jun</v>
      </c>
      <c r="M832" t="str">
        <f>TEXT(Table3[[#This Row],[Order Date]],"DDD")</f>
        <v>Sun</v>
      </c>
      <c r="N832" t="s">
        <v>34</v>
      </c>
      <c r="O832">
        <f>ROUND(G832*H832*VLOOKUP(Table3[[#This Row],[Product Name]],Table2[],2,FALSE),0)</f>
        <v>539</v>
      </c>
      <c r="P832">
        <f>Table3[[#This Row],[Quantity]]*Table3[[#This Row],[Unit Price]]</f>
        <v>979.68000000000006</v>
      </c>
      <c r="Q832">
        <f>Table3[[#This Row],[Sales Revenue]]-Table3[[#This Row],[Total Cost]]</f>
        <v>440.68000000000006</v>
      </c>
      <c r="R832">
        <f>DATEDIF(Table3[[#This Row],[Order Date]],Table3[[#This Row],[Delivery Date]],"D")</f>
        <v>4</v>
      </c>
    </row>
    <row r="833" spans="1:18" x14ac:dyDescent="0.35">
      <c r="A833" t="s">
        <v>1715</v>
      </c>
      <c r="B833" t="s">
        <v>1716</v>
      </c>
      <c r="C833" t="s">
        <v>27</v>
      </c>
      <c r="D833" t="s">
        <v>124</v>
      </c>
      <c r="E833" s="1">
        <v>45501</v>
      </c>
      <c r="F833" s="1">
        <v>45510</v>
      </c>
      <c r="G833">
        <v>6</v>
      </c>
      <c r="H833">
        <v>496.79</v>
      </c>
      <c r="I833" t="s">
        <v>33</v>
      </c>
      <c r="J833" t="s">
        <v>16</v>
      </c>
      <c r="K833" t="str">
        <f>TEXT(Table3[[#This Row],[Order Date]],"YYYY")</f>
        <v>2024</v>
      </c>
      <c r="L833" t="str">
        <f>TEXT(Table3[[#This Row],[Order Date]],"MMM")</f>
        <v>Jul</v>
      </c>
      <c r="M833" t="str">
        <f>TEXT(Table3[[#This Row],[Order Date]],"DDD")</f>
        <v>Sun</v>
      </c>
      <c r="N833" t="s">
        <v>29</v>
      </c>
      <c r="O833">
        <f>ROUND(G833*H833*VLOOKUP(Table3[[#This Row],[Product Name]],Table2[],2,FALSE),0)</f>
        <v>1937</v>
      </c>
      <c r="P833">
        <f>Table3[[#This Row],[Quantity]]*Table3[[#This Row],[Unit Price]]</f>
        <v>2980.7400000000002</v>
      </c>
      <c r="Q833">
        <f>Table3[[#This Row],[Sales Revenue]]-Table3[[#This Row],[Total Cost]]</f>
        <v>1043.7400000000002</v>
      </c>
      <c r="R833">
        <f>DATEDIF(Table3[[#This Row],[Order Date]],Table3[[#This Row],[Delivery Date]],"D")</f>
        <v>9</v>
      </c>
    </row>
    <row r="834" spans="1:18" x14ac:dyDescent="0.35">
      <c r="A834" t="s">
        <v>1717</v>
      </c>
      <c r="B834" t="s">
        <v>1718</v>
      </c>
      <c r="C834" t="s">
        <v>37</v>
      </c>
      <c r="D834" t="s">
        <v>160</v>
      </c>
      <c r="E834" s="1">
        <v>45712</v>
      </c>
      <c r="F834" s="1">
        <v>45722</v>
      </c>
      <c r="G834">
        <v>4</v>
      </c>
      <c r="H834">
        <v>403.77</v>
      </c>
      <c r="I834" t="s">
        <v>33</v>
      </c>
      <c r="J834" t="s">
        <v>16</v>
      </c>
      <c r="K834" t="str">
        <f>TEXT(Table3[[#This Row],[Order Date]],"YYYY")</f>
        <v>2025</v>
      </c>
      <c r="L834" t="str">
        <f>TEXT(Table3[[#This Row],[Order Date]],"MMM")</f>
        <v>Feb</v>
      </c>
      <c r="M834" t="str">
        <f>TEXT(Table3[[#This Row],[Order Date]],"DDD")</f>
        <v>Mon</v>
      </c>
      <c r="N834" t="s">
        <v>29</v>
      </c>
      <c r="O834">
        <f>ROUND(G834*H834*VLOOKUP(Table3[[#This Row],[Product Name]],Table2[],2,FALSE),0)</f>
        <v>1211</v>
      </c>
      <c r="P834">
        <f>Table3[[#This Row],[Quantity]]*Table3[[#This Row],[Unit Price]]</f>
        <v>1615.08</v>
      </c>
      <c r="Q834">
        <f>Table3[[#This Row],[Sales Revenue]]-Table3[[#This Row],[Total Cost]]</f>
        <v>404.07999999999993</v>
      </c>
      <c r="R834">
        <f>DATEDIF(Table3[[#This Row],[Order Date]],Table3[[#This Row],[Delivery Date]],"D")</f>
        <v>10</v>
      </c>
    </row>
    <row r="835" spans="1:18" x14ac:dyDescent="0.35">
      <c r="A835" t="s">
        <v>1719</v>
      </c>
      <c r="B835" t="s">
        <v>1720</v>
      </c>
      <c r="C835" t="s">
        <v>13</v>
      </c>
      <c r="D835" t="s">
        <v>42</v>
      </c>
      <c r="E835" s="1">
        <v>45697</v>
      </c>
      <c r="F835" s="1">
        <v>45700</v>
      </c>
      <c r="G835">
        <v>10</v>
      </c>
      <c r="H835">
        <v>45.91</v>
      </c>
      <c r="I835" t="s">
        <v>33</v>
      </c>
      <c r="J835" t="s">
        <v>16</v>
      </c>
      <c r="K835" t="str">
        <f>TEXT(Table3[[#This Row],[Order Date]],"YYYY")</f>
        <v>2025</v>
      </c>
      <c r="L835" t="str">
        <f>TEXT(Table3[[#This Row],[Order Date]],"MMM")</f>
        <v>Feb</v>
      </c>
      <c r="M835" t="str">
        <f>TEXT(Table3[[#This Row],[Order Date]],"DDD")</f>
        <v>Sun</v>
      </c>
      <c r="N835" t="s">
        <v>63</v>
      </c>
      <c r="O835">
        <f>ROUND(G835*H835*VLOOKUP(Table3[[#This Row],[Product Name]],Table2[],2,FALSE),0)</f>
        <v>230</v>
      </c>
      <c r="P835">
        <f>Table3[[#This Row],[Quantity]]*Table3[[#This Row],[Unit Price]]</f>
        <v>459.09999999999997</v>
      </c>
      <c r="Q835">
        <f>Table3[[#This Row],[Sales Revenue]]-Table3[[#This Row],[Total Cost]]</f>
        <v>229.09999999999997</v>
      </c>
      <c r="R835">
        <f>DATEDIF(Table3[[#This Row],[Order Date]],Table3[[#This Row],[Delivery Date]],"D")</f>
        <v>3</v>
      </c>
    </row>
    <row r="836" spans="1:18" x14ac:dyDescent="0.35">
      <c r="A836" t="s">
        <v>1721</v>
      </c>
      <c r="B836" t="s">
        <v>1722</v>
      </c>
      <c r="C836" t="s">
        <v>20</v>
      </c>
      <c r="D836" t="s">
        <v>66</v>
      </c>
      <c r="E836" s="1">
        <v>45464</v>
      </c>
      <c r="F836" s="1">
        <v>45468</v>
      </c>
      <c r="G836">
        <v>2</v>
      </c>
      <c r="H836">
        <v>229.16</v>
      </c>
      <c r="I836" t="s">
        <v>33</v>
      </c>
      <c r="J836" t="s">
        <v>16</v>
      </c>
      <c r="K836" t="str">
        <f>TEXT(Table3[[#This Row],[Order Date]],"YYYY")</f>
        <v>2024</v>
      </c>
      <c r="L836" t="str">
        <f>TEXT(Table3[[#This Row],[Order Date]],"MMM")</f>
        <v>Jun</v>
      </c>
      <c r="M836" t="str">
        <f>TEXT(Table3[[#This Row],[Order Date]],"DDD")</f>
        <v>Fri</v>
      </c>
      <c r="N836" t="s">
        <v>50</v>
      </c>
      <c r="O836">
        <f>ROUND(G836*H836*VLOOKUP(Table3[[#This Row],[Product Name]],Table2[],2,FALSE),0)</f>
        <v>229</v>
      </c>
      <c r="P836">
        <f>Table3[[#This Row],[Quantity]]*Table3[[#This Row],[Unit Price]]</f>
        <v>458.32</v>
      </c>
      <c r="Q836">
        <f>Table3[[#This Row],[Sales Revenue]]-Table3[[#This Row],[Total Cost]]</f>
        <v>229.32</v>
      </c>
      <c r="R836">
        <f>DATEDIF(Table3[[#This Row],[Order Date]],Table3[[#This Row],[Delivery Date]],"D")</f>
        <v>4</v>
      </c>
    </row>
    <row r="837" spans="1:18" x14ac:dyDescent="0.35">
      <c r="A837" t="s">
        <v>1723</v>
      </c>
      <c r="B837" t="s">
        <v>1724</v>
      </c>
      <c r="C837" t="s">
        <v>13</v>
      </c>
      <c r="D837" t="s">
        <v>14</v>
      </c>
      <c r="E837" s="1">
        <v>45641</v>
      </c>
      <c r="F837" s="1">
        <v>45643</v>
      </c>
      <c r="G837">
        <v>10</v>
      </c>
      <c r="H837">
        <v>258.19</v>
      </c>
      <c r="I837" t="s">
        <v>22</v>
      </c>
      <c r="J837" t="s">
        <v>16</v>
      </c>
      <c r="K837" t="str">
        <f>TEXT(Table3[[#This Row],[Order Date]],"YYYY")</f>
        <v>2024</v>
      </c>
      <c r="L837" t="str">
        <f>TEXT(Table3[[#This Row],[Order Date]],"MMM")</f>
        <v>Dec</v>
      </c>
      <c r="M837" t="str">
        <f>TEXT(Table3[[#This Row],[Order Date]],"DDD")</f>
        <v>Sun</v>
      </c>
      <c r="N837" t="s">
        <v>96</v>
      </c>
      <c r="O837">
        <f>ROUND(G837*H837*VLOOKUP(Table3[[#This Row],[Product Name]],Table2[],2,FALSE),0)</f>
        <v>1936</v>
      </c>
      <c r="P837">
        <f>Table3[[#This Row],[Quantity]]*Table3[[#This Row],[Unit Price]]</f>
        <v>2581.9</v>
      </c>
      <c r="Q837">
        <f>Table3[[#This Row],[Sales Revenue]]-Table3[[#This Row],[Total Cost]]</f>
        <v>645.90000000000009</v>
      </c>
      <c r="R837">
        <f>DATEDIF(Table3[[#This Row],[Order Date]],Table3[[#This Row],[Delivery Date]],"D")</f>
        <v>2</v>
      </c>
    </row>
    <row r="838" spans="1:18" x14ac:dyDescent="0.35">
      <c r="A838" t="s">
        <v>1725</v>
      </c>
      <c r="B838" t="s">
        <v>1726</v>
      </c>
      <c r="C838" t="s">
        <v>27</v>
      </c>
      <c r="D838" t="s">
        <v>124</v>
      </c>
      <c r="E838" s="1">
        <v>45447</v>
      </c>
      <c r="F838" s="1">
        <v>45456</v>
      </c>
      <c r="G838">
        <v>6</v>
      </c>
      <c r="H838">
        <v>450.01</v>
      </c>
      <c r="I838" t="s">
        <v>33</v>
      </c>
      <c r="J838" t="s">
        <v>58</v>
      </c>
      <c r="K838" t="str">
        <f>TEXT(Table3[[#This Row],[Order Date]],"YYYY")</f>
        <v>2024</v>
      </c>
      <c r="L838" t="str">
        <f>TEXT(Table3[[#This Row],[Order Date]],"MMM")</f>
        <v>Jun</v>
      </c>
      <c r="M838" t="str">
        <f>TEXT(Table3[[#This Row],[Order Date]],"DDD")</f>
        <v>Tue</v>
      </c>
      <c r="N838" t="s">
        <v>17</v>
      </c>
      <c r="O838">
        <f>ROUND(G838*H838*VLOOKUP(Table3[[#This Row],[Product Name]],Table2[],2,FALSE),0)</f>
        <v>1755</v>
      </c>
      <c r="P838">
        <f>Table3[[#This Row],[Quantity]]*Table3[[#This Row],[Unit Price]]</f>
        <v>2700.06</v>
      </c>
      <c r="Q838">
        <f>Table3[[#This Row],[Sales Revenue]]-Table3[[#This Row],[Total Cost]]</f>
        <v>945.06</v>
      </c>
      <c r="R838">
        <f>DATEDIF(Table3[[#This Row],[Order Date]],Table3[[#This Row],[Delivery Date]],"D")</f>
        <v>9</v>
      </c>
    </row>
    <row r="839" spans="1:18" x14ac:dyDescent="0.35">
      <c r="A839" t="s">
        <v>1727</v>
      </c>
      <c r="B839" t="s">
        <v>1728</v>
      </c>
      <c r="C839" t="s">
        <v>20</v>
      </c>
      <c r="D839" t="s">
        <v>66</v>
      </c>
      <c r="E839" s="1">
        <v>45688</v>
      </c>
      <c r="F839" s="1">
        <v>45693</v>
      </c>
      <c r="G839">
        <v>9</v>
      </c>
      <c r="H839">
        <v>68.19</v>
      </c>
      <c r="I839" t="s">
        <v>33</v>
      </c>
      <c r="J839" t="s">
        <v>16</v>
      </c>
      <c r="K839" t="str">
        <f>TEXT(Table3[[#This Row],[Order Date]],"YYYY")</f>
        <v>2025</v>
      </c>
      <c r="L839" t="str">
        <f>TEXT(Table3[[#This Row],[Order Date]],"MMM")</f>
        <v>Jan</v>
      </c>
      <c r="M839" t="str">
        <f>TEXT(Table3[[#This Row],[Order Date]],"DDD")</f>
        <v>Fri</v>
      </c>
      <c r="N839" t="s">
        <v>29</v>
      </c>
      <c r="O839">
        <f>ROUND(G839*H839*VLOOKUP(Table3[[#This Row],[Product Name]],Table2[],2,FALSE),0)</f>
        <v>307</v>
      </c>
      <c r="P839">
        <f>Table3[[#This Row],[Quantity]]*Table3[[#This Row],[Unit Price]]</f>
        <v>613.71</v>
      </c>
      <c r="Q839">
        <f>Table3[[#This Row],[Sales Revenue]]-Table3[[#This Row],[Total Cost]]</f>
        <v>306.71000000000004</v>
      </c>
      <c r="R839">
        <f>DATEDIF(Table3[[#This Row],[Order Date]],Table3[[#This Row],[Delivery Date]],"D")</f>
        <v>5</v>
      </c>
    </row>
    <row r="840" spans="1:18" x14ac:dyDescent="0.35">
      <c r="A840" t="s">
        <v>1729</v>
      </c>
      <c r="B840" t="s">
        <v>1730</v>
      </c>
      <c r="C840" t="s">
        <v>27</v>
      </c>
      <c r="D840" t="s">
        <v>28</v>
      </c>
      <c r="E840" s="1">
        <v>45474</v>
      </c>
      <c r="F840" s="1">
        <v>45481</v>
      </c>
      <c r="G840">
        <v>1</v>
      </c>
      <c r="H840">
        <v>824.49</v>
      </c>
      <c r="I840" t="s">
        <v>22</v>
      </c>
      <c r="J840" t="s">
        <v>23</v>
      </c>
      <c r="K840" t="str">
        <f>TEXT(Table3[[#This Row],[Order Date]],"YYYY")</f>
        <v>2024</v>
      </c>
      <c r="L840" t="str">
        <f>TEXT(Table3[[#This Row],[Order Date]],"MMM")</f>
        <v>Jul</v>
      </c>
      <c r="M840" t="str">
        <f>TEXT(Table3[[#This Row],[Order Date]],"DDD")</f>
        <v>Mon</v>
      </c>
      <c r="N840" t="s">
        <v>43</v>
      </c>
      <c r="O840">
        <f>ROUND(G840*H840*VLOOKUP(Table3[[#This Row],[Product Name]],Table2[],2,FALSE),0)</f>
        <v>660</v>
      </c>
      <c r="P840">
        <f>Table3[[#This Row],[Quantity]]*Table3[[#This Row],[Unit Price]]</f>
        <v>824.49</v>
      </c>
      <c r="Q840">
        <f>Table3[[#This Row],[Sales Revenue]]-Table3[[#This Row],[Total Cost]]</f>
        <v>164.49</v>
      </c>
      <c r="R840">
        <f>DATEDIF(Table3[[#This Row],[Order Date]],Table3[[#This Row],[Delivery Date]],"D")</f>
        <v>7</v>
      </c>
    </row>
    <row r="841" spans="1:18" x14ac:dyDescent="0.35">
      <c r="A841" t="s">
        <v>1731</v>
      </c>
      <c r="B841" t="s">
        <v>1732</v>
      </c>
      <c r="C841" t="s">
        <v>61</v>
      </c>
      <c r="D841" t="s">
        <v>141</v>
      </c>
      <c r="E841" s="1">
        <v>45340</v>
      </c>
      <c r="F841" s="1">
        <v>45348</v>
      </c>
      <c r="G841">
        <v>1</v>
      </c>
      <c r="H841">
        <v>523.57000000000005</v>
      </c>
      <c r="I841" t="s">
        <v>33</v>
      </c>
      <c r="J841" t="s">
        <v>16</v>
      </c>
      <c r="K841" t="str">
        <f>TEXT(Table3[[#This Row],[Order Date]],"YYYY")</f>
        <v>2024</v>
      </c>
      <c r="L841" t="str">
        <f>TEXT(Table3[[#This Row],[Order Date]],"MMM")</f>
        <v>Feb</v>
      </c>
      <c r="M841" t="str">
        <f>TEXT(Table3[[#This Row],[Order Date]],"DDD")</f>
        <v>Sun</v>
      </c>
      <c r="N841" t="s">
        <v>79</v>
      </c>
      <c r="O841">
        <f>ROUND(G841*H841*VLOOKUP(Table3[[#This Row],[Product Name]],Table2[],2,FALSE),0)</f>
        <v>366</v>
      </c>
      <c r="P841">
        <f>Table3[[#This Row],[Quantity]]*Table3[[#This Row],[Unit Price]]</f>
        <v>523.57000000000005</v>
      </c>
      <c r="Q841">
        <f>Table3[[#This Row],[Sales Revenue]]-Table3[[#This Row],[Total Cost]]</f>
        <v>157.57000000000005</v>
      </c>
      <c r="R841">
        <f>DATEDIF(Table3[[#This Row],[Order Date]],Table3[[#This Row],[Delivery Date]],"D")</f>
        <v>8</v>
      </c>
    </row>
    <row r="842" spans="1:18" x14ac:dyDescent="0.35">
      <c r="A842" t="s">
        <v>1733</v>
      </c>
      <c r="B842" t="s">
        <v>1734</v>
      </c>
      <c r="C842" t="s">
        <v>37</v>
      </c>
      <c r="D842" t="s">
        <v>38</v>
      </c>
      <c r="E842" s="1">
        <v>45458</v>
      </c>
      <c r="F842" s="1">
        <v>45464</v>
      </c>
      <c r="G842">
        <v>3</v>
      </c>
      <c r="H842">
        <v>199.33</v>
      </c>
      <c r="I842" t="s">
        <v>33</v>
      </c>
      <c r="J842" t="s">
        <v>16</v>
      </c>
      <c r="K842" t="str">
        <f>TEXT(Table3[[#This Row],[Order Date]],"YYYY")</f>
        <v>2024</v>
      </c>
      <c r="L842" t="str">
        <f>TEXT(Table3[[#This Row],[Order Date]],"MMM")</f>
        <v>Jun</v>
      </c>
      <c r="M842" t="str">
        <f>TEXT(Table3[[#This Row],[Order Date]],"DDD")</f>
        <v>Sat</v>
      </c>
      <c r="N842" t="s">
        <v>43</v>
      </c>
      <c r="O842">
        <f>ROUND(G842*H842*VLOOKUP(Table3[[#This Row],[Product Name]],Table2[],2,FALSE),0)</f>
        <v>419</v>
      </c>
      <c r="P842">
        <f>Table3[[#This Row],[Quantity]]*Table3[[#This Row],[Unit Price]]</f>
        <v>597.99</v>
      </c>
      <c r="Q842">
        <f>Table3[[#This Row],[Sales Revenue]]-Table3[[#This Row],[Total Cost]]</f>
        <v>178.99</v>
      </c>
      <c r="R842">
        <f>DATEDIF(Table3[[#This Row],[Order Date]],Table3[[#This Row],[Delivery Date]],"D")</f>
        <v>6</v>
      </c>
    </row>
    <row r="843" spans="1:18" x14ac:dyDescent="0.35">
      <c r="A843" t="s">
        <v>1735</v>
      </c>
      <c r="B843" t="s">
        <v>1736</v>
      </c>
      <c r="C843" t="s">
        <v>27</v>
      </c>
      <c r="D843" t="s">
        <v>124</v>
      </c>
      <c r="E843" s="1">
        <v>45638</v>
      </c>
      <c r="F843" s="1">
        <v>45644</v>
      </c>
      <c r="G843">
        <v>7</v>
      </c>
      <c r="H843">
        <v>434.45</v>
      </c>
      <c r="I843" t="s">
        <v>33</v>
      </c>
      <c r="J843" t="s">
        <v>49</v>
      </c>
      <c r="K843" t="str">
        <f>TEXT(Table3[[#This Row],[Order Date]],"YYYY")</f>
        <v>2024</v>
      </c>
      <c r="L843" t="str">
        <f>TEXT(Table3[[#This Row],[Order Date]],"MMM")</f>
        <v>Dec</v>
      </c>
      <c r="M843" t="str">
        <f>TEXT(Table3[[#This Row],[Order Date]],"DDD")</f>
        <v>Thu</v>
      </c>
      <c r="N843" t="s">
        <v>50</v>
      </c>
      <c r="O843">
        <f>ROUND(G843*H843*VLOOKUP(Table3[[#This Row],[Product Name]],Table2[],2,FALSE),0)</f>
        <v>1977</v>
      </c>
      <c r="P843">
        <f>Table3[[#This Row],[Quantity]]*Table3[[#This Row],[Unit Price]]</f>
        <v>3041.15</v>
      </c>
      <c r="Q843">
        <f>Table3[[#This Row],[Sales Revenue]]-Table3[[#This Row],[Total Cost]]</f>
        <v>1064.1500000000001</v>
      </c>
      <c r="R843">
        <f>DATEDIF(Table3[[#This Row],[Order Date]],Table3[[#This Row],[Delivery Date]],"D")</f>
        <v>6</v>
      </c>
    </row>
    <row r="844" spans="1:18" x14ac:dyDescent="0.35">
      <c r="A844" t="s">
        <v>1737</v>
      </c>
      <c r="B844" t="s">
        <v>1738</v>
      </c>
      <c r="C844" t="s">
        <v>37</v>
      </c>
      <c r="D844" t="s">
        <v>38</v>
      </c>
      <c r="E844" s="1">
        <v>45632</v>
      </c>
      <c r="F844" s="1">
        <v>45642</v>
      </c>
      <c r="G844">
        <v>5</v>
      </c>
      <c r="H844">
        <v>349.81</v>
      </c>
      <c r="I844" t="s">
        <v>15</v>
      </c>
      <c r="J844" t="s">
        <v>23</v>
      </c>
      <c r="K844" t="str">
        <f>TEXT(Table3[[#This Row],[Order Date]],"YYYY")</f>
        <v>2024</v>
      </c>
      <c r="L844" t="str">
        <f>TEXT(Table3[[#This Row],[Order Date]],"MMM")</f>
        <v>Dec</v>
      </c>
      <c r="M844" t="str">
        <f>TEXT(Table3[[#This Row],[Order Date]],"DDD")</f>
        <v>Fri</v>
      </c>
      <c r="N844" t="s">
        <v>17</v>
      </c>
      <c r="O844">
        <f>ROUND(G844*H844*VLOOKUP(Table3[[#This Row],[Product Name]],Table2[],2,FALSE),0)</f>
        <v>1224</v>
      </c>
      <c r="P844">
        <f>Table3[[#This Row],[Quantity]]*Table3[[#This Row],[Unit Price]]</f>
        <v>1749.05</v>
      </c>
      <c r="Q844">
        <f>Table3[[#This Row],[Sales Revenue]]-Table3[[#This Row],[Total Cost]]</f>
        <v>525.04999999999995</v>
      </c>
      <c r="R844">
        <f>DATEDIF(Table3[[#This Row],[Order Date]],Table3[[#This Row],[Delivery Date]],"D")</f>
        <v>10</v>
      </c>
    </row>
    <row r="845" spans="1:18" x14ac:dyDescent="0.35">
      <c r="A845" t="s">
        <v>1739</v>
      </c>
      <c r="B845" t="s">
        <v>1740</v>
      </c>
      <c r="C845" t="s">
        <v>20</v>
      </c>
      <c r="D845" t="s">
        <v>93</v>
      </c>
      <c r="E845" s="1">
        <v>45524</v>
      </c>
      <c r="F845" s="1">
        <v>45528</v>
      </c>
      <c r="G845">
        <v>8</v>
      </c>
      <c r="H845">
        <v>343.49</v>
      </c>
      <c r="I845" t="s">
        <v>22</v>
      </c>
      <c r="J845" t="s">
        <v>16</v>
      </c>
      <c r="K845" t="str">
        <f>TEXT(Table3[[#This Row],[Order Date]],"YYYY")</f>
        <v>2024</v>
      </c>
      <c r="L845" t="str">
        <f>TEXT(Table3[[#This Row],[Order Date]],"MMM")</f>
        <v>Aug</v>
      </c>
      <c r="M845" t="str">
        <f>TEXT(Table3[[#This Row],[Order Date]],"DDD")</f>
        <v>Tue</v>
      </c>
      <c r="N845" t="s">
        <v>34</v>
      </c>
      <c r="O845">
        <f>ROUND(G845*H845*VLOOKUP(Table3[[#This Row],[Product Name]],Table2[],2,FALSE),0)</f>
        <v>1649</v>
      </c>
      <c r="P845">
        <f>Table3[[#This Row],[Quantity]]*Table3[[#This Row],[Unit Price]]</f>
        <v>2747.92</v>
      </c>
      <c r="Q845">
        <f>Table3[[#This Row],[Sales Revenue]]-Table3[[#This Row],[Total Cost]]</f>
        <v>1098.92</v>
      </c>
      <c r="R845">
        <f>DATEDIF(Table3[[#This Row],[Order Date]],Table3[[#This Row],[Delivery Date]],"D")</f>
        <v>4</v>
      </c>
    </row>
    <row r="846" spans="1:18" x14ac:dyDescent="0.35">
      <c r="A846" t="s">
        <v>1741</v>
      </c>
      <c r="B846" t="s">
        <v>1742</v>
      </c>
      <c r="C846" t="s">
        <v>20</v>
      </c>
      <c r="D846" t="s">
        <v>93</v>
      </c>
      <c r="E846" s="1">
        <v>45358</v>
      </c>
      <c r="F846" s="1">
        <v>45362</v>
      </c>
      <c r="G846">
        <v>3</v>
      </c>
      <c r="H846">
        <v>51.47</v>
      </c>
      <c r="I846" t="s">
        <v>33</v>
      </c>
      <c r="J846" t="s">
        <v>16</v>
      </c>
      <c r="K846" t="str">
        <f>TEXT(Table3[[#This Row],[Order Date]],"YYYY")</f>
        <v>2024</v>
      </c>
      <c r="L846" t="str">
        <f>TEXT(Table3[[#This Row],[Order Date]],"MMM")</f>
        <v>Mar</v>
      </c>
      <c r="M846" t="str">
        <f>TEXT(Table3[[#This Row],[Order Date]],"DDD")</f>
        <v>Thu</v>
      </c>
      <c r="N846" t="s">
        <v>17</v>
      </c>
      <c r="O846">
        <f>ROUND(G846*H846*VLOOKUP(Table3[[#This Row],[Product Name]],Table2[],2,FALSE),0)</f>
        <v>93</v>
      </c>
      <c r="P846">
        <f>Table3[[#This Row],[Quantity]]*Table3[[#This Row],[Unit Price]]</f>
        <v>154.41</v>
      </c>
      <c r="Q846">
        <f>Table3[[#This Row],[Sales Revenue]]-Table3[[#This Row],[Total Cost]]</f>
        <v>61.41</v>
      </c>
      <c r="R846">
        <f>DATEDIF(Table3[[#This Row],[Order Date]],Table3[[#This Row],[Delivery Date]],"D")</f>
        <v>4</v>
      </c>
    </row>
    <row r="847" spans="1:18" x14ac:dyDescent="0.35">
      <c r="A847" t="s">
        <v>1743</v>
      </c>
      <c r="B847" t="s">
        <v>1744</v>
      </c>
      <c r="C847" t="s">
        <v>27</v>
      </c>
      <c r="D847" t="s">
        <v>28</v>
      </c>
      <c r="E847" s="1">
        <v>45319</v>
      </c>
      <c r="F847" s="1">
        <v>45324</v>
      </c>
      <c r="G847">
        <v>7</v>
      </c>
      <c r="H847">
        <v>510.28</v>
      </c>
      <c r="I847" t="s">
        <v>22</v>
      </c>
      <c r="J847" t="s">
        <v>58</v>
      </c>
      <c r="K847" t="str">
        <f>TEXT(Table3[[#This Row],[Order Date]],"YYYY")</f>
        <v>2024</v>
      </c>
      <c r="L847" t="str">
        <f>TEXT(Table3[[#This Row],[Order Date]],"MMM")</f>
        <v>Jan</v>
      </c>
      <c r="M847" t="str">
        <f>TEXT(Table3[[#This Row],[Order Date]],"DDD")</f>
        <v>Sun</v>
      </c>
      <c r="N847" t="s">
        <v>79</v>
      </c>
      <c r="O847">
        <f>ROUND(G847*H847*VLOOKUP(Table3[[#This Row],[Product Name]],Table2[],2,FALSE),0)</f>
        <v>2858</v>
      </c>
      <c r="P847">
        <f>Table3[[#This Row],[Quantity]]*Table3[[#This Row],[Unit Price]]</f>
        <v>3571.96</v>
      </c>
      <c r="Q847">
        <f>Table3[[#This Row],[Sales Revenue]]-Table3[[#This Row],[Total Cost]]</f>
        <v>713.96</v>
      </c>
      <c r="R847">
        <f>DATEDIF(Table3[[#This Row],[Order Date]],Table3[[#This Row],[Delivery Date]],"D")</f>
        <v>5</v>
      </c>
    </row>
    <row r="848" spans="1:18" x14ac:dyDescent="0.35">
      <c r="A848" t="s">
        <v>1745</v>
      </c>
      <c r="B848" t="s">
        <v>1746</v>
      </c>
      <c r="C848" t="s">
        <v>20</v>
      </c>
      <c r="D848" t="s">
        <v>103</v>
      </c>
      <c r="E848" s="1">
        <v>45443</v>
      </c>
      <c r="F848" s="1">
        <v>45446</v>
      </c>
      <c r="G848">
        <v>2</v>
      </c>
      <c r="H848">
        <v>336.84</v>
      </c>
      <c r="I848" t="s">
        <v>33</v>
      </c>
      <c r="J848" t="s">
        <v>23</v>
      </c>
      <c r="K848" t="str">
        <f>TEXT(Table3[[#This Row],[Order Date]],"YYYY")</f>
        <v>2024</v>
      </c>
      <c r="L848" t="str">
        <f>TEXT(Table3[[#This Row],[Order Date]],"MMM")</f>
        <v>May</v>
      </c>
      <c r="M848" t="str">
        <f>TEXT(Table3[[#This Row],[Order Date]],"DDD")</f>
        <v>Fri</v>
      </c>
      <c r="N848" t="s">
        <v>50</v>
      </c>
      <c r="O848">
        <f>ROUND(G848*H848*VLOOKUP(Table3[[#This Row],[Product Name]],Table2[],2,FALSE),0)</f>
        <v>371</v>
      </c>
      <c r="P848">
        <f>Table3[[#This Row],[Quantity]]*Table3[[#This Row],[Unit Price]]</f>
        <v>673.68</v>
      </c>
      <c r="Q848">
        <f>Table3[[#This Row],[Sales Revenue]]-Table3[[#This Row],[Total Cost]]</f>
        <v>302.67999999999995</v>
      </c>
      <c r="R848">
        <f>DATEDIF(Table3[[#This Row],[Order Date]],Table3[[#This Row],[Delivery Date]],"D")</f>
        <v>3</v>
      </c>
    </row>
    <row r="849" spans="1:18" x14ac:dyDescent="0.35">
      <c r="A849" t="s">
        <v>1747</v>
      </c>
      <c r="B849" t="s">
        <v>1748</v>
      </c>
      <c r="C849" t="s">
        <v>61</v>
      </c>
      <c r="D849" t="s">
        <v>78</v>
      </c>
      <c r="E849" s="1">
        <v>45360</v>
      </c>
      <c r="F849" s="1">
        <v>45367</v>
      </c>
      <c r="G849">
        <v>10</v>
      </c>
      <c r="H849">
        <v>133.88</v>
      </c>
      <c r="I849" t="s">
        <v>15</v>
      </c>
      <c r="J849" t="s">
        <v>23</v>
      </c>
      <c r="K849" t="str">
        <f>TEXT(Table3[[#This Row],[Order Date]],"YYYY")</f>
        <v>2024</v>
      </c>
      <c r="L849" t="str">
        <f>TEXT(Table3[[#This Row],[Order Date]],"MMM")</f>
        <v>Mar</v>
      </c>
      <c r="M849" t="str">
        <f>TEXT(Table3[[#This Row],[Order Date]],"DDD")</f>
        <v>Sat</v>
      </c>
      <c r="N849" t="s">
        <v>29</v>
      </c>
      <c r="O849">
        <f>ROUND(G849*H849*VLOOKUP(Table3[[#This Row],[Product Name]],Table2[],2,FALSE),0)</f>
        <v>937</v>
      </c>
      <c r="P849">
        <f>Table3[[#This Row],[Quantity]]*Table3[[#This Row],[Unit Price]]</f>
        <v>1338.8</v>
      </c>
      <c r="Q849">
        <f>Table3[[#This Row],[Sales Revenue]]-Table3[[#This Row],[Total Cost]]</f>
        <v>401.79999999999995</v>
      </c>
      <c r="R849">
        <f>DATEDIF(Table3[[#This Row],[Order Date]],Table3[[#This Row],[Delivery Date]],"D")</f>
        <v>7</v>
      </c>
    </row>
    <row r="850" spans="1:18" x14ac:dyDescent="0.35">
      <c r="A850" t="s">
        <v>1749</v>
      </c>
      <c r="B850" t="s">
        <v>1750</v>
      </c>
      <c r="C850" t="s">
        <v>27</v>
      </c>
      <c r="D850" t="s">
        <v>124</v>
      </c>
      <c r="E850" s="1">
        <v>45532</v>
      </c>
      <c r="F850" s="1">
        <v>45539</v>
      </c>
      <c r="G850">
        <v>6</v>
      </c>
      <c r="H850">
        <v>231.94</v>
      </c>
      <c r="I850" t="s">
        <v>15</v>
      </c>
      <c r="J850" t="s">
        <v>49</v>
      </c>
      <c r="K850" t="str">
        <f>TEXT(Table3[[#This Row],[Order Date]],"YYYY")</f>
        <v>2024</v>
      </c>
      <c r="L850" t="str">
        <f>TEXT(Table3[[#This Row],[Order Date]],"MMM")</f>
        <v>Aug</v>
      </c>
      <c r="M850" t="str">
        <f>TEXT(Table3[[#This Row],[Order Date]],"DDD")</f>
        <v>Wed</v>
      </c>
      <c r="N850" t="s">
        <v>34</v>
      </c>
      <c r="O850">
        <f>ROUND(G850*H850*VLOOKUP(Table3[[#This Row],[Product Name]],Table2[],2,FALSE),0)</f>
        <v>905</v>
      </c>
      <c r="P850">
        <f>Table3[[#This Row],[Quantity]]*Table3[[#This Row],[Unit Price]]</f>
        <v>1391.6399999999999</v>
      </c>
      <c r="Q850">
        <f>Table3[[#This Row],[Sales Revenue]]-Table3[[#This Row],[Total Cost]]</f>
        <v>486.63999999999987</v>
      </c>
      <c r="R850">
        <f>DATEDIF(Table3[[#This Row],[Order Date]],Table3[[#This Row],[Delivery Date]],"D")</f>
        <v>7</v>
      </c>
    </row>
    <row r="851" spans="1:18" x14ac:dyDescent="0.35">
      <c r="A851" t="s">
        <v>1751</v>
      </c>
      <c r="B851" t="s">
        <v>1752</v>
      </c>
      <c r="C851" t="s">
        <v>27</v>
      </c>
      <c r="D851" t="s">
        <v>32</v>
      </c>
      <c r="E851" s="1">
        <v>45612</v>
      </c>
      <c r="F851" s="1">
        <v>45618</v>
      </c>
      <c r="G851">
        <v>5</v>
      </c>
      <c r="H851">
        <v>813.2</v>
      </c>
      <c r="I851" t="s">
        <v>15</v>
      </c>
      <c r="J851" t="s">
        <v>16</v>
      </c>
      <c r="K851" t="str">
        <f>TEXT(Table3[[#This Row],[Order Date]],"YYYY")</f>
        <v>2024</v>
      </c>
      <c r="L851" t="str">
        <f>TEXT(Table3[[#This Row],[Order Date]],"MMM")</f>
        <v>Nov</v>
      </c>
      <c r="M851" t="str">
        <f>TEXT(Table3[[#This Row],[Order Date]],"DDD")</f>
        <v>Sat</v>
      </c>
      <c r="N851" t="s">
        <v>17</v>
      </c>
      <c r="O851">
        <f>ROUND(G851*H851*VLOOKUP(Table3[[#This Row],[Product Name]],Table2[],2,FALSE),0)</f>
        <v>3456</v>
      </c>
      <c r="P851">
        <f>Table3[[#This Row],[Quantity]]*Table3[[#This Row],[Unit Price]]</f>
        <v>4066</v>
      </c>
      <c r="Q851">
        <f>Table3[[#This Row],[Sales Revenue]]-Table3[[#This Row],[Total Cost]]</f>
        <v>610</v>
      </c>
      <c r="R851">
        <f>DATEDIF(Table3[[#This Row],[Order Date]],Table3[[#This Row],[Delivery Date]],"D")</f>
        <v>6</v>
      </c>
    </row>
    <row r="852" spans="1:18" x14ac:dyDescent="0.35">
      <c r="A852" t="s">
        <v>1753</v>
      </c>
      <c r="B852" t="s">
        <v>1754</v>
      </c>
      <c r="C852" t="s">
        <v>20</v>
      </c>
      <c r="D852" t="s">
        <v>69</v>
      </c>
      <c r="E852" s="1">
        <v>45648</v>
      </c>
      <c r="F852" s="1">
        <v>45650</v>
      </c>
      <c r="G852">
        <v>4</v>
      </c>
      <c r="H852">
        <v>817.93</v>
      </c>
      <c r="I852" t="s">
        <v>15</v>
      </c>
      <c r="J852" t="s">
        <v>16</v>
      </c>
      <c r="K852" t="str">
        <f>TEXT(Table3[[#This Row],[Order Date]],"YYYY")</f>
        <v>2024</v>
      </c>
      <c r="L852" t="str">
        <f>TEXT(Table3[[#This Row],[Order Date]],"MMM")</f>
        <v>Dec</v>
      </c>
      <c r="M852" t="str">
        <f>TEXT(Table3[[#This Row],[Order Date]],"DDD")</f>
        <v>Sun</v>
      </c>
      <c r="N852" t="s">
        <v>29</v>
      </c>
      <c r="O852">
        <f>ROUND(G852*H852*VLOOKUP(Table3[[#This Row],[Product Name]],Table2[],2,FALSE),0)</f>
        <v>2290</v>
      </c>
      <c r="P852">
        <f>Table3[[#This Row],[Quantity]]*Table3[[#This Row],[Unit Price]]</f>
        <v>3271.72</v>
      </c>
      <c r="Q852">
        <f>Table3[[#This Row],[Sales Revenue]]-Table3[[#This Row],[Total Cost]]</f>
        <v>981.7199999999998</v>
      </c>
      <c r="R852">
        <f>DATEDIF(Table3[[#This Row],[Order Date]],Table3[[#This Row],[Delivery Date]],"D")</f>
        <v>2</v>
      </c>
    </row>
    <row r="853" spans="1:18" x14ac:dyDescent="0.35">
      <c r="A853" t="s">
        <v>1755</v>
      </c>
      <c r="B853" t="s">
        <v>1756</v>
      </c>
      <c r="C853" t="s">
        <v>27</v>
      </c>
      <c r="D853" t="s">
        <v>124</v>
      </c>
      <c r="E853" s="1">
        <v>45457</v>
      </c>
      <c r="F853" s="1">
        <v>45465</v>
      </c>
      <c r="G853">
        <v>8</v>
      </c>
      <c r="H853">
        <v>443.45</v>
      </c>
      <c r="I853" t="s">
        <v>15</v>
      </c>
      <c r="J853" t="s">
        <v>58</v>
      </c>
      <c r="K853" t="str">
        <f>TEXT(Table3[[#This Row],[Order Date]],"YYYY")</f>
        <v>2024</v>
      </c>
      <c r="L853" t="str">
        <f>TEXT(Table3[[#This Row],[Order Date]],"MMM")</f>
        <v>Jun</v>
      </c>
      <c r="M853" t="str">
        <f>TEXT(Table3[[#This Row],[Order Date]],"DDD")</f>
        <v>Fri</v>
      </c>
      <c r="N853" t="s">
        <v>50</v>
      </c>
      <c r="O853">
        <f>ROUND(G853*H853*VLOOKUP(Table3[[#This Row],[Product Name]],Table2[],2,FALSE),0)</f>
        <v>2306</v>
      </c>
      <c r="P853">
        <f>Table3[[#This Row],[Quantity]]*Table3[[#This Row],[Unit Price]]</f>
        <v>3547.6</v>
      </c>
      <c r="Q853">
        <f>Table3[[#This Row],[Sales Revenue]]-Table3[[#This Row],[Total Cost]]</f>
        <v>1241.5999999999999</v>
      </c>
      <c r="R853">
        <f>DATEDIF(Table3[[#This Row],[Order Date]],Table3[[#This Row],[Delivery Date]],"D")</f>
        <v>8</v>
      </c>
    </row>
    <row r="854" spans="1:18" x14ac:dyDescent="0.35">
      <c r="A854" t="s">
        <v>1757</v>
      </c>
      <c r="B854" t="s">
        <v>1758</v>
      </c>
      <c r="C854" t="s">
        <v>37</v>
      </c>
      <c r="D854" t="s">
        <v>38</v>
      </c>
      <c r="E854" s="1">
        <v>45515</v>
      </c>
      <c r="F854" s="1">
        <v>45525</v>
      </c>
      <c r="G854">
        <v>10</v>
      </c>
      <c r="H854">
        <v>59.27</v>
      </c>
      <c r="I854" t="s">
        <v>15</v>
      </c>
      <c r="J854" t="s">
        <v>23</v>
      </c>
      <c r="K854" t="str">
        <f>TEXT(Table3[[#This Row],[Order Date]],"YYYY")</f>
        <v>2024</v>
      </c>
      <c r="L854" t="str">
        <f>TEXT(Table3[[#This Row],[Order Date]],"MMM")</f>
        <v>Aug</v>
      </c>
      <c r="M854" t="str">
        <f>TEXT(Table3[[#This Row],[Order Date]],"DDD")</f>
        <v>Sun</v>
      </c>
      <c r="N854" t="s">
        <v>39</v>
      </c>
      <c r="O854">
        <f>ROUND(G854*H854*VLOOKUP(Table3[[#This Row],[Product Name]],Table2[],2,FALSE),0)</f>
        <v>415</v>
      </c>
      <c r="P854">
        <f>Table3[[#This Row],[Quantity]]*Table3[[#This Row],[Unit Price]]</f>
        <v>592.70000000000005</v>
      </c>
      <c r="Q854">
        <f>Table3[[#This Row],[Sales Revenue]]-Table3[[#This Row],[Total Cost]]</f>
        <v>177.70000000000005</v>
      </c>
      <c r="R854">
        <f>DATEDIF(Table3[[#This Row],[Order Date]],Table3[[#This Row],[Delivery Date]],"D")</f>
        <v>10</v>
      </c>
    </row>
    <row r="855" spans="1:18" x14ac:dyDescent="0.35">
      <c r="A855" t="s">
        <v>1759</v>
      </c>
      <c r="B855" t="s">
        <v>1760</v>
      </c>
      <c r="C855" t="s">
        <v>37</v>
      </c>
      <c r="D855" t="s">
        <v>38</v>
      </c>
      <c r="E855" s="1">
        <v>45723</v>
      </c>
      <c r="F855" s="1">
        <v>45725</v>
      </c>
      <c r="G855">
        <v>1</v>
      </c>
      <c r="H855">
        <v>433.23</v>
      </c>
      <c r="I855" t="s">
        <v>22</v>
      </c>
      <c r="J855" t="s">
        <v>58</v>
      </c>
      <c r="K855" t="str">
        <f>TEXT(Table3[[#This Row],[Order Date]],"YYYY")</f>
        <v>2025</v>
      </c>
      <c r="L855" t="str">
        <f>TEXT(Table3[[#This Row],[Order Date]],"MMM")</f>
        <v>Mar</v>
      </c>
      <c r="M855" t="str">
        <f>TEXT(Table3[[#This Row],[Order Date]],"DDD")</f>
        <v>Fri</v>
      </c>
      <c r="N855" t="s">
        <v>17</v>
      </c>
      <c r="O855">
        <f>ROUND(G855*H855*VLOOKUP(Table3[[#This Row],[Product Name]],Table2[],2,FALSE),0)</f>
        <v>303</v>
      </c>
      <c r="P855">
        <f>Table3[[#This Row],[Quantity]]*Table3[[#This Row],[Unit Price]]</f>
        <v>433.23</v>
      </c>
      <c r="Q855">
        <f>Table3[[#This Row],[Sales Revenue]]-Table3[[#This Row],[Total Cost]]</f>
        <v>130.23000000000002</v>
      </c>
      <c r="R855">
        <f>DATEDIF(Table3[[#This Row],[Order Date]],Table3[[#This Row],[Delivery Date]],"D")</f>
        <v>2</v>
      </c>
    </row>
    <row r="856" spans="1:18" x14ac:dyDescent="0.35">
      <c r="A856" t="s">
        <v>1761</v>
      </c>
      <c r="B856" t="s">
        <v>1762</v>
      </c>
      <c r="C856" t="s">
        <v>61</v>
      </c>
      <c r="D856" t="s">
        <v>141</v>
      </c>
      <c r="E856" s="1">
        <v>45732</v>
      </c>
      <c r="F856" s="1">
        <v>45738</v>
      </c>
      <c r="G856">
        <v>6</v>
      </c>
      <c r="H856">
        <v>332.18</v>
      </c>
      <c r="I856" t="s">
        <v>33</v>
      </c>
      <c r="J856" t="s">
        <v>23</v>
      </c>
      <c r="K856" t="str">
        <f>TEXT(Table3[[#This Row],[Order Date]],"YYYY")</f>
        <v>2025</v>
      </c>
      <c r="L856" t="str">
        <f>TEXT(Table3[[#This Row],[Order Date]],"MMM")</f>
        <v>Mar</v>
      </c>
      <c r="M856" t="str">
        <f>TEXT(Table3[[#This Row],[Order Date]],"DDD")</f>
        <v>Sun</v>
      </c>
      <c r="N856" t="s">
        <v>24</v>
      </c>
      <c r="O856">
        <f>ROUND(G856*H856*VLOOKUP(Table3[[#This Row],[Product Name]],Table2[],2,FALSE),0)</f>
        <v>1395</v>
      </c>
      <c r="P856">
        <f>Table3[[#This Row],[Quantity]]*Table3[[#This Row],[Unit Price]]</f>
        <v>1993.08</v>
      </c>
      <c r="Q856">
        <f>Table3[[#This Row],[Sales Revenue]]-Table3[[#This Row],[Total Cost]]</f>
        <v>598.07999999999993</v>
      </c>
      <c r="R856">
        <f>DATEDIF(Table3[[#This Row],[Order Date]],Table3[[#This Row],[Delivery Date]],"D")</f>
        <v>6</v>
      </c>
    </row>
    <row r="857" spans="1:18" x14ac:dyDescent="0.35">
      <c r="A857" t="s">
        <v>1763</v>
      </c>
      <c r="B857" t="s">
        <v>1764</v>
      </c>
      <c r="C857" t="s">
        <v>27</v>
      </c>
      <c r="D857" t="s">
        <v>46</v>
      </c>
      <c r="E857" s="1">
        <v>45608</v>
      </c>
      <c r="F857" s="1">
        <v>45617</v>
      </c>
      <c r="G857">
        <v>9</v>
      </c>
      <c r="H857">
        <v>426.02</v>
      </c>
      <c r="I857" t="s">
        <v>22</v>
      </c>
      <c r="J857" t="s">
        <v>16</v>
      </c>
      <c r="K857" t="str">
        <f>TEXT(Table3[[#This Row],[Order Date]],"YYYY")</f>
        <v>2024</v>
      </c>
      <c r="L857" t="str">
        <f>TEXT(Table3[[#This Row],[Order Date]],"MMM")</f>
        <v>Nov</v>
      </c>
      <c r="M857" t="str">
        <f>TEXT(Table3[[#This Row],[Order Date]],"DDD")</f>
        <v>Tue</v>
      </c>
      <c r="N857" t="s">
        <v>79</v>
      </c>
      <c r="O857">
        <f>ROUND(G857*H857*VLOOKUP(Table3[[#This Row],[Product Name]],Table2[],2,FALSE),0)</f>
        <v>2109</v>
      </c>
      <c r="P857">
        <f>Table3[[#This Row],[Quantity]]*Table3[[#This Row],[Unit Price]]</f>
        <v>3834.18</v>
      </c>
      <c r="Q857">
        <f>Table3[[#This Row],[Sales Revenue]]-Table3[[#This Row],[Total Cost]]</f>
        <v>1725.1799999999998</v>
      </c>
      <c r="R857">
        <f>DATEDIF(Table3[[#This Row],[Order Date]],Table3[[#This Row],[Delivery Date]],"D")</f>
        <v>9</v>
      </c>
    </row>
    <row r="858" spans="1:18" x14ac:dyDescent="0.35">
      <c r="A858" t="s">
        <v>1765</v>
      </c>
      <c r="B858" t="s">
        <v>1766</v>
      </c>
      <c r="C858" t="s">
        <v>13</v>
      </c>
      <c r="D858" t="s">
        <v>82</v>
      </c>
      <c r="E858" s="1">
        <v>45530</v>
      </c>
      <c r="F858" s="1">
        <v>45532</v>
      </c>
      <c r="G858">
        <v>4</v>
      </c>
      <c r="H858">
        <v>314.45</v>
      </c>
      <c r="I858" t="s">
        <v>15</v>
      </c>
      <c r="J858" t="s">
        <v>23</v>
      </c>
      <c r="K858" t="str">
        <f>TEXT(Table3[[#This Row],[Order Date]],"YYYY")</f>
        <v>2024</v>
      </c>
      <c r="L858" t="str">
        <f>TEXT(Table3[[#This Row],[Order Date]],"MMM")</f>
        <v>Aug</v>
      </c>
      <c r="M858" t="str">
        <f>TEXT(Table3[[#This Row],[Order Date]],"DDD")</f>
        <v>Mon</v>
      </c>
      <c r="N858" t="s">
        <v>39</v>
      </c>
      <c r="O858">
        <f>ROUND(G858*H858*VLOOKUP(Table3[[#This Row],[Product Name]],Table2[],2,FALSE),0)</f>
        <v>818</v>
      </c>
      <c r="P858">
        <f>Table3[[#This Row],[Quantity]]*Table3[[#This Row],[Unit Price]]</f>
        <v>1257.8</v>
      </c>
      <c r="Q858">
        <f>Table3[[#This Row],[Sales Revenue]]-Table3[[#This Row],[Total Cost]]</f>
        <v>439.79999999999995</v>
      </c>
      <c r="R858">
        <f>DATEDIF(Table3[[#This Row],[Order Date]],Table3[[#This Row],[Delivery Date]],"D")</f>
        <v>2</v>
      </c>
    </row>
    <row r="859" spans="1:18" x14ac:dyDescent="0.35">
      <c r="A859" t="s">
        <v>1767</v>
      </c>
      <c r="B859" t="s">
        <v>1768</v>
      </c>
      <c r="C859" t="s">
        <v>13</v>
      </c>
      <c r="D859" t="s">
        <v>14</v>
      </c>
      <c r="E859" s="1">
        <v>45463</v>
      </c>
      <c r="F859" s="1">
        <v>45472</v>
      </c>
      <c r="G859">
        <v>8</v>
      </c>
      <c r="H859">
        <v>702.49</v>
      </c>
      <c r="I859" t="s">
        <v>22</v>
      </c>
      <c r="J859" t="s">
        <v>58</v>
      </c>
      <c r="K859" t="str">
        <f>TEXT(Table3[[#This Row],[Order Date]],"YYYY")</f>
        <v>2024</v>
      </c>
      <c r="L859" t="str">
        <f>TEXT(Table3[[#This Row],[Order Date]],"MMM")</f>
        <v>Jun</v>
      </c>
      <c r="M859" t="str">
        <f>TEXT(Table3[[#This Row],[Order Date]],"DDD")</f>
        <v>Thu</v>
      </c>
      <c r="N859" t="s">
        <v>50</v>
      </c>
      <c r="O859">
        <f>ROUND(G859*H859*VLOOKUP(Table3[[#This Row],[Product Name]],Table2[],2,FALSE),0)</f>
        <v>4215</v>
      </c>
      <c r="P859">
        <f>Table3[[#This Row],[Quantity]]*Table3[[#This Row],[Unit Price]]</f>
        <v>5619.92</v>
      </c>
      <c r="Q859">
        <f>Table3[[#This Row],[Sales Revenue]]-Table3[[#This Row],[Total Cost]]</f>
        <v>1404.92</v>
      </c>
      <c r="R859">
        <f>DATEDIF(Table3[[#This Row],[Order Date]],Table3[[#This Row],[Delivery Date]],"D")</f>
        <v>9</v>
      </c>
    </row>
    <row r="860" spans="1:18" x14ac:dyDescent="0.35">
      <c r="A860" t="s">
        <v>1769</v>
      </c>
      <c r="B860" t="s">
        <v>1770</v>
      </c>
      <c r="C860" t="s">
        <v>61</v>
      </c>
      <c r="D860" t="s">
        <v>119</v>
      </c>
      <c r="E860" s="1">
        <v>45584</v>
      </c>
      <c r="F860" s="1">
        <v>45594</v>
      </c>
      <c r="G860">
        <v>2</v>
      </c>
      <c r="H860">
        <v>23.4</v>
      </c>
      <c r="I860" t="s">
        <v>15</v>
      </c>
      <c r="J860" t="s">
        <v>49</v>
      </c>
      <c r="K860" t="str">
        <f>TEXT(Table3[[#This Row],[Order Date]],"YYYY")</f>
        <v>2024</v>
      </c>
      <c r="L860" t="str">
        <f>TEXT(Table3[[#This Row],[Order Date]],"MMM")</f>
        <v>Oct</v>
      </c>
      <c r="M860" t="str">
        <f>TEXT(Table3[[#This Row],[Order Date]],"DDD")</f>
        <v>Sat</v>
      </c>
      <c r="N860" t="s">
        <v>24</v>
      </c>
      <c r="O860">
        <f>ROUND(G860*H860*VLOOKUP(Table3[[#This Row],[Product Name]],Table2[],2,FALSE),0)</f>
        <v>35</v>
      </c>
      <c r="P860">
        <f>Table3[[#This Row],[Quantity]]*Table3[[#This Row],[Unit Price]]</f>
        <v>46.8</v>
      </c>
      <c r="Q860">
        <f>Table3[[#This Row],[Sales Revenue]]-Table3[[#This Row],[Total Cost]]</f>
        <v>11.799999999999997</v>
      </c>
      <c r="R860">
        <f>DATEDIF(Table3[[#This Row],[Order Date]],Table3[[#This Row],[Delivery Date]],"D")</f>
        <v>10</v>
      </c>
    </row>
    <row r="861" spans="1:18" x14ac:dyDescent="0.35">
      <c r="A861" t="s">
        <v>1771</v>
      </c>
      <c r="B861" t="s">
        <v>1772</v>
      </c>
      <c r="C861" t="s">
        <v>37</v>
      </c>
      <c r="D861" t="s">
        <v>114</v>
      </c>
      <c r="E861" s="1">
        <v>45607</v>
      </c>
      <c r="F861" s="1">
        <v>45617</v>
      </c>
      <c r="G861">
        <v>8</v>
      </c>
      <c r="H861">
        <v>232.56</v>
      </c>
      <c r="I861" t="s">
        <v>22</v>
      </c>
      <c r="J861" t="s">
        <v>58</v>
      </c>
      <c r="K861" t="str">
        <f>TEXT(Table3[[#This Row],[Order Date]],"YYYY")</f>
        <v>2024</v>
      </c>
      <c r="L861" t="str">
        <f>TEXT(Table3[[#This Row],[Order Date]],"MMM")</f>
        <v>Nov</v>
      </c>
      <c r="M861" t="str">
        <f>TEXT(Table3[[#This Row],[Order Date]],"DDD")</f>
        <v>Mon</v>
      </c>
      <c r="N861" t="s">
        <v>79</v>
      </c>
      <c r="O861">
        <f>ROUND(G861*H861*VLOOKUP(Table3[[#This Row],[Product Name]],Table2[],2,FALSE),0)</f>
        <v>1116</v>
      </c>
      <c r="P861">
        <f>Table3[[#This Row],[Quantity]]*Table3[[#This Row],[Unit Price]]</f>
        <v>1860.48</v>
      </c>
      <c r="Q861">
        <f>Table3[[#This Row],[Sales Revenue]]-Table3[[#This Row],[Total Cost]]</f>
        <v>744.48</v>
      </c>
      <c r="R861">
        <f>DATEDIF(Table3[[#This Row],[Order Date]],Table3[[#This Row],[Delivery Date]],"D")</f>
        <v>10</v>
      </c>
    </row>
    <row r="862" spans="1:18" x14ac:dyDescent="0.35">
      <c r="A862" t="s">
        <v>1773</v>
      </c>
      <c r="B862" t="s">
        <v>1774</v>
      </c>
      <c r="C862" t="s">
        <v>13</v>
      </c>
      <c r="D862" t="s">
        <v>55</v>
      </c>
      <c r="E862" s="1">
        <v>45507</v>
      </c>
      <c r="F862" s="1">
        <v>45517</v>
      </c>
      <c r="G862">
        <v>2</v>
      </c>
      <c r="H862">
        <v>407.19</v>
      </c>
      <c r="I862" t="s">
        <v>22</v>
      </c>
      <c r="J862" t="s">
        <v>23</v>
      </c>
      <c r="K862" t="str">
        <f>TEXT(Table3[[#This Row],[Order Date]],"YYYY")</f>
        <v>2024</v>
      </c>
      <c r="L862" t="str">
        <f>TEXT(Table3[[#This Row],[Order Date]],"MMM")</f>
        <v>Aug</v>
      </c>
      <c r="M862" t="str">
        <f>TEXT(Table3[[#This Row],[Order Date]],"DDD")</f>
        <v>Sat</v>
      </c>
      <c r="N862" t="s">
        <v>79</v>
      </c>
      <c r="O862">
        <f>ROUND(G862*H862*VLOOKUP(Table3[[#This Row],[Product Name]],Table2[],2,FALSE),0)</f>
        <v>489</v>
      </c>
      <c r="P862">
        <f>Table3[[#This Row],[Quantity]]*Table3[[#This Row],[Unit Price]]</f>
        <v>814.38</v>
      </c>
      <c r="Q862">
        <f>Table3[[#This Row],[Sales Revenue]]-Table3[[#This Row],[Total Cost]]</f>
        <v>325.38</v>
      </c>
      <c r="R862">
        <f>DATEDIF(Table3[[#This Row],[Order Date]],Table3[[#This Row],[Delivery Date]],"D")</f>
        <v>10</v>
      </c>
    </row>
    <row r="863" spans="1:18" x14ac:dyDescent="0.35">
      <c r="A863" t="s">
        <v>1775</v>
      </c>
      <c r="B863" t="s">
        <v>1776</v>
      </c>
      <c r="C863" t="s">
        <v>20</v>
      </c>
      <c r="D863" t="s">
        <v>69</v>
      </c>
      <c r="E863" s="1">
        <v>45744</v>
      </c>
      <c r="F863" s="1">
        <v>45754</v>
      </c>
      <c r="G863">
        <v>5</v>
      </c>
      <c r="H863">
        <v>745.35</v>
      </c>
      <c r="I863" t="s">
        <v>15</v>
      </c>
      <c r="J863" t="s">
        <v>49</v>
      </c>
      <c r="K863" t="str">
        <f>TEXT(Table3[[#This Row],[Order Date]],"YYYY")</f>
        <v>2025</v>
      </c>
      <c r="L863" t="str">
        <f>TEXT(Table3[[#This Row],[Order Date]],"MMM")</f>
        <v>Mar</v>
      </c>
      <c r="M863" t="str">
        <f>TEXT(Table3[[#This Row],[Order Date]],"DDD")</f>
        <v>Fri</v>
      </c>
      <c r="N863" t="s">
        <v>50</v>
      </c>
      <c r="O863">
        <f>ROUND(G863*H863*VLOOKUP(Table3[[#This Row],[Product Name]],Table2[],2,FALSE),0)</f>
        <v>2609</v>
      </c>
      <c r="P863">
        <f>Table3[[#This Row],[Quantity]]*Table3[[#This Row],[Unit Price]]</f>
        <v>3726.75</v>
      </c>
      <c r="Q863">
        <f>Table3[[#This Row],[Sales Revenue]]-Table3[[#This Row],[Total Cost]]</f>
        <v>1117.75</v>
      </c>
      <c r="R863">
        <f>DATEDIF(Table3[[#This Row],[Order Date]],Table3[[#This Row],[Delivery Date]],"D")</f>
        <v>10</v>
      </c>
    </row>
    <row r="864" spans="1:18" x14ac:dyDescent="0.35">
      <c r="A864" t="s">
        <v>1777</v>
      </c>
      <c r="B864" t="s">
        <v>1778</v>
      </c>
      <c r="C864" t="s">
        <v>27</v>
      </c>
      <c r="D864" t="s">
        <v>28</v>
      </c>
      <c r="E864" s="1">
        <v>45590</v>
      </c>
      <c r="F864" s="1">
        <v>45593</v>
      </c>
      <c r="G864">
        <v>9</v>
      </c>
      <c r="H864">
        <v>48.12</v>
      </c>
      <c r="I864" t="s">
        <v>33</v>
      </c>
      <c r="J864" t="s">
        <v>58</v>
      </c>
      <c r="K864" t="str">
        <f>TEXT(Table3[[#This Row],[Order Date]],"YYYY")</f>
        <v>2024</v>
      </c>
      <c r="L864" t="str">
        <f>TEXT(Table3[[#This Row],[Order Date]],"MMM")</f>
        <v>Oct</v>
      </c>
      <c r="M864" t="str">
        <f>TEXT(Table3[[#This Row],[Order Date]],"DDD")</f>
        <v>Fri</v>
      </c>
      <c r="N864" t="s">
        <v>17</v>
      </c>
      <c r="O864">
        <f>ROUND(G864*H864*VLOOKUP(Table3[[#This Row],[Product Name]],Table2[],2,FALSE),0)</f>
        <v>346</v>
      </c>
      <c r="P864">
        <f>Table3[[#This Row],[Quantity]]*Table3[[#This Row],[Unit Price]]</f>
        <v>433.08</v>
      </c>
      <c r="Q864">
        <f>Table3[[#This Row],[Sales Revenue]]-Table3[[#This Row],[Total Cost]]</f>
        <v>87.079999999999984</v>
      </c>
      <c r="R864">
        <f>DATEDIF(Table3[[#This Row],[Order Date]],Table3[[#This Row],[Delivery Date]],"D")</f>
        <v>3</v>
      </c>
    </row>
    <row r="865" spans="1:18" x14ac:dyDescent="0.35">
      <c r="A865" t="s">
        <v>1779</v>
      </c>
      <c r="B865" t="s">
        <v>1780</v>
      </c>
      <c r="C865" t="s">
        <v>13</v>
      </c>
      <c r="D865" t="s">
        <v>14</v>
      </c>
      <c r="E865" s="1">
        <v>45717</v>
      </c>
      <c r="F865" s="1">
        <v>45722</v>
      </c>
      <c r="G865">
        <v>2</v>
      </c>
      <c r="H865">
        <v>774.2</v>
      </c>
      <c r="I865" t="s">
        <v>22</v>
      </c>
      <c r="J865" t="s">
        <v>23</v>
      </c>
      <c r="K865" t="str">
        <f>TEXT(Table3[[#This Row],[Order Date]],"YYYY")</f>
        <v>2025</v>
      </c>
      <c r="L865" t="str">
        <f>TEXT(Table3[[#This Row],[Order Date]],"MMM")</f>
        <v>Mar</v>
      </c>
      <c r="M865" t="str">
        <f>TEXT(Table3[[#This Row],[Order Date]],"DDD")</f>
        <v>Sat</v>
      </c>
      <c r="N865" t="s">
        <v>79</v>
      </c>
      <c r="O865">
        <f>ROUND(G865*H865*VLOOKUP(Table3[[#This Row],[Product Name]],Table2[],2,FALSE),0)</f>
        <v>1161</v>
      </c>
      <c r="P865">
        <f>Table3[[#This Row],[Quantity]]*Table3[[#This Row],[Unit Price]]</f>
        <v>1548.4</v>
      </c>
      <c r="Q865">
        <f>Table3[[#This Row],[Sales Revenue]]-Table3[[#This Row],[Total Cost]]</f>
        <v>387.40000000000009</v>
      </c>
      <c r="R865">
        <f>DATEDIF(Table3[[#This Row],[Order Date]],Table3[[#This Row],[Delivery Date]],"D")</f>
        <v>5</v>
      </c>
    </row>
    <row r="866" spans="1:18" x14ac:dyDescent="0.35">
      <c r="A866" t="s">
        <v>1781</v>
      </c>
      <c r="B866" t="s">
        <v>1409</v>
      </c>
      <c r="C866" t="s">
        <v>61</v>
      </c>
      <c r="D866" t="s">
        <v>163</v>
      </c>
      <c r="E866" s="1">
        <v>45356</v>
      </c>
      <c r="F866" s="1">
        <v>45363</v>
      </c>
      <c r="G866">
        <v>5</v>
      </c>
      <c r="H866">
        <v>111.56</v>
      </c>
      <c r="I866" t="s">
        <v>33</v>
      </c>
      <c r="J866" t="s">
        <v>49</v>
      </c>
      <c r="K866" t="str">
        <f>TEXT(Table3[[#This Row],[Order Date]],"YYYY")</f>
        <v>2024</v>
      </c>
      <c r="L866" t="str">
        <f>TEXT(Table3[[#This Row],[Order Date]],"MMM")</f>
        <v>Mar</v>
      </c>
      <c r="M866" t="str">
        <f>TEXT(Table3[[#This Row],[Order Date]],"DDD")</f>
        <v>Tue</v>
      </c>
      <c r="N866" t="s">
        <v>43</v>
      </c>
      <c r="O866">
        <f>ROUND(G866*H866*VLOOKUP(Table3[[#This Row],[Product Name]],Table2[],2,FALSE),0)</f>
        <v>363</v>
      </c>
      <c r="P866">
        <f>Table3[[#This Row],[Quantity]]*Table3[[#This Row],[Unit Price]]</f>
        <v>557.79999999999995</v>
      </c>
      <c r="Q866">
        <f>Table3[[#This Row],[Sales Revenue]]-Table3[[#This Row],[Total Cost]]</f>
        <v>194.79999999999995</v>
      </c>
      <c r="R866">
        <f>DATEDIF(Table3[[#This Row],[Order Date]],Table3[[#This Row],[Delivery Date]],"D")</f>
        <v>7</v>
      </c>
    </row>
    <row r="867" spans="1:18" x14ac:dyDescent="0.35">
      <c r="A867" t="s">
        <v>1782</v>
      </c>
      <c r="B867" t="s">
        <v>1783</v>
      </c>
      <c r="C867" t="s">
        <v>61</v>
      </c>
      <c r="D867" t="s">
        <v>62</v>
      </c>
      <c r="E867" s="1">
        <v>45681</v>
      </c>
      <c r="F867" s="1">
        <v>45687</v>
      </c>
      <c r="G867">
        <v>10</v>
      </c>
      <c r="H867">
        <v>848.68</v>
      </c>
      <c r="I867" t="s">
        <v>33</v>
      </c>
      <c r="J867" t="s">
        <v>58</v>
      </c>
      <c r="K867" t="str">
        <f>TEXT(Table3[[#This Row],[Order Date]],"YYYY")</f>
        <v>2025</v>
      </c>
      <c r="L867" t="str">
        <f>TEXT(Table3[[#This Row],[Order Date]],"MMM")</f>
        <v>Jan</v>
      </c>
      <c r="M867" t="str">
        <f>TEXT(Table3[[#This Row],[Order Date]],"DDD")</f>
        <v>Fri</v>
      </c>
      <c r="N867" t="s">
        <v>24</v>
      </c>
      <c r="O867">
        <f>ROUND(G867*H867*VLOOKUP(Table3[[#This Row],[Product Name]],Table2[],2,FALSE),0)</f>
        <v>5516</v>
      </c>
      <c r="P867">
        <f>Table3[[#This Row],[Quantity]]*Table3[[#This Row],[Unit Price]]</f>
        <v>8486.7999999999993</v>
      </c>
      <c r="Q867">
        <f>Table3[[#This Row],[Sales Revenue]]-Table3[[#This Row],[Total Cost]]</f>
        <v>2970.7999999999993</v>
      </c>
      <c r="R867">
        <f>DATEDIF(Table3[[#This Row],[Order Date]],Table3[[#This Row],[Delivery Date]],"D")</f>
        <v>6</v>
      </c>
    </row>
    <row r="868" spans="1:18" x14ac:dyDescent="0.35">
      <c r="A868" t="s">
        <v>1784</v>
      </c>
      <c r="B868" t="s">
        <v>1785</v>
      </c>
      <c r="C868" t="s">
        <v>27</v>
      </c>
      <c r="D868" t="s">
        <v>124</v>
      </c>
      <c r="E868" s="1">
        <v>45715</v>
      </c>
      <c r="F868" s="1">
        <v>45721</v>
      </c>
      <c r="G868">
        <v>4</v>
      </c>
      <c r="H868">
        <v>360.72</v>
      </c>
      <c r="I868" t="s">
        <v>22</v>
      </c>
      <c r="J868" t="s">
        <v>49</v>
      </c>
      <c r="K868" t="str">
        <f>TEXT(Table3[[#This Row],[Order Date]],"YYYY")</f>
        <v>2025</v>
      </c>
      <c r="L868" t="str">
        <f>TEXT(Table3[[#This Row],[Order Date]],"MMM")</f>
        <v>Feb</v>
      </c>
      <c r="M868" t="str">
        <f>TEXT(Table3[[#This Row],[Order Date]],"DDD")</f>
        <v>Thu</v>
      </c>
      <c r="N868" t="s">
        <v>34</v>
      </c>
      <c r="O868">
        <f>ROUND(G868*H868*VLOOKUP(Table3[[#This Row],[Product Name]],Table2[],2,FALSE),0)</f>
        <v>938</v>
      </c>
      <c r="P868">
        <f>Table3[[#This Row],[Quantity]]*Table3[[#This Row],[Unit Price]]</f>
        <v>1442.88</v>
      </c>
      <c r="Q868">
        <f>Table3[[#This Row],[Sales Revenue]]-Table3[[#This Row],[Total Cost]]</f>
        <v>504.88000000000011</v>
      </c>
      <c r="R868">
        <f>DATEDIF(Table3[[#This Row],[Order Date]],Table3[[#This Row],[Delivery Date]],"D")</f>
        <v>6</v>
      </c>
    </row>
    <row r="869" spans="1:18" x14ac:dyDescent="0.35">
      <c r="A869" t="s">
        <v>1786</v>
      </c>
      <c r="B869" t="s">
        <v>1787</v>
      </c>
      <c r="C869" t="s">
        <v>61</v>
      </c>
      <c r="D869" t="s">
        <v>119</v>
      </c>
      <c r="E869" s="1">
        <v>45739</v>
      </c>
      <c r="F869" s="1">
        <v>45742</v>
      </c>
      <c r="G869">
        <v>10</v>
      </c>
      <c r="H869">
        <v>916.29</v>
      </c>
      <c r="I869" t="s">
        <v>22</v>
      </c>
      <c r="J869" t="s">
        <v>49</v>
      </c>
      <c r="K869" t="str">
        <f>TEXT(Table3[[#This Row],[Order Date]],"YYYY")</f>
        <v>2025</v>
      </c>
      <c r="L869" t="str">
        <f>TEXT(Table3[[#This Row],[Order Date]],"MMM")</f>
        <v>Mar</v>
      </c>
      <c r="M869" t="str">
        <f>TEXT(Table3[[#This Row],[Order Date]],"DDD")</f>
        <v>Sun</v>
      </c>
      <c r="N869" t="s">
        <v>63</v>
      </c>
      <c r="O869">
        <f>ROUND(G869*H869*VLOOKUP(Table3[[#This Row],[Product Name]],Table2[],2,FALSE),0)</f>
        <v>6872</v>
      </c>
      <c r="P869">
        <f>Table3[[#This Row],[Quantity]]*Table3[[#This Row],[Unit Price]]</f>
        <v>9162.9</v>
      </c>
      <c r="Q869">
        <f>Table3[[#This Row],[Sales Revenue]]-Table3[[#This Row],[Total Cost]]</f>
        <v>2290.8999999999996</v>
      </c>
      <c r="R869">
        <f>DATEDIF(Table3[[#This Row],[Order Date]],Table3[[#This Row],[Delivery Date]],"D")</f>
        <v>3</v>
      </c>
    </row>
    <row r="870" spans="1:18" x14ac:dyDescent="0.35">
      <c r="A870" t="s">
        <v>1788</v>
      </c>
      <c r="B870" t="s">
        <v>1789</v>
      </c>
      <c r="C870" t="s">
        <v>61</v>
      </c>
      <c r="D870" t="s">
        <v>163</v>
      </c>
      <c r="E870" s="1">
        <v>45636</v>
      </c>
      <c r="F870" s="1">
        <v>45640</v>
      </c>
      <c r="G870">
        <v>9</v>
      </c>
      <c r="H870">
        <v>735.11</v>
      </c>
      <c r="I870" t="s">
        <v>33</v>
      </c>
      <c r="J870" t="s">
        <v>16</v>
      </c>
      <c r="K870" t="str">
        <f>TEXT(Table3[[#This Row],[Order Date]],"YYYY")</f>
        <v>2024</v>
      </c>
      <c r="L870" t="str">
        <f>TEXT(Table3[[#This Row],[Order Date]],"MMM")</f>
        <v>Dec</v>
      </c>
      <c r="M870" t="str">
        <f>TEXT(Table3[[#This Row],[Order Date]],"DDD")</f>
        <v>Tue</v>
      </c>
      <c r="N870" t="s">
        <v>34</v>
      </c>
      <c r="O870">
        <f>ROUND(G870*H870*VLOOKUP(Table3[[#This Row],[Product Name]],Table2[],2,FALSE),0)</f>
        <v>4300</v>
      </c>
      <c r="P870">
        <f>Table3[[#This Row],[Quantity]]*Table3[[#This Row],[Unit Price]]</f>
        <v>6615.99</v>
      </c>
      <c r="Q870">
        <f>Table3[[#This Row],[Sales Revenue]]-Table3[[#This Row],[Total Cost]]</f>
        <v>2315.9899999999998</v>
      </c>
      <c r="R870">
        <f>DATEDIF(Table3[[#This Row],[Order Date]],Table3[[#This Row],[Delivery Date]],"D")</f>
        <v>4</v>
      </c>
    </row>
    <row r="871" spans="1:18" x14ac:dyDescent="0.35">
      <c r="A871" t="s">
        <v>1790</v>
      </c>
      <c r="B871" t="s">
        <v>1791</v>
      </c>
      <c r="C871" t="s">
        <v>20</v>
      </c>
      <c r="D871" t="s">
        <v>21</v>
      </c>
      <c r="E871" s="1">
        <v>45549</v>
      </c>
      <c r="F871" s="1">
        <v>45557</v>
      </c>
      <c r="G871">
        <v>2</v>
      </c>
      <c r="H871">
        <v>85.58</v>
      </c>
      <c r="I871" t="s">
        <v>33</v>
      </c>
      <c r="J871" t="s">
        <v>58</v>
      </c>
      <c r="K871" t="str">
        <f>TEXT(Table3[[#This Row],[Order Date]],"YYYY")</f>
        <v>2024</v>
      </c>
      <c r="L871" t="str">
        <f>TEXT(Table3[[#This Row],[Order Date]],"MMM")</f>
        <v>Sep</v>
      </c>
      <c r="M871" t="str">
        <f>TEXT(Table3[[#This Row],[Order Date]],"DDD")</f>
        <v>Sat</v>
      </c>
      <c r="N871" t="s">
        <v>43</v>
      </c>
      <c r="O871">
        <f>ROUND(G871*H871*VLOOKUP(Table3[[#This Row],[Product Name]],Table2[],2,FALSE),0)</f>
        <v>111</v>
      </c>
      <c r="P871">
        <f>Table3[[#This Row],[Quantity]]*Table3[[#This Row],[Unit Price]]</f>
        <v>171.16</v>
      </c>
      <c r="Q871">
        <f>Table3[[#This Row],[Sales Revenue]]-Table3[[#This Row],[Total Cost]]</f>
        <v>60.16</v>
      </c>
      <c r="R871">
        <f>DATEDIF(Table3[[#This Row],[Order Date]],Table3[[#This Row],[Delivery Date]],"D")</f>
        <v>8</v>
      </c>
    </row>
    <row r="872" spans="1:18" x14ac:dyDescent="0.35">
      <c r="A872" t="s">
        <v>1792</v>
      </c>
      <c r="B872" t="s">
        <v>1793</v>
      </c>
      <c r="C872" t="s">
        <v>37</v>
      </c>
      <c r="D872" t="s">
        <v>160</v>
      </c>
      <c r="E872" s="1">
        <v>45343</v>
      </c>
      <c r="F872" s="1">
        <v>45349</v>
      </c>
      <c r="G872">
        <v>1</v>
      </c>
      <c r="H872">
        <v>777.43</v>
      </c>
      <c r="I872" t="s">
        <v>15</v>
      </c>
      <c r="J872" t="s">
        <v>23</v>
      </c>
      <c r="K872" t="str">
        <f>TEXT(Table3[[#This Row],[Order Date]],"YYYY")</f>
        <v>2024</v>
      </c>
      <c r="L872" t="str">
        <f>TEXT(Table3[[#This Row],[Order Date]],"MMM")</f>
        <v>Feb</v>
      </c>
      <c r="M872" t="str">
        <f>TEXT(Table3[[#This Row],[Order Date]],"DDD")</f>
        <v>Wed</v>
      </c>
      <c r="N872" t="s">
        <v>43</v>
      </c>
      <c r="O872">
        <f>ROUND(G872*H872*VLOOKUP(Table3[[#This Row],[Product Name]],Table2[],2,FALSE),0)</f>
        <v>583</v>
      </c>
      <c r="P872">
        <f>Table3[[#This Row],[Quantity]]*Table3[[#This Row],[Unit Price]]</f>
        <v>777.43</v>
      </c>
      <c r="Q872">
        <f>Table3[[#This Row],[Sales Revenue]]-Table3[[#This Row],[Total Cost]]</f>
        <v>194.42999999999995</v>
      </c>
      <c r="R872">
        <f>DATEDIF(Table3[[#This Row],[Order Date]],Table3[[#This Row],[Delivery Date]],"D")</f>
        <v>6</v>
      </c>
    </row>
    <row r="873" spans="1:18" x14ac:dyDescent="0.35">
      <c r="A873" t="s">
        <v>1794</v>
      </c>
      <c r="B873" t="s">
        <v>1795</v>
      </c>
      <c r="C873" t="s">
        <v>61</v>
      </c>
      <c r="D873" t="s">
        <v>62</v>
      </c>
      <c r="E873" s="1">
        <v>45657</v>
      </c>
      <c r="F873" s="1">
        <v>45661</v>
      </c>
      <c r="G873">
        <v>3</v>
      </c>
      <c r="H873">
        <v>680.81</v>
      </c>
      <c r="I873" t="s">
        <v>33</v>
      </c>
      <c r="J873" t="s">
        <v>23</v>
      </c>
      <c r="K873" t="str">
        <f>TEXT(Table3[[#This Row],[Order Date]],"YYYY")</f>
        <v>2024</v>
      </c>
      <c r="L873" t="str">
        <f>TEXT(Table3[[#This Row],[Order Date]],"MMM")</f>
        <v>Dec</v>
      </c>
      <c r="M873" t="str">
        <f>TEXT(Table3[[#This Row],[Order Date]],"DDD")</f>
        <v>Tue</v>
      </c>
      <c r="N873" t="s">
        <v>43</v>
      </c>
      <c r="O873">
        <f>ROUND(G873*H873*VLOOKUP(Table3[[#This Row],[Product Name]],Table2[],2,FALSE),0)</f>
        <v>1328</v>
      </c>
      <c r="P873">
        <f>Table3[[#This Row],[Quantity]]*Table3[[#This Row],[Unit Price]]</f>
        <v>2042.4299999999998</v>
      </c>
      <c r="Q873">
        <f>Table3[[#This Row],[Sales Revenue]]-Table3[[#This Row],[Total Cost]]</f>
        <v>714.42999999999984</v>
      </c>
      <c r="R873">
        <f>DATEDIF(Table3[[#This Row],[Order Date]],Table3[[#This Row],[Delivery Date]],"D")</f>
        <v>4</v>
      </c>
    </row>
    <row r="874" spans="1:18" x14ac:dyDescent="0.35">
      <c r="A874" t="s">
        <v>1796</v>
      </c>
      <c r="B874" t="s">
        <v>1797</v>
      </c>
      <c r="C874" t="s">
        <v>37</v>
      </c>
      <c r="D874" t="s">
        <v>114</v>
      </c>
      <c r="E874" s="1">
        <v>45700</v>
      </c>
      <c r="F874" s="1">
        <v>45702</v>
      </c>
      <c r="G874">
        <v>6</v>
      </c>
      <c r="H874">
        <v>97.26</v>
      </c>
      <c r="I874" t="s">
        <v>33</v>
      </c>
      <c r="J874" t="s">
        <v>16</v>
      </c>
      <c r="K874" t="str">
        <f>TEXT(Table3[[#This Row],[Order Date]],"YYYY")</f>
        <v>2025</v>
      </c>
      <c r="L874" t="str">
        <f>TEXT(Table3[[#This Row],[Order Date]],"MMM")</f>
        <v>Feb</v>
      </c>
      <c r="M874" t="str">
        <f>TEXT(Table3[[#This Row],[Order Date]],"DDD")</f>
        <v>Wed</v>
      </c>
      <c r="N874" t="s">
        <v>96</v>
      </c>
      <c r="O874">
        <f>ROUND(G874*H874*VLOOKUP(Table3[[#This Row],[Product Name]],Table2[],2,FALSE),0)</f>
        <v>350</v>
      </c>
      <c r="P874">
        <f>Table3[[#This Row],[Quantity]]*Table3[[#This Row],[Unit Price]]</f>
        <v>583.56000000000006</v>
      </c>
      <c r="Q874">
        <f>Table3[[#This Row],[Sales Revenue]]-Table3[[#This Row],[Total Cost]]</f>
        <v>233.56000000000006</v>
      </c>
      <c r="R874">
        <f>DATEDIF(Table3[[#This Row],[Order Date]],Table3[[#This Row],[Delivery Date]],"D")</f>
        <v>2</v>
      </c>
    </row>
    <row r="875" spans="1:18" x14ac:dyDescent="0.35">
      <c r="A875" t="s">
        <v>1798</v>
      </c>
      <c r="B875" t="s">
        <v>1799</v>
      </c>
      <c r="C875" t="s">
        <v>20</v>
      </c>
      <c r="D875" t="s">
        <v>93</v>
      </c>
      <c r="E875" s="1">
        <v>45467</v>
      </c>
      <c r="F875" s="1">
        <v>45472</v>
      </c>
      <c r="G875">
        <v>3</v>
      </c>
      <c r="H875">
        <v>417.84</v>
      </c>
      <c r="I875" t="s">
        <v>15</v>
      </c>
      <c r="J875" t="s">
        <v>58</v>
      </c>
      <c r="K875" t="str">
        <f>TEXT(Table3[[#This Row],[Order Date]],"YYYY")</f>
        <v>2024</v>
      </c>
      <c r="L875" t="str">
        <f>TEXT(Table3[[#This Row],[Order Date]],"MMM")</f>
        <v>Jun</v>
      </c>
      <c r="M875" t="str">
        <f>TEXT(Table3[[#This Row],[Order Date]],"DDD")</f>
        <v>Mon</v>
      </c>
      <c r="N875" t="s">
        <v>17</v>
      </c>
      <c r="O875">
        <f>ROUND(G875*H875*VLOOKUP(Table3[[#This Row],[Product Name]],Table2[],2,FALSE),0)</f>
        <v>752</v>
      </c>
      <c r="P875">
        <f>Table3[[#This Row],[Quantity]]*Table3[[#This Row],[Unit Price]]</f>
        <v>1253.52</v>
      </c>
      <c r="Q875">
        <f>Table3[[#This Row],[Sales Revenue]]-Table3[[#This Row],[Total Cost]]</f>
        <v>501.52</v>
      </c>
      <c r="R875">
        <f>DATEDIF(Table3[[#This Row],[Order Date]],Table3[[#This Row],[Delivery Date]],"D")</f>
        <v>5</v>
      </c>
    </row>
    <row r="876" spans="1:18" x14ac:dyDescent="0.35">
      <c r="A876" t="s">
        <v>1800</v>
      </c>
      <c r="B876" t="s">
        <v>1801</v>
      </c>
      <c r="C876" t="s">
        <v>37</v>
      </c>
      <c r="D876" t="s">
        <v>160</v>
      </c>
      <c r="E876" s="1">
        <v>45396</v>
      </c>
      <c r="F876" s="1">
        <v>45400</v>
      </c>
      <c r="G876">
        <v>3</v>
      </c>
      <c r="H876">
        <v>496.08</v>
      </c>
      <c r="I876" t="s">
        <v>15</v>
      </c>
      <c r="J876" t="s">
        <v>16</v>
      </c>
      <c r="K876" t="str">
        <f>TEXT(Table3[[#This Row],[Order Date]],"YYYY")</f>
        <v>2024</v>
      </c>
      <c r="L876" t="str">
        <f>TEXT(Table3[[#This Row],[Order Date]],"MMM")</f>
        <v>Apr</v>
      </c>
      <c r="M876" t="str">
        <f>TEXT(Table3[[#This Row],[Order Date]],"DDD")</f>
        <v>Sun</v>
      </c>
      <c r="N876" t="s">
        <v>96</v>
      </c>
      <c r="O876">
        <f>ROUND(G876*H876*VLOOKUP(Table3[[#This Row],[Product Name]],Table2[],2,FALSE),0)</f>
        <v>1116</v>
      </c>
      <c r="P876">
        <f>Table3[[#This Row],[Quantity]]*Table3[[#This Row],[Unit Price]]</f>
        <v>1488.24</v>
      </c>
      <c r="Q876">
        <f>Table3[[#This Row],[Sales Revenue]]-Table3[[#This Row],[Total Cost]]</f>
        <v>372.24</v>
      </c>
      <c r="R876">
        <f>DATEDIF(Table3[[#This Row],[Order Date]],Table3[[#This Row],[Delivery Date]],"D")</f>
        <v>4</v>
      </c>
    </row>
    <row r="877" spans="1:18" x14ac:dyDescent="0.35">
      <c r="A877" t="s">
        <v>1802</v>
      </c>
      <c r="B877" t="s">
        <v>1803</v>
      </c>
      <c r="C877" t="s">
        <v>37</v>
      </c>
      <c r="D877" t="s">
        <v>38</v>
      </c>
      <c r="E877" s="1">
        <v>45631</v>
      </c>
      <c r="F877" s="1">
        <v>45634</v>
      </c>
      <c r="G877">
        <v>8</v>
      </c>
      <c r="H877">
        <v>469.28</v>
      </c>
      <c r="I877" t="s">
        <v>22</v>
      </c>
      <c r="J877" t="s">
        <v>58</v>
      </c>
      <c r="K877" t="str">
        <f>TEXT(Table3[[#This Row],[Order Date]],"YYYY")</f>
        <v>2024</v>
      </c>
      <c r="L877" t="str">
        <f>TEXT(Table3[[#This Row],[Order Date]],"MMM")</f>
        <v>Dec</v>
      </c>
      <c r="M877" t="str">
        <f>TEXT(Table3[[#This Row],[Order Date]],"DDD")</f>
        <v>Thu</v>
      </c>
      <c r="N877" t="s">
        <v>29</v>
      </c>
      <c r="O877">
        <f>ROUND(G877*H877*VLOOKUP(Table3[[#This Row],[Product Name]],Table2[],2,FALSE),0)</f>
        <v>2628</v>
      </c>
      <c r="P877">
        <f>Table3[[#This Row],[Quantity]]*Table3[[#This Row],[Unit Price]]</f>
        <v>3754.24</v>
      </c>
      <c r="Q877">
        <f>Table3[[#This Row],[Sales Revenue]]-Table3[[#This Row],[Total Cost]]</f>
        <v>1126.2399999999998</v>
      </c>
      <c r="R877">
        <f>DATEDIF(Table3[[#This Row],[Order Date]],Table3[[#This Row],[Delivery Date]],"D")</f>
        <v>3</v>
      </c>
    </row>
    <row r="878" spans="1:18" x14ac:dyDescent="0.35">
      <c r="A878" t="s">
        <v>1804</v>
      </c>
      <c r="B878" t="s">
        <v>1805</v>
      </c>
      <c r="C878" t="s">
        <v>13</v>
      </c>
      <c r="D878" t="s">
        <v>42</v>
      </c>
      <c r="E878" s="1">
        <v>45530</v>
      </c>
      <c r="F878" s="1">
        <v>45534</v>
      </c>
      <c r="G878">
        <v>5</v>
      </c>
      <c r="H878">
        <v>267.11</v>
      </c>
      <c r="I878" t="s">
        <v>15</v>
      </c>
      <c r="J878" t="s">
        <v>16</v>
      </c>
      <c r="K878" t="str">
        <f>TEXT(Table3[[#This Row],[Order Date]],"YYYY")</f>
        <v>2024</v>
      </c>
      <c r="L878" t="str">
        <f>TEXT(Table3[[#This Row],[Order Date]],"MMM")</f>
        <v>Aug</v>
      </c>
      <c r="M878" t="str">
        <f>TEXT(Table3[[#This Row],[Order Date]],"DDD")</f>
        <v>Mon</v>
      </c>
      <c r="N878" t="s">
        <v>39</v>
      </c>
      <c r="O878">
        <f>ROUND(G878*H878*VLOOKUP(Table3[[#This Row],[Product Name]],Table2[],2,FALSE),0)</f>
        <v>668</v>
      </c>
      <c r="P878">
        <f>Table3[[#This Row],[Quantity]]*Table3[[#This Row],[Unit Price]]</f>
        <v>1335.5500000000002</v>
      </c>
      <c r="Q878">
        <f>Table3[[#This Row],[Sales Revenue]]-Table3[[#This Row],[Total Cost]]</f>
        <v>667.55000000000018</v>
      </c>
      <c r="R878">
        <f>DATEDIF(Table3[[#This Row],[Order Date]],Table3[[#This Row],[Delivery Date]],"D")</f>
        <v>4</v>
      </c>
    </row>
    <row r="879" spans="1:18" x14ac:dyDescent="0.35">
      <c r="A879" t="s">
        <v>1806</v>
      </c>
      <c r="B879" t="s">
        <v>1807</v>
      </c>
      <c r="C879" t="s">
        <v>20</v>
      </c>
      <c r="D879" t="s">
        <v>103</v>
      </c>
      <c r="E879" s="1">
        <v>45506</v>
      </c>
      <c r="F879" s="1">
        <v>45516</v>
      </c>
      <c r="G879">
        <v>7</v>
      </c>
      <c r="H879">
        <v>577.46</v>
      </c>
      <c r="I879" t="s">
        <v>22</v>
      </c>
      <c r="J879" t="s">
        <v>23</v>
      </c>
      <c r="K879" t="str">
        <f>TEXT(Table3[[#This Row],[Order Date]],"YYYY")</f>
        <v>2024</v>
      </c>
      <c r="L879" t="str">
        <f>TEXT(Table3[[#This Row],[Order Date]],"MMM")</f>
        <v>Aug</v>
      </c>
      <c r="M879" t="str">
        <f>TEXT(Table3[[#This Row],[Order Date]],"DDD")</f>
        <v>Fri</v>
      </c>
      <c r="N879" t="s">
        <v>96</v>
      </c>
      <c r="O879">
        <f>ROUND(G879*H879*VLOOKUP(Table3[[#This Row],[Product Name]],Table2[],2,FALSE),0)</f>
        <v>2223</v>
      </c>
      <c r="P879">
        <f>Table3[[#This Row],[Quantity]]*Table3[[#This Row],[Unit Price]]</f>
        <v>4042.2200000000003</v>
      </c>
      <c r="Q879">
        <f>Table3[[#This Row],[Sales Revenue]]-Table3[[#This Row],[Total Cost]]</f>
        <v>1819.2200000000003</v>
      </c>
      <c r="R879">
        <f>DATEDIF(Table3[[#This Row],[Order Date]],Table3[[#This Row],[Delivery Date]],"D")</f>
        <v>10</v>
      </c>
    </row>
    <row r="880" spans="1:18" x14ac:dyDescent="0.35">
      <c r="A880" t="s">
        <v>1808</v>
      </c>
      <c r="B880" t="s">
        <v>1809</v>
      </c>
      <c r="C880" t="s">
        <v>61</v>
      </c>
      <c r="D880" t="s">
        <v>119</v>
      </c>
      <c r="E880" s="1">
        <v>45379</v>
      </c>
      <c r="F880" s="1">
        <v>45385</v>
      </c>
      <c r="G880">
        <v>5</v>
      </c>
      <c r="H880">
        <v>75.25</v>
      </c>
      <c r="I880" t="s">
        <v>22</v>
      </c>
      <c r="J880" t="s">
        <v>23</v>
      </c>
      <c r="K880" t="str">
        <f>TEXT(Table3[[#This Row],[Order Date]],"YYYY")</f>
        <v>2024</v>
      </c>
      <c r="L880" t="str">
        <f>TEXT(Table3[[#This Row],[Order Date]],"MMM")</f>
        <v>Mar</v>
      </c>
      <c r="M880" t="str">
        <f>TEXT(Table3[[#This Row],[Order Date]],"DDD")</f>
        <v>Thu</v>
      </c>
      <c r="N880" t="s">
        <v>29</v>
      </c>
      <c r="O880">
        <f>ROUND(G880*H880*VLOOKUP(Table3[[#This Row],[Product Name]],Table2[],2,FALSE),0)</f>
        <v>282</v>
      </c>
      <c r="P880">
        <f>Table3[[#This Row],[Quantity]]*Table3[[#This Row],[Unit Price]]</f>
        <v>376.25</v>
      </c>
      <c r="Q880">
        <f>Table3[[#This Row],[Sales Revenue]]-Table3[[#This Row],[Total Cost]]</f>
        <v>94.25</v>
      </c>
      <c r="R880">
        <f>DATEDIF(Table3[[#This Row],[Order Date]],Table3[[#This Row],[Delivery Date]],"D")</f>
        <v>6</v>
      </c>
    </row>
    <row r="881" spans="1:18" x14ac:dyDescent="0.35">
      <c r="A881" t="s">
        <v>1810</v>
      </c>
      <c r="B881" t="s">
        <v>1811</v>
      </c>
      <c r="C881" t="s">
        <v>20</v>
      </c>
      <c r="D881" t="s">
        <v>103</v>
      </c>
      <c r="E881" s="1">
        <v>45522</v>
      </c>
      <c r="F881" s="1">
        <v>45525</v>
      </c>
      <c r="G881">
        <v>8</v>
      </c>
      <c r="H881">
        <v>553.53</v>
      </c>
      <c r="I881" t="s">
        <v>33</v>
      </c>
      <c r="J881" t="s">
        <v>16</v>
      </c>
      <c r="K881" t="str">
        <f>TEXT(Table3[[#This Row],[Order Date]],"YYYY")</f>
        <v>2024</v>
      </c>
      <c r="L881" t="str">
        <f>TEXT(Table3[[#This Row],[Order Date]],"MMM")</f>
        <v>Aug</v>
      </c>
      <c r="M881" t="str">
        <f>TEXT(Table3[[#This Row],[Order Date]],"DDD")</f>
        <v>Sun</v>
      </c>
      <c r="N881" t="s">
        <v>43</v>
      </c>
      <c r="O881">
        <f>ROUND(G881*H881*VLOOKUP(Table3[[#This Row],[Product Name]],Table2[],2,FALSE),0)</f>
        <v>2436</v>
      </c>
      <c r="P881">
        <f>Table3[[#This Row],[Quantity]]*Table3[[#This Row],[Unit Price]]</f>
        <v>4428.24</v>
      </c>
      <c r="Q881">
        <f>Table3[[#This Row],[Sales Revenue]]-Table3[[#This Row],[Total Cost]]</f>
        <v>1992.2399999999998</v>
      </c>
      <c r="R881">
        <f>DATEDIF(Table3[[#This Row],[Order Date]],Table3[[#This Row],[Delivery Date]],"D")</f>
        <v>3</v>
      </c>
    </row>
    <row r="882" spans="1:18" x14ac:dyDescent="0.35">
      <c r="A882" t="s">
        <v>1812</v>
      </c>
      <c r="B882" t="s">
        <v>1813</v>
      </c>
      <c r="C882" t="s">
        <v>20</v>
      </c>
      <c r="D882" t="s">
        <v>93</v>
      </c>
      <c r="E882" s="1">
        <v>45597</v>
      </c>
      <c r="F882" s="1">
        <v>45607</v>
      </c>
      <c r="G882">
        <v>5</v>
      </c>
      <c r="H882">
        <v>644.12</v>
      </c>
      <c r="I882" t="s">
        <v>33</v>
      </c>
      <c r="J882" t="s">
        <v>58</v>
      </c>
      <c r="K882" t="str">
        <f>TEXT(Table3[[#This Row],[Order Date]],"YYYY")</f>
        <v>2024</v>
      </c>
      <c r="L882" t="str">
        <f>TEXT(Table3[[#This Row],[Order Date]],"MMM")</f>
        <v>Nov</v>
      </c>
      <c r="M882" t="str">
        <f>TEXT(Table3[[#This Row],[Order Date]],"DDD")</f>
        <v>Fri</v>
      </c>
      <c r="N882" t="s">
        <v>34</v>
      </c>
      <c r="O882">
        <f>ROUND(G882*H882*VLOOKUP(Table3[[#This Row],[Product Name]],Table2[],2,FALSE),0)</f>
        <v>1932</v>
      </c>
      <c r="P882">
        <f>Table3[[#This Row],[Quantity]]*Table3[[#This Row],[Unit Price]]</f>
        <v>3220.6</v>
      </c>
      <c r="Q882">
        <f>Table3[[#This Row],[Sales Revenue]]-Table3[[#This Row],[Total Cost]]</f>
        <v>1288.5999999999999</v>
      </c>
      <c r="R882">
        <f>DATEDIF(Table3[[#This Row],[Order Date]],Table3[[#This Row],[Delivery Date]],"D")</f>
        <v>10</v>
      </c>
    </row>
    <row r="883" spans="1:18" x14ac:dyDescent="0.35">
      <c r="A883" t="s">
        <v>1814</v>
      </c>
      <c r="B883" t="s">
        <v>1815</v>
      </c>
      <c r="C883" t="s">
        <v>61</v>
      </c>
      <c r="D883" t="s">
        <v>119</v>
      </c>
      <c r="E883" s="1">
        <v>45509</v>
      </c>
      <c r="F883" s="1">
        <v>45516</v>
      </c>
      <c r="G883">
        <v>2</v>
      </c>
      <c r="H883">
        <v>959.86</v>
      </c>
      <c r="I883" t="s">
        <v>22</v>
      </c>
      <c r="J883" t="s">
        <v>58</v>
      </c>
      <c r="K883" t="str">
        <f>TEXT(Table3[[#This Row],[Order Date]],"YYYY")</f>
        <v>2024</v>
      </c>
      <c r="L883" t="str">
        <f>TEXT(Table3[[#This Row],[Order Date]],"MMM")</f>
        <v>Aug</v>
      </c>
      <c r="M883" t="str">
        <f>TEXT(Table3[[#This Row],[Order Date]],"DDD")</f>
        <v>Mon</v>
      </c>
      <c r="N883" t="s">
        <v>43</v>
      </c>
      <c r="O883">
        <f>ROUND(G883*H883*VLOOKUP(Table3[[#This Row],[Product Name]],Table2[],2,FALSE),0)</f>
        <v>1440</v>
      </c>
      <c r="P883">
        <f>Table3[[#This Row],[Quantity]]*Table3[[#This Row],[Unit Price]]</f>
        <v>1919.72</v>
      </c>
      <c r="Q883">
        <f>Table3[[#This Row],[Sales Revenue]]-Table3[[#This Row],[Total Cost]]</f>
        <v>479.72</v>
      </c>
      <c r="R883">
        <f>DATEDIF(Table3[[#This Row],[Order Date]],Table3[[#This Row],[Delivery Date]],"D")</f>
        <v>7</v>
      </c>
    </row>
    <row r="884" spans="1:18" x14ac:dyDescent="0.35">
      <c r="A884" t="s">
        <v>1816</v>
      </c>
      <c r="B884" t="s">
        <v>1817</v>
      </c>
      <c r="C884" t="s">
        <v>13</v>
      </c>
      <c r="D884" t="s">
        <v>14</v>
      </c>
      <c r="E884" s="1">
        <v>45454</v>
      </c>
      <c r="F884" s="1">
        <v>45457</v>
      </c>
      <c r="G884">
        <v>2</v>
      </c>
      <c r="H884">
        <v>770.47</v>
      </c>
      <c r="I884" t="s">
        <v>33</v>
      </c>
      <c r="J884" t="s">
        <v>58</v>
      </c>
      <c r="K884" t="str">
        <f>TEXT(Table3[[#This Row],[Order Date]],"YYYY")</f>
        <v>2024</v>
      </c>
      <c r="L884" t="str">
        <f>TEXT(Table3[[#This Row],[Order Date]],"MMM")</f>
        <v>Jun</v>
      </c>
      <c r="M884" t="str">
        <f>TEXT(Table3[[#This Row],[Order Date]],"DDD")</f>
        <v>Tue</v>
      </c>
      <c r="N884" t="s">
        <v>24</v>
      </c>
      <c r="O884">
        <f>ROUND(G884*H884*VLOOKUP(Table3[[#This Row],[Product Name]],Table2[],2,FALSE),0)</f>
        <v>1156</v>
      </c>
      <c r="P884">
        <f>Table3[[#This Row],[Quantity]]*Table3[[#This Row],[Unit Price]]</f>
        <v>1540.94</v>
      </c>
      <c r="Q884">
        <f>Table3[[#This Row],[Sales Revenue]]-Table3[[#This Row],[Total Cost]]</f>
        <v>384.94000000000005</v>
      </c>
      <c r="R884">
        <f>DATEDIF(Table3[[#This Row],[Order Date]],Table3[[#This Row],[Delivery Date]],"D")</f>
        <v>3</v>
      </c>
    </row>
    <row r="885" spans="1:18" x14ac:dyDescent="0.35">
      <c r="A885" t="s">
        <v>1818</v>
      </c>
      <c r="B885" t="s">
        <v>1819</v>
      </c>
      <c r="C885" t="s">
        <v>20</v>
      </c>
      <c r="D885" t="s">
        <v>21</v>
      </c>
      <c r="E885" s="1">
        <v>45431</v>
      </c>
      <c r="F885" s="1">
        <v>45438</v>
      </c>
      <c r="G885">
        <v>9</v>
      </c>
      <c r="H885">
        <v>958.28</v>
      </c>
      <c r="I885" t="s">
        <v>33</v>
      </c>
      <c r="J885" t="s">
        <v>23</v>
      </c>
      <c r="K885" t="str">
        <f>TEXT(Table3[[#This Row],[Order Date]],"YYYY")</f>
        <v>2024</v>
      </c>
      <c r="L885" t="str">
        <f>TEXT(Table3[[#This Row],[Order Date]],"MMM")</f>
        <v>May</v>
      </c>
      <c r="M885" t="str">
        <f>TEXT(Table3[[#This Row],[Order Date]],"DDD")</f>
        <v>Sun</v>
      </c>
      <c r="N885" t="s">
        <v>79</v>
      </c>
      <c r="O885">
        <f>ROUND(G885*H885*VLOOKUP(Table3[[#This Row],[Product Name]],Table2[],2,FALSE),0)</f>
        <v>5606</v>
      </c>
      <c r="P885">
        <f>Table3[[#This Row],[Quantity]]*Table3[[#This Row],[Unit Price]]</f>
        <v>8624.52</v>
      </c>
      <c r="Q885">
        <f>Table3[[#This Row],[Sales Revenue]]-Table3[[#This Row],[Total Cost]]</f>
        <v>3018.5200000000004</v>
      </c>
      <c r="R885">
        <f>DATEDIF(Table3[[#This Row],[Order Date]],Table3[[#This Row],[Delivery Date]],"D")</f>
        <v>7</v>
      </c>
    </row>
    <row r="886" spans="1:18" x14ac:dyDescent="0.35">
      <c r="A886" t="s">
        <v>1820</v>
      </c>
      <c r="B886" t="s">
        <v>1821</v>
      </c>
      <c r="C886" t="s">
        <v>61</v>
      </c>
      <c r="D886" t="s">
        <v>78</v>
      </c>
      <c r="E886" s="1">
        <v>45321</v>
      </c>
      <c r="F886" s="1">
        <v>45323</v>
      </c>
      <c r="G886">
        <v>6</v>
      </c>
      <c r="H886">
        <v>715.35</v>
      </c>
      <c r="I886" t="s">
        <v>15</v>
      </c>
      <c r="J886" t="s">
        <v>49</v>
      </c>
      <c r="K886" t="str">
        <f>TEXT(Table3[[#This Row],[Order Date]],"YYYY")</f>
        <v>2024</v>
      </c>
      <c r="L886" t="str">
        <f>TEXT(Table3[[#This Row],[Order Date]],"MMM")</f>
        <v>Jan</v>
      </c>
      <c r="M886" t="str">
        <f>TEXT(Table3[[#This Row],[Order Date]],"DDD")</f>
        <v>Tue</v>
      </c>
      <c r="N886" t="s">
        <v>50</v>
      </c>
      <c r="O886">
        <f>ROUND(G886*H886*VLOOKUP(Table3[[#This Row],[Product Name]],Table2[],2,FALSE),0)</f>
        <v>3004</v>
      </c>
      <c r="P886">
        <f>Table3[[#This Row],[Quantity]]*Table3[[#This Row],[Unit Price]]</f>
        <v>4292.1000000000004</v>
      </c>
      <c r="Q886">
        <f>Table3[[#This Row],[Sales Revenue]]-Table3[[#This Row],[Total Cost]]</f>
        <v>1288.1000000000004</v>
      </c>
      <c r="R886">
        <f>DATEDIF(Table3[[#This Row],[Order Date]],Table3[[#This Row],[Delivery Date]],"D")</f>
        <v>2</v>
      </c>
    </row>
    <row r="887" spans="1:18" x14ac:dyDescent="0.35">
      <c r="A887" t="s">
        <v>1822</v>
      </c>
      <c r="B887" t="s">
        <v>1823</v>
      </c>
      <c r="C887" t="s">
        <v>20</v>
      </c>
      <c r="D887" t="s">
        <v>21</v>
      </c>
      <c r="E887" s="1">
        <v>45526</v>
      </c>
      <c r="F887" s="1">
        <v>45528</v>
      </c>
      <c r="G887">
        <v>2</v>
      </c>
      <c r="H887">
        <v>339.74</v>
      </c>
      <c r="I887" t="s">
        <v>33</v>
      </c>
      <c r="J887" t="s">
        <v>49</v>
      </c>
      <c r="K887" t="str">
        <f>TEXT(Table3[[#This Row],[Order Date]],"YYYY")</f>
        <v>2024</v>
      </c>
      <c r="L887" t="str">
        <f>TEXT(Table3[[#This Row],[Order Date]],"MMM")</f>
        <v>Aug</v>
      </c>
      <c r="M887" t="str">
        <f>TEXT(Table3[[#This Row],[Order Date]],"DDD")</f>
        <v>Thu</v>
      </c>
      <c r="N887" t="s">
        <v>17</v>
      </c>
      <c r="O887">
        <f>ROUND(G887*H887*VLOOKUP(Table3[[#This Row],[Product Name]],Table2[],2,FALSE),0)</f>
        <v>442</v>
      </c>
      <c r="P887">
        <f>Table3[[#This Row],[Quantity]]*Table3[[#This Row],[Unit Price]]</f>
        <v>679.48</v>
      </c>
      <c r="Q887">
        <f>Table3[[#This Row],[Sales Revenue]]-Table3[[#This Row],[Total Cost]]</f>
        <v>237.48000000000002</v>
      </c>
      <c r="R887">
        <f>DATEDIF(Table3[[#This Row],[Order Date]],Table3[[#This Row],[Delivery Date]],"D")</f>
        <v>2</v>
      </c>
    </row>
    <row r="888" spans="1:18" x14ac:dyDescent="0.35">
      <c r="A888" t="s">
        <v>1824</v>
      </c>
      <c r="B888" t="s">
        <v>1825</v>
      </c>
      <c r="C888" t="s">
        <v>61</v>
      </c>
      <c r="D888" t="s">
        <v>78</v>
      </c>
      <c r="E888" s="1">
        <v>45469</v>
      </c>
      <c r="F888" s="1">
        <v>45476</v>
      </c>
      <c r="G888">
        <v>1</v>
      </c>
      <c r="H888">
        <v>946.15</v>
      </c>
      <c r="I888" t="s">
        <v>22</v>
      </c>
      <c r="J888" t="s">
        <v>23</v>
      </c>
      <c r="K888" t="str">
        <f>TEXT(Table3[[#This Row],[Order Date]],"YYYY")</f>
        <v>2024</v>
      </c>
      <c r="L888" t="str">
        <f>TEXT(Table3[[#This Row],[Order Date]],"MMM")</f>
        <v>Jun</v>
      </c>
      <c r="M888" t="str">
        <f>TEXT(Table3[[#This Row],[Order Date]],"DDD")</f>
        <v>Wed</v>
      </c>
      <c r="N888" t="s">
        <v>43</v>
      </c>
      <c r="O888">
        <f>ROUND(G888*H888*VLOOKUP(Table3[[#This Row],[Product Name]],Table2[],2,FALSE),0)</f>
        <v>662</v>
      </c>
      <c r="P888">
        <f>Table3[[#This Row],[Quantity]]*Table3[[#This Row],[Unit Price]]</f>
        <v>946.15</v>
      </c>
      <c r="Q888">
        <f>Table3[[#This Row],[Sales Revenue]]-Table3[[#This Row],[Total Cost]]</f>
        <v>284.14999999999998</v>
      </c>
      <c r="R888">
        <f>DATEDIF(Table3[[#This Row],[Order Date]],Table3[[#This Row],[Delivery Date]],"D")</f>
        <v>7</v>
      </c>
    </row>
    <row r="889" spans="1:18" x14ac:dyDescent="0.35">
      <c r="A889" t="s">
        <v>1826</v>
      </c>
      <c r="B889" t="s">
        <v>1827</v>
      </c>
      <c r="C889" t="s">
        <v>27</v>
      </c>
      <c r="D889" t="s">
        <v>32</v>
      </c>
      <c r="E889" s="1">
        <v>45686</v>
      </c>
      <c r="F889" s="1">
        <v>45689</v>
      </c>
      <c r="G889">
        <v>4</v>
      </c>
      <c r="H889">
        <v>570.16</v>
      </c>
      <c r="I889" t="s">
        <v>15</v>
      </c>
      <c r="J889" t="s">
        <v>23</v>
      </c>
      <c r="K889" t="str">
        <f>TEXT(Table3[[#This Row],[Order Date]],"YYYY")</f>
        <v>2025</v>
      </c>
      <c r="L889" t="str">
        <f>TEXT(Table3[[#This Row],[Order Date]],"MMM")</f>
        <v>Jan</v>
      </c>
      <c r="M889" t="str">
        <f>TEXT(Table3[[#This Row],[Order Date]],"DDD")</f>
        <v>Wed</v>
      </c>
      <c r="N889" t="s">
        <v>63</v>
      </c>
      <c r="O889">
        <f>ROUND(G889*H889*VLOOKUP(Table3[[#This Row],[Product Name]],Table2[],2,FALSE),0)</f>
        <v>1939</v>
      </c>
      <c r="P889">
        <f>Table3[[#This Row],[Quantity]]*Table3[[#This Row],[Unit Price]]</f>
        <v>2280.64</v>
      </c>
      <c r="Q889">
        <f>Table3[[#This Row],[Sales Revenue]]-Table3[[#This Row],[Total Cost]]</f>
        <v>341.63999999999987</v>
      </c>
      <c r="R889">
        <f>DATEDIF(Table3[[#This Row],[Order Date]],Table3[[#This Row],[Delivery Date]],"D")</f>
        <v>3</v>
      </c>
    </row>
    <row r="890" spans="1:18" x14ac:dyDescent="0.35">
      <c r="A890" t="s">
        <v>1828</v>
      </c>
      <c r="B890" t="s">
        <v>1829</v>
      </c>
      <c r="C890" t="s">
        <v>20</v>
      </c>
      <c r="D890" t="s">
        <v>93</v>
      </c>
      <c r="E890" s="1">
        <v>45539</v>
      </c>
      <c r="F890" s="1">
        <v>45549</v>
      </c>
      <c r="G890">
        <v>6</v>
      </c>
      <c r="H890">
        <v>104.12</v>
      </c>
      <c r="I890" t="s">
        <v>15</v>
      </c>
      <c r="J890" t="s">
        <v>16</v>
      </c>
      <c r="K890" t="str">
        <f>TEXT(Table3[[#This Row],[Order Date]],"YYYY")</f>
        <v>2024</v>
      </c>
      <c r="L890" t="str">
        <f>TEXT(Table3[[#This Row],[Order Date]],"MMM")</f>
        <v>Sep</v>
      </c>
      <c r="M890" t="str">
        <f>TEXT(Table3[[#This Row],[Order Date]],"DDD")</f>
        <v>Wed</v>
      </c>
      <c r="N890" t="s">
        <v>24</v>
      </c>
      <c r="O890">
        <f>ROUND(G890*H890*VLOOKUP(Table3[[#This Row],[Product Name]],Table2[],2,FALSE),0)</f>
        <v>375</v>
      </c>
      <c r="P890">
        <f>Table3[[#This Row],[Quantity]]*Table3[[#This Row],[Unit Price]]</f>
        <v>624.72</v>
      </c>
      <c r="Q890">
        <f>Table3[[#This Row],[Sales Revenue]]-Table3[[#This Row],[Total Cost]]</f>
        <v>249.72000000000003</v>
      </c>
      <c r="R890">
        <f>DATEDIF(Table3[[#This Row],[Order Date]],Table3[[#This Row],[Delivery Date]],"D")</f>
        <v>10</v>
      </c>
    </row>
    <row r="891" spans="1:18" x14ac:dyDescent="0.35">
      <c r="A891" t="s">
        <v>1830</v>
      </c>
      <c r="B891" t="s">
        <v>1831</v>
      </c>
      <c r="C891" t="s">
        <v>37</v>
      </c>
      <c r="D891" t="s">
        <v>75</v>
      </c>
      <c r="E891" s="1">
        <v>45619</v>
      </c>
      <c r="F891" s="1">
        <v>45621</v>
      </c>
      <c r="G891">
        <v>7</v>
      </c>
      <c r="H891">
        <v>94.92</v>
      </c>
      <c r="I891" t="s">
        <v>15</v>
      </c>
      <c r="J891" t="s">
        <v>49</v>
      </c>
      <c r="K891" t="str">
        <f>TEXT(Table3[[#This Row],[Order Date]],"YYYY")</f>
        <v>2024</v>
      </c>
      <c r="L891" t="str">
        <f>TEXT(Table3[[#This Row],[Order Date]],"MMM")</f>
        <v>Nov</v>
      </c>
      <c r="M891" t="str">
        <f>TEXT(Table3[[#This Row],[Order Date]],"DDD")</f>
        <v>Sat</v>
      </c>
      <c r="N891" t="s">
        <v>17</v>
      </c>
      <c r="O891">
        <f>ROUND(G891*H891*VLOOKUP(Table3[[#This Row],[Product Name]],Table2[],2,FALSE),0)</f>
        <v>532</v>
      </c>
      <c r="P891">
        <f>Table3[[#This Row],[Quantity]]*Table3[[#This Row],[Unit Price]]</f>
        <v>664.44</v>
      </c>
      <c r="Q891">
        <f>Table3[[#This Row],[Sales Revenue]]-Table3[[#This Row],[Total Cost]]</f>
        <v>132.44000000000005</v>
      </c>
      <c r="R891">
        <f>DATEDIF(Table3[[#This Row],[Order Date]],Table3[[#This Row],[Delivery Date]],"D")</f>
        <v>2</v>
      </c>
    </row>
    <row r="892" spans="1:18" x14ac:dyDescent="0.35">
      <c r="A892" t="s">
        <v>1832</v>
      </c>
      <c r="B892" t="s">
        <v>1833</v>
      </c>
      <c r="C892" t="s">
        <v>37</v>
      </c>
      <c r="D892" t="s">
        <v>75</v>
      </c>
      <c r="E892" s="1">
        <v>45488</v>
      </c>
      <c r="F892" s="1">
        <v>45492</v>
      </c>
      <c r="G892">
        <v>5</v>
      </c>
      <c r="H892">
        <v>421.75</v>
      </c>
      <c r="I892" t="s">
        <v>15</v>
      </c>
      <c r="J892" t="s">
        <v>58</v>
      </c>
      <c r="K892" t="str">
        <f>TEXT(Table3[[#This Row],[Order Date]],"YYYY")</f>
        <v>2024</v>
      </c>
      <c r="L892" t="str">
        <f>TEXT(Table3[[#This Row],[Order Date]],"MMM")</f>
        <v>Jul</v>
      </c>
      <c r="M892" t="str">
        <f>TEXT(Table3[[#This Row],[Order Date]],"DDD")</f>
        <v>Mon</v>
      </c>
      <c r="N892" t="s">
        <v>79</v>
      </c>
      <c r="O892">
        <f>ROUND(G892*H892*VLOOKUP(Table3[[#This Row],[Product Name]],Table2[],2,FALSE),0)</f>
        <v>1687</v>
      </c>
      <c r="P892">
        <f>Table3[[#This Row],[Quantity]]*Table3[[#This Row],[Unit Price]]</f>
        <v>2108.75</v>
      </c>
      <c r="Q892">
        <f>Table3[[#This Row],[Sales Revenue]]-Table3[[#This Row],[Total Cost]]</f>
        <v>421.75</v>
      </c>
      <c r="R892">
        <f>DATEDIF(Table3[[#This Row],[Order Date]],Table3[[#This Row],[Delivery Date]],"D")</f>
        <v>4</v>
      </c>
    </row>
    <row r="893" spans="1:18" x14ac:dyDescent="0.35">
      <c r="A893" t="s">
        <v>1834</v>
      </c>
      <c r="B893" t="s">
        <v>1835</v>
      </c>
      <c r="C893" t="s">
        <v>13</v>
      </c>
      <c r="D893" t="s">
        <v>14</v>
      </c>
      <c r="E893" s="1">
        <v>45504</v>
      </c>
      <c r="F893" s="1">
        <v>45508</v>
      </c>
      <c r="G893">
        <v>9</v>
      </c>
      <c r="H893">
        <v>432.91</v>
      </c>
      <c r="I893" t="s">
        <v>22</v>
      </c>
      <c r="J893" t="s">
        <v>23</v>
      </c>
      <c r="K893" t="str">
        <f>TEXT(Table3[[#This Row],[Order Date]],"YYYY")</f>
        <v>2024</v>
      </c>
      <c r="L893" t="str">
        <f>TEXT(Table3[[#This Row],[Order Date]],"MMM")</f>
        <v>Jul</v>
      </c>
      <c r="M893" t="str">
        <f>TEXT(Table3[[#This Row],[Order Date]],"DDD")</f>
        <v>Wed</v>
      </c>
      <c r="N893" t="s">
        <v>29</v>
      </c>
      <c r="O893">
        <f>ROUND(G893*H893*VLOOKUP(Table3[[#This Row],[Product Name]],Table2[],2,FALSE),0)</f>
        <v>2922</v>
      </c>
      <c r="P893">
        <f>Table3[[#This Row],[Quantity]]*Table3[[#This Row],[Unit Price]]</f>
        <v>3896.19</v>
      </c>
      <c r="Q893">
        <f>Table3[[#This Row],[Sales Revenue]]-Table3[[#This Row],[Total Cost]]</f>
        <v>974.19</v>
      </c>
      <c r="R893">
        <f>DATEDIF(Table3[[#This Row],[Order Date]],Table3[[#This Row],[Delivery Date]],"D")</f>
        <v>4</v>
      </c>
    </row>
    <row r="894" spans="1:18" x14ac:dyDescent="0.35">
      <c r="A894" t="s">
        <v>1836</v>
      </c>
      <c r="B894" t="s">
        <v>1837</v>
      </c>
      <c r="C894" t="s">
        <v>37</v>
      </c>
      <c r="D894" t="s">
        <v>160</v>
      </c>
      <c r="E894" s="1">
        <v>45416</v>
      </c>
      <c r="F894" s="1">
        <v>45425</v>
      </c>
      <c r="G894">
        <v>4</v>
      </c>
      <c r="H894">
        <v>509.12</v>
      </c>
      <c r="I894" t="s">
        <v>15</v>
      </c>
      <c r="J894" t="s">
        <v>16</v>
      </c>
      <c r="K894" t="str">
        <f>TEXT(Table3[[#This Row],[Order Date]],"YYYY")</f>
        <v>2024</v>
      </c>
      <c r="L894" t="str">
        <f>TEXT(Table3[[#This Row],[Order Date]],"MMM")</f>
        <v>May</v>
      </c>
      <c r="M894" t="str">
        <f>TEXT(Table3[[#This Row],[Order Date]],"DDD")</f>
        <v>Sat</v>
      </c>
      <c r="N894" t="s">
        <v>50</v>
      </c>
      <c r="O894">
        <f>ROUND(G894*H894*VLOOKUP(Table3[[#This Row],[Product Name]],Table2[],2,FALSE),0)</f>
        <v>1527</v>
      </c>
      <c r="P894">
        <f>Table3[[#This Row],[Quantity]]*Table3[[#This Row],[Unit Price]]</f>
        <v>2036.48</v>
      </c>
      <c r="Q894">
        <f>Table3[[#This Row],[Sales Revenue]]-Table3[[#This Row],[Total Cost]]</f>
        <v>509.48</v>
      </c>
      <c r="R894">
        <f>DATEDIF(Table3[[#This Row],[Order Date]],Table3[[#This Row],[Delivery Date]],"D")</f>
        <v>9</v>
      </c>
    </row>
    <row r="895" spans="1:18" x14ac:dyDescent="0.35">
      <c r="A895" t="s">
        <v>1838</v>
      </c>
      <c r="B895" t="s">
        <v>1839</v>
      </c>
      <c r="C895" t="s">
        <v>20</v>
      </c>
      <c r="D895" t="s">
        <v>103</v>
      </c>
      <c r="E895" s="1">
        <v>45591</v>
      </c>
      <c r="F895" s="1">
        <v>45594</v>
      </c>
      <c r="G895">
        <v>6</v>
      </c>
      <c r="H895">
        <v>982.55</v>
      </c>
      <c r="I895" t="s">
        <v>33</v>
      </c>
      <c r="J895" t="s">
        <v>58</v>
      </c>
      <c r="K895" t="str">
        <f>TEXT(Table3[[#This Row],[Order Date]],"YYYY")</f>
        <v>2024</v>
      </c>
      <c r="L895" t="str">
        <f>TEXT(Table3[[#This Row],[Order Date]],"MMM")</f>
        <v>Oct</v>
      </c>
      <c r="M895" t="str">
        <f>TEXT(Table3[[#This Row],[Order Date]],"DDD")</f>
        <v>Sat</v>
      </c>
      <c r="N895" t="s">
        <v>29</v>
      </c>
      <c r="O895">
        <f>ROUND(G895*H895*VLOOKUP(Table3[[#This Row],[Product Name]],Table2[],2,FALSE),0)</f>
        <v>3242</v>
      </c>
      <c r="P895">
        <f>Table3[[#This Row],[Quantity]]*Table3[[#This Row],[Unit Price]]</f>
        <v>5895.2999999999993</v>
      </c>
      <c r="Q895">
        <f>Table3[[#This Row],[Sales Revenue]]-Table3[[#This Row],[Total Cost]]</f>
        <v>2653.2999999999993</v>
      </c>
      <c r="R895">
        <f>DATEDIF(Table3[[#This Row],[Order Date]],Table3[[#This Row],[Delivery Date]],"D")</f>
        <v>3</v>
      </c>
    </row>
    <row r="896" spans="1:18" x14ac:dyDescent="0.35">
      <c r="A896" t="s">
        <v>1840</v>
      </c>
      <c r="B896" t="s">
        <v>1841</v>
      </c>
      <c r="C896" t="s">
        <v>61</v>
      </c>
      <c r="D896" t="s">
        <v>141</v>
      </c>
      <c r="E896" s="1">
        <v>45727</v>
      </c>
      <c r="F896" s="1">
        <v>45737</v>
      </c>
      <c r="G896">
        <v>4</v>
      </c>
      <c r="H896">
        <v>621.61</v>
      </c>
      <c r="I896" t="s">
        <v>33</v>
      </c>
      <c r="J896" t="s">
        <v>58</v>
      </c>
      <c r="K896" t="str">
        <f>TEXT(Table3[[#This Row],[Order Date]],"YYYY")</f>
        <v>2025</v>
      </c>
      <c r="L896" t="str">
        <f>TEXT(Table3[[#This Row],[Order Date]],"MMM")</f>
        <v>Mar</v>
      </c>
      <c r="M896" t="str">
        <f>TEXT(Table3[[#This Row],[Order Date]],"DDD")</f>
        <v>Tue</v>
      </c>
      <c r="N896" t="s">
        <v>96</v>
      </c>
      <c r="O896">
        <f>ROUND(G896*H896*VLOOKUP(Table3[[#This Row],[Product Name]],Table2[],2,FALSE),0)</f>
        <v>1741</v>
      </c>
      <c r="P896">
        <f>Table3[[#This Row],[Quantity]]*Table3[[#This Row],[Unit Price]]</f>
        <v>2486.44</v>
      </c>
      <c r="Q896">
        <f>Table3[[#This Row],[Sales Revenue]]-Table3[[#This Row],[Total Cost]]</f>
        <v>745.44</v>
      </c>
      <c r="R896">
        <f>DATEDIF(Table3[[#This Row],[Order Date]],Table3[[#This Row],[Delivery Date]],"D")</f>
        <v>10</v>
      </c>
    </row>
    <row r="897" spans="1:18" x14ac:dyDescent="0.35">
      <c r="A897" t="s">
        <v>1842</v>
      </c>
      <c r="B897" t="s">
        <v>1843</v>
      </c>
      <c r="C897" t="s">
        <v>13</v>
      </c>
      <c r="D897" t="s">
        <v>82</v>
      </c>
      <c r="E897" s="1">
        <v>45363</v>
      </c>
      <c r="F897" s="1">
        <v>45372</v>
      </c>
      <c r="G897">
        <v>6</v>
      </c>
      <c r="H897">
        <v>430.14</v>
      </c>
      <c r="I897" t="s">
        <v>22</v>
      </c>
      <c r="J897" t="s">
        <v>58</v>
      </c>
      <c r="K897" t="str">
        <f>TEXT(Table3[[#This Row],[Order Date]],"YYYY")</f>
        <v>2024</v>
      </c>
      <c r="L897" t="str">
        <f>TEXT(Table3[[#This Row],[Order Date]],"MMM")</f>
        <v>Mar</v>
      </c>
      <c r="M897" t="str">
        <f>TEXT(Table3[[#This Row],[Order Date]],"DDD")</f>
        <v>Tue</v>
      </c>
      <c r="N897" t="s">
        <v>34</v>
      </c>
      <c r="O897">
        <f>ROUND(G897*H897*VLOOKUP(Table3[[#This Row],[Product Name]],Table2[],2,FALSE),0)</f>
        <v>1678</v>
      </c>
      <c r="P897">
        <f>Table3[[#This Row],[Quantity]]*Table3[[#This Row],[Unit Price]]</f>
        <v>2580.84</v>
      </c>
      <c r="Q897">
        <f>Table3[[#This Row],[Sales Revenue]]-Table3[[#This Row],[Total Cost]]</f>
        <v>902.84000000000015</v>
      </c>
      <c r="R897">
        <f>DATEDIF(Table3[[#This Row],[Order Date]],Table3[[#This Row],[Delivery Date]],"D")</f>
        <v>9</v>
      </c>
    </row>
    <row r="898" spans="1:18" x14ac:dyDescent="0.35">
      <c r="A898" t="s">
        <v>1844</v>
      </c>
      <c r="B898" t="s">
        <v>1845</v>
      </c>
      <c r="C898" t="s">
        <v>61</v>
      </c>
      <c r="D898" t="s">
        <v>78</v>
      </c>
      <c r="E898" s="1">
        <v>45652</v>
      </c>
      <c r="F898" s="1">
        <v>45661</v>
      </c>
      <c r="G898">
        <v>5</v>
      </c>
      <c r="H898">
        <v>224.12</v>
      </c>
      <c r="I898" t="s">
        <v>22</v>
      </c>
      <c r="J898" t="s">
        <v>16</v>
      </c>
      <c r="K898" t="str">
        <f>TEXT(Table3[[#This Row],[Order Date]],"YYYY")</f>
        <v>2024</v>
      </c>
      <c r="L898" t="str">
        <f>TEXT(Table3[[#This Row],[Order Date]],"MMM")</f>
        <v>Dec</v>
      </c>
      <c r="M898" t="str">
        <f>TEXT(Table3[[#This Row],[Order Date]],"DDD")</f>
        <v>Thu</v>
      </c>
      <c r="N898" t="s">
        <v>50</v>
      </c>
      <c r="O898">
        <f>ROUND(G898*H898*VLOOKUP(Table3[[#This Row],[Product Name]],Table2[],2,FALSE),0)</f>
        <v>784</v>
      </c>
      <c r="P898">
        <f>Table3[[#This Row],[Quantity]]*Table3[[#This Row],[Unit Price]]</f>
        <v>1120.5999999999999</v>
      </c>
      <c r="Q898">
        <f>Table3[[#This Row],[Sales Revenue]]-Table3[[#This Row],[Total Cost]]</f>
        <v>336.59999999999991</v>
      </c>
      <c r="R898">
        <f>DATEDIF(Table3[[#This Row],[Order Date]],Table3[[#This Row],[Delivery Date]],"D")</f>
        <v>9</v>
      </c>
    </row>
    <row r="899" spans="1:18" x14ac:dyDescent="0.35">
      <c r="A899" t="s">
        <v>1846</v>
      </c>
      <c r="B899" t="s">
        <v>1847</v>
      </c>
      <c r="C899" t="s">
        <v>13</v>
      </c>
      <c r="D899" t="s">
        <v>55</v>
      </c>
      <c r="E899" s="1">
        <v>45426</v>
      </c>
      <c r="F899" s="1">
        <v>45434</v>
      </c>
      <c r="G899">
        <v>2</v>
      </c>
      <c r="H899">
        <v>969.75</v>
      </c>
      <c r="I899" t="s">
        <v>15</v>
      </c>
      <c r="J899" t="s">
        <v>16</v>
      </c>
      <c r="K899" t="str">
        <f>TEXT(Table3[[#This Row],[Order Date]],"YYYY")</f>
        <v>2024</v>
      </c>
      <c r="L899" t="str">
        <f>TEXT(Table3[[#This Row],[Order Date]],"MMM")</f>
        <v>May</v>
      </c>
      <c r="M899" t="str">
        <f>TEXT(Table3[[#This Row],[Order Date]],"DDD")</f>
        <v>Tue</v>
      </c>
      <c r="N899" t="s">
        <v>79</v>
      </c>
      <c r="O899">
        <f>ROUND(G899*H899*VLOOKUP(Table3[[#This Row],[Product Name]],Table2[],2,FALSE),0)</f>
        <v>1164</v>
      </c>
      <c r="P899">
        <f>Table3[[#This Row],[Quantity]]*Table3[[#This Row],[Unit Price]]</f>
        <v>1939.5</v>
      </c>
      <c r="Q899">
        <f>Table3[[#This Row],[Sales Revenue]]-Table3[[#This Row],[Total Cost]]</f>
        <v>775.5</v>
      </c>
      <c r="R899">
        <f>DATEDIF(Table3[[#This Row],[Order Date]],Table3[[#This Row],[Delivery Date]],"D")</f>
        <v>8</v>
      </c>
    </row>
    <row r="900" spans="1:18" x14ac:dyDescent="0.35">
      <c r="A900" t="s">
        <v>1848</v>
      </c>
      <c r="B900" t="s">
        <v>1849</v>
      </c>
      <c r="C900" t="s">
        <v>27</v>
      </c>
      <c r="D900" t="s">
        <v>124</v>
      </c>
      <c r="E900" s="1">
        <v>45500</v>
      </c>
      <c r="F900" s="1">
        <v>45507</v>
      </c>
      <c r="G900">
        <v>6</v>
      </c>
      <c r="H900">
        <v>285.14</v>
      </c>
      <c r="I900" t="s">
        <v>15</v>
      </c>
      <c r="J900" t="s">
        <v>49</v>
      </c>
      <c r="K900" t="str">
        <f>TEXT(Table3[[#This Row],[Order Date]],"YYYY")</f>
        <v>2024</v>
      </c>
      <c r="L900" t="str">
        <f>TEXT(Table3[[#This Row],[Order Date]],"MMM")</f>
        <v>Jul</v>
      </c>
      <c r="M900" t="str">
        <f>TEXT(Table3[[#This Row],[Order Date]],"DDD")</f>
        <v>Sat</v>
      </c>
      <c r="N900" t="s">
        <v>43</v>
      </c>
      <c r="O900">
        <f>ROUND(G900*H900*VLOOKUP(Table3[[#This Row],[Product Name]],Table2[],2,FALSE),0)</f>
        <v>1112</v>
      </c>
      <c r="P900">
        <f>Table3[[#This Row],[Quantity]]*Table3[[#This Row],[Unit Price]]</f>
        <v>1710.84</v>
      </c>
      <c r="Q900">
        <f>Table3[[#This Row],[Sales Revenue]]-Table3[[#This Row],[Total Cost]]</f>
        <v>598.83999999999992</v>
      </c>
      <c r="R900">
        <f>DATEDIF(Table3[[#This Row],[Order Date]],Table3[[#This Row],[Delivery Date]],"D")</f>
        <v>7</v>
      </c>
    </row>
    <row r="901" spans="1:18" x14ac:dyDescent="0.35">
      <c r="A901" t="s">
        <v>1850</v>
      </c>
      <c r="B901" t="s">
        <v>1851</v>
      </c>
      <c r="C901" t="s">
        <v>61</v>
      </c>
      <c r="D901" t="s">
        <v>62</v>
      </c>
      <c r="E901" s="1">
        <v>45321</v>
      </c>
      <c r="F901" s="1">
        <v>45324</v>
      </c>
      <c r="G901">
        <v>10</v>
      </c>
      <c r="H901">
        <v>796.99</v>
      </c>
      <c r="I901" t="s">
        <v>15</v>
      </c>
      <c r="J901" t="s">
        <v>58</v>
      </c>
      <c r="K901" t="str">
        <f>TEXT(Table3[[#This Row],[Order Date]],"YYYY")</f>
        <v>2024</v>
      </c>
      <c r="L901" t="str">
        <f>TEXT(Table3[[#This Row],[Order Date]],"MMM")</f>
        <v>Jan</v>
      </c>
      <c r="M901" t="str">
        <f>TEXT(Table3[[#This Row],[Order Date]],"DDD")</f>
        <v>Tue</v>
      </c>
      <c r="N901" t="s">
        <v>43</v>
      </c>
      <c r="O901">
        <f>ROUND(G901*H901*VLOOKUP(Table3[[#This Row],[Product Name]],Table2[],2,FALSE),0)</f>
        <v>5180</v>
      </c>
      <c r="P901">
        <f>Table3[[#This Row],[Quantity]]*Table3[[#This Row],[Unit Price]]</f>
        <v>7969.9</v>
      </c>
      <c r="Q901">
        <f>Table3[[#This Row],[Sales Revenue]]-Table3[[#This Row],[Total Cost]]</f>
        <v>2789.8999999999996</v>
      </c>
      <c r="R901">
        <f>DATEDIF(Table3[[#This Row],[Order Date]],Table3[[#This Row],[Delivery Date]],"D")</f>
        <v>3</v>
      </c>
    </row>
    <row r="902" spans="1:18" x14ac:dyDescent="0.35">
      <c r="A902" t="s">
        <v>1852</v>
      </c>
      <c r="B902" t="s">
        <v>1853</v>
      </c>
      <c r="C902" t="s">
        <v>61</v>
      </c>
      <c r="D902" t="s">
        <v>141</v>
      </c>
      <c r="E902" s="1">
        <v>45372</v>
      </c>
      <c r="F902" s="1">
        <v>45381</v>
      </c>
      <c r="G902">
        <v>1</v>
      </c>
      <c r="H902">
        <v>367.39</v>
      </c>
      <c r="I902" t="s">
        <v>22</v>
      </c>
      <c r="J902" t="s">
        <v>49</v>
      </c>
      <c r="K902" t="str">
        <f>TEXT(Table3[[#This Row],[Order Date]],"YYYY")</f>
        <v>2024</v>
      </c>
      <c r="L902" t="str">
        <f>TEXT(Table3[[#This Row],[Order Date]],"MMM")</f>
        <v>Mar</v>
      </c>
      <c r="M902" t="str">
        <f>TEXT(Table3[[#This Row],[Order Date]],"DDD")</f>
        <v>Thu</v>
      </c>
      <c r="N902" t="s">
        <v>29</v>
      </c>
      <c r="O902">
        <f>ROUND(G902*H902*VLOOKUP(Table3[[#This Row],[Product Name]],Table2[],2,FALSE),0)</f>
        <v>257</v>
      </c>
      <c r="P902">
        <f>Table3[[#This Row],[Quantity]]*Table3[[#This Row],[Unit Price]]</f>
        <v>367.39</v>
      </c>
      <c r="Q902">
        <f>Table3[[#This Row],[Sales Revenue]]-Table3[[#This Row],[Total Cost]]</f>
        <v>110.38999999999999</v>
      </c>
      <c r="R902">
        <f>DATEDIF(Table3[[#This Row],[Order Date]],Table3[[#This Row],[Delivery Date]],"D")</f>
        <v>9</v>
      </c>
    </row>
    <row r="903" spans="1:18" x14ac:dyDescent="0.35">
      <c r="A903" t="s">
        <v>1854</v>
      </c>
      <c r="B903" t="s">
        <v>1855</v>
      </c>
      <c r="C903" t="s">
        <v>13</v>
      </c>
      <c r="D903" t="s">
        <v>82</v>
      </c>
      <c r="E903" s="1">
        <v>45507</v>
      </c>
      <c r="F903" s="1">
        <v>45514</v>
      </c>
      <c r="G903">
        <v>3</v>
      </c>
      <c r="H903">
        <v>775.32</v>
      </c>
      <c r="I903" t="s">
        <v>33</v>
      </c>
      <c r="J903" t="s">
        <v>16</v>
      </c>
      <c r="K903" t="str">
        <f>TEXT(Table3[[#This Row],[Order Date]],"YYYY")</f>
        <v>2024</v>
      </c>
      <c r="L903" t="str">
        <f>TEXT(Table3[[#This Row],[Order Date]],"MMM")</f>
        <v>Aug</v>
      </c>
      <c r="M903" t="str">
        <f>TEXT(Table3[[#This Row],[Order Date]],"DDD")</f>
        <v>Sat</v>
      </c>
      <c r="N903" t="s">
        <v>39</v>
      </c>
      <c r="O903">
        <f>ROUND(G903*H903*VLOOKUP(Table3[[#This Row],[Product Name]],Table2[],2,FALSE),0)</f>
        <v>1512</v>
      </c>
      <c r="P903">
        <f>Table3[[#This Row],[Quantity]]*Table3[[#This Row],[Unit Price]]</f>
        <v>2325.96</v>
      </c>
      <c r="Q903">
        <f>Table3[[#This Row],[Sales Revenue]]-Table3[[#This Row],[Total Cost]]</f>
        <v>813.96</v>
      </c>
      <c r="R903">
        <f>DATEDIF(Table3[[#This Row],[Order Date]],Table3[[#This Row],[Delivery Date]],"D")</f>
        <v>7</v>
      </c>
    </row>
    <row r="904" spans="1:18" x14ac:dyDescent="0.35">
      <c r="A904" t="s">
        <v>1856</v>
      </c>
      <c r="B904" t="s">
        <v>1857</v>
      </c>
      <c r="C904" t="s">
        <v>20</v>
      </c>
      <c r="D904" t="s">
        <v>21</v>
      </c>
      <c r="E904" s="1">
        <v>45661</v>
      </c>
      <c r="F904" s="1">
        <v>45663</v>
      </c>
      <c r="G904">
        <v>7</v>
      </c>
      <c r="H904">
        <v>219.68</v>
      </c>
      <c r="I904" t="s">
        <v>33</v>
      </c>
      <c r="J904" t="s">
        <v>49</v>
      </c>
      <c r="K904" t="str">
        <f>TEXT(Table3[[#This Row],[Order Date]],"YYYY")</f>
        <v>2025</v>
      </c>
      <c r="L904" t="str">
        <f>TEXT(Table3[[#This Row],[Order Date]],"MMM")</f>
        <v>Jan</v>
      </c>
      <c r="M904" t="str">
        <f>TEXT(Table3[[#This Row],[Order Date]],"DDD")</f>
        <v>Sat</v>
      </c>
      <c r="N904" t="s">
        <v>79</v>
      </c>
      <c r="O904">
        <f>ROUND(G904*H904*VLOOKUP(Table3[[#This Row],[Product Name]],Table2[],2,FALSE),0)</f>
        <v>1000</v>
      </c>
      <c r="P904">
        <f>Table3[[#This Row],[Quantity]]*Table3[[#This Row],[Unit Price]]</f>
        <v>1537.76</v>
      </c>
      <c r="Q904">
        <f>Table3[[#This Row],[Sales Revenue]]-Table3[[#This Row],[Total Cost]]</f>
        <v>537.76</v>
      </c>
      <c r="R904">
        <f>DATEDIF(Table3[[#This Row],[Order Date]],Table3[[#This Row],[Delivery Date]],"D")</f>
        <v>2</v>
      </c>
    </row>
    <row r="905" spans="1:18" x14ac:dyDescent="0.35">
      <c r="A905" t="s">
        <v>1858</v>
      </c>
      <c r="B905" t="s">
        <v>1859</v>
      </c>
      <c r="C905" t="s">
        <v>20</v>
      </c>
      <c r="D905" t="s">
        <v>66</v>
      </c>
      <c r="E905" s="1">
        <v>45299</v>
      </c>
      <c r="F905" s="1">
        <v>45308</v>
      </c>
      <c r="G905">
        <v>4</v>
      </c>
      <c r="H905">
        <v>873.07</v>
      </c>
      <c r="I905" t="s">
        <v>33</v>
      </c>
      <c r="J905" t="s">
        <v>23</v>
      </c>
      <c r="K905" t="str">
        <f>TEXT(Table3[[#This Row],[Order Date]],"YYYY")</f>
        <v>2024</v>
      </c>
      <c r="L905" t="str">
        <f>TEXT(Table3[[#This Row],[Order Date]],"MMM")</f>
        <v>Jan</v>
      </c>
      <c r="M905" t="str">
        <f>TEXT(Table3[[#This Row],[Order Date]],"DDD")</f>
        <v>Mon</v>
      </c>
      <c r="N905" t="s">
        <v>50</v>
      </c>
      <c r="O905">
        <f>ROUND(G905*H905*VLOOKUP(Table3[[#This Row],[Product Name]],Table2[],2,FALSE),0)</f>
        <v>1746</v>
      </c>
      <c r="P905">
        <f>Table3[[#This Row],[Quantity]]*Table3[[#This Row],[Unit Price]]</f>
        <v>3492.28</v>
      </c>
      <c r="Q905">
        <f>Table3[[#This Row],[Sales Revenue]]-Table3[[#This Row],[Total Cost]]</f>
        <v>1746.2800000000002</v>
      </c>
      <c r="R905">
        <f>DATEDIF(Table3[[#This Row],[Order Date]],Table3[[#This Row],[Delivery Date]],"D")</f>
        <v>9</v>
      </c>
    </row>
    <row r="906" spans="1:18" x14ac:dyDescent="0.35">
      <c r="A906" t="s">
        <v>1860</v>
      </c>
      <c r="B906" t="s">
        <v>1861</v>
      </c>
      <c r="C906" t="s">
        <v>27</v>
      </c>
      <c r="D906" t="s">
        <v>28</v>
      </c>
      <c r="E906" s="1">
        <v>45488</v>
      </c>
      <c r="F906" s="1">
        <v>45498</v>
      </c>
      <c r="G906">
        <v>6</v>
      </c>
      <c r="H906">
        <v>598.12</v>
      </c>
      <c r="I906" t="s">
        <v>15</v>
      </c>
      <c r="J906" t="s">
        <v>23</v>
      </c>
      <c r="K906" t="str">
        <f>TEXT(Table3[[#This Row],[Order Date]],"YYYY")</f>
        <v>2024</v>
      </c>
      <c r="L906" t="str">
        <f>TEXT(Table3[[#This Row],[Order Date]],"MMM")</f>
        <v>Jul</v>
      </c>
      <c r="M906" t="str">
        <f>TEXT(Table3[[#This Row],[Order Date]],"DDD")</f>
        <v>Mon</v>
      </c>
      <c r="N906" t="s">
        <v>17</v>
      </c>
      <c r="O906">
        <f>ROUND(G906*H906*VLOOKUP(Table3[[#This Row],[Product Name]],Table2[],2,FALSE),0)</f>
        <v>2871</v>
      </c>
      <c r="P906">
        <f>Table3[[#This Row],[Quantity]]*Table3[[#This Row],[Unit Price]]</f>
        <v>3588.7200000000003</v>
      </c>
      <c r="Q906">
        <f>Table3[[#This Row],[Sales Revenue]]-Table3[[#This Row],[Total Cost]]</f>
        <v>717.72000000000025</v>
      </c>
      <c r="R906">
        <f>DATEDIF(Table3[[#This Row],[Order Date]],Table3[[#This Row],[Delivery Date]],"D")</f>
        <v>10</v>
      </c>
    </row>
    <row r="907" spans="1:18" x14ac:dyDescent="0.35">
      <c r="A907" t="s">
        <v>1862</v>
      </c>
      <c r="B907" t="s">
        <v>1863</v>
      </c>
      <c r="C907" t="s">
        <v>27</v>
      </c>
      <c r="D907" t="s">
        <v>88</v>
      </c>
      <c r="E907" s="1">
        <v>45612</v>
      </c>
      <c r="F907" s="1">
        <v>45620</v>
      </c>
      <c r="G907">
        <v>6</v>
      </c>
      <c r="H907">
        <v>485.09</v>
      </c>
      <c r="I907" t="s">
        <v>15</v>
      </c>
      <c r="J907" t="s">
        <v>49</v>
      </c>
      <c r="K907" t="str">
        <f>TEXT(Table3[[#This Row],[Order Date]],"YYYY")</f>
        <v>2024</v>
      </c>
      <c r="L907" t="str">
        <f>TEXT(Table3[[#This Row],[Order Date]],"MMM")</f>
        <v>Nov</v>
      </c>
      <c r="M907" t="str">
        <f>TEXT(Table3[[#This Row],[Order Date]],"DDD")</f>
        <v>Sat</v>
      </c>
      <c r="N907" t="s">
        <v>50</v>
      </c>
      <c r="O907">
        <f>ROUND(G907*H907*VLOOKUP(Table3[[#This Row],[Product Name]],Table2[],2,FALSE),0)</f>
        <v>1455</v>
      </c>
      <c r="P907">
        <f>Table3[[#This Row],[Quantity]]*Table3[[#This Row],[Unit Price]]</f>
        <v>2910.54</v>
      </c>
      <c r="Q907">
        <f>Table3[[#This Row],[Sales Revenue]]-Table3[[#This Row],[Total Cost]]</f>
        <v>1455.54</v>
      </c>
      <c r="R907">
        <f>DATEDIF(Table3[[#This Row],[Order Date]],Table3[[#This Row],[Delivery Date]],"D")</f>
        <v>8</v>
      </c>
    </row>
    <row r="908" spans="1:18" x14ac:dyDescent="0.35">
      <c r="A908" t="s">
        <v>1864</v>
      </c>
      <c r="B908" t="s">
        <v>1865</v>
      </c>
      <c r="C908" t="s">
        <v>61</v>
      </c>
      <c r="D908" t="s">
        <v>163</v>
      </c>
      <c r="E908" s="1">
        <v>45686</v>
      </c>
      <c r="F908" s="1">
        <v>45691</v>
      </c>
      <c r="G908">
        <v>2</v>
      </c>
      <c r="H908">
        <v>852.14</v>
      </c>
      <c r="I908" t="s">
        <v>33</v>
      </c>
      <c r="J908" t="s">
        <v>49</v>
      </c>
      <c r="K908" t="str">
        <f>TEXT(Table3[[#This Row],[Order Date]],"YYYY")</f>
        <v>2025</v>
      </c>
      <c r="L908" t="str">
        <f>TEXT(Table3[[#This Row],[Order Date]],"MMM")</f>
        <v>Jan</v>
      </c>
      <c r="M908" t="str">
        <f>TEXT(Table3[[#This Row],[Order Date]],"DDD")</f>
        <v>Wed</v>
      </c>
      <c r="N908" t="s">
        <v>34</v>
      </c>
      <c r="O908">
        <f>ROUND(G908*H908*VLOOKUP(Table3[[#This Row],[Product Name]],Table2[],2,FALSE),0)</f>
        <v>1108</v>
      </c>
      <c r="P908">
        <f>Table3[[#This Row],[Quantity]]*Table3[[#This Row],[Unit Price]]</f>
        <v>1704.28</v>
      </c>
      <c r="Q908">
        <f>Table3[[#This Row],[Sales Revenue]]-Table3[[#This Row],[Total Cost]]</f>
        <v>596.28</v>
      </c>
      <c r="R908">
        <f>DATEDIF(Table3[[#This Row],[Order Date]],Table3[[#This Row],[Delivery Date]],"D")</f>
        <v>5</v>
      </c>
    </row>
    <row r="909" spans="1:18" x14ac:dyDescent="0.35">
      <c r="A909" t="s">
        <v>1866</v>
      </c>
      <c r="B909" t="s">
        <v>1867</v>
      </c>
      <c r="C909" t="s">
        <v>37</v>
      </c>
      <c r="D909" t="s">
        <v>114</v>
      </c>
      <c r="E909" s="1">
        <v>45483</v>
      </c>
      <c r="F909" s="1">
        <v>45487</v>
      </c>
      <c r="G909">
        <v>6</v>
      </c>
      <c r="H909">
        <v>376.67</v>
      </c>
      <c r="I909" t="s">
        <v>15</v>
      </c>
      <c r="J909" t="s">
        <v>49</v>
      </c>
      <c r="K909" t="str">
        <f>TEXT(Table3[[#This Row],[Order Date]],"YYYY")</f>
        <v>2024</v>
      </c>
      <c r="L909" t="str">
        <f>TEXT(Table3[[#This Row],[Order Date]],"MMM")</f>
        <v>Jul</v>
      </c>
      <c r="M909" t="str">
        <f>TEXT(Table3[[#This Row],[Order Date]],"DDD")</f>
        <v>Wed</v>
      </c>
      <c r="N909" t="s">
        <v>24</v>
      </c>
      <c r="O909">
        <f>ROUND(G909*H909*VLOOKUP(Table3[[#This Row],[Product Name]],Table2[],2,FALSE),0)</f>
        <v>1356</v>
      </c>
      <c r="P909">
        <f>Table3[[#This Row],[Quantity]]*Table3[[#This Row],[Unit Price]]</f>
        <v>2260.02</v>
      </c>
      <c r="Q909">
        <f>Table3[[#This Row],[Sales Revenue]]-Table3[[#This Row],[Total Cost]]</f>
        <v>904.02</v>
      </c>
      <c r="R909">
        <f>DATEDIF(Table3[[#This Row],[Order Date]],Table3[[#This Row],[Delivery Date]],"D")</f>
        <v>4</v>
      </c>
    </row>
    <row r="910" spans="1:18" x14ac:dyDescent="0.35">
      <c r="A910" t="s">
        <v>1868</v>
      </c>
      <c r="B910" t="s">
        <v>1869</v>
      </c>
      <c r="C910" t="s">
        <v>20</v>
      </c>
      <c r="D910" t="s">
        <v>103</v>
      </c>
      <c r="E910" s="1">
        <v>45531</v>
      </c>
      <c r="F910" s="1">
        <v>45540</v>
      </c>
      <c r="G910">
        <v>6</v>
      </c>
      <c r="H910">
        <v>92.22</v>
      </c>
      <c r="I910" t="s">
        <v>22</v>
      </c>
      <c r="J910" t="s">
        <v>16</v>
      </c>
      <c r="K910" t="str">
        <f>TEXT(Table3[[#This Row],[Order Date]],"YYYY")</f>
        <v>2024</v>
      </c>
      <c r="L910" t="str">
        <f>TEXT(Table3[[#This Row],[Order Date]],"MMM")</f>
        <v>Aug</v>
      </c>
      <c r="M910" t="str">
        <f>TEXT(Table3[[#This Row],[Order Date]],"DDD")</f>
        <v>Tue</v>
      </c>
      <c r="N910" t="s">
        <v>79</v>
      </c>
      <c r="O910">
        <f>ROUND(G910*H910*VLOOKUP(Table3[[#This Row],[Product Name]],Table2[],2,FALSE),0)</f>
        <v>304</v>
      </c>
      <c r="P910">
        <f>Table3[[#This Row],[Quantity]]*Table3[[#This Row],[Unit Price]]</f>
        <v>553.31999999999994</v>
      </c>
      <c r="Q910">
        <f>Table3[[#This Row],[Sales Revenue]]-Table3[[#This Row],[Total Cost]]</f>
        <v>249.31999999999994</v>
      </c>
      <c r="R910">
        <f>DATEDIF(Table3[[#This Row],[Order Date]],Table3[[#This Row],[Delivery Date]],"D")</f>
        <v>9</v>
      </c>
    </row>
    <row r="911" spans="1:18" x14ac:dyDescent="0.35">
      <c r="A911" t="s">
        <v>1870</v>
      </c>
      <c r="B911" t="s">
        <v>1871</v>
      </c>
      <c r="C911" t="s">
        <v>37</v>
      </c>
      <c r="D911" t="s">
        <v>85</v>
      </c>
      <c r="E911" s="1">
        <v>45697</v>
      </c>
      <c r="F911" s="1">
        <v>45699</v>
      </c>
      <c r="G911">
        <v>1</v>
      </c>
      <c r="H911">
        <v>572.69000000000005</v>
      </c>
      <c r="I911" t="s">
        <v>15</v>
      </c>
      <c r="J911" t="s">
        <v>49</v>
      </c>
      <c r="K911" t="str">
        <f>TEXT(Table3[[#This Row],[Order Date]],"YYYY")</f>
        <v>2025</v>
      </c>
      <c r="L911" t="str">
        <f>TEXT(Table3[[#This Row],[Order Date]],"MMM")</f>
        <v>Feb</v>
      </c>
      <c r="M911" t="str">
        <f>TEXT(Table3[[#This Row],[Order Date]],"DDD")</f>
        <v>Sun</v>
      </c>
      <c r="N911" t="s">
        <v>17</v>
      </c>
      <c r="O911">
        <f>ROUND(G911*H911*VLOOKUP(Table3[[#This Row],[Product Name]],Table2[],2,FALSE),0)</f>
        <v>315</v>
      </c>
      <c r="P911">
        <f>Table3[[#This Row],[Quantity]]*Table3[[#This Row],[Unit Price]]</f>
        <v>572.69000000000005</v>
      </c>
      <c r="Q911">
        <f>Table3[[#This Row],[Sales Revenue]]-Table3[[#This Row],[Total Cost]]</f>
        <v>257.69000000000005</v>
      </c>
      <c r="R911">
        <f>DATEDIF(Table3[[#This Row],[Order Date]],Table3[[#This Row],[Delivery Date]],"D")</f>
        <v>2</v>
      </c>
    </row>
    <row r="912" spans="1:18" x14ac:dyDescent="0.35">
      <c r="A912" t="s">
        <v>1872</v>
      </c>
      <c r="B912" t="s">
        <v>1873</v>
      </c>
      <c r="C912" t="s">
        <v>61</v>
      </c>
      <c r="D912" t="s">
        <v>141</v>
      </c>
      <c r="E912" s="1">
        <v>45675</v>
      </c>
      <c r="F912" s="1">
        <v>45683</v>
      </c>
      <c r="G912">
        <v>7</v>
      </c>
      <c r="H912">
        <v>492.86</v>
      </c>
      <c r="I912" t="s">
        <v>33</v>
      </c>
      <c r="J912" t="s">
        <v>49</v>
      </c>
      <c r="K912" t="str">
        <f>TEXT(Table3[[#This Row],[Order Date]],"YYYY")</f>
        <v>2025</v>
      </c>
      <c r="L912" t="str">
        <f>TEXT(Table3[[#This Row],[Order Date]],"MMM")</f>
        <v>Jan</v>
      </c>
      <c r="M912" t="str">
        <f>TEXT(Table3[[#This Row],[Order Date]],"DDD")</f>
        <v>Sat</v>
      </c>
      <c r="N912" t="s">
        <v>50</v>
      </c>
      <c r="O912">
        <f>ROUND(G912*H912*VLOOKUP(Table3[[#This Row],[Product Name]],Table2[],2,FALSE),0)</f>
        <v>2415</v>
      </c>
      <c r="P912">
        <f>Table3[[#This Row],[Quantity]]*Table3[[#This Row],[Unit Price]]</f>
        <v>3450.02</v>
      </c>
      <c r="Q912">
        <f>Table3[[#This Row],[Sales Revenue]]-Table3[[#This Row],[Total Cost]]</f>
        <v>1035.02</v>
      </c>
      <c r="R912">
        <f>DATEDIF(Table3[[#This Row],[Order Date]],Table3[[#This Row],[Delivery Date]],"D")</f>
        <v>8</v>
      </c>
    </row>
    <row r="913" spans="1:18" x14ac:dyDescent="0.35">
      <c r="A913" t="s">
        <v>1874</v>
      </c>
      <c r="B913" t="s">
        <v>1875</v>
      </c>
      <c r="C913" t="s">
        <v>27</v>
      </c>
      <c r="D913" t="s">
        <v>88</v>
      </c>
      <c r="E913" s="1">
        <v>45658</v>
      </c>
      <c r="F913" s="1">
        <v>45665</v>
      </c>
      <c r="G913">
        <v>8</v>
      </c>
      <c r="H913">
        <v>572.95000000000005</v>
      </c>
      <c r="I913" t="s">
        <v>33</v>
      </c>
      <c r="J913" t="s">
        <v>16</v>
      </c>
      <c r="K913" t="str">
        <f>TEXT(Table3[[#This Row],[Order Date]],"YYYY")</f>
        <v>2025</v>
      </c>
      <c r="L913" t="str">
        <f>TEXT(Table3[[#This Row],[Order Date]],"MMM")</f>
        <v>Jan</v>
      </c>
      <c r="M913" t="str">
        <f>TEXT(Table3[[#This Row],[Order Date]],"DDD")</f>
        <v>Wed</v>
      </c>
      <c r="N913" t="s">
        <v>43</v>
      </c>
      <c r="O913">
        <f>ROUND(G913*H913*VLOOKUP(Table3[[#This Row],[Product Name]],Table2[],2,FALSE),0)</f>
        <v>2292</v>
      </c>
      <c r="P913">
        <f>Table3[[#This Row],[Quantity]]*Table3[[#This Row],[Unit Price]]</f>
        <v>4583.6000000000004</v>
      </c>
      <c r="Q913">
        <f>Table3[[#This Row],[Sales Revenue]]-Table3[[#This Row],[Total Cost]]</f>
        <v>2291.6000000000004</v>
      </c>
      <c r="R913">
        <f>DATEDIF(Table3[[#This Row],[Order Date]],Table3[[#This Row],[Delivery Date]],"D")</f>
        <v>7</v>
      </c>
    </row>
    <row r="914" spans="1:18" x14ac:dyDescent="0.35">
      <c r="A914" t="s">
        <v>1876</v>
      </c>
      <c r="B914" t="s">
        <v>1877</v>
      </c>
      <c r="C914" t="s">
        <v>27</v>
      </c>
      <c r="D914" t="s">
        <v>28</v>
      </c>
      <c r="E914" s="1">
        <v>45310</v>
      </c>
      <c r="F914" s="1">
        <v>45312</v>
      </c>
      <c r="G914">
        <v>4</v>
      </c>
      <c r="H914">
        <v>177.02</v>
      </c>
      <c r="I914" t="s">
        <v>22</v>
      </c>
      <c r="J914" t="s">
        <v>16</v>
      </c>
      <c r="K914" t="str">
        <f>TEXT(Table3[[#This Row],[Order Date]],"YYYY")</f>
        <v>2024</v>
      </c>
      <c r="L914" t="str">
        <f>TEXT(Table3[[#This Row],[Order Date]],"MMM")</f>
        <v>Jan</v>
      </c>
      <c r="M914" t="str">
        <f>TEXT(Table3[[#This Row],[Order Date]],"DDD")</f>
        <v>Fri</v>
      </c>
      <c r="N914" t="s">
        <v>39</v>
      </c>
      <c r="O914">
        <f>ROUND(G914*H914*VLOOKUP(Table3[[#This Row],[Product Name]],Table2[],2,FALSE),0)</f>
        <v>566</v>
      </c>
      <c r="P914">
        <f>Table3[[#This Row],[Quantity]]*Table3[[#This Row],[Unit Price]]</f>
        <v>708.08</v>
      </c>
      <c r="Q914">
        <f>Table3[[#This Row],[Sales Revenue]]-Table3[[#This Row],[Total Cost]]</f>
        <v>142.08000000000004</v>
      </c>
      <c r="R914">
        <f>DATEDIF(Table3[[#This Row],[Order Date]],Table3[[#This Row],[Delivery Date]],"D")</f>
        <v>2</v>
      </c>
    </row>
    <row r="915" spans="1:18" x14ac:dyDescent="0.35">
      <c r="A915" t="s">
        <v>1878</v>
      </c>
      <c r="B915" t="s">
        <v>1879</v>
      </c>
      <c r="C915" t="s">
        <v>61</v>
      </c>
      <c r="D915" t="s">
        <v>78</v>
      </c>
      <c r="E915" s="1">
        <v>45379</v>
      </c>
      <c r="F915" s="1">
        <v>45389</v>
      </c>
      <c r="G915">
        <v>3</v>
      </c>
      <c r="H915">
        <v>744.03</v>
      </c>
      <c r="I915" t="s">
        <v>15</v>
      </c>
      <c r="J915" t="s">
        <v>16</v>
      </c>
      <c r="K915" t="str">
        <f>TEXT(Table3[[#This Row],[Order Date]],"YYYY")</f>
        <v>2024</v>
      </c>
      <c r="L915" t="str">
        <f>TEXT(Table3[[#This Row],[Order Date]],"MMM")</f>
        <v>Mar</v>
      </c>
      <c r="M915" t="str">
        <f>TEXT(Table3[[#This Row],[Order Date]],"DDD")</f>
        <v>Thu</v>
      </c>
      <c r="N915" t="s">
        <v>96</v>
      </c>
      <c r="O915">
        <f>ROUND(G915*H915*VLOOKUP(Table3[[#This Row],[Product Name]],Table2[],2,FALSE),0)</f>
        <v>1562</v>
      </c>
      <c r="P915">
        <f>Table3[[#This Row],[Quantity]]*Table3[[#This Row],[Unit Price]]</f>
        <v>2232.09</v>
      </c>
      <c r="Q915">
        <f>Table3[[#This Row],[Sales Revenue]]-Table3[[#This Row],[Total Cost]]</f>
        <v>670.09000000000015</v>
      </c>
      <c r="R915">
        <f>DATEDIF(Table3[[#This Row],[Order Date]],Table3[[#This Row],[Delivery Date]],"D")</f>
        <v>10</v>
      </c>
    </row>
    <row r="916" spans="1:18" x14ac:dyDescent="0.35">
      <c r="A916" t="s">
        <v>1880</v>
      </c>
      <c r="B916" t="s">
        <v>1881</v>
      </c>
      <c r="C916" t="s">
        <v>13</v>
      </c>
      <c r="D916" t="s">
        <v>42</v>
      </c>
      <c r="E916" s="1">
        <v>45640</v>
      </c>
      <c r="F916" s="1">
        <v>45644</v>
      </c>
      <c r="G916">
        <v>4</v>
      </c>
      <c r="H916">
        <v>784.48</v>
      </c>
      <c r="I916" t="s">
        <v>15</v>
      </c>
      <c r="J916" t="s">
        <v>49</v>
      </c>
      <c r="K916" t="str">
        <f>TEXT(Table3[[#This Row],[Order Date]],"YYYY")</f>
        <v>2024</v>
      </c>
      <c r="L916" t="str">
        <f>TEXT(Table3[[#This Row],[Order Date]],"MMM")</f>
        <v>Dec</v>
      </c>
      <c r="M916" t="str">
        <f>TEXT(Table3[[#This Row],[Order Date]],"DDD")</f>
        <v>Sat</v>
      </c>
      <c r="N916" t="s">
        <v>43</v>
      </c>
      <c r="O916">
        <f>ROUND(G916*H916*VLOOKUP(Table3[[#This Row],[Product Name]],Table2[],2,FALSE),0)</f>
        <v>1569</v>
      </c>
      <c r="P916">
        <f>Table3[[#This Row],[Quantity]]*Table3[[#This Row],[Unit Price]]</f>
        <v>3137.92</v>
      </c>
      <c r="Q916">
        <f>Table3[[#This Row],[Sales Revenue]]-Table3[[#This Row],[Total Cost]]</f>
        <v>1568.92</v>
      </c>
      <c r="R916">
        <f>DATEDIF(Table3[[#This Row],[Order Date]],Table3[[#This Row],[Delivery Date]],"D")</f>
        <v>4</v>
      </c>
    </row>
    <row r="917" spans="1:18" x14ac:dyDescent="0.35">
      <c r="A917" t="s">
        <v>1882</v>
      </c>
      <c r="B917" t="s">
        <v>1883</v>
      </c>
      <c r="C917" t="s">
        <v>37</v>
      </c>
      <c r="D917" t="s">
        <v>160</v>
      </c>
      <c r="E917" s="1">
        <v>45416</v>
      </c>
      <c r="F917" s="1">
        <v>45424</v>
      </c>
      <c r="G917">
        <v>1</v>
      </c>
      <c r="H917">
        <v>613.79</v>
      </c>
      <c r="I917" t="s">
        <v>33</v>
      </c>
      <c r="J917" t="s">
        <v>58</v>
      </c>
      <c r="K917" t="str">
        <f>TEXT(Table3[[#This Row],[Order Date]],"YYYY")</f>
        <v>2024</v>
      </c>
      <c r="L917" t="str">
        <f>TEXT(Table3[[#This Row],[Order Date]],"MMM")</f>
        <v>May</v>
      </c>
      <c r="M917" t="str">
        <f>TEXT(Table3[[#This Row],[Order Date]],"DDD")</f>
        <v>Sat</v>
      </c>
      <c r="N917" t="s">
        <v>24</v>
      </c>
      <c r="O917">
        <f>ROUND(G917*H917*VLOOKUP(Table3[[#This Row],[Product Name]],Table2[],2,FALSE),0)</f>
        <v>460</v>
      </c>
      <c r="P917">
        <f>Table3[[#This Row],[Quantity]]*Table3[[#This Row],[Unit Price]]</f>
        <v>613.79</v>
      </c>
      <c r="Q917">
        <f>Table3[[#This Row],[Sales Revenue]]-Table3[[#This Row],[Total Cost]]</f>
        <v>153.78999999999996</v>
      </c>
      <c r="R917">
        <f>DATEDIF(Table3[[#This Row],[Order Date]],Table3[[#This Row],[Delivery Date]],"D")</f>
        <v>8</v>
      </c>
    </row>
    <row r="918" spans="1:18" x14ac:dyDescent="0.35">
      <c r="A918" t="s">
        <v>1884</v>
      </c>
      <c r="B918" t="s">
        <v>1885</v>
      </c>
      <c r="C918" t="s">
        <v>27</v>
      </c>
      <c r="D918" t="s">
        <v>28</v>
      </c>
      <c r="E918" s="1">
        <v>45456</v>
      </c>
      <c r="F918" s="1">
        <v>45458</v>
      </c>
      <c r="G918">
        <v>10</v>
      </c>
      <c r="H918">
        <v>941.05</v>
      </c>
      <c r="I918" t="s">
        <v>33</v>
      </c>
      <c r="J918" t="s">
        <v>23</v>
      </c>
      <c r="K918" t="str">
        <f>TEXT(Table3[[#This Row],[Order Date]],"YYYY")</f>
        <v>2024</v>
      </c>
      <c r="L918" t="str">
        <f>TEXT(Table3[[#This Row],[Order Date]],"MMM")</f>
        <v>Jun</v>
      </c>
      <c r="M918" t="str">
        <f>TEXT(Table3[[#This Row],[Order Date]],"DDD")</f>
        <v>Thu</v>
      </c>
      <c r="N918" t="s">
        <v>50</v>
      </c>
      <c r="O918">
        <f>ROUND(G918*H918*VLOOKUP(Table3[[#This Row],[Product Name]],Table2[],2,FALSE),0)</f>
        <v>7528</v>
      </c>
      <c r="P918">
        <f>Table3[[#This Row],[Quantity]]*Table3[[#This Row],[Unit Price]]</f>
        <v>9410.5</v>
      </c>
      <c r="Q918">
        <f>Table3[[#This Row],[Sales Revenue]]-Table3[[#This Row],[Total Cost]]</f>
        <v>1882.5</v>
      </c>
      <c r="R918">
        <f>DATEDIF(Table3[[#This Row],[Order Date]],Table3[[#This Row],[Delivery Date]],"D")</f>
        <v>2</v>
      </c>
    </row>
    <row r="919" spans="1:18" x14ac:dyDescent="0.35">
      <c r="A919" t="s">
        <v>1886</v>
      </c>
      <c r="B919" t="s">
        <v>629</v>
      </c>
      <c r="C919" t="s">
        <v>61</v>
      </c>
      <c r="D919" t="s">
        <v>163</v>
      </c>
      <c r="E919" s="1">
        <v>45567</v>
      </c>
      <c r="F919" s="1">
        <v>45569</v>
      </c>
      <c r="G919">
        <v>9</v>
      </c>
      <c r="H919">
        <v>379.66</v>
      </c>
      <c r="I919" t="s">
        <v>15</v>
      </c>
      <c r="J919" t="s">
        <v>23</v>
      </c>
      <c r="K919" t="str">
        <f>TEXT(Table3[[#This Row],[Order Date]],"YYYY")</f>
        <v>2024</v>
      </c>
      <c r="L919" t="str">
        <f>TEXT(Table3[[#This Row],[Order Date]],"MMM")</f>
        <v>Oct</v>
      </c>
      <c r="M919" t="str">
        <f>TEXT(Table3[[#This Row],[Order Date]],"DDD")</f>
        <v>Wed</v>
      </c>
      <c r="N919" t="s">
        <v>43</v>
      </c>
      <c r="O919">
        <f>ROUND(G919*H919*VLOOKUP(Table3[[#This Row],[Product Name]],Table2[],2,FALSE),0)</f>
        <v>2221</v>
      </c>
      <c r="P919">
        <f>Table3[[#This Row],[Quantity]]*Table3[[#This Row],[Unit Price]]</f>
        <v>3416.94</v>
      </c>
      <c r="Q919">
        <f>Table3[[#This Row],[Sales Revenue]]-Table3[[#This Row],[Total Cost]]</f>
        <v>1195.94</v>
      </c>
      <c r="R919">
        <f>DATEDIF(Table3[[#This Row],[Order Date]],Table3[[#This Row],[Delivery Date]],"D")</f>
        <v>2</v>
      </c>
    </row>
    <row r="920" spans="1:18" x14ac:dyDescent="0.35">
      <c r="A920" t="s">
        <v>1887</v>
      </c>
      <c r="B920" t="s">
        <v>1888</v>
      </c>
      <c r="C920" t="s">
        <v>20</v>
      </c>
      <c r="D920" t="s">
        <v>93</v>
      </c>
      <c r="E920" s="1">
        <v>45373</v>
      </c>
      <c r="F920" s="1">
        <v>45375</v>
      </c>
      <c r="G920">
        <v>2</v>
      </c>
      <c r="H920">
        <v>578.46</v>
      </c>
      <c r="I920" t="s">
        <v>22</v>
      </c>
      <c r="J920" t="s">
        <v>23</v>
      </c>
      <c r="K920" t="str">
        <f>TEXT(Table3[[#This Row],[Order Date]],"YYYY")</f>
        <v>2024</v>
      </c>
      <c r="L920" t="str">
        <f>TEXT(Table3[[#This Row],[Order Date]],"MMM")</f>
        <v>Mar</v>
      </c>
      <c r="M920" t="str">
        <f>TEXT(Table3[[#This Row],[Order Date]],"DDD")</f>
        <v>Fri</v>
      </c>
      <c r="N920" t="s">
        <v>50</v>
      </c>
      <c r="O920">
        <f>ROUND(G920*H920*VLOOKUP(Table3[[#This Row],[Product Name]],Table2[],2,FALSE),0)</f>
        <v>694</v>
      </c>
      <c r="P920">
        <f>Table3[[#This Row],[Quantity]]*Table3[[#This Row],[Unit Price]]</f>
        <v>1156.92</v>
      </c>
      <c r="Q920">
        <f>Table3[[#This Row],[Sales Revenue]]-Table3[[#This Row],[Total Cost]]</f>
        <v>462.92000000000007</v>
      </c>
      <c r="R920">
        <f>DATEDIF(Table3[[#This Row],[Order Date]],Table3[[#This Row],[Delivery Date]],"D")</f>
        <v>2</v>
      </c>
    </row>
    <row r="921" spans="1:18" x14ac:dyDescent="0.35">
      <c r="A921" t="s">
        <v>1889</v>
      </c>
      <c r="B921" t="s">
        <v>1890</v>
      </c>
      <c r="C921" t="s">
        <v>13</v>
      </c>
      <c r="D921" t="s">
        <v>72</v>
      </c>
      <c r="E921" s="1">
        <v>45383</v>
      </c>
      <c r="F921" s="1">
        <v>45387</v>
      </c>
      <c r="G921">
        <v>9</v>
      </c>
      <c r="H921">
        <v>968.81</v>
      </c>
      <c r="I921" t="s">
        <v>22</v>
      </c>
      <c r="J921" t="s">
        <v>23</v>
      </c>
      <c r="K921" t="str">
        <f>TEXT(Table3[[#This Row],[Order Date]],"YYYY")</f>
        <v>2024</v>
      </c>
      <c r="L921" t="str">
        <f>TEXT(Table3[[#This Row],[Order Date]],"MMM")</f>
        <v>Apr</v>
      </c>
      <c r="M921" t="str">
        <f>TEXT(Table3[[#This Row],[Order Date]],"DDD")</f>
        <v>Mon</v>
      </c>
      <c r="N921" t="s">
        <v>24</v>
      </c>
      <c r="O921">
        <f>ROUND(G921*H921*VLOOKUP(Table3[[#This Row],[Product Name]],Table2[],2,FALSE),0)</f>
        <v>6539</v>
      </c>
      <c r="P921">
        <f>Table3[[#This Row],[Quantity]]*Table3[[#This Row],[Unit Price]]</f>
        <v>8719.2899999999991</v>
      </c>
      <c r="Q921">
        <f>Table3[[#This Row],[Sales Revenue]]-Table3[[#This Row],[Total Cost]]</f>
        <v>2180.2899999999991</v>
      </c>
      <c r="R921">
        <f>DATEDIF(Table3[[#This Row],[Order Date]],Table3[[#This Row],[Delivery Date]],"D")</f>
        <v>4</v>
      </c>
    </row>
    <row r="922" spans="1:18" x14ac:dyDescent="0.35">
      <c r="A922" t="s">
        <v>1891</v>
      </c>
      <c r="B922" t="s">
        <v>1892</v>
      </c>
      <c r="C922" t="s">
        <v>37</v>
      </c>
      <c r="D922" t="s">
        <v>114</v>
      </c>
      <c r="E922" s="1">
        <v>45438</v>
      </c>
      <c r="F922" s="1">
        <v>45443</v>
      </c>
      <c r="G922">
        <v>9</v>
      </c>
      <c r="H922">
        <v>96.28</v>
      </c>
      <c r="I922" t="s">
        <v>15</v>
      </c>
      <c r="J922" t="s">
        <v>23</v>
      </c>
      <c r="K922" t="str">
        <f>TEXT(Table3[[#This Row],[Order Date]],"YYYY")</f>
        <v>2024</v>
      </c>
      <c r="L922" t="str">
        <f>TEXT(Table3[[#This Row],[Order Date]],"MMM")</f>
        <v>May</v>
      </c>
      <c r="M922" t="str">
        <f>TEXT(Table3[[#This Row],[Order Date]],"DDD")</f>
        <v>Sun</v>
      </c>
      <c r="N922" t="s">
        <v>50</v>
      </c>
      <c r="O922">
        <f>ROUND(G922*H922*VLOOKUP(Table3[[#This Row],[Product Name]],Table2[],2,FALSE),0)</f>
        <v>520</v>
      </c>
      <c r="P922">
        <f>Table3[[#This Row],[Quantity]]*Table3[[#This Row],[Unit Price]]</f>
        <v>866.52</v>
      </c>
      <c r="Q922">
        <f>Table3[[#This Row],[Sales Revenue]]-Table3[[#This Row],[Total Cost]]</f>
        <v>346.52</v>
      </c>
      <c r="R922">
        <f>DATEDIF(Table3[[#This Row],[Order Date]],Table3[[#This Row],[Delivery Date]],"D")</f>
        <v>5</v>
      </c>
    </row>
    <row r="923" spans="1:18" x14ac:dyDescent="0.35">
      <c r="A923" t="s">
        <v>1893</v>
      </c>
      <c r="B923" t="s">
        <v>1894</v>
      </c>
      <c r="C923" t="s">
        <v>61</v>
      </c>
      <c r="D923" t="s">
        <v>62</v>
      </c>
      <c r="E923" s="1">
        <v>45555</v>
      </c>
      <c r="F923" s="1">
        <v>45558</v>
      </c>
      <c r="G923">
        <v>5</v>
      </c>
      <c r="H923">
        <v>227.99</v>
      </c>
      <c r="I923" t="s">
        <v>33</v>
      </c>
      <c r="J923" t="s">
        <v>23</v>
      </c>
      <c r="K923" t="str">
        <f>TEXT(Table3[[#This Row],[Order Date]],"YYYY")</f>
        <v>2024</v>
      </c>
      <c r="L923" t="str">
        <f>TEXT(Table3[[#This Row],[Order Date]],"MMM")</f>
        <v>Sep</v>
      </c>
      <c r="M923" t="str">
        <f>TEXT(Table3[[#This Row],[Order Date]],"DDD")</f>
        <v>Fri</v>
      </c>
      <c r="N923" t="s">
        <v>39</v>
      </c>
      <c r="O923">
        <f>ROUND(G923*H923*VLOOKUP(Table3[[#This Row],[Product Name]],Table2[],2,FALSE),0)</f>
        <v>741</v>
      </c>
      <c r="P923">
        <f>Table3[[#This Row],[Quantity]]*Table3[[#This Row],[Unit Price]]</f>
        <v>1139.95</v>
      </c>
      <c r="Q923">
        <f>Table3[[#This Row],[Sales Revenue]]-Table3[[#This Row],[Total Cost]]</f>
        <v>398.95000000000005</v>
      </c>
      <c r="R923">
        <f>DATEDIF(Table3[[#This Row],[Order Date]],Table3[[#This Row],[Delivery Date]],"D")</f>
        <v>3</v>
      </c>
    </row>
    <row r="924" spans="1:18" x14ac:dyDescent="0.35">
      <c r="A924" t="s">
        <v>1895</v>
      </c>
      <c r="B924" t="s">
        <v>1896</v>
      </c>
      <c r="C924" t="s">
        <v>27</v>
      </c>
      <c r="D924" t="s">
        <v>88</v>
      </c>
      <c r="E924" s="1">
        <v>45426</v>
      </c>
      <c r="F924" s="1">
        <v>45432</v>
      </c>
      <c r="G924">
        <v>9</v>
      </c>
      <c r="H924">
        <v>53.84</v>
      </c>
      <c r="I924" t="s">
        <v>33</v>
      </c>
      <c r="J924" t="s">
        <v>16</v>
      </c>
      <c r="K924" t="str">
        <f>TEXT(Table3[[#This Row],[Order Date]],"YYYY")</f>
        <v>2024</v>
      </c>
      <c r="L924" t="str">
        <f>TEXT(Table3[[#This Row],[Order Date]],"MMM")</f>
        <v>May</v>
      </c>
      <c r="M924" t="str">
        <f>TEXT(Table3[[#This Row],[Order Date]],"DDD")</f>
        <v>Tue</v>
      </c>
      <c r="N924" t="s">
        <v>24</v>
      </c>
      <c r="O924">
        <f>ROUND(G924*H924*VLOOKUP(Table3[[#This Row],[Product Name]],Table2[],2,FALSE),0)</f>
        <v>242</v>
      </c>
      <c r="P924">
        <f>Table3[[#This Row],[Quantity]]*Table3[[#This Row],[Unit Price]]</f>
        <v>484.56000000000006</v>
      </c>
      <c r="Q924">
        <f>Table3[[#This Row],[Sales Revenue]]-Table3[[#This Row],[Total Cost]]</f>
        <v>242.56000000000006</v>
      </c>
      <c r="R924">
        <f>DATEDIF(Table3[[#This Row],[Order Date]],Table3[[#This Row],[Delivery Date]],"D")</f>
        <v>6</v>
      </c>
    </row>
    <row r="925" spans="1:18" x14ac:dyDescent="0.35">
      <c r="A925" t="s">
        <v>1897</v>
      </c>
      <c r="B925" t="s">
        <v>1898</v>
      </c>
      <c r="C925" t="s">
        <v>13</v>
      </c>
      <c r="D925" t="s">
        <v>14</v>
      </c>
      <c r="E925" s="1">
        <v>45530</v>
      </c>
      <c r="F925" s="1">
        <v>45535</v>
      </c>
      <c r="G925">
        <v>9</v>
      </c>
      <c r="H925">
        <v>304.38</v>
      </c>
      <c r="I925" t="s">
        <v>33</v>
      </c>
      <c r="J925" t="s">
        <v>49</v>
      </c>
      <c r="K925" t="str">
        <f>TEXT(Table3[[#This Row],[Order Date]],"YYYY")</f>
        <v>2024</v>
      </c>
      <c r="L925" t="str">
        <f>TEXT(Table3[[#This Row],[Order Date]],"MMM")</f>
        <v>Aug</v>
      </c>
      <c r="M925" t="str">
        <f>TEXT(Table3[[#This Row],[Order Date]],"DDD")</f>
        <v>Mon</v>
      </c>
      <c r="N925" t="s">
        <v>17</v>
      </c>
      <c r="O925">
        <f>ROUND(G925*H925*VLOOKUP(Table3[[#This Row],[Product Name]],Table2[],2,FALSE),0)</f>
        <v>2055</v>
      </c>
      <c r="P925">
        <f>Table3[[#This Row],[Quantity]]*Table3[[#This Row],[Unit Price]]</f>
        <v>2739.42</v>
      </c>
      <c r="Q925">
        <f>Table3[[#This Row],[Sales Revenue]]-Table3[[#This Row],[Total Cost]]</f>
        <v>684.42000000000007</v>
      </c>
      <c r="R925">
        <f>DATEDIF(Table3[[#This Row],[Order Date]],Table3[[#This Row],[Delivery Date]],"D")</f>
        <v>5</v>
      </c>
    </row>
    <row r="926" spans="1:18" x14ac:dyDescent="0.35">
      <c r="A926" t="s">
        <v>1899</v>
      </c>
      <c r="B926" t="s">
        <v>1900</v>
      </c>
      <c r="C926" t="s">
        <v>13</v>
      </c>
      <c r="D926" t="s">
        <v>82</v>
      </c>
      <c r="E926" s="1">
        <v>45470</v>
      </c>
      <c r="F926" s="1">
        <v>45480</v>
      </c>
      <c r="G926">
        <v>7</v>
      </c>
      <c r="H926">
        <v>138.26</v>
      </c>
      <c r="I926" t="s">
        <v>15</v>
      </c>
      <c r="J926" t="s">
        <v>58</v>
      </c>
      <c r="K926" t="str">
        <f>TEXT(Table3[[#This Row],[Order Date]],"YYYY")</f>
        <v>2024</v>
      </c>
      <c r="L926" t="str">
        <f>TEXT(Table3[[#This Row],[Order Date]],"MMM")</f>
        <v>Jun</v>
      </c>
      <c r="M926" t="str">
        <f>TEXT(Table3[[#This Row],[Order Date]],"DDD")</f>
        <v>Thu</v>
      </c>
      <c r="N926" t="s">
        <v>39</v>
      </c>
      <c r="O926">
        <f>ROUND(G926*H926*VLOOKUP(Table3[[#This Row],[Product Name]],Table2[],2,FALSE),0)</f>
        <v>629</v>
      </c>
      <c r="P926">
        <f>Table3[[#This Row],[Quantity]]*Table3[[#This Row],[Unit Price]]</f>
        <v>967.81999999999994</v>
      </c>
      <c r="Q926">
        <f>Table3[[#This Row],[Sales Revenue]]-Table3[[#This Row],[Total Cost]]</f>
        <v>338.81999999999994</v>
      </c>
      <c r="R926">
        <f>DATEDIF(Table3[[#This Row],[Order Date]],Table3[[#This Row],[Delivery Date]],"D")</f>
        <v>10</v>
      </c>
    </row>
    <row r="927" spans="1:18" x14ac:dyDescent="0.35">
      <c r="A927" t="s">
        <v>1901</v>
      </c>
      <c r="B927" t="s">
        <v>1902</v>
      </c>
      <c r="C927" t="s">
        <v>37</v>
      </c>
      <c r="D927" t="s">
        <v>38</v>
      </c>
      <c r="E927" s="1">
        <v>45627</v>
      </c>
      <c r="F927" s="1">
        <v>45631</v>
      </c>
      <c r="G927">
        <v>1</v>
      </c>
      <c r="H927">
        <v>825.12</v>
      </c>
      <c r="I927" t="s">
        <v>15</v>
      </c>
      <c r="J927" t="s">
        <v>58</v>
      </c>
      <c r="K927" t="str">
        <f>TEXT(Table3[[#This Row],[Order Date]],"YYYY")</f>
        <v>2024</v>
      </c>
      <c r="L927" t="str">
        <f>TEXT(Table3[[#This Row],[Order Date]],"MMM")</f>
        <v>Dec</v>
      </c>
      <c r="M927" t="str">
        <f>TEXT(Table3[[#This Row],[Order Date]],"DDD")</f>
        <v>Sun</v>
      </c>
      <c r="N927" t="s">
        <v>50</v>
      </c>
      <c r="O927">
        <f>ROUND(G927*H927*VLOOKUP(Table3[[#This Row],[Product Name]],Table2[],2,FALSE),0)</f>
        <v>578</v>
      </c>
      <c r="P927">
        <f>Table3[[#This Row],[Quantity]]*Table3[[#This Row],[Unit Price]]</f>
        <v>825.12</v>
      </c>
      <c r="Q927">
        <f>Table3[[#This Row],[Sales Revenue]]-Table3[[#This Row],[Total Cost]]</f>
        <v>247.12</v>
      </c>
      <c r="R927">
        <f>DATEDIF(Table3[[#This Row],[Order Date]],Table3[[#This Row],[Delivery Date]],"D")</f>
        <v>4</v>
      </c>
    </row>
    <row r="928" spans="1:18" x14ac:dyDescent="0.35">
      <c r="A928" t="s">
        <v>1903</v>
      </c>
      <c r="B928" t="s">
        <v>1904</v>
      </c>
      <c r="C928" t="s">
        <v>37</v>
      </c>
      <c r="D928" t="s">
        <v>114</v>
      </c>
      <c r="E928" s="1">
        <v>45560</v>
      </c>
      <c r="F928" s="1">
        <v>45564</v>
      </c>
      <c r="G928">
        <v>1</v>
      </c>
      <c r="H928">
        <v>879.74</v>
      </c>
      <c r="I928" t="s">
        <v>33</v>
      </c>
      <c r="J928" t="s">
        <v>23</v>
      </c>
      <c r="K928" t="str">
        <f>TEXT(Table3[[#This Row],[Order Date]],"YYYY")</f>
        <v>2024</v>
      </c>
      <c r="L928" t="str">
        <f>TEXT(Table3[[#This Row],[Order Date]],"MMM")</f>
        <v>Sep</v>
      </c>
      <c r="M928" t="str">
        <f>TEXT(Table3[[#This Row],[Order Date]],"DDD")</f>
        <v>Wed</v>
      </c>
      <c r="N928" t="s">
        <v>29</v>
      </c>
      <c r="O928">
        <f>ROUND(G928*H928*VLOOKUP(Table3[[#This Row],[Product Name]],Table2[],2,FALSE),0)</f>
        <v>528</v>
      </c>
      <c r="P928">
        <f>Table3[[#This Row],[Quantity]]*Table3[[#This Row],[Unit Price]]</f>
        <v>879.74</v>
      </c>
      <c r="Q928">
        <f>Table3[[#This Row],[Sales Revenue]]-Table3[[#This Row],[Total Cost]]</f>
        <v>351.74</v>
      </c>
      <c r="R928">
        <f>DATEDIF(Table3[[#This Row],[Order Date]],Table3[[#This Row],[Delivery Date]],"D")</f>
        <v>4</v>
      </c>
    </row>
    <row r="929" spans="1:18" x14ac:dyDescent="0.35">
      <c r="A929" t="s">
        <v>1905</v>
      </c>
      <c r="B929" t="s">
        <v>1906</v>
      </c>
      <c r="C929" t="s">
        <v>13</v>
      </c>
      <c r="D929" t="s">
        <v>14</v>
      </c>
      <c r="E929" s="1">
        <v>45402</v>
      </c>
      <c r="F929" s="1">
        <v>45404</v>
      </c>
      <c r="G929">
        <v>9</v>
      </c>
      <c r="H929">
        <v>972.9</v>
      </c>
      <c r="I929" t="s">
        <v>15</v>
      </c>
      <c r="J929" t="s">
        <v>23</v>
      </c>
      <c r="K929" t="str">
        <f>TEXT(Table3[[#This Row],[Order Date]],"YYYY")</f>
        <v>2024</v>
      </c>
      <c r="L929" t="str">
        <f>TEXT(Table3[[#This Row],[Order Date]],"MMM")</f>
        <v>Apr</v>
      </c>
      <c r="M929" t="str">
        <f>TEXT(Table3[[#This Row],[Order Date]],"DDD")</f>
        <v>Sat</v>
      </c>
      <c r="N929" t="s">
        <v>43</v>
      </c>
      <c r="O929">
        <f>ROUND(G929*H929*VLOOKUP(Table3[[#This Row],[Product Name]],Table2[],2,FALSE),0)</f>
        <v>6567</v>
      </c>
      <c r="P929">
        <f>Table3[[#This Row],[Quantity]]*Table3[[#This Row],[Unit Price]]</f>
        <v>8756.1</v>
      </c>
      <c r="Q929">
        <f>Table3[[#This Row],[Sales Revenue]]-Table3[[#This Row],[Total Cost]]</f>
        <v>2189.1000000000004</v>
      </c>
      <c r="R929">
        <f>DATEDIF(Table3[[#This Row],[Order Date]],Table3[[#This Row],[Delivery Date]],"D")</f>
        <v>2</v>
      </c>
    </row>
    <row r="930" spans="1:18" x14ac:dyDescent="0.35">
      <c r="A930" t="s">
        <v>1907</v>
      </c>
      <c r="B930" t="s">
        <v>1908</v>
      </c>
      <c r="C930" t="s">
        <v>27</v>
      </c>
      <c r="D930" t="s">
        <v>32</v>
      </c>
      <c r="E930" s="1">
        <v>45564</v>
      </c>
      <c r="F930" s="1">
        <v>45572</v>
      </c>
      <c r="G930">
        <v>8</v>
      </c>
      <c r="H930">
        <v>307</v>
      </c>
      <c r="I930" t="s">
        <v>15</v>
      </c>
      <c r="J930" t="s">
        <v>16</v>
      </c>
      <c r="K930" t="str">
        <f>TEXT(Table3[[#This Row],[Order Date]],"YYYY")</f>
        <v>2024</v>
      </c>
      <c r="L930" t="str">
        <f>TEXT(Table3[[#This Row],[Order Date]],"MMM")</f>
        <v>Sep</v>
      </c>
      <c r="M930" t="str">
        <f>TEXT(Table3[[#This Row],[Order Date]],"DDD")</f>
        <v>Sun</v>
      </c>
      <c r="N930" t="s">
        <v>24</v>
      </c>
      <c r="O930">
        <f>ROUND(G930*H930*VLOOKUP(Table3[[#This Row],[Product Name]],Table2[],2,FALSE),0)</f>
        <v>2088</v>
      </c>
      <c r="P930">
        <f>Table3[[#This Row],[Quantity]]*Table3[[#This Row],[Unit Price]]</f>
        <v>2456</v>
      </c>
      <c r="Q930">
        <f>Table3[[#This Row],[Sales Revenue]]-Table3[[#This Row],[Total Cost]]</f>
        <v>368</v>
      </c>
      <c r="R930">
        <f>DATEDIF(Table3[[#This Row],[Order Date]],Table3[[#This Row],[Delivery Date]],"D")</f>
        <v>8</v>
      </c>
    </row>
    <row r="931" spans="1:18" x14ac:dyDescent="0.35">
      <c r="A931" t="s">
        <v>1909</v>
      </c>
      <c r="B931" t="s">
        <v>1910</v>
      </c>
      <c r="C931" t="s">
        <v>27</v>
      </c>
      <c r="D931" t="s">
        <v>88</v>
      </c>
      <c r="E931" s="1">
        <v>45710</v>
      </c>
      <c r="F931" s="1">
        <v>45717</v>
      </c>
      <c r="G931">
        <v>6</v>
      </c>
      <c r="H931">
        <v>269.05</v>
      </c>
      <c r="I931" t="s">
        <v>22</v>
      </c>
      <c r="J931" t="s">
        <v>16</v>
      </c>
      <c r="K931" t="str">
        <f>TEXT(Table3[[#This Row],[Order Date]],"YYYY")</f>
        <v>2025</v>
      </c>
      <c r="L931" t="str">
        <f>TEXT(Table3[[#This Row],[Order Date]],"MMM")</f>
        <v>Feb</v>
      </c>
      <c r="M931" t="str">
        <f>TEXT(Table3[[#This Row],[Order Date]],"DDD")</f>
        <v>Sat</v>
      </c>
      <c r="N931" t="s">
        <v>63</v>
      </c>
      <c r="O931">
        <f>ROUND(G931*H931*VLOOKUP(Table3[[#This Row],[Product Name]],Table2[],2,FALSE),0)</f>
        <v>807</v>
      </c>
      <c r="P931">
        <f>Table3[[#This Row],[Quantity]]*Table3[[#This Row],[Unit Price]]</f>
        <v>1614.3000000000002</v>
      </c>
      <c r="Q931">
        <f>Table3[[#This Row],[Sales Revenue]]-Table3[[#This Row],[Total Cost]]</f>
        <v>807.30000000000018</v>
      </c>
      <c r="R931">
        <f>DATEDIF(Table3[[#This Row],[Order Date]],Table3[[#This Row],[Delivery Date]],"D")</f>
        <v>7</v>
      </c>
    </row>
    <row r="932" spans="1:18" x14ac:dyDescent="0.35">
      <c r="A932" t="s">
        <v>1911</v>
      </c>
      <c r="B932" t="s">
        <v>1912</v>
      </c>
      <c r="C932" t="s">
        <v>61</v>
      </c>
      <c r="D932" t="s">
        <v>119</v>
      </c>
      <c r="E932" s="1">
        <v>45679</v>
      </c>
      <c r="F932" s="1">
        <v>45685</v>
      </c>
      <c r="G932">
        <v>2</v>
      </c>
      <c r="H932">
        <v>865.03</v>
      </c>
      <c r="I932" t="s">
        <v>15</v>
      </c>
      <c r="J932" t="s">
        <v>23</v>
      </c>
      <c r="K932" t="str">
        <f>TEXT(Table3[[#This Row],[Order Date]],"YYYY")</f>
        <v>2025</v>
      </c>
      <c r="L932" t="str">
        <f>TEXT(Table3[[#This Row],[Order Date]],"MMM")</f>
        <v>Jan</v>
      </c>
      <c r="M932" t="str">
        <f>TEXT(Table3[[#This Row],[Order Date]],"DDD")</f>
        <v>Wed</v>
      </c>
      <c r="N932" t="s">
        <v>50</v>
      </c>
      <c r="O932">
        <f>ROUND(G932*H932*VLOOKUP(Table3[[#This Row],[Product Name]],Table2[],2,FALSE),0)</f>
        <v>1298</v>
      </c>
      <c r="P932">
        <f>Table3[[#This Row],[Quantity]]*Table3[[#This Row],[Unit Price]]</f>
        <v>1730.06</v>
      </c>
      <c r="Q932">
        <f>Table3[[#This Row],[Sales Revenue]]-Table3[[#This Row],[Total Cost]]</f>
        <v>432.05999999999995</v>
      </c>
      <c r="R932">
        <f>DATEDIF(Table3[[#This Row],[Order Date]],Table3[[#This Row],[Delivery Date]],"D")</f>
        <v>6</v>
      </c>
    </row>
    <row r="933" spans="1:18" x14ac:dyDescent="0.35">
      <c r="A933" t="s">
        <v>1913</v>
      </c>
      <c r="B933" t="s">
        <v>1914</v>
      </c>
      <c r="C933" t="s">
        <v>20</v>
      </c>
      <c r="D933" t="s">
        <v>21</v>
      </c>
      <c r="E933" s="1">
        <v>45562</v>
      </c>
      <c r="F933" s="1">
        <v>45571</v>
      </c>
      <c r="G933">
        <v>1</v>
      </c>
      <c r="H933">
        <v>141.30000000000001</v>
      </c>
      <c r="I933" t="s">
        <v>22</v>
      </c>
      <c r="J933" t="s">
        <v>16</v>
      </c>
      <c r="K933" t="str">
        <f>TEXT(Table3[[#This Row],[Order Date]],"YYYY")</f>
        <v>2024</v>
      </c>
      <c r="L933" t="str">
        <f>TEXT(Table3[[#This Row],[Order Date]],"MMM")</f>
        <v>Sep</v>
      </c>
      <c r="M933" t="str">
        <f>TEXT(Table3[[#This Row],[Order Date]],"DDD")</f>
        <v>Fri</v>
      </c>
      <c r="N933" t="s">
        <v>63</v>
      </c>
      <c r="O933">
        <f>ROUND(G933*H933*VLOOKUP(Table3[[#This Row],[Product Name]],Table2[],2,FALSE),0)</f>
        <v>92</v>
      </c>
      <c r="P933">
        <f>Table3[[#This Row],[Quantity]]*Table3[[#This Row],[Unit Price]]</f>
        <v>141.30000000000001</v>
      </c>
      <c r="Q933">
        <f>Table3[[#This Row],[Sales Revenue]]-Table3[[#This Row],[Total Cost]]</f>
        <v>49.300000000000011</v>
      </c>
      <c r="R933">
        <f>DATEDIF(Table3[[#This Row],[Order Date]],Table3[[#This Row],[Delivery Date]],"D")</f>
        <v>9</v>
      </c>
    </row>
    <row r="934" spans="1:18" x14ac:dyDescent="0.35">
      <c r="A934" t="s">
        <v>1915</v>
      </c>
      <c r="B934" t="s">
        <v>1916</v>
      </c>
      <c r="C934" t="s">
        <v>13</v>
      </c>
      <c r="D934" t="s">
        <v>42</v>
      </c>
      <c r="E934" s="1">
        <v>45618</v>
      </c>
      <c r="F934" s="1">
        <v>45625</v>
      </c>
      <c r="G934">
        <v>5</v>
      </c>
      <c r="H934">
        <v>308.92</v>
      </c>
      <c r="I934" t="s">
        <v>33</v>
      </c>
      <c r="J934" t="s">
        <v>23</v>
      </c>
      <c r="K934" t="str">
        <f>TEXT(Table3[[#This Row],[Order Date]],"YYYY")</f>
        <v>2024</v>
      </c>
      <c r="L934" t="str">
        <f>TEXT(Table3[[#This Row],[Order Date]],"MMM")</f>
        <v>Nov</v>
      </c>
      <c r="M934" t="str">
        <f>TEXT(Table3[[#This Row],[Order Date]],"DDD")</f>
        <v>Fri</v>
      </c>
      <c r="N934" t="s">
        <v>63</v>
      </c>
      <c r="O934">
        <f>ROUND(G934*H934*VLOOKUP(Table3[[#This Row],[Product Name]],Table2[],2,FALSE),0)</f>
        <v>772</v>
      </c>
      <c r="P934">
        <f>Table3[[#This Row],[Quantity]]*Table3[[#This Row],[Unit Price]]</f>
        <v>1544.6000000000001</v>
      </c>
      <c r="Q934">
        <f>Table3[[#This Row],[Sales Revenue]]-Table3[[#This Row],[Total Cost]]</f>
        <v>772.60000000000014</v>
      </c>
      <c r="R934">
        <f>DATEDIF(Table3[[#This Row],[Order Date]],Table3[[#This Row],[Delivery Date]],"D")</f>
        <v>7</v>
      </c>
    </row>
    <row r="935" spans="1:18" x14ac:dyDescent="0.35">
      <c r="A935" t="s">
        <v>1917</v>
      </c>
      <c r="B935" t="s">
        <v>1918</v>
      </c>
      <c r="C935" t="s">
        <v>20</v>
      </c>
      <c r="D935" t="s">
        <v>93</v>
      </c>
      <c r="E935" s="1">
        <v>45383</v>
      </c>
      <c r="F935" s="1">
        <v>45392</v>
      </c>
      <c r="G935">
        <v>5</v>
      </c>
      <c r="H935">
        <v>523.26</v>
      </c>
      <c r="I935" t="s">
        <v>33</v>
      </c>
      <c r="J935" t="s">
        <v>16</v>
      </c>
      <c r="K935" t="str">
        <f>TEXT(Table3[[#This Row],[Order Date]],"YYYY")</f>
        <v>2024</v>
      </c>
      <c r="L935" t="str">
        <f>TEXT(Table3[[#This Row],[Order Date]],"MMM")</f>
        <v>Apr</v>
      </c>
      <c r="M935" t="str">
        <f>TEXT(Table3[[#This Row],[Order Date]],"DDD")</f>
        <v>Mon</v>
      </c>
      <c r="N935" t="s">
        <v>24</v>
      </c>
      <c r="O935">
        <f>ROUND(G935*H935*VLOOKUP(Table3[[#This Row],[Product Name]],Table2[],2,FALSE),0)</f>
        <v>1570</v>
      </c>
      <c r="P935">
        <f>Table3[[#This Row],[Quantity]]*Table3[[#This Row],[Unit Price]]</f>
        <v>2616.3000000000002</v>
      </c>
      <c r="Q935">
        <f>Table3[[#This Row],[Sales Revenue]]-Table3[[#This Row],[Total Cost]]</f>
        <v>1046.3000000000002</v>
      </c>
      <c r="R935">
        <f>DATEDIF(Table3[[#This Row],[Order Date]],Table3[[#This Row],[Delivery Date]],"D")</f>
        <v>9</v>
      </c>
    </row>
    <row r="936" spans="1:18" x14ac:dyDescent="0.35">
      <c r="A936" t="s">
        <v>1919</v>
      </c>
      <c r="B936" t="s">
        <v>1920</v>
      </c>
      <c r="C936" t="s">
        <v>37</v>
      </c>
      <c r="D936" t="s">
        <v>160</v>
      </c>
      <c r="E936" s="1">
        <v>45342</v>
      </c>
      <c r="F936" s="1">
        <v>45352</v>
      </c>
      <c r="G936">
        <v>7</v>
      </c>
      <c r="H936">
        <v>218.96</v>
      </c>
      <c r="I936" t="s">
        <v>22</v>
      </c>
      <c r="J936" t="s">
        <v>58</v>
      </c>
      <c r="K936" t="str">
        <f>TEXT(Table3[[#This Row],[Order Date]],"YYYY")</f>
        <v>2024</v>
      </c>
      <c r="L936" t="str">
        <f>TEXT(Table3[[#This Row],[Order Date]],"MMM")</f>
        <v>Feb</v>
      </c>
      <c r="M936" t="str">
        <f>TEXT(Table3[[#This Row],[Order Date]],"DDD")</f>
        <v>Tue</v>
      </c>
      <c r="N936" t="s">
        <v>43</v>
      </c>
      <c r="O936">
        <f>ROUND(G936*H936*VLOOKUP(Table3[[#This Row],[Product Name]],Table2[],2,FALSE),0)</f>
        <v>1150</v>
      </c>
      <c r="P936">
        <f>Table3[[#This Row],[Quantity]]*Table3[[#This Row],[Unit Price]]</f>
        <v>1532.72</v>
      </c>
      <c r="Q936">
        <f>Table3[[#This Row],[Sales Revenue]]-Table3[[#This Row],[Total Cost]]</f>
        <v>382.72</v>
      </c>
      <c r="R936">
        <f>DATEDIF(Table3[[#This Row],[Order Date]],Table3[[#This Row],[Delivery Date]],"D")</f>
        <v>10</v>
      </c>
    </row>
    <row r="937" spans="1:18" x14ac:dyDescent="0.35">
      <c r="A937" t="s">
        <v>1921</v>
      </c>
      <c r="B937" t="s">
        <v>1922</v>
      </c>
      <c r="C937" t="s">
        <v>61</v>
      </c>
      <c r="D937" t="s">
        <v>119</v>
      </c>
      <c r="E937" s="1">
        <v>45513</v>
      </c>
      <c r="F937" s="1">
        <v>45518</v>
      </c>
      <c r="G937">
        <v>10</v>
      </c>
      <c r="H937">
        <v>47.07</v>
      </c>
      <c r="I937" t="s">
        <v>15</v>
      </c>
      <c r="J937" t="s">
        <v>23</v>
      </c>
      <c r="K937" t="str">
        <f>TEXT(Table3[[#This Row],[Order Date]],"YYYY")</f>
        <v>2024</v>
      </c>
      <c r="L937" t="str">
        <f>TEXT(Table3[[#This Row],[Order Date]],"MMM")</f>
        <v>Aug</v>
      </c>
      <c r="M937" t="str">
        <f>TEXT(Table3[[#This Row],[Order Date]],"DDD")</f>
        <v>Fri</v>
      </c>
      <c r="N937" t="s">
        <v>50</v>
      </c>
      <c r="O937">
        <f>ROUND(G937*H937*VLOOKUP(Table3[[#This Row],[Product Name]],Table2[],2,FALSE),0)</f>
        <v>353</v>
      </c>
      <c r="P937">
        <f>Table3[[#This Row],[Quantity]]*Table3[[#This Row],[Unit Price]]</f>
        <v>470.7</v>
      </c>
      <c r="Q937">
        <f>Table3[[#This Row],[Sales Revenue]]-Table3[[#This Row],[Total Cost]]</f>
        <v>117.69999999999999</v>
      </c>
      <c r="R937">
        <f>DATEDIF(Table3[[#This Row],[Order Date]],Table3[[#This Row],[Delivery Date]],"D")</f>
        <v>5</v>
      </c>
    </row>
    <row r="938" spans="1:18" x14ac:dyDescent="0.35">
      <c r="A938" t="s">
        <v>1923</v>
      </c>
      <c r="B938" t="s">
        <v>1924</v>
      </c>
      <c r="C938" t="s">
        <v>37</v>
      </c>
      <c r="D938" t="s">
        <v>114</v>
      </c>
      <c r="E938" s="1">
        <v>45739</v>
      </c>
      <c r="F938" s="1">
        <v>45745</v>
      </c>
      <c r="G938">
        <v>1</v>
      </c>
      <c r="H938">
        <v>703.37</v>
      </c>
      <c r="I938" t="s">
        <v>33</v>
      </c>
      <c r="J938" t="s">
        <v>49</v>
      </c>
      <c r="K938" t="str">
        <f>TEXT(Table3[[#This Row],[Order Date]],"YYYY")</f>
        <v>2025</v>
      </c>
      <c r="L938" t="str">
        <f>TEXT(Table3[[#This Row],[Order Date]],"MMM")</f>
        <v>Mar</v>
      </c>
      <c r="M938" t="str">
        <f>TEXT(Table3[[#This Row],[Order Date]],"DDD")</f>
        <v>Sun</v>
      </c>
      <c r="N938" t="s">
        <v>17</v>
      </c>
      <c r="O938">
        <f>ROUND(G938*H938*VLOOKUP(Table3[[#This Row],[Product Name]],Table2[],2,FALSE),0)</f>
        <v>422</v>
      </c>
      <c r="P938">
        <f>Table3[[#This Row],[Quantity]]*Table3[[#This Row],[Unit Price]]</f>
        <v>703.37</v>
      </c>
      <c r="Q938">
        <f>Table3[[#This Row],[Sales Revenue]]-Table3[[#This Row],[Total Cost]]</f>
        <v>281.37</v>
      </c>
      <c r="R938">
        <f>DATEDIF(Table3[[#This Row],[Order Date]],Table3[[#This Row],[Delivery Date]],"D")</f>
        <v>6</v>
      </c>
    </row>
    <row r="939" spans="1:18" x14ac:dyDescent="0.35">
      <c r="A939" t="s">
        <v>1925</v>
      </c>
      <c r="B939" t="s">
        <v>1926</v>
      </c>
      <c r="C939" t="s">
        <v>27</v>
      </c>
      <c r="D939" t="s">
        <v>46</v>
      </c>
      <c r="E939" s="1">
        <v>45743</v>
      </c>
      <c r="F939" s="1">
        <v>45753</v>
      </c>
      <c r="G939">
        <v>1</v>
      </c>
      <c r="H939">
        <v>447.98</v>
      </c>
      <c r="I939" t="s">
        <v>33</v>
      </c>
      <c r="J939" t="s">
        <v>16</v>
      </c>
      <c r="K939" t="str">
        <f>TEXT(Table3[[#This Row],[Order Date]],"YYYY")</f>
        <v>2025</v>
      </c>
      <c r="L939" t="str">
        <f>TEXT(Table3[[#This Row],[Order Date]],"MMM")</f>
        <v>Mar</v>
      </c>
      <c r="M939" t="str">
        <f>TEXT(Table3[[#This Row],[Order Date]],"DDD")</f>
        <v>Thu</v>
      </c>
      <c r="N939" t="s">
        <v>50</v>
      </c>
      <c r="O939">
        <f>ROUND(G939*H939*VLOOKUP(Table3[[#This Row],[Product Name]],Table2[],2,FALSE),0)</f>
        <v>246</v>
      </c>
      <c r="P939">
        <f>Table3[[#This Row],[Quantity]]*Table3[[#This Row],[Unit Price]]</f>
        <v>447.98</v>
      </c>
      <c r="Q939">
        <f>Table3[[#This Row],[Sales Revenue]]-Table3[[#This Row],[Total Cost]]</f>
        <v>201.98000000000002</v>
      </c>
      <c r="R939">
        <f>DATEDIF(Table3[[#This Row],[Order Date]],Table3[[#This Row],[Delivery Date]],"D")</f>
        <v>10</v>
      </c>
    </row>
    <row r="940" spans="1:18" x14ac:dyDescent="0.35">
      <c r="A940" t="s">
        <v>1927</v>
      </c>
      <c r="B940" t="s">
        <v>1928</v>
      </c>
      <c r="C940" t="s">
        <v>13</v>
      </c>
      <c r="D940" t="s">
        <v>42</v>
      </c>
      <c r="E940" s="1">
        <v>45678</v>
      </c>
      <c r="F940" s="1">
        <v>45681</v>
      </c>
      <c r="G940">
        <v>3</v>
      </c>
      <c r="H940">
        <v>64.510000000000005</v>
      </c>
      <c r="I940" t="s">
        <v>22</v>
      </c>
      <c r="J940" t="s">
        <v>49</v>
      </c>
      <c r="K940" t="str">
        <f>TEXT(Table3[[#This Row],[Order Date]],"YYYY")</f>
        <v>2025</v>
      </c>
      <c r="L940" t="str">
        <f>TEXT(Table3[[#This Row],[Order Date]],"MMM")</f>
        <v>Jan</v>
      </c>
      <c r="M940" t="str">
        <f>TEXT(Table3[[#This Row],[Order Date]],"DDD")</f>
        <v>Tue</v>
      </c>
      <c r="N940" t="s">
        <v>96</v>
      </c>
      <c r="O940">
        <f>ROUND(G940*H940*VLOOKUP(Table3[[#This Row],[Product Name]],Table2[],2,FALSE),0)</f>
        <v>97</v>
      </c>
      <c r="P940">
        <f>Table3[[#This Row],[Quantity]]*Table3[[#This Row],[Unit Price]]</f>
        <v>193.53000000000003</v>
      </c>
      <c r="Q940">
        <f>Table3[[#This Row],[Sales Revenue]]-Table3[[#This Row],[Total Cost]]</f>
        <v>96.53000000000003</v>
      </c>
      <c r="R940">
        <f>DATEDIF(Table3[[#This Row],[Order Date]],Table3[[#This Row],[Delivery Date]],"D")</f>
        <v>3</v>
      </c>
    </row>
    <row r="941" spans="1:18" x14ac:dyDescent="0.35">
      <c r="A941" t="s">
        <v>1929</v>
      </c>
      <c r="B941" t="s">
        <v>1930</v>
      </c>
      <c r="C941" t="s">
        <v>20</v>
      </c>
      <c r="D941" t="s">
        <v>69</v>
      </c>
      <c r="E941" s="1">
        <v>45639</v>
      </c>
      <c r="F941" s="1">
        <v>45649</v>
      </c>
      <c r="G941">
        <v>1</v>
      </c>
      <c r="H941">
        <v>326.86</v>
      </c>
      <c r="I941" t="s">
        <v>33</v>
      </c>
      <c r="J941" t="s">
        <v>58</v>
      </c>
      <c r="K941" t="str">
        <f>TEXT(Table3[[#This Row],[Order Date]],"YYYY")</f>
        <v>2024</v>
      </c>
      <c r="L941" t="str">
        <f>TEXT(Table3[[#This Row],[Order Date]],"MMM")</f>
        <v>Dec</v>
      </c>
      <c r="M941" t="str">
        <f>TEXT(Table3[[#This Row],[Order Date]],"DDD")</f>
        <v>Fri</v>
      </c>
      <c r="N941" t="s">
        <v>79</v>
      </c>
      <c r="O941">
        <f>ROUND(G941*H941*VLOOKUP(Table3[[#This Row],[Product Name]],Table2[],2,FALSE),0)</f>
        <v>229</v>
      </c>
      <c r="P941">
        <f>Table3[[#This Row],[Quantity]]*Table3[[#This Row],[Unit Price]]</f>
        <v>326.86</v>
      </c>
      <c r="Q941">
        <f>Table3[[#This Row],[Sales Revenue]]-Table3[[#This Row],[Total Cost]]</f>
        <v>97.860000000000014</v>
      </c>
      <c r="R941">
        <f>DATEDIF(Table3[[#This Row],[Order Date]],Table3[[#This Row],[Delivery Date]],"D")</f>
        <v>10</v>
      </c>
    </row>
    <row r="942" spans="1:18" x14ac:dyDescent="0.35">
      <c r="A942" t="s">
        <v>1931</v>
      </c>
      <c r="B942" t="s">
        <v>1932</v>
      </c>
      <c r="C942" t="s">
        <v>20</v>
      </c>
      <c r="D942" t="s">
        <v>103</v>
      </c>
      <c r="E942" s="1">
        <v>45665</v>
      </c>
      <c r="F942" s="1">
        <v>45670</v>
      </c>
      <c r="G942">
        <v>2</v>
      </c>
      <c r="H942">
        <v>925.11</v>
      </c>
      <c r="I942" t="s">
        <v>33</v>
      </c>
      <c r="J942" t="s">
        <v>58</v>
      </c>
      <c r="K942" t="str">
        <f>TEXT(Table3[[#This Row],[Order Date]],"YYYY")</f>
        <v>2025</v>
      </c>
      <c r="L942" t="str">
        <f>TEXT(Table3[[#This Row],[Order Date]],"MMM")</f>
        <v>Jan</v>
      </c>
      <c r="M942" t="str">
        <f>TEXT(Table3[[#This Row],[Order Date]],"DDD")</f>
        <v>Wed</v>
      </c>
      <c r="N942" t="s">
        <v>63</v>
      </c>
      <c r="O942">
        <f>ROUND(G942*H942*VLOOKUP(Table3[[#This Row],[Product Name]],Table2[],2,FALSE),0)</f>
        <v>1018</v>
      </c>
      <c r="P942">
        <f>Table3[[#This Row],[Quantity]]*Table3[[#This Row],[Unit Price]]</f>
        <v>1850.22</v>
      </c>
      <c r="Q942">
        <f>Table3[[#This Row],[Sales Revenue]]-Table3[[#This Row],[Total Cost]]</f>
        <v>832.22</v>
      </c>
      <c r="R942">
        <f>DATEDIF(Table3[[#This Row],[Order Date]],Table3[[#This Row],[Delivery Date]],"D")</f>
        <v>5</v>
      </c>
    </row>
    <row r="943" spans="1:18" x14ac:dyDescent="0.35">
      <c r="A943" t="s">
        <v>1933</v>
      </c>
      <c r="B943" t="s">
        <v>1394</v>
      </c>
      <c r="C943" t="s">
        <v>61</v>
      </c>
      <c r="D943" t="s">
        <v>141</v>
      </c>
      <c r="E943" s="1">
        <v>45444</v>
      </c>
      <c r="F943" s="1">
        <v>45446</v>
      </c>
      <c r="G943">
        <v>5</v>
      </c>
      <c r="H943">
        <v>191.56</v>
      </c>
      <c r="I943" t="s">
        <v>22</v>
      </c>
      <c r="J943" t="s">
        <v>58</v>
      </c>
      <c r="K943" t="str">
        <f>TEXT(Table3[[#This Row],[Order Date]],"YYYY")</f>
        <v>2024</v>
      </c>
      <c r="L943" t="str">
        <f>TEXT(Table3[[#This Row],[Order Date]],"MMM")</f>
        <v>Jun</v>
      </c>
      <c r="M943" t="str">
        <f>TEXT(Table3[[#This Row],[Order Date]],"DDD")</f>
        <v>Sat</v>
      </c>
      <c r="N943" t="s">
        <v>63</v>
      </c>
      <c r="O943">
        <f>ROUND(G943*H943*VLOOKUP(Table3[[#This Row],[Product Name]],Table2[],2,FALSE),0)</f>
        <v>670</v>
      </c>
      <c r="P943">
        <f>Table3[[#This Row],[Quantity]]*Table3[[#This Row],[Unit Price]]</f>
        <v>957.8</v>
      </c>
      <c r="Q943">
        <f>Table3[[#This Row],[Sales Revenue]]-Table3[[#This Row],[Total Cost]]</f>
        <v>287.79999999999995</v>
      </c>
      <c r="R943">
        <f>DATEDIF(Table3[[#This Row],[Order Date]],Table3[[#This Row],[Delivery Date]],"D")</f>
        <v>2</v>
      </c>
    </row>
    <row r="944" spans="1:18" x14ac:dyDescent="0.35">
      <c r="A944" t="s">
        <v>1934</v>
      </c>
      <c r="B944" t="s">
        <v>1935</v>
      </c>
      <c r="C944" t="s">
        <v>37</v>
      </c>
      <c r="D944" t="s">
        <v>114</v>
      </c>
      <c r="E944" s="1">
        <v>45402</v>
      </c>
      <c r="F944" s="1">
        <v>45412</v>
      </c>
      <c r="G944">
        <v>9</v>
      </c>
      <c r="H944">
        <v>319.67</v>
      </c>
      <c r="I944" t="s">
        <v>33</v>
      </c>
      <c r="J944" t="s">
        <v>23</v>
      </c>
      <c r="K944" t="str">
        <f>TEXT(Table3[[#This Row],[Order Date]],"YYYY")</f>
        <v>2024</v>
      </c>
      <c r="L944" t="str">
        <f>TEXT(Table3[[#This Row],[Order Date]],"MMM")</f>
        <v>Apr</v>
      </c>
      <c r="M944" t="str">
        <f>TEXT(Table3[[#This Row],[Order Date]],"DDD")</f>
        <v>Sat</v>
      </c>
      <c r="N944" t="s">
        <v>96</v>
      </c>
      <c r="O944">
        <f>ROUND(G944*H944*VLOOKUP(Table3[[#This Row],[Product Name]],Table2[],2,FALSE),0)</f>
        <v>1726</v>
      </c>
      <c r="P944">
        <f>Table3[[#This Row],[Quantity]]*Table3[[#This Row],[Unit Price]]</f>
        <v>2877.03</v>
      </c>
      <c r="Q944">
        <f>Table3[[#This Row],[Sales Revenue]]-Table3[[#This Row],[Total Cost]]</f>
        <v>1151.0300000000002</v>
      </c>
      <c r="R944">
        <f>DATEDIF(Table3[[#This Row],[Order Date]],Table3[[#This Row],[Delivery Date]],"D")</f>
        <v>10</v>
      </c>
    </row>
    <row r="945" spans="1:18" x14ac:dyDescent="0.35">
      <c r="A945" t="s">
        <v>1936</v>
      </c>
      <c r="B945" t="s">
        <v>1937</v>
      </c>
      <c r="C945" t="s">
        <v>61</v>
      </c>
      <c r="D945" t="s">
        <v>62</v>
      </c>
      <c r="E945" s="1">
        <v>45724</v>
      </c>
      <c r="F945" s="1">
        <v>45726</v>
      </c>
      <c r="G945">
        <v>9</v>
      </c>
      <c r="H945">
        <v>146.41</v>
      </c>
      <c r="I945" t="s">
        <v>15</v>
      </c>
      <c r="J945" t="s">
        <v>23</v>
      </c>
      <c r="K945" t="str">
        <f>TEXT(Table3[[#This Row],[Order Date]],"YYYY")</f>
        <v>2025</v>
      </c>
      <c r="L945" t="str">
        <f>TEXT(Table3[[#This Row],[Order Date]],"MMM")</f>
        <v>Mar</v>
      </c>
      <c r="M945" t="str">
        <f>TEXT(Table3[[#This Row],[Order Date]],"DDD")</f>
        <v>Sat</v>
      </c>
      <c r="N945" t="s">
        <v>50</v>
      </c>
      <c r="O945">
        <f>ROUND(G945*H945*VLOOKUP(Table3[[#This Row],[Product Name]],Table2[],2,FALSE),0)</f>
        <v>856</v>
      </c>
      <c r="P945">
        <f>Table3[[#This Row],[Quantity]]*Table3[[#This Row],[Unit Price]]</f>
        <v>1317.69</v>
      </c>
      <c r="Q945">
        <f>Table3[[#This Row],[Sales Revenue]]-Table3[[#This Row],[Total Cost]]</f>
        <v>461.69000000000005</v>
      </c>
      <c r="R945">
        <f>DATEDIF(Table3[[#This Row],[Order Date]],Table3[[#This Row],[Delivery Date]],"D")</f>
        <v>2</v>
      </c>
    </row>
    <row r="946" spans="1:18" x14ac:dyDescent="0.35">
      <c r="A946" t="s">
        <v>1938</v>
      </c>
      <c r="B946" t="s">
        <v>1939</v>
      </c>
      <c r="C946" t="s">
        <v>61</v>
      </c>
      <c r="D946" t="s">
        <v>163</v>
      </c>
      <c r="E946" s="1">
        <v>45512</v>
      </c>
      <c r="F946" s="1">
        <v>45520</v>
      </c>
      <c r="G946">
        <v>4</v>
      </c>
      <c r="H946">
        <v>703.98</v>
      </c>
      <c r="I946" t="s">
        <v>33</v>
      </c>
      <c r="J946" t="s">
        <v>49</v>
      </c>
      <c r="K946" t="str">
        <f>TEXT(Table3[[#This Row],[Order Date]],"YYYY")</f>
        <v>2024</v>
      </c>
      <c r="L946" t="str">
        <f>TEXT(Table3[[#This Row],[Order Date]],"MMM")</f>
        <v>Aug</v>
      </c>
      <c r="M946" t="str">
        <f>TEXT(Table3[[#This Row],[Order Date]],"DDD")</f>
        <v>Thu</v>
      </c>
      <c r="N946" t="s">
        <v>79</v>
      </c>
      <c r="O946">
        <f>ROUND(G946*H946*VLOOKUP(Table3[[#This Row],[Product Name]],Table2[],2,FALSE),0)</f>
        <v>1830</v>
      </c>
      <c r="P946">
        <f>Table3[[#This Row],[Quantity]]*Table3[[#This Row],[Unit Price]]</f>
        <v>2815.92</v>
      </c>
      <c r="Q946">
        <f>Table3[[#This Row],[Sales Revenue]]-Table3[[#This Row],[Total Cost]]</f>
        <v>985.92000000000007</v>
      </c>
      <c r="R946">
        <f>DATEDIF(Table3[[#This Row],[Order Date]],Table3[[#This Row],[Delivery Date]],"D")</f>
        <v>8</v>
      </c>
    </row>
    <row r="947" spans="1:18" x14ac:dyDescent="0.35">
      <c r="A947" t="s">
        <v>1940</v>
      </c>
      <c r="B947" t="s">
        <v>1941</v>
      </c>
      <c r="C947" t="s">
        <v>20</v>
      </c>
      <c r="D947" t="s">
        <v>66</v>
      </c>
      <c r="E947" s="1">
        <v>45467</v>
      </c>
      <c r="F947" s="1">
        <v>45473</v>
      </c>
      <c r="G947">
        <v>3</v>
      </c>
      <c r="H947">
        <v>635.42999999999995</v>
      </c>
      <c r="I947" t="s">
        <v>15</v>
      </c>
      <c r="J947" t="s">
        <v>58</v>
      </c>
      <c r="K947" t="str">
        <f>TEXT(Table3[[#This Row],[Order Date]],"YYYY")</f>
        <v>2024</v>
      </c>
      <c r="L947" t="str">
        <f>TEXT(Table3[[#This Row],[Order Date]],"MMM")</f>
        <v>Jun</v>
      </c>
      <c r="M947" t="str">
        <f>TEXT(Table3[[#This Row],[Order Date]],"DDD")</f>
        <v>Mon</v>
      </c>
      <c r="N947" t="s">
        <v>17</v>
      </c>
      <c r="O947">
        <f>ROUND(G947*H947*VLOOKUP(Table3[[#This Row],[Product Name]],Table2[],2,FALSE),0)</f>
        <v>953</v>
      </c>
      <c r="P947">
        <f>Table3[[#This Row],[Quantity]]*Table3[[#This Row],[Unit Price]]</f>
        <v>1906.29</v>
      </c>
      <c r="Q947">
        <f>Table3[[#This Row],[Sales Revenue]]-Table3[[#This Row],[Total Cost]]</f>
        <v>953.29</v>
      </c>
      <c r="R947">
        <f>DATEDIF(Table3[[#This Row],[Order Date]],Table3[[#This Row],[Delivery Date]],"D")</f>
        <v>6</v>
      </c>
    </row>
    <row r="948" spans="1:18" x14ac:dyDescent="0.35">
      <c r="A948" t="s">
        <v>1942</v>
      </c>
      <c r="B948" t="s">
        <v>1943</v>
      </c>
      <c r="C948" t="s">
        <v>27</v>
      </c>
      <c r="D948" t="s">
        <v>124</v>
      </c>
      <c r="E948" s="1">
        <v>45492</v>
      </c>
      <c r="F948" s="1">
        <v>45498</v>
      </c>
      <c r="G948">
        <v>1</v>
      </c>
      <c r="H948">
        <v>983.44</v>
      </c>
      <c r="I948" t="s">
        <v>33</v>
      </c>
      <c r="J948" t="s">
        <v>49</v>
      </c>
      <c r="K948" t="str">
        <f>TEXT(Table3[[#This Row],[Order Date]],"YYYY")</f>
        <v>2024</v>
      </c>
      <c r="L948" t="str">
        <f>TEXT(Table3[[#This Row],[Order Date]],"MMM")</f>
        <v>Jul</v>
      </c>
      <c r="M948" t="str">
        <f>TEXT(Table3[[#This Row],[Order Date]],"DDD")</f>
        <v>Fri</v>
      </c>
      <c r="N948" t="s">
        <v>50</v>
      </c>
      <c r="O948">
        <f>ROUND(G948*H948*VLOOKUP(Table3[[#This Row],[Product Name]],Table2[],2,FALSE),0)</f>
        <v>639</v>
      </c>
      <c r="P948">
        <f>Table3[[#This Row],[Quantity]]*Table3[[#This Row],[Unit Price]]</f>
        <v>983.44</v>
      </c>
      <c r="Q948">
        <f>Table3[[#This Row],[Sales Revenue]]-Table3[[#This Row],[Total Cost]]</f>
        <v>344.44000000000005</v>
      </c>
      <c r="R948">
        <f>DATEDIF(Table3[[#This Row],[Order Date]],Table3[[#This Row],[Delivery Date]],"D")</f>
        <v>6</v>
      </c>
    </row>
    <row r="949" spans="1:18" x14ac:dyDescent="0.35">
      <c r="A949" t="s">
        <v>1944</v>
      </c>
      <c r="B949" t="s">
        <v>1945</v>
      </c>
      <c r="C949" t="s">
        <v>20</v>
      </c>
      <c r="D949" t="s">
        <v>21</v>
      </c>
      <c r="E949" s="1">
        <v>45322</v>
      </c>
      <c r="F949" s="1">
        <v>45328</v>
      </c>
      <c r="G949">
        <v>5</v>
      </c>
      <c r="H949">
        <v>472.53</v>
      </c>
      <c r="I949" t="s">
        <v>22</v>
      </c>
      <c r="J949" t="s">
        <v>49</v>
      </c>
      <c r="K949" t="str">
        <f>TEXT(Table3[[#This Row],[Order Date]],"YYYY")</f>
        <v>2024</v>
      </c>
      <c r="L949" t="str">
        <f>TEXT(Table3[[#This Row],[Order Date]],"MMM")</f>
        <v>Jan</v>
      </c>
      <c r="M949" t="str">
        <f>TEXT(Table3[[#This Row],[Order Date]],"DDD")</f>
        <v>Wed</v>
      </c>
      <c r="N949" t="s">
        <v>24</v>
      </c>
      <c r="O949">
        <f>ROUND(G949*H949*VLOOKUP(Table3[[#This Row],[Product Name]],Table2[],2,FALSE),0)</f>
        <v>1536</v>
      </c>
      <c r="P949">
        <f>Table3[[#This Row],[Quantity]]*Table3[[#This Row],[Unit Price]]</f>
        <v>2362.6499999999996</v>
      </c>
      <c r="Q949">
        <f>Table3[[#This Row],[Sales Revenue]]-Table3[[#This Row],[Total Cost]]</f>
        <v>826.64999999999964</v>
      </c>
      <c r="R949">
        <f>DATEDIF(Table3[[#This Row],[Order Date]],Table3[[#This Row],[Delivery Date]],"D")</f>
        <v>6</v>
      </c>
    </row>
    <row r="950" spans="1:18" x14ac:dyDescent="0.35">
      <c r="A950" t="s">
        <v>1946</v>
      </c>
      <c r="B950" t="s">
        <v>1947</v>
      </c>
      <c r="C950" t="s">
        <v>27</v>
      </c>
      <c r="D950" t="s">
        <v>32</v>
      </c>
      <c r="E950" s="1">
        <v>45369</v>
      </c>
      <c r="F950" s="1">
        <v>45377</v>
      </c>
      <c r="G950">
        <v>3</v>
      </c>
      <c r="H950">
        <v>788.99</v>
      </c>
      <c r="I950" t="s">
        <v>15</v>
      </c>
      <c r="J950" t="s">
        <v>58</v>
      </c>
      <c r="K950" t="str">
        <f>TEXT(Table3[[#This Row],[Order Date]],"YYYY")</f>
        <v>2024</v>
      </c>
      <c r="L950" t="str">
        <f>TEXT(Table3[[#This Row],[Order Date]],"MMM")</f>
        <v>Mar</v>
      </c>
      <c r="M950" t="str">
        <f>TEXT(Table3[[#This Row],[Order Date]],"DDD")</f>
        <v>Mon</v>
      </c>
      <c r="N950" t="s">
        <v>17</v>
      </c>
      <c r="O950">
        <f>ROUND(G950*H950*VLOOKUP(Table3[[#This Row],[Product Name]],Table2[],2,FALSE),0)</f>
        <v>2012</v>
      </c>
      <c r="P950">
        <f>Table3[[#This Row],[Quantity]]*Table3[[#This Row],[Unit Price]]</f>
        <v>2366.9700000000003</v>
      </c>
      <c r="Q950">
        <f>Table3[[#This Row],[Sales Revenue]]-Table3[[#This Row],[Total Cost]]</f>
        <v>354.97000000000025</v>
      </c>
      <c r="R950">
        <f>DATEDIF(Table3[[#This Row],[Order Date]],Table3[[#This Row],[Delivery Date]],"D")</f>
        <v>8</v>
      </c>
    </row>
    <row r="951" spans="1:18" x14ac:dyDescent="0.35">
      <c r="A951" t="s">
        <v>1948</v>
      </c>
      <c r="B951" t="s">
        <v>1949</v>
      </c>
      <c r="C951" t="s">
        <v>27</v>
      </c>
      <c r="D951" t="s">
        <v>46</v>
      </c>
      <c r="E951" s="1">
        <v>45529</v>
      </c>
      <c r="F951" s="1">
        <v>45532</v>
      </c>
      <c r="G951">
        <v>6</v>
      </c>
      <c r="H951">
        <v>672.32</v>
      </c>
      <c r="I951" t="s">
        <v>33</v>
      </c>
      <c r="J951" t="s">
        <v>23</v>
      </c>
      <c r="K951" t="str">
        <f>TEXT(Table3[[#This Row],[Order Date]],"YYYY")</f>
        <v>2024</v>
      </c>
      <c r="L951" t="str">
        <f>TEXT(Table3[[#This Row],[Order Date]],"MMM")</f>
        <v>Aug</v>
      </c>
      <c r="M951" t="str">
        <f>TEXT(Table3[[#This Row],[Order Date]],"DDD")</f>
        <v>Sun</v>
      </c>
      <c r="N951" t="s">
        <v>43</v>
      </c>
      <c r="O951">
        <f>ROUND(G951*H951*VLOOKUP(Table3[[#This Row],[Product Name]],Table2[],2,FALSE),0)</f>
        <v>2219</v>
      </c>
      <c r="P951">
        <f>Table3[[#This Row],[Quantity]]*Table3[[#This Row],[Unit Price]]</f>
        <v>4033.92</v>
      </c>
      <c r="Q951">
        <f>Table3[[#This Row],[Sales Revenue]]-Table3[[#This Row],[Total Cost]]</f>
        <v>1814.92</v>
      </c>
      <c r="R951">
        <f>DATEDIF(Table3[[#This Row],[Order Date]],Table3[[#This Row],[Delivery Date]],"D")</f>
        <v>3</v>
      </c>
    </row>
    <row r="952" spans="1:18" x14ac:dyDescent="0.35">
      <c r="A952" t="s">
        <v>1950</v>
      </c>
      <c r="B952" t="s">
        <v>1951</v>
      </c>
      <c r="C952" t="s">
        <v>27</v>
      </c>
      <c r="D952" t="s">
        <v>88</v>
      </c>
      <c r="E952" s="1">
        <v>45645</v>
      </c>
      <c r="F952" s="1">
        <v>45650</v>
      </c>
      <c r="G952">
        <v>7</v>
      </c>
      <c r="H952">
        <v>379.91</v>
      </c>
      <c r="I952" t="s">
        <v>22</v>
      </c>
      <c r="J952" t="s">
        <v>16</v>
      </c>
      <c r="K952" t="str">
        <f>TEXT(Table3[[#This Row],[Order Date]],"YYYY")</f>
        <v>2024</v>
      </c>
      <c r="L952" t="str">
        <f>TEXT(Table3[[#This Row],[Order Date]],"MMM")</f>
        <v>Dec</v>
      </c>
      <c r="M952" t="str">
        <f>TEXT(Table3[[#This Row],[Order Date]],"DDD")</f>
        <v>Thu</v>
      </c>
      <c r="N952" t="s">
        <v>17</v>
      </c>
      <c r="O952">
        <f>ROUND(G952*H952*VLOOKUP(Table3[[#This Row],[Product Name]],Table2[],2,FALSE),0)</f>
        <v>1330</v>
      </c>
      <c r="P952">
        <f>Table3[[#This Row],[Quantity]]*Table3[[#This Row],[Unit Price]]</f>
        <v>2659.3700000000003</v>
      </c>
      <c r="Q952">
        <f>Table3[[#This Row],[Sales Revenue]]-Table3[[#This Row],[Total Cost]]</f>
        <v>1329.3700000000003</v>
      </c>
      <c r="R952">
        <f>DATEDIF(Table3[[#This Row],[Order Date]],Table3[[#This Row],[Delivery Date]],"D")</f>
        <v>5</v>
      </c>
    </row>
    <row r="953" spans="1:18" x14ac:dyDescent="0.35">
      <c r="A953" t="s">
        <v>1952</v>
      </c>
      <c r="B953" t="s">
        <v>1953</v>
      </c>
      <c r="C953" t="s">
        <v>37</v>
      </c>
      <c r="D953" t="s">
        <v>160</v>
      </c>
      <c r="E953" s="1">
        <v>45464</v>
      </c>
      <c r="F953" s="1">
        <v>45472</v>
      </c>
      <c r="G953">
        <v>7</v>
      </c>
      <c r="H953">
        <v>718.51</v>
      </c>
      <c r="I953" t="s">
        <v>15</v>
      </c>
      <c r="J953" t="s">
        <v>16</v>
      </c>
      <c r="K953" t="str">
        <f>TEXT(Table3[[#This Row],[Order Date]],"YYYY")</f>
        <v>2024</v>
      </c>
      <c r="L953" t="str">
        <f>TEXT(Table3[[#This Row],[Order Date]],"MMM")</f>
        <v>Jun</v>
      </c>
      <c r="M953" t="str">
        <f>TEXT(Table3[[#This Row],[Order Date]],"DDD")</f>
        <v>Fri</v>
      </c>
      <c r="N953" t="s">
        <v>50</v>
      </c>
      <c r="O953">
        <f>ROUND(G953*H953*VLOOKUP(Table3[[#This Row],[Product Name]],Table2[],2,FALSE),0)</f>
        <v>3772</v>
      </c>
      <c r="P953">
        <f>Table3[[#This Row],[Quantity]]*Table3[[#This Row],[Unit Price]]</f>
        <v>5029.57</v>
      </c>
      <c r="Q953">
        <f>Table3[[#This Row],[Sales Revenue]]-Table3[[#This Row],[Total Cost]]</f>
        <v>1257.5699999999997</v>
      </c>
      <c r="R953">
        <f>DATEDIF(Table3[[#This Row],[Order Date]],Table3[[#This Row],[Delivery Date]],"D")</f>
        <v>8</v>
      </c>
    </row>
    <row r="954" spans="1:18" x14ac:dyDescent="0.35">
      <c r="A954" t="s">
        <v>1954</v>
      </c>
      <c r="B954" t="s">
        <v>1955</v>
      </c>
      <c r="C954" t="s">
        <v>20</v>
      </c>
      <c r="D954" t="s">
        <v>69</v>
      </c>
      <c r="E954" s="1">
        <v>45377</v>
      </c>
      <c r="F954" s="1">
        <v>45381</v>
      </c>
      <c r="G954">
        <v>9</v>
      </c>
      <c r="H954">
        <v>365.07</v>
      </c>
      <c r="I954" t="s">
        <v>22</v>
      </c>
      <c r="J954" t="s">
        <v>16</v>
      </c>
      <c r="K954" t="str">
        <f>TEXT(Table3[[#This Row],[Order Date]],"YYYY")</f>
        <v>2024</v>
      </c>
      <c r="L954" t="str">
        <f>TEXT(Table3[[#This Row],[Order Date]],"MMM")</f>
        <v>Mar</v>
      </c>
      <c r="M954" t="str">
        <f>TEXT(Table3[[#This Row],[Order Date]],"DDD")</f>
        <v>Tue</v>
      </c>
      <c r="N954" t="s">
        <v>17</v>
      </c>
      <c r="O954">
        <f>ROUND(G954*H954*VLOOKUP(Table3[[#This Row],[Product Name]],Table2[],2,FALSE),0)</f>
        <v>2300</v>
      </c>
      <c r="P954">
        <f>Table3[[#This Row],[Quantity]]*Table3[[#This Row],[Unit Price]]</f>
        <v>3285.63</v>
      </c>
      <c r="Q954">
        <f>Table3[[#This Row],[Sales Revenue]]-Table3[[#This Row],[Total Cost]]</f>
        <v>985.63000000000011</v>
      </c>
      <c r="R954">
        <f>DATEDIF(Table3[[#This Row],[Order Date]],Table3[[#This Row],[Delivery Date]],"D")</f>
        <v>4</v>
      </c>
    </row>
    <row r="955" spans="1:18" x14ac:dyDescent="0.35">
      <c r="A955" t="s">
        <v>1956</v>
      </c>
      <c r="B955" t="s">
        <v>1957</v>
      </c>
      <c r="C955" t="s">
        <v>13</v>
      </c>
      <c r="D955" t="s">
        <v>55</v>
      </c>
      <c r="E955" s="1">
        <v>45443</v>
      </c>
      <c r="F955" s="1">
        <v>45453</v>
      </c>
      <c r="G955">
        <v>7</v>
      </c>
      <c r="H955">
        <v>366.4</v>
      </c>
      <c r="I955" t="s">
        <v>22</v>
      </c>
      <c r="J955" t="s">
        <v>16</v>
      </c>
      <c r="K955" t="str">
        <f>TEXT(Table3[[#This Row],[Order Date]],"YYYY")</f>
        <v>2024</v>
      </c>
      <c r="L955" t="str">
        <f>TEXT(Table3[[#This Row],[Order Date]],"MMM")</f>
        <v>May</v>
      </c>
      <c r="M955" t="str">
        <f>TEXT(Table3[[#This Row],[Order Date]],"DDD")</f>
        <v>Fri</v>
      </c>
      <c r="N955" t="s">
        <v>24</v>
      </c>
      <c r="O955">
        <f>ROUND(G955*H955*VLOOKUP(Table3[[#This Row],[Product Name]],Table2[],2,FALSE),0)</f>
        <v>1539</v>
      </c>
      <c r="P955">
        <f>Table3[[#This Row],[Quantity]]*Table3[[#This Row],[Unit Price]]</f>
        <v>2564.7999999999997</v>
      </c>
      <c r="Q955">
        <f>Table3[[#This Row],[Sales Revenue]]-Table3[[#This Row],[Total Cost]]</f>
        <v>1025.7999999999997</v>
      </c>
      <c r="R955">
        <f>DATEDIF(Table3[[#This Row],[Order Date]],Table3[[#This Row],[Delivery Date]],"D")</f>
        <v>10</v>
      </c>
    </row>
    <row r="956" spans="1:18" x14ac:dyDescent="0.35">
      <c r="A956" t="s">
        <v>1958</v>
      </c>
      <c r="B956" t="s">
        <v>1959</v>
      </c>
      <c r="C956" t="s">
        <v>37</v>
      </c>
      <c r="D956" t="s">
        <v>85</v>
      </c>
      <c r="E956" s="1">
        <v>45678</v>
      </c>
      <c r="F956" s="1">
        <v>45685</v>
      </c>
      <c r="G956">
        <v>5</v>
      </c>
      <c r="H956">
        <v>414.23</v>
      </c>
      <c r="I956" t="s">
        <v>15</v>
      </c>
      <c r="J956" t="s">
        <v>58</v>
      </c>
      <c r="K956" t="str">
        <f>TEXT(Table3[[#This Row],[Order Date]],"YYYY")</f>
        <v>2025</v>
      </c>
      <c r="L956" t="str">
        <f>TEXT(Table3[[#This Row],[Order Date]],"MMM")</f>
        <v>Jan</v>
      </c>
      <c r="M956" t="str">
        <f>TEXT(Table3[[#This Row],[Order Date]],"DDD")</f>
        <v>Tue</v>
      </c>
      <c r="N956" t="s">
        <v>29</v>
      </c>
      <c r="O956">
        <f>ROUND(G956*H956*VLOOKUP(Table3[[#This Row],[Product Name]],Table2[],2,FALSE),0)</f>
        <v>1139</v>
      </c>
      <c r="P956">
        <f>Table3[[#This Row],[Quantity]]*Table3[[#This Row],[Unit Price]]</f>
        <v>2071.15</v>
      </c>
      <c r="Q956">
        <f>Table3[[#This Row],[Sales Revenue]]-Table3[[#This Row],[Total Cost]]</f>
        <v>932.15000000000009</v>
      </c>
      <c r="R956">
        <f>DATEDIF(Table3[[#This Row],[Order Date]],Table3[[#This Row],[Delivery Date]],"D")</f>
        <v>7</v>
      </c>
    </row>
    <row r="957" spans="1:18" x14ac:dyDescent="0.35">
      <c r="A957" t="s">
        <v>1960</v>
      </c>
      <c r="B957" t="s">
        <v>1961</v>
      </c>
      <c r="C957" t="s">
        <v>27</v>
      </c>
      <c r="D957" t="s">
        <v>46</v>
      </c>
      <c r="E957" s="1">
        <v>45353</v>
      </c>
      <c r="F957" s="1">
        <v>45363</v>
      </c>
      <c r="G957">
        <v>1</v>
      </c>
      <c r="H957">
        <v>467.94</v>
      </c>
      <c r="I957" t="s">
        <v>15</v>
      </c>
      <c r="J957" t="s">
        <v>58</v>
      </c>
      <c r="K957" t="str">
        <f>TEXT(Table3[[#This Row],[Order Date]],"YYYY")</f>
        <v>2024</v>
      </c>
      <c r="L957" t="str">
        <f>TEXT(Table3[[#This Row],[Order Date]],"MMM")</f>
        <v>Mar</v>
      </c>
      <c r="M957" t="str">
        <f>TEXT(Table3[[#This Row],[Order Date]],"DDD")</f>
        <v>Sat</v>
      </c>
      <c r="N957" t="s">
        <v>34</v>
      </c>
      <c r="O957">
        <f>ROUND(G957*H957*VLOOKUP(Table3[[#This Row],[Product Name]],Table2[],2,FALSE),0)</f>
        <v>257</v>
      </c>
      <c r="P957">
        <f>Table3[[#This Row],[Quantity]]*Table3[[#This Row],[Unit Price]]</f>
        <v>467.94</v>
      </c>
      <c r="Q957">
        <f>Table3[[#This Row],[Sales Revenue]]-Table3[[#This Row],[Total Cost]]</f>
        <v>210.94</v>
      </c>
      <c r="R957">
        <f>DATEDIF(Table3[[#This Row],[Order Date]],Table3[[#This Row],[Delivery Date]],"D")</f>
        <v>10</v>
      </c>
    </row>
    <row r="958" spans="1:18" x14ac:dyDescent="0.35">
      <c r="A958" t="s">
        <v>1962</v>
      </c>
      <c r="B958" t="s">
        <v>1963</v>
      </c>
      <c r="C958" t="s">
        <v>27</v>
      </c>
      <c r="D958" t="s">
        <v>32</v>
      </c>
      <c r="E958" s="1">
        <v>45695</v>
      </c>
      <c r="F958" s="1">
        <v>45698</v>
      </c>
      <c r="G958">
        <v>4</v>
      </c>
      <c r="H958">
        <v>537.64</v>
      </c>
      <c r="I958" t="s">
        <v>22</v>
      </c>
      <c r="J958" t="s">
        <v>58</v>
      </c>
      <c r="K958" t="str">
        <f>TEXT(Table3[[#This Row],[Order Date]],"YYYY")</f>
        <v>2025</v>
      </c>
      <c r="L958" t="str">
        <f>TEXT(Table3[[#This Row],[Order Date]],"MMM")</f>
        <v>Feb</v>
      </c>
      <c r="M958" t="str">
        <f>TEXT(Table3[[#This Row],[Order Date]],"DDD")</f>
        <v>Fri</v>
      </c>
      <c r="N958" t="s">
        <v>29</v>
      </c>
      <c r="O958">
        <f>ROUND(G958*H958*VLOOKUP(Table3[[#This Row],[Product Name]],Table2[],2,FALSE),0)</f>
        <v>1828</v>
      </c>
      <c r="P958">
        <f>Table3[[#This Row],[Quantity]]*Table3[[#This Row],[Unit Price]]</f>
        <v>2150.56</v>
      </c>
      <c r="Q958">
        <f>Table3[[#This Row],[Sales Revenue]]-Table3[[#This Row],[Total Cost]]</f>
        <v>322.55999999999995</v>
      </c>
      <c r="R958">
        <f>DATEDIF(Table3[[#This Row],[Order Date]],Table3[[#This Row],[Delivery Date]],"D")</f>
        <v>3</v>
      </c>
    </row>
    <row r="959" spans="1:18" x14ac:dyDescent="0.35">
      <c r="A959" t="s">
        <v>1964</v>
      </c>
      <c r="B959" t="s">
        <v>1965</v>
      </c>
      <c r="C959" t="s">
        <v>27</v>
      </c>
      <c r="D959" t="s">
        <v>28</v>
      </c>
      <c r="E959" s="1">
        <v>45638</v>
      </c>
      <c r="F959" s="1">
        <v>45645</v>
      </c>
      <c r="G959">
        <v>2</v>
      </c>
      <c r="H959">
        <v>563.16</v>
      </c>
      <c r="I959" t="s">
        <v>22</v>
      </c>
      <c r="J959" t="s">
        <v>23</v>
      </c>
      <c r="K959" t="str">
        <f>TEXT(Table3[[#This Row],[Order Date]],"YYYY")</f>
        <v>2024</v>
      </c>
      <c r="L959" t="str">
        <f>TEXT(Table3[[#This Row],[Order Date]],"MMM")</f>
        <v>Dec</v>
      </c>
      <c r="M959" t="str">
        <f>TEXT(Table3[[#This Row],[Order Date]],"DDD")</f>
        <v>Thu</v>
      </c>
      <c r="N959" t="s">
        <v>50</v>
      </c>
      <c r="O959">
        <f>ROUND(G959*H959*VLOOKUP(Table3[[#This Row],[Product Name]],Table2[],2,FALSE),0)</f>
        <v>901</v>
      </c>
      <c r="P959">
        <f>Table3[[#This Row],[Quantity]]*Table3[[#This Row],[Unit Price]]</f>
        <v>1126.32</v>
      </c>
      <c r="Q959">
        <f>Table3[[#This Row],[Sales Revenue]]-Table3[[#This Row],[Total Cost]]</f>
        <v>225.31999999999994</v>
      </c>
      <c r="R959">
        <f>DATEDIF(Table3[[#This Row],[Order Date]],Table3[[#This Row],[Delivery Date]],"D")</f>
        <v>7</v>
      </c>
    </row>
    <row r="960" spans="1:18" x14ac:dyDescent="0.35">
      <c r="A960" t="s">
        <v>1966</v>
      </c>
      <c r="B960" t="s">
        <v>1967</v>
      </c>
      <c r="C960" t="s">
        <v>37</v>
      </c>
      <c r="D960" t="s">
        <v>38</v>
      </c>
      <c r="E960" s="1">
        <v>45733</v>
      </c>
      <c r="F960" s="1">
        <v>45742</v>
      </c>
      <c r="G960">
        <v>10</v>
      </c>
      <c r="H960">
        <v>197.96</v>
      </c>
      <c r="I960" t="s">
        <v>22</v>
      </c>
      <c r="J960" t="s">
        <v>23</v>
      </c>
      <c r="K960" t="str">
        <f>TEXT(Table3[[#This Row],[Order Date]],"YYYY")</f>
        <v>2025</v>
      </c>
      <c r="L960" t="str">
        <f>TEXT(Table3[[#This Row],[Order Date]],"MMM")</f>
        <v>Mar</v>
      </c>
      <c r="M960" t="str">
        <f>TEXT(Table3[[#This Row],[Order Date]],"DDD")</f>
        <v>Mon</v>
      </c>
      <c r="N960" t="s">
        <v>43</v>
      </c>
      <c r="O960">
        <f>ROUND(G960*H960*VLOOKUP(Table3[[#This Row],[Product Name]],Table2[],2,FALSE),0)</f>
        <v>1386</v>
      </c>
      <c r="P960">
        <f>Table3[[#This Row],[Quantity]]*Table3[[#This Row],[Unit Price]]</f>
        <v>1979.6000000000001</v>
      </c>
      <c r="Q960">
        <f>Table3[[#This Row],[Sales Revenue]]-Table3[[#This Row],[Total Cost]]</f>
        <v>593.60000000000014</v>
      </c>
      <c r="R960">
        <f>DATEDIF(Table3[[#This Row],[Order Date]],Table3[[#This Row],[Delivery Date]],"D")</f>
        <v>9</v>
      </c>
    </row>
    <row r="961" spans="1:18" x14ac:dyDescent="0.35">
      <c r="A961" t="s">
        <v>1968</v>
      </c>
      <c r="B961" t="s">
        <v>1969</v>
      </c>
      <c r="C961" t="s">
        <v>20</v>
      </c>
      <c r="D961" t="s">
        <v>21</v>
      </c>
      <c r="E961" s="1">
        <v>45398</v>
      </c>
      <c r="F961" s="1">
        <v>45408</v>
      </c>
      <c r="G961">
        <v>3</v>
      </c>
      <c r="H961">
        <v>373.96</v>
      </c>
      <c r="I961" t="s">
        <v>15</v>
      </c>
      <c r="J961" t="s">
        <v>58</v>
      </c>
      <c r="K961" t="str">
        <f>TEXT(Table3[[#This Row],[Order Date]],"YYYY")</f>
        <v>2024</v>
      </c>
      <c r="L961" t="str">
        <f>TEXT(Table3[[#This Row],[Order Date]],"MMM")</f>
        <v>Apr</v>
      </c>
      <c r="M961" t="str">
        <f>TEXT(Table3[[#This Row],[Order Date]],"DDD")</f>
        <v>Tue</v>
      </c>
      <c r="N961" t="s">
        <v>79</v>
      </c>
      <c r="O961">
        <f>ROUND(G961*H961*VLOOKUP(Table3[[#This Row],[Product Name]],Table2[],2,FALSE),0)</f>
        <v>729</v>
      </c>
      <c r="P961">
        <f>Table3[[#This Row],[Quantity]]*Table3[[#This Row],[Unit Price]]</f>
        <v>1121.8799999999999</v>
      </c>
      <c r="Q961">
        <f>Table3[[#This Row],[Sales Revenue]]-Table3[[#This Row],[Total Cost]]</f>
        <v>392.87999999999988</v>
      </c>
      <c r="R961">
        <f>DATEDIF(Table3[[#This Row],[Order Date]],Table3[[#This Row],[Delivery Date]],"D")</f>
        <v>10</v>
      </c>
    </row>
    <row r="962" spans="1:18" x14ac:dyDescent="0.35">
      <c r="A962" t="s">
        <v>1970</v>
      </c>
      <c r="B962" t="s">
        <v>1971</v>
      </c>
      <c r="C962" t="s">
        <v>20</v>
      </c>
      <c r="D962" t="s">
        <v>103</v>
      </c>
      <c r="E962" s="1">
        <v>45454</v>
      </c>
      <c r="F962" s="1">
        <v>45462</v>
      </c>
      <c r="G962">
        <v>2</v>
      </c>
      <c r="H962">
        <v>484.25</v>
      </c>
      <c r="I962" t="s">
        <v>33</v>
      </c>
      <c r="J962" t="s">
        <v>58</v>
      </c>
      <c r="K962" t="str">
        <f>TEXT(Table3[[#This Row],[Order Date]],"YYYY")</f>
        <v>2024</v>
      </c>
      <c r="L962" t="str">
        <f>TEXT(Table3[[#This Row],[Order Date]],"MMM")</f>
        <v>Jun</v>
      </c>
      <c r="M962" t="str">
        <f>TEXT(Table3[[#This Row],[Order Date]],"DDD")</f>
        <v>Tue</v>
      </c>
      <c r="N962" t="s">
        <v>24</v>
      </c>
      <c r="O962">
        <f>ROUND(G962*H962*VLOOKUP(Table3[[#This Row],[Product Name]],Table2[],2,FALSE),0)</f>
        <v>533</v>
      </c>
      <c r="P962">
        <f>Table3[[#This Row],[Quantity]]*Table3[[#This Row],[Unit Price]]</f>
        <v>968.5</v>
      </c>
      <c r="Q962">
        <f>Table3[[#This Row],[Sales Revenue]]-Table3[[#This Row],[Total Cost]]</f>
        <v>435.5</v>
      </c>
      <c r="R962">
        <f>DATEDIF(Table3[[#This Row],[Order Date]],Table3[[#This Row],[Delivery Date]],"D")</f>
        <v>8</v>
      </c>
    </row>
    <row r="963" spans="1:18" x14ac:dyDescent="0.35">
      <c r="A963" t="s">
        <v>1972</v>
      </c>
      <c r="B963" t="s">
        <v>1973</v>
      </c>
      <c r="C963" t="s">
        <v>61</v>
      </c>
      <c r="D963" t="s">
        <v>78</v>
      </c>
      <c r="E963" s="1">
        <v>45624</v>
      </c>
      <c r="F963" s="1">
        <v>45626</v>
      </c>
      <c r="G963">
        <v>3</v>
      </c>
      <c r="H963">
        <v>992.99</v>
      </c>
      <c r="I963" t="s">
        <v>15</v>
      </c>
      <c r="J963" t="s">
        <v>16</v>
      </c>
      <c r="K963" t="str">
        <f>TEXT(Table3[[#This Row],[Order Date]],"YYYY")</f>
        <v>2024</v>
      </c>
      <c r="L963" t="str">
        <f>TEXT(Table3[[#This Row],[Order Date]],"MMM")</f>
        <v>Nov</v>
      </c>
      <c r="M963" t="str">
        <f>TEXT(Table3[[#This Row],[Order Date]],"DDD")</f>
        <v>Thu</v>
      </c>
      <c r="N963" t="s">
        <v>39</v>
      </c>
      <c r="O963">
        <f>ROUND(G963*H963*VLOOKUP(Table3[[#This Row],[Product Name]],Table2[],2,FALSE),0)</f>
        <v>2085</v>
      </c>
      <c r="P963">
        <f>Table3[[#This Row],[Quantity]]*Table3[[#This Row],[Unit Price]]</f>
        <v>2978.9700000000003</v>
      </c>
      <c r="Q963">
        <f>Table3[[#This Row],[Sales Revenue]]-Table3[[#This Row],[Total Cost]]</f>
        <v>893.97000000000025</v>
      </c>
      <c r="R963">
        <f>DATEDIF(Table3[[#This Row],[Order Date]],Table3[[#This Row],[Delivery Date]],"D")</f>
        <v>2</v>
      </c>
    </row>
    <row r="964" spans="1:18" x14ac:dyDescent="0.35">
      <c r="A964" t="s">
        <v>1974</v>
      </c>
      <c r="B964" t="s">
        <v>1402</v>
      </c>
      <c r="C964" t="s">
        <v>20</v>
      </c>
      <c r="D964" t="s">
        <v>103</v>
      </c>
      <c r="E964" s="1">
        <v>45419</v>
      </c>
      <c r="F964" s="1">
        <v>45421</v>
      </c>
      <c r="G964">
        <v>5</v>
      </c>
      <c r="H964">
        <v>226.92</v>
      </c>
      <c r="I964" t="s">
        <v>22</v>
      </c>
      <c r="J964" t="s">
        <v>58</v>
      </c>
      <c r="K964" t="str">
        <f>TEXT(Table3[[#This Row],[Order Date]],"YYYY")</f>
        <v>2024</v>
      </c>
      <c r="L964" t="str">
        <f>TEXT(Table3[[#This Row],[Order Date]],"MMM")</f>
        <v>May</v>
      </c>
      <c r="M964" t="str">
        <f>TEXT(Table3[[#This Row],[Order Date]],"DDD")</f>
        <v>Tue</v>
      </c>
      <c r="N964" t="s">
        <v>39</v>
      </c>
      <c r="O964">
        <f>ROUND(G964*H964*VLOOKUP(Table3[[#This Row],[Product Name]],Table2[],2,FALSE),0)</f>
        <v>624</v>
      </c>
      <c r="P964">
        <f>Table3[[#This Row],[Quantity]]*Table3[[#This Row],[Unit Price]]</f>
        <v>1134.5999999999999</v>
      </c>
      <c r="Q964">
        <f>Table3[[#This Row],[Sales Revenue]]-Table3[[#This Row],[Total Cost]]</f>
        <v>510.59999999999991</v>
      </c>
      <c r="R964">
        <f>DATEDIF(Table3[[#This Row],[Order Date]],Table3[[#This Row],[Delivery Date]],"D")</f>
        <v>2</v>
      </c>
    </row>
    <row r="965" spans="1:18" x14ac:dyDescent="0.35">
      <c r="A965" t="s">
        <v>1975</v>
      </c>
      <c r="B965" t="s">
        <v>1976</v>
      </c>
      <c r="C965" t="s">
        <v>27</v>
      </c>
      <c r="D965" t="s">
        <v>88</v>
      </c>
      <c r="E965" s="1">
        <v>45387</v>
      </c>
      <c r="F965" s="1">
        <v>45397</v>
      </c>
      <c r="G965">
        <v>2</v>
      </c>
      <c r="H965">
        <v>416.23</v>
      </c>
      <c r="I965" t="s">
        <v>22</v>
      </c>
      <c r="J965" t="s">
        <v>16</v>
      </c>
      <c r="K965" t="str">
        <f>TEXT(Table3[[#This Row],[Order Date]],"YYYY")</f>
        <v>2024</v>
      </c>
      <c r="L965" t="str">
        <f>TEXT(Table3[[#This Row],[Order Date]],"MMM")</f>
        <v>Apr</v>
      </c>
      <c r="M965" t="str">
        <f>TEXT(Table3[[#This Row],[Order Date]],"DDD")</f>
        <v>Fri</v>
      </c>
      <c r="N965" t="s">
        <v>17</v>
      </c>
      <c r="O965">
        <f>ROUND(G965*H965*VLOOKUP(Table3[[#This Row],[Product Name]],Table2[],2,FALSE),0)</f>
        <v>416</v>
      </c>
      <c r="P965">
        <f>Table3[[#This Row],[Quantity]]*Table3[[#This Row],[Unit Price]]</f>
        <v>832.46</v>
      </c>
      <c r="Q965">
        <f>Table3[[#This Row],[Sales Revenue]]-Table3[[#This Row],[Total Cost]]</f>
        <v>416.46000000000004</v>
      </c>
      <c r="R965">
        <f>DATEDIF(Table3[[#This Row],[Order Date]],Table3[[#This Row],[Delivery Date]],"D")</f>
        <v>10</v>
      </c>
    </row>
    <row r="966" spans="1:18" x14ac:dyDescent="0.35">
      <c r="A966" t="s">
        <v>1977</v>
      </c>
      <c r="B966" t="s">
        <v>1978</v>
      </c>
      <c r="C966" t="s">
        <v>27</v>
      </c>
      <c r="D966" t="s">
        <v>28</v>
      </c>
      <c r="E966" s="1">
        <v>45308</v>
      </c>
      <c r="F966" s="1">
        <v>45315</v>
      </c>
      <c r="G966">
        <v>9</v>
      </c>
      <c r="H966">
        <v>182.23</v>
      </c>
      <c r="I966" t="s">
        <v>15</v>
      </c>
      <c r="J966" t="s">
        <v>49</v>
      </c>
      <c r="K966" t="str">
        <f>TEXT(Table3[[#This Row],[Order Date]],"YYYY")</f>
        <v>2024</v>
      </c>
      <c r="L966" t="str">
        <f>TEXT(Table3[[#This Row],[Order Date]],"MMM")</f>
        <v>Jan</v>
      </c>
      <c r="M966" t="str">
        <f>TEXT(Table3[[#This Row],[Order Date]],"DDD")</f>
        <v>Wed</v>
      </c>
      <c r="N966" t="s">
        <v>50</v>
      </c>
      <c r="O966">
        <f>ROUND(G966*H966*VLOOKUP(Table3[[#This Row],[Product Name]],Table2[],2,FALSE),0)</f>
        <v>1312</v>
      </c>
      <c r="P966">
        <f>Table3[[#This Row],[Quantity]]*Table3[[#This Row],[Unit Price]]</f>
        <v>1640.07</v>
      </c>
      <c r="Q966">
        <f>Table3[[#This Row],[Sales Revenue]]-Table3[[#This Row],[Total Cost]]</f>
        <v>328.06999999999994</v>
      </c>
      <c r="R966">
        <f>DATEDIF(Table3[[#This Row],[Order Date]],Table3[[#This Row],[Delivery Date]],"D")</f>
        <v>7</v>
      </c>
    </row>
    <row r="967" spans="1:18" x14ac:dyDescent="0.35">
      <c r="A967" t="s">
        <v>1979</v>
      </c>
      <c r="B967" t="s">
        <v>1980</v>
      </c>
      <c r="C967" t="s">
        <v>20</v>
      </c>
      <c r="D967" t="s">
        <v>93</v>
      </c>
      <c r="E967" s="1">
        <v>45617</v>
      </c>
      <c r="F967" s="1">
        <v>45627</v>
      </c>
      <c r="G967">
        <v>4</v>
      </c>
      <c r="H967">
        <v>262.08999999999997</v>
      </c>
      <c r="I967" t="s">
        <v>22</v>
      </c>
      <c r="J967" t="s">
        <v>23</v>
      </c>
      <c r="K967" t="str">
        <f>TEXT(Table3[[#This Row],[Order Date]],"YYYY")</f>
        <v>2024</v>
      </c>
      <c r="L967" t="str">
        <f>TEXT(Table3[[#This Row],[Order Date]],"MMM")</f>
        <v>Nov</v>
      </c>
      <c r="M967" t="str">
        <f>TEXT(Table3[[#This Row],[Order Date]],"DDD")</f>
        <v>Thu</v>
      </c>
      <c r="N967" t="s">
        <v>43</v>
      </c>
      <c r="O967">
        <f>ROUND(G967*H967*VLOOKUP(Table3[[#This Row],[Product Name]],Table2[],2,FALSE),0)</f>
        <v>629</v>
      </c>
      <c r="P967">
        <f>Table3[[#This Row],[Quantity]]*Table3[[#This Row],[Unit Price]]</f>
        <v>1048.3599999999999</v>
      </c>
      <c r="Q967">
        <f>Table3[[#This Row],[Sales Revenue]]-Table3[[#This Row],[Total Cost]]</f>
        <v>419.3599999999999</v>
      </c>
      <c r="R967">
        <f>DATEDIF(Table3[[#This Row],[Order Date]],Table3[[#This Row],[Delivery Date]],"D")</f>
        <v>10</v>
      </c>
    </row>
    <row r="968" spans="1:18" x14ac:dyDescent="0.35">
      <c r="A968" t="s">
        <v>1981</v>
      </c>
      <c r="B968" t="s">
        <v>1982</v>
      </c>
      <c r="C968" t="s">
        <v>20</v>
      </c>
      <c r="D968" t="s">
        <v>69</v>
      </c>
      <c r="E968" s="1">
        <v>45324</v>
      </c>
      <c r="F968" s="1">
        <v>45326</v>
      </c>
      <c r="G968">
        <v>7</v>
      </c>
      <c r="H968">
        <v>338.1</v>
      </c>
      <c r="I968" t="s">
        <v>15</v>
      </c>
      <c r="J968" t="s">
        <v>23</v>
      </c>
      <c r="K968" t="str">
        <f>TEXT(Table3[[#This Row],[Order Date]],"YYYY")</f>
        <v>2024</v>
      </c>
      <c r="L968" t="str">
        <f>TEXT(Table3[[#This Row],[Order Date]],"MMM")</f>
        <v>Feb</v>
      </c>
      <c r="M968" t="str">
        <f>TEXT(Table3[[#This Row],[Order Date]],"DDD")</f>
        <v>Fri</v>
      </c>
      <c r="N968" t="s">
        <v>24</v>
      </c>
      <c r="O968">
        <f>ROUND(G968*H968*VLOOKUP(Table3[[#This Row],[Product Name]],Table2[],2,FALSE),0)</f>
        <v>1657</v>
      </c>
      <c r="P968">
        <f>Table3[[#This Row],[Quantity]]*Table3[[#This Row],[Unit Price]]</f>
        <v>2366.7000000000003</v>
      </c>
      <c r="Q968">
        <f>Table3[[#This Row],[Sales Revenue]]-Table3[[#This Row],[Total Cost]]</f>
        <v>709.70000000000027</v>
      </c>
      <c r="R968">
        <f>DATEDIF(Table3[[#This Row],[Order Date]],Table3[[#This Row],[Delivery Date]],"D")</f>
        <v>2</v>
      </c>
    </row>
    <row r="969" spans="1:18" x14ac:dyDescent="0.35">
      <c r="A969" t="s">
        <v>1983</v>
      </c>
      <c r="B969" t="s">
        <v>1984</v>
      </c>
      <c r="C969" t="s">
        <v>37</v>
      </c>
      <c r="D969" t="s">
        <v>75</v>
      </c>
      <c r="E969" s="1">
        <v>45656</v>
      </c>
      <c r="F969" s="1">
        <v>45660</v>
      </c>
      <c r="G969">
        <v>4</v>
      </c>
      <c r="H969">
        <v>147.44</v>
      </c>
      <c r="I969" t="s">
        <v>15</v>
      </c>
      <c r="J969" t="s">
        <v>23</v>
      </c>
      <c r="K969" t="str">
        <f>TEXT(Table3[[#This Row],[Order Date]],"YYYY")</f>
        <v>2024</v>
      </c>
      <c r="L969" t="str">
        <f>TEXT(Table3[[#This Row],[Order Date]],"MMM")</f>
        <v>Dec</v>
      </c>
      <c r="M969" t="str">
        <f>TEXT(Table3[[#This Row],[Order Date]],"DDD")</f>
        <v>Mon</v>
      </c>
      <c r="N969" t="s">
        <v>96</v>
      </c>
      <c r="O969">
        <f>ROUND(G969*H969*VLOOKUP(Table3[[#This Row],[Product Name]],Table2[],2,FALSE),0)</f>
        <v>472</v>
      </c>
      <c r="P969">
        <f>Table3[[#This Row],[Quantity]]*Table3[[#This Row],[Unit Price]]</f>
        <v>589.76</v>
      </c>
      <c r="Q969">
        <f>Table3[[#This Row],[Sales Revenue]]-Table3[[#This Row],[Total Cost]]</f>
        <v>117.75999999999999</v>
      </c>
      <c r="R969">
        <f>DATEDIF(Table3[[#This Row],[Order Date]],Table3[[#This Row],[Delivery Date]],"D")</f>
        <v>4</v>
      </c>
    </row>
    <row r="970" spans="1:18" x14ac:dyDescent="0.35">
      <c r="A970" t="s">
        <v>1985</v>
      </c>
      <c r="B970" t="s">
        <v>1986</v>
      </c>
      <c r="C970" t="s">
        <v>13</v>
      </c>
      <c r="D970" t="s">
        <v>42</v>
      </c>
      <c r="E970" s="1">
        <v>45580</v>
      </c>
      <c r="F970" s="1">
        <v>45584</v>
      </c>
      <c r="G970">
        <v>5</v>
      </c>
      <c r="H970">
        <v>671.1</v>
      </c>
      <c r="I970" t="s">
        <v>22</v>
      </c>
      <c r="J970" t="s">
        <v>23</v>
      </c>
      <c r="K970" t="str">
        <f>TEXT(Table3[[#This Row],[Order Date]],"YYYY")</f>
        <v>2024</v>
      </c>
      <c r="L970" t="str">
        <f>TEXT(Table3[[#This Row],[Order Date]],"MMM")</f>
        <v>Oct</v>
      </c>
      <c r="M970" t="str">
        <f>TEXT(Table3[[#This Row],[Order Date]],"DDD")</f>
        <v>Tue</v>
      </c>
      <c r="N970" t="s">
        <v>24</v>
      </c>
      <c r="O970">
        <f>ROUND(G970*H970*VLOOKUP(Table3[[#This Row],[Product Name]],Table2[],2,FALSE),0)</f>
        <v>1678</v>
      </c>
      <c r="P970">
        <f>Table3[[#This Row],[Quantity]]*Table3[[#This Row],[Unit Price]]</f>
        <v>3355.5</v>
      </c>
      <c r="Q970">
        <f>Table3[[#This Row],[Sales Revenue]]-Table3[[#This Row],[Total Cost]]</f>
        <v>1677.5</v>
      </c>
      <c r="R970">
        <f>DATEDIF(Table3[[#This Row],[Order Date]],Table3[[#This Row],[Delivery Date]],"D")</f>
        <v>4</v>
      </c>
    </row>
    <row r="971" spans="1:18" x14ac:dyDescent="0.35">
      <c r="A971" t="s">
        <v>1987</v>
      </c>
      <c r="B971" t="s">
        <v>1988</v>
      </c>
      <c r="C971" t="s">
        <v>20</v>
      </c>
      <c r="D971" t="s">
        <v>93</v>
      </c>
      <c r="E971" s="1">
        <v>45360</v>
      </c>
      <c r="F971" s="1">
        <v>45363</v>
      </c>
      <c r="G971">
        <v>8</v>
      </c>
      <c r="H971">
        <v>907.08</v>
      </c>
      <c r="I971" t="s">
        <v>22</v>
      </c>
      <c r="J971" t="s">
        <v>49</v>
      </c>
      <c r="K971" t="str">
        <f>TEXT(Table3[[#This Row],[Order Date]],"YYYY")</f>
        <v>2024</v>
      </c>
      <c r="L971" t="str">
        <f>TEXT(Table3[[#This Row],[Order Date]],"MMM")</f>
        <v>Mar</v>
      </c>
      <c r="M971" t="str">
        <f>TEXT(Table3[[#This Row],[Order Date]],"DDD")</f>
        <v>Sat</v>
      </c>
      <c r="N971" t="s">
        <v>43</v>
      </c>
      <c r="O971">
        <f>ROUND(G971*H971*VLOOKUP(Table3[[#This Row],[Product Name]],Table2[],2,FALSE),0)</f>
        <v>4354</v>
      </c>
      <c r="P971">
        <f>Table3[[#This Row],[Quantity]]*Table3[[#This Row],[Unit Price]]</f>
        <v>7256.64</v>
      </c>
      <c r="Q971">
        <f>Table3[[#This Row],[Sales Revenue]]-Table3[[#This Row],[Total Cost]]</f>
        <v>2902.6400000000003</v>
      </c>
      <c r="R971">
        <f>DATEDIF(Table3[[#This Row],[Order Date]],Table3[[#This Row],[Delivery Date]],"D")</f>
        <v>3</v>
      </c>
    </row>
    <row r="972" spans="1:18" x14ac:dyDescent="0.35">
      <c r="A972" t="s">
        <v>1989</v>
      </c>
      <c r="B972" t="s">
        <v>1990</v>
      </c>
      <c r="C972" t="s">
        <v>20</v>
      </c>
      <c r="D972" t="s">
        <v>21</v>
      </c>
      <c r="E972" s="1">
        <v>45581</v>
      </c>
      <c r="F972" s="1">
        <v>45590</v>
      </c>
      <c r="G972">
        <v>9</v>
      </c>
      <c r="H972">
        <v>594.49</v>
      </c>
      <c r="I972" t="s">
        <v>22</v>
      </c>
      <c r="J972" t="s">
        <v>49</v>
      </c>
      <c r="K972" t="str">
        <f>TEXT(Table3[[#This Row],[Order Date]],"YYYY")</f>
        <v>2024</v>
      </c>
      <c r="L972" t="str">
        <f>TEXT(Table3[[#This Row],[Order Date]],"MMM")</f>
        <v>Oct</v>
      </c>
      <c r="M972" t="str">
        <f>TEXT(Table3[[#This Row],[Order Date]],"DDD")</f>
        <v>Wed</v>
      </c>
      <c r="N972" t="s">
        <v>79</v>
      </c>
      <c r="O972">
        <f>ROUND(G972*H972*VLOOKUP(Table3[[#This Row],[Product Name]],Table2[],2,FALSE),0)</f>
        <v>3478</v>
      </c>
      <c r="P972">
        <f>Table3[[#This Row],[Quantity]]*Table3[[#This Row],[Unit Price]]</f>
        <v>5350.41</v>
      </c>
      <c r="Q972">
        <f>Table3[[#This Row],[Sales Revenue]]-Table3[[#This Row],[Total Cost]]</f>
        <v>1872.4099999999999</v>
      </c>
      <c r="R972">
        <f>DATEDIF(Table3[[#This Row],[Order Date]],Table3[[#This Row],[Delivery Date]],"D")</f>
        <v>9</v>
      </c>
    </row>
    <row r="973" spans="1:18" x14ac:dyDescent="0.35">
      <c r="A973" t="s">
        <v>1991</v>
      </c>
      <c r="B973" t="s">
        <v>1992</v>
      </c>
      <c r="C973" t="s">
        <v>27</v>
      </c>
      <c r="D973" t="s">
        <v>124</v>
      </c>
      <c r="E973" s="1">
        <v>45551</v>
      </c>
      <c r="F973" s="1">
        <v>45558</v>
      </c>
      <c r="G973">
        <v>3</v>
      </c>
      <c r="H973">
        <v>241.48</v>
      </c>
      <c r="I973" t="s">
        <v>22</v>
      </c>
      <c r="J973" t="s">
        <v>23</v>
      </c>
      <c r="K973" t="str">
        <f>TEXT(Table3[[#This Row],[Order Date]],"YYYY")</f>
        <v>2024</v>
      </c>
      <c r="L973" t="str">
        <f>TEXT(Table3[[#This Row],[Order Date]],"MMM")</f>
        <v>Sep</v>
      </c>
      <c r="M973" t="str">
        <f>TEXT(Table3[[#This Row],[Order Date]],"DDD")</f>
        <v>Mon</v>
      </c>
      <c r="N973" t="s">
        <v>63</v>
      </c>
      <c r="O973">
        <f>ROUND(G973*H973*VLOOKUP(Table3[[#This Row],[Product Name]],Table2[],2,FALSE),0)</f>
        <v>471</v>
      </c>
      <c r="P973">
        <f>Table3[[#This Row],[Quantity]]*Table3[[#This Row],[Unit Price]]</f>
        <v>724.43999999999994</v>
      </c>
      <c r="Q973">
        <f>Table3[[#This Row],[Sales Revenue]]-Table3[[#This Row],[Total Cost]]</f>
        <v>253.43999999999994</v>
      </c>
      <c r="R973">
        <f>DATEDIF(Table3[[#This Row],[Order Date]],Table3[[#This Row],[Delivery Date]],"D")</f>
        <v>7</v>
      </c>
    </row>
    <row r="974" spans="1:18" x14ac:dyDescent="0.35">
      <c r="A974" t="s">
        <v>1993</v>
      </c>
      <c r="B974" t="s">
        <v>1994</v>
      </c>
      <c r="C974" t="s">
        <v>37</v>
      </c>
      <c r="D974" t="s">
        <v>38</v>
      </c>
      <c r="E974" s="1">
        <v>45653</v>
      </c>
      <c r="F974" s="1">
        <v>45660</v>
      </c>
      <c r="G974">
        <v>4</v>
      </c>
      <c r="H974">
        <v>811.83</v>
      </c>
      <c r="I974" t="s">
        <v>33</v>
      </c>
      <c r="J974" t="s">
        <v>49</v>
      </c>
      <c r="K974" t="str">
        <f>TEXT(Table3[[#This Row],[Order Date]],"YYYY")</f>
        <v>2024</v>
      </c>
      <c r="L974" t="str">
        <f>TEXT(Table3[[#This Row],[Order Date]],"MMM")</f>
        <v>Dec</v>
      </c>
      <c r="M974" t="str">
        <f>TEXT(Table3[[#This Row],[Order Date]],"DDD")</f>
        <v>Fri</v>
      </c>
      <c r="N974" t="s">
        <v>50</v>
      </c>
      <c r="O974">
        <f>ROUND(G974*H974*VLOOKUP(Table3[[#This Row],[Product Name]],Table2[],2,FALSE),0)</f>
        <v>2273</v>
      </c>
      <c r="P974">
        <f>Table3[[#This Row],[Quantity]]*Table3[[#This Row],[Unit Price]]</f>
        <v>3247.32</v>
      </c>
      <c r="Q974">
        <f>Table3[[#This Row],[Sales Revenue]]-Table3[[#This Row],[Total Cost]]</f>
        <v>974.32000000000016</v>
      </c>
      <c r="R974">
        <f>DATEDIF(Table3[[#This Row],[Order Date]],Table3[[#This Row],[Delivery Date]],"D")</f>
        <v>7</v>
      </c>
    </row>
    <row r="975" spans="1:18" x14ac:dyDescent="0.35">
      <c r="A975" t="s">
        <v>1995</v>
      </c>
      <c r="B975" t="s">
        <v>1996</v>
      </c>
      <c r="C975" t="s">
        <v>20</v>
      </c>
      <c r="D975" t="s">
        <v>66</v>
      </c>
      <c r="E975" s="1">
        <v>45730</v>
      </c>
      <c r="F975" s="1">
        <v>45733</v>
      </c>
      <c r="G975">
        <v>5</v>
      </c>
      <c r="H975">
        <v>199.91</v>
      </c>
      <c r="I975" t="s">
        <v>22</v>
      </c>
      <c r="J975" t="s">
        <v>23</v>
      </c>
      <c r="K975" t="str">
        <f>TEXT(Table3[[#This Row],[Order Date]],"YYYY")</f>
        <v>2025</v>
      </c>
      <c r="L975" t="str">
        <f>TEXT(Table3[[#This Row],[Order Date]],"MMM")</f>
        <v>Mar</v>
      </c>
      <c r="M975" t="str">
        <f>TEXT(Table3[[#This Row],[Order Date]],"DDD")</f>
        <v>Fri</v>
      </c>
      <c r="N975" t="s">
        <v>79</v>
      </c>
      <c r="O975">
        <f>ROUND(G975*H975*VLOOKUP(Table3[[#This Row],[Product Name]],Table2[],2,FALSE),0)</f>
        <v>500</v>
      </c>
      <c r="P975">
        <f>Table3[[#This Row],[Quantity]]*Table3[[#This Row],[Unit Price]]</f>
        <v>999.55</v>
      </c>
      <c r="Q975">
        <f>Table3[[#This Row],[Sales Revenue]]-Table3[[#This Row],[Total Cost]]</f>
        <v>499.54999999999995</v>
      </c>
      <c r="R975">
        <f>DATEDIF(Table3[[#This Row],[Order Date]],Table3[[#This Row],[Delivery Date]],"D")</f>
        <v>3</v>
      </c>
    </row>
    <row r="976" spans="1:18" x14ac:dyDescent="0.35">
      <c r="A976" t="s">
        <v>1997</v>
      </c>
      <c r="B976" t="s">
        <v>1998</v>
      </c>
      <c r="C976" t="s">
        <v>61</v>
      </c>
      <c r="D976" t="s">
        <v>62</v>
      </c>
      <c r="E976" s="1">
        <v>45418</v>
      </c>
      <c r="F976" s="1">
        <v>45421</v>
      </c>
      <c r="G976">
        <v>2</v>
      </c>
      <c r="H976">
        <v>520.58000000000004</v>
      </c>
      <c r="I976" t="s">
        <v>22</v>
      </c>
      <c r="J976" t="s">
        <v>16</v>
      </c>
      <c r="K976" t="str">
        <f>TEXT(Table3[[#This Row],[Order Date]],"YYYY")</f>
        <v>2024</v>
      </c>
      <c r="L976" t="str">
        <f>TEXT(Table3[[#This Row],[Order Date]],"MMM")</f>
        <v>May</v>
      </c>
      <c r="M976" t="str">
        <f>TEXT(Table3[[#This Row],[Order Date]],"DDD")</f>
        <v>Mon</v>
      </c>
      <c r="N976" t="s">
        <v>63</v>
      </c>
      <c r="O976">
        <f>ROUND(G976*H976*VLOOKUP(Table3[[#This Row],[Product Name]],Table2[],2,FALSE),0)</f>
        <v>677</v>
      </c>
      <c r="P976">
        <f>Table3[[#This Row],[Quantity]]*Table3[[#This Row],[Unit Price]]</f>
        <v>1041.1600000000001</v>
      </c>
      <c r="Q976">
        <f>Table3[[#This Row],[Sales Revenue]]-Table3[[#This Row],[Total Cost]]</f>
        <v>364.16000000000008</v>
      </c>
      <c r="R976">
        <f>DATEDIF(Table3[[#This Row],[Order Date]],Table3[[#This Row],[Delivery Date]],"D")</f>
        <v>3</v>
      </c>
    </row>
    <row r="977" spans="1:18" x14ac:dyDescent="0.35">
      <c r="A977" t="s">
        <v>1999</v>
      </c>
      <c r="B977" t="s">
        <v>2000</v>
      </c>
      <c r="C977" t="s">
        <v>27</v>
      </c>
      <c r="D977" t="s">
        <v>32</v>
      </c>
      <c r="E977" s="1">
        <v>45604</v>
      </c>
      <c r="F977" s="1">
        <v>45611</v>
      </c>
      <c r="G977">
        <v>5</v>
      </c>
      <c r="H977">
        <v>929.39</v>
      </c>
      <c r="I977" t="s">
        <v>15</v>
      </c>
      <c r="J977" t="s">
        <v>58</v>
      </c>
      <c r="K977" t="str">
        <f>TEXT(Table3[[#This Row],[Order Date]],"YYYY")</f>
        <v>2024</v>
      </c>
      <c r="L977" t="str">
        <f>TEXT(Table3[[#This Row],[Order Date]],"MMM")</f>
        <v>Nov</v>
      </c>
      <c r="M977" t="str">
        <f>TEXT(Table3[[#This Row],[Order Date]],"DDD")</f>
        <v>Fri</v>
      </c>
      <c r="N977" t="s">
        <v>63</v>
      </c>
      <c r="O977">
        <f>ROUND(G977*H977*VLOOKUP(Table3[[#This Row],[Product Name]],Table2[],2,FALSE),0)</f>
        <v>3950</v>
      </c>
      <c r="P977">
        <f>Table3[[#This Row],[Quantity]]*Table3[[#This Row],[Unit Price]]</f>
        <v>4646.95</v>
      </c>
      <c r="Q977">
        <f>Table3[[#This Row],[Sales Revenue]]-Table3[[#This Row],[Total Cost]]</f>
        <v>696.94999999999982</v>
      </c>
      <c r="R977">
        <f>DATEDIF(Table3[[#This Row],[Order Date]],Table3[[#This Row],[Delivery Date]],"D")</f>
        <v>7</v>
      </c>
    </row>
    <row r="978" spans="1:18" x14ac:dyDescent="0.35">
      <c r="A978" t="s">
        <v>2001</v>
      </c>
      <c r="B978" t="s">
        <v>2002</v>
      </c>
      <c r="C978" t="s">
        <v>27</v>
      </c>
      <c r="D978" t="s">
        <v>32</v>
      </c>
      <c r="E978" s="1">
        <v>45581</v>
      </c>
      <c r="F978" s="1">
        <v>45584</v>
      </c>
      <c r="G978">
        <v>9</v>
      </c>
      <c r="H978">
        <v>715.64</v>
      </c>
      <c r="I978" t="s">
        <v>33</v>
      </c>
      <c r="J978" t="s">
        <v>58</v>
      </c>
      <c r="K978" t="str">
        <f>TEXT(Table3[[#This Row],[Order Date]],"YYYY")</f>
        <v>2024</v>
      </c>
      <c r="L978" t="str">
        <f>TEXT(Table3[[#This Row],[Order Date]],"MMM")</f>
        <v>Oct</v>
      </c>
      <c r="M978" t="str">
        <f>TEXT(Table3[[#This Row],[Order Date]],"DDD")</f>
        <v>Wed</v>
      </c>
      <c r="N978" t="s">
        <v>43</v>
      </c>
      <c r="O978">
        <f>ROUND(G978*H978*VLOOKUP(Table3[[#This Row],[Product Name]],Table2[],2,FALSE),0)</f>
        <v>5475</v>
      </c>
      <c r="P978">
        <f>Table3[[#This Row],[Quantity]]*Table3[[#This Row],[Unit Price]]</f>
        <v>6440.76</v>
      </c>
      <c r="Q978">
        <f>Table3[[#This Row],[Sales Revenue]]-Table3[[#This Row],[Total Cost]]</f>
        <v>965.76000000000022</v>
      </c>
      <c r="R978">
        <f>DATEDIF(Table3[[#This Row],[Order Date]],Table3[[#This Row],[Delivery Date]],"D")</f>
        <v>3</v>
      </c>
    </row>
    <row r="979" spans="1:18" x14ac:dyDescent="0.35">
      <c r="A979" t="s">
        <v>2003</v>
      </c>
      <c r="B979" t="s">
        <v>2004</v>
      </c>
      <c r="C979" t="s">
        <v>61</v>
      </c>
      <c r="D979" t="s">
        <v>163</v>
      </c>
      <c r="E979" s="1">
        <v>45532</v>
      </c>
      <c r="F979" s="1">
        <v>45541</v>
      </c>
      <c r="G979">
        <v>10</v>
      </c>
      <c r="H979">
        <v>937.62</v>
      </c>
      <c r="I979" t="s">
        <v>22</v>
      </c>
      <c r="J979" t="s">
        <v>49</v>
      </c>
      <c r="K979" t="str">
        <f>TEXT(Table3[[#This Row],[Order Date]],"YYYY")</f>
        <v>2024</v>
      </c>
      <c r="L979" t="str">
        <f>TEXT(Table3[[#This Row],[Order Date]],"MMM")</f>
        <v>Aug</v>
      </c>
      <c r="M979" t="str">
        <f>TEXT(Table3[[#This Row],[Order Date]],"DDD")</f>
        <v>Wed</v>
      </c>
      <c r="N979" t="s">
        <v>29</v>
      </c>
      <c r="O979">
        <f>ROUND(G979*H979*VLOOKUP(Table3[[#This Row],[Product Name]],Table2[],2,FALSE),0)</f>
        <v>6095</v>
      </c>
      <c r="P979">
        <f>Table3[[#This Row],[Quantity]]*Table3[[#This Row],[Unit Price]]</f>
        <v>9376.2000000000007</v>
      </c>
      <c r="Q979">
        <f>Table3[[#This Row],[Sales Revenue]]-Table3[[#This Row],[Total Cost]]</f>
        <v>3281.2000000000007</v>
      </c>
      <c r="R979">
        <f>DATEDIF(Table3[[#This Row],[Order Date]],Table3[[#This Row],[Delivery Date]],"D")</f>
        <v>9</v>
      </c>
    </row>
    <row r="980" spans="1:18" x14ac:dyDescent="0.35">
      <c r="A980" t="s">
        <v>2005</v>
      </c>
      <c r="B980" t="s">
        <v>2006</v>
      </c>
      <c r="C980" t="s">
        <v>61</v>
      </c>
      <c r="D980" t="s">
        <v>119</v>
      </c>
      <c r="E980" s="1">
        <v>45731</v>
      </c>
      <c r="F980" s="1">
        <v>45738</v>
      </c>
      <c r="G980">
        <v>8</v>
      </c>
      <c r="H980">
        <v>598.51</v>
      </c>
      <c r="I980" t="s">
        <v>33</v>
      </c>
      <c r="J980" t="s">
        <v>16</v>
      </c>
      <c r="K980" t="str">
        <f>TEXT(Table3[[#This Row],[Order Date]],"YYYY")</f>
        <v>2025</v>
      </c>
      <c r="L980" t="str">
        <f>TEXT(Table3[[#This Row],[Order Date]],"MMM")</f>
        <v>Mar</v>
      </c>
      <c r="M980" t="str">
        <f>TEXT(Table3[[#This Row],[Order Date]],"DDD")</f>
        <v>Sat</v>
      </c>
      <c r="N980" t="s">
        <v>96</v>
      </c>
      <c r="O980">
        <f>ROUND(G980*H980*VLOOKUP(Table3[[#This Row],[Product Name]],Table2[],2,FALSE),0)</f>
        <v>3591</v>
      </c>
      <c r="P980">
        <f>Table3[[#This Row],[Quantity]]*Table3[[#This Row],[Unit Price]]</f>
        <v>4788.08</v>
      </c>
      <c r="Q980">
        <f>Table3[[#This Row],[Sales Revenue]]-Table3[[#This Row],[Total Cost]]</f>
        <v>1197.08</v>
      </c>
      <c r="R980">
        <f>DATEDIF(Table3[[#This Row],[Order Date]],Table3[[#This Row],[Delivery Date]],"D")</f>
        <v>7</v>
      </c>
    </row>
    <row r="981" spans="1:18" x14ac:dyDescent="0.35">
      <c r="A981" t="s">
        <v>2007</v>
      </c>
      <c r="B981" t="s">
        <v>2008</v>
      </c>
      <c r="C981" t="s">
        <v>20</v>
      </c>
      <c r="D981" t="s">
        <v>93</v>
      </c>
      <c r="E981" s="1">
        <v>45712</v>
      </c>
      <c r="F981" s="1">
        <v>45717</v>
      </c>
      <c r="G981">
        <v>10</v>
      </c>
      <c r="H981">
        <v>737.03</v>
      </c>
      <c r="I981" t="s">
        <v>22</v>
      </c>
      <c r="J981" t="s">
        <v>49</v>
      </c>
      <c r="K981" t="str">
        <f>TEXT(Table3[[#This Row],[Order Date]],"YYYY")</f>
        <v>2025</v>
      </c>
      <c r="L981" t="str">
        <f>TEXT(Table3[[#This Row],[Order Date]],"MMM")</f>
        <v>Feb</v>
      </c>
      <c r="M981" t="str">
        <f>TEXT(Table3[[#This Row],[Order Date]],"DDD")</f>
        <v>Mon</v>
      </c>
      <c r="N981" t="s">
        <v>17</v>
      </c>
      <c r="O981">
        <f>ROUND(G981*H981*VLOOKUP(Table3[[#This Row],[Product Name]],Table2[],2,FALSE),0)</f>
        <v>4422</v>
      </c>
      <c r="P981">
        <f>Table3[[#This Row],[Quantity]]*Table3[[#This Row],[Unit Price]]</f>
        <v>7370.2999999999993</v>
      </c>
      <c r="Q981">
        <f>Table3[[#This Row],[Sales Revenue]]-Table3[[#This Row],[Total Cost]]</f>
        <v>2948.2999999999993</v>
      </c>
      <c r="R981">
        <f>DATEDIF(Table3[[#This Row],[Order Date]],Table3[[#This Row],[Delivery Date]],"D")</f>
        <v>5</v>
      </c>
    </row>
    <row r="982" spans="1:18" x14ac:dyDescent="0.35">
      <c r="A982" t="s">
        <v>2009</v>
      </c>
      <c r="B982" t="s">
        <v>2010</v>
      </c>
      <c r="C982" t="s">
        <v>20</v>
      </c>
      <c r="D982" t="s">
        <v>21</v>
      </c>
      <c r="E982" s="1">
        <v>45310</v>
      </c>
      <c r="F982" s="1">
        <v>45319</v>
      </c>
      <c r="G982">
        <v>6</v>
      </c>
      <c r="H982">
        <v>701.45</v>
      </c>
      <c r="I982" t="s">
        <v>33</v>
      </c>
      <c r="J982" t="s">
        <v>16</v>
      </c>
      <c r="K982" t="str">
        <f>TEXT(Table3[[#This Row],[Order Date]],"YYYY")</f>
        <v>2024</v>
      </c>
      <c r="L982" t="str">
        <f>TEXT(Table3[[#This Row],[Order Date]],"MMM")</f>
        <v>Jan</v>
      </c>
      <c r="M982" t="str">
        <f>TEXT(Table3[[#This Row],[Order Date]],"DDD")</f>
        <v>Fri</v>
      </c>
      <c r="N982" t="s">
        <v>34</v>
      </c>
      <c r="O982">
        <f>ROUND(G982*H982*VLOOKUP(Table3[[#This Row],[Product Name]],Table2[],2,FALSE),0)</f>
        <v>2736</v>
      </c>
      <c r="P982">
        <f>Table3[[#This Row],[Quantity]]*Table3[[#This Row],[Unit Price]]</f>
        <v>4208.7000000000007</v>
      </c>
      <c r="Q982">
        <f>Table3[[#This Row],[Sales Revenue]]-Table3[[#This Row],[Total Cost]]</f>
        <v>1472.7000000000007</v>
      </c>
      <c r="R982">
        <f>DATEDIF(Table3[[#This Row],[Order Date]],Table3[[#This Row],[Delivery Date]],"D")</f>
        <v>9</v>
      </c>
    </row>
    <row r="983" spans="1:18" x14ac:dyDescent="0.35">
      <c r="A983" t="s">
        <v>2011</v>
      </c>
      <c r="B983" t="s">
        <v>2012</v>
      </c>
      <c r="C983" t="s">
        <v>20</v>
      </c>
      <c r="D983" t="s">
        <v>21</v>
      </c>
      <c r="E983" s="1">
        <v>45472</v>
      </c>
      <c r="F983" s="1">
        <v>45479</v>
      </c>
      <c r="G983">
        <v>2</v>
      </c>
      <c r="H983">
        <v>563.88</v>
      </c>
      <c r="I983" t="s">
        <v>33</v>
      </c>
      <c r="J983" t="s">
        <v>49</v>
      </c>
      <c r="K983" t="str">
        <f>TEXT(Table3[[#This Row],[Order Date]],"YYYY")</f>
        <v>2024</v>
      </c>
      <c r="L983" t="str">
        <f>TEXT(Table3[[#This Row],[Order Date]],"MMM")</f>
        <v>Jun</v>
      </c>
      <c r="M983" t="str">
        <f>TEXT(Table3[[#This Row],[Order Date]],"DDD")</f>
        <v>Sat</v>
      </c>
      <c r="N983" t="s">
        <v>96</v>
      </c>
      <c r="O983">
        <f>ROUND(G983*H983*VLOOKUP(Table3[[#This Row],[Product Name]],Table2[],2,FALSE),0)</f>
        <v>733</v>
      </c>
      <c r="P983">
        <f>Table3[[#This Row],[Quantity]]*Table3[[#This Row],[Unit Price]]</f>
        <v>1127.76</v>
      </c>
      <c r="Q983">
        <f>Table3[[#This Row],[Sales Revenue]]-Table3[[#This Row],[Total Cost]]</f>
        <v>394.76</v>
      </c>
      <c r="R983">
        <f>DATEDIF(Table3[[#This Row],[Order Date]],Table3[[#This Row],[Delivery Date]],"D")</f>
        <v>7</v>
      </c>
    </row>
    <row r="984" spans="1:18" x14ac:dyDescent="0.35">
      <c r="A984" t="s">
        <v>2013</v>
      </c>
      <c r="B984" t="s">
        <v>2014</v>
      </c>
      <c r="C984" t="s">
        <v>61</v>
      </c>
      <c r="D984" t="s">
        <v>119</v>
      </c>
      <c r="E984" s="1">
        <v>45538</v>
      </c>
      <c r="F984" s="1">
        <v>45540</v>
      </c>
      <c r="G984">
        <v>10</v>
      </c>
      <c r="H984">
        <v>617.13</v>
      </c>
      <c r="I984" t="s">
        <v>22</v>
      </c>
      <c r="J984" t="s">
        <v>23</v>
      </c>
      <c r="K984" t="str">
        <f>TEXT(Table3[[#This Row],[Order Date]],"YYYY")</f>
        <v>2024</v>
      </c>
      <c r="L984" t="str">
        <f>TEXT(Table3[[#This Row],[Order Date]],"MMM")</f>
        <v>Sep</v>
      </c>
      <c r="M984" t="str">
        <f>TEXT(Table3[[#This Row],[Order Date]],"DDD")</f>
        <v>Tue</v>
      </c>
      <c r="N984" t="s">
        <v>50</v>
      </c>
      <c r="O984">
        <f>ROUND(G984*H984*VLOOKUP(Table3[[#This Row],[Product Name]],Table2[],2,FALSE),0)</f>
        <v>4628</v>
      </c>
      <c r="P984">
        <f>Table3[[#This Row],[Quantity]]*Table3[[#This Row],[Unit Price]]</f>
        <v>6171.3</v>
      </c>
      <c r="Q984">
        <f>Table3[[#This Row],[Sales Revenue]]-Table3[[#This Row],[Total Cost]]</f>
        <v>1543.3000000000002</v>
      </c>
      <c r="R984">
        <f>DATEDIF(Table3[[#This Row],[Order Date]],Table3[[#This Row],[Delivery Date]],"D")</f>
        <v>2</v>
      </c>
    </row>
    <row r="985" spans="1:18" x14ac:dyDescent="0.35">
      <c r="A985" t="s">
        <v>2015</v>
      </c>
      <c r="B985" t="s">
        <v>2016</v>
      </c>
      <c r="C985" t="s">
        <v>61</v>
      </c>
      <c r="D985" t="s">
        <v>62</v>
      </c>
      <c r="E985" s="1">
        <v>45381</v>
      </c>
      <c r="F985" s="1">
        <v>45386</v>
      </c>
      <c r="G985">
        <v>10</v>
      </c>
      <c r="H985">
        <v>357.29</v>
      </c>
      <c r="I985" t="s">
        <v>33</v>
      </c>
      <c r="J985" t="s">
        <v>58</v>
      </c>
      <c r="K985" t="str">
        <f>TEXT(Table3[[#This Row],[Order Date]],"YYYY")</f>
        <v>2024</v>
      </c>
      <c r="L985" t="str">
        <f>TEXT(Table3[[#This Row],[Order Date]],"MMM")</f>
        <v>Mar</v>
      </c>
      <c r="M985" t="str">
        <f>TEXT(Table3[[#This Row],[Order Date]],"DDD")</f>
        <v>Sat</v>
      </c>
      <c r="N985" t="s">
        <v>29</v>
      </c>
      <c r="O985">
        <f>ROUND(G985*H985*VLOOKUP(Table3[[#This Row],[Product Name]],Table2[],2,FALSE),0)</f>
        <v>2322</v>
      </c>
      <c r="P985">
        <f>Table3[[#This Row],[Quantity]]*Table3[[#This Row],[Unit Price]]</f>
        <v>3572.9</v>
      </c>
      <c r="Q985">
        <f>Table3[[#This Row],[Sales Revenue]]-Table3[[#This Row],[Total Cost]]</f>
        <v>1250.9000000000001</v>
      </c>
      <c r="R985">
        <f>DATEDIF(Table3[[#This Row],[Order Date]],Table3[[#This Row],[Delivery Date]],"D")</f>
        <v>5</v>
      </c>
    </row>
    <row r="986" spans="1:18" x14ac:dyDescent="0.35">
      <c r="A986" t="s">
        <v>2017</v>
      </c>
      <c r="B986" t="s">
        <v>1990</v>
      </c>
      <c r="C986" t="s">
        <v>37</v>
      </c>
      <c r="D986" t="s">
        <v>38</v>
      </c>
      <c r="E986" s="1">
        <v>45539</v>
      </c>
      <c r="F986" s="1">
        <v>45549</v>
      </c>
      <c r="G986">
        <v>4</v>
      </c>
      <c r="H986">
        <v>398.49</v>
      </c>
      <c r="I986" t="s">
        <v>22</v>
      </c>
      <c r="J986" t="s">
        <v>16</v>
      </c>
      <c r="K986" t="str">
        <f>TEXT(Table3[[#This Row],[Order Date]],"YYYY")</f>
        <v>2024</v>
      </c>
      <c r="L986" t="str">
        <f>TEXT(Table3[[#This Row],[Order Date]],"MMM")</f>
        <v>Sep</v>
      </c>
      <c r="M986" t="str">
        <f>TEXT(Table3[[#This Row],[Order Date]],"DDD")</f>
        <v>Wed</v>
      </c>
      <c r="N986" t="s">
        <v>50</v>
      </c>
      <c r="O986">
        <f>ROUND(G986*H986*VLOOKUP(Table3[[#This Row],[Product Name]],Table2[],2,FALSE),0)</f>
        <v>1116</v>
      </c>
      <c r="P986">
        <f>Table3[[#This Row],[Quantity]]*Table3[[#This Row],[Unit Price]]</f>
        <v>1593.96</v>
      </c>
      <c r="Q986">
        <f>Table3[[#This Row],[Sales Revenue]]-Table3[[#This Row],[Total Cost]]</f>
        <v>477.96000000000004</v>
      </c>
      <c r="R986">
        <f>DATEDIF(Table3[[#This Row],[Order Date]],Table3[[#This Row],[Delivery Date]],"D")</f>
        <v>10</v>
      </c>
    </row>
    <row r="987" spans="1:18" x14ac:dyDescent="0.35">
      <c r="A987" t="s">
        <v>2018</v>
      </c>
      <c r="B987" t="s">
        <v>2019</v>
      </c>
      <c r="C987" t="s">
        <v>61</v>
      </c>
      <c r="D987" t="s">
        <v>78</v>
      </c>
      <c r="E987" s="1">
        <v>45491</v>
      </c>
      <c r="F987" s="1">
        <v>45496</v>
      </c>
      <c r="G987">
        <v>3</v>
      </c>
      <c r="H987">
        <v>219.85</v>
      </c>
      <c r="I987" t="s">
        <v>33</v>
      </c>
      <c r="J987" t="s">
        <v>58</v>
      </c>
      <c r="K987" t="str">
        <f>TEXT(Table3[[#This Row],[Order Date]],"YYYY")</f>
        <v>2024</v>
      </c>
      <c r="L987" t="str">
        <f>TEXT(Table3[[#This Row],[Order Date]],"MMM")</f>
        <v>Jul</v>
      </c>
      <c r="M987" t="str">
        <f>TEXT(Table3[[#This Row],[Order Date]],"DDD")</f>
        <v>Thu</v>
      </c>
      <c r="N987" t="s">
        <v>24</v>
      </c>
      <c r="O987">
        <f>ROUND(G987*H987*VLOOKUP(Table3[[#This Row],[Product Name]],Table2[],2,FALSE),0)</f>
        <v>462</v>
      </c>
      <c r="P987">
        <f>Table3[[#This Row],[Quantity]]*Table3[[#This Row],[Unit Price]]</f>
        <v>659.55</v>
      </c>
      <c r="Q987">
        <f>Table3[[#This Row],[Sales Revenue]]-Table3[[#This Row],[Total Cost]]</f>
        <v>197.54999999999995</v>
      </c>
      <c r="R987">
        <f>DATEDIF(Table3[[#This Row],[Order Date]],Table3[[#This Row],[Delivery Date]],"D")</f>
        <v>5</v>
      </c>
    </row>
    <row r="988" spans="1:18" x14ac:dyDescent="0.35">
      <c r="A988" t="s">
        <v>2020</v>
      </c>
      <c r="B988" t="s">
        <v>2021</v>
      </c>
      <c r="C988" t="s">
        <v>27</v>
      </c>
      <c r="D988" t="s">
        <v>124</v>
      </c>
      <c r="E988" s="1">
        <v>45519</v>
      </c>
      <c r="F988" s="1">
        <v>45523</v>
      </c>
      <c r="G988">
        <v>8</v>
      </c>
      <c r="H988">
        <v>658.96</v>
      </c>
      <c r="I988" t="s">
        <v>33</v>
      </c>
      <c r="J988" t="s">
        <v>16</v>
      </c>
      <c r="K988" t="str">
        <f>TEXT(Table3[[#This Row],[Order Date]],"YYYY")</f>
        <v>2024</v>
      </c>
      <c r="L988" t="str">
        <f>TEXT(Table3[[#This Row],[Order Date]],"MMM")</f>
        <v>Aug</v>
      </c>
      <c r="M988" t="str">
        <f>TEXT(Table3[[#This Row],[Order Date]],"DDD")</f>
        <v>Thu</v>
      </c>
      <c r="N988" t="s">
        <v>43</v>
      </c>
      <c r="O988">
        <f>ROUND(G988*H988*VLOOKUP(Table3[[#This Row],[Product Name]],Table2[],2,FALSE),0)</f>
        <v>3427</v>
      </c>
      <c r="P988">
        <f>Table3[[#This Row],[Quantity]]*Table3[[#This Row],[Unit Price]]</f>
        <v>5271.68</v>
      </c>
      <c r="Q988">
        <f>Table3[[#This Row],[Sales Revenue]]-Table3[[#This Row],[Total Cost]]</f>
        <v>1844.6800000000003</v>
      </c>
      <c r="R988">
        <f>DATEDIF(Table3[[#This Row],[Order Date]],Table3[[#This Row],[Delivery Date]],"D")</f>
        <v>4</v>
      </c>
    </row>
    <row r="989" spans="1:18" x14ac:dyDescent="0.35">
      <c r="A989" t="s">
        <v>2022</v>
      </c>
      <c r="B989" t="s">
        <v>2023</v>
      </c>
      <c r="C989" t="s">
        <v>13</v>
      </c>
      <c r="D989" t="s">
        <v>14</v>
      </c>
      <c r="E989" s="1">
        <v>45399</v>
      </c>
      <c r="F989" s="1">
        <v>45401</v>
      </c>
      <c r="G989">
        <v>2</v>
      </c>
      <c r="H989">
        <v>916.75</v>
      </c>
      <c r="I989" t="s">
        <v>33</v>
      </c>
      <c r="J989" t="s">
        <v>58</v>
      </c>
      <c r="K989" t="str">
        <f>TEXT(Table3[[#This Row],[Order Date]],"YYYY")</f>
        <v>2024</v>
      </c>
      <c r="L989" t="str">
        <f>TEXT(Table3[[#This Row],[Order Date]],"MMM")</f>
        <v>Apr</v>
      </c>
      <c r="M989" t="str">
        <f>TEXT(Table3[[#This Row],[Order Date]],"DDD")</f>
        <v>Wed</v>
      </c>
      <c r="N989" t="s">
        <v>43</v>
      </c>
      <c r="O989">
        <f>ROUND(G989*H989*VLOOKUP(Table3[[#This Row],[Product Name]],Table2[],2,FALSE),0)</f>
        <v>1375</v>
      </c>
      <c r="P989">
        <f>Table3[[#This Row],[Quantity]]*Table3[[#This Row],[Unit Price]]</f>
        <v>1833.5</v>
      </c>
      <c r="Q989">
        <f>Table3[[#This Row],[Sales Revenue]]-Table3[[#This Row],[Total Cost]]</f>
        <v>458.5</v>
      </c>
      <c r="R989">
        <f>DATEDIF(Table3[[#This Row],[Order Date]],Table3[[#This Row],[Delivery Date]],"D")</f>
        <v>2</v>
      </c>
    </row>
    <row r="990" spans="1:18" x14ac:dyDescent="0.35">
      <c r="A990" t="s">
        <v>2024</v>
      </c>
      <c r="B990" t="s">
        <v>2025</v>
      </c>
      <c r="C990" t="s">
        <v>61</v>
      </c>
      <c r="D990" t="s">
        <v>62</v>
      </c>
      <c r="E990" s="1">
        <v>45319</v>
      </c>
      <c r="F990" s="1">
        <v>45329</v>
      </c>
      <c r="G990">
        <v>5</v>
      </c>
      <c r="H990">
        <v>315.14999999999998</v>
      </c>
      <c r="I990" t="s">
        <v>22</v>
      </c>
      <c r="J990" t="s">
        <v>23</v>
      </c>
      <c r="K990" t="str">
        <f>TEXT(Table3[[#This Row],[Order Date]],"YYYY")</f>
        <v>2024</v>
      </c>
      <c r="L990" t="str">
        <f>TEXT(Table3[[#This Row],[Order Date]],"MMM")</f>
        <v>Jan</v>
      </c>
      <c r="M990" t="str">
        <f>TEXT(Table3[[#This Row],[Order Date]],"DDD")</f>
        <v>Sun</v>
      </c>
      <c r="N990" t="s">
        <v>50</v>
      </c>
      <c r="O990">
        <f>ROUND(G990*H990*VLOOKUP(Table3[[#This Row],[Product Name]],Table2[],2,FALSE),0)</f>
        <v>1024</v>
      </c>
      <c r="P990">
        <f>Table3[[#This Row],[Quantity]]*Table3[[#This Row],[Unit Price]]</f>
        <v>1575.75</v>
      </c>
      <c r="Q990">
        <f>Table3[[#This Row],[Sales Revenue]]-Table3[[#This Row],[Total Cost]]</f>
        <v>551.75</v>
      </c>
      <c r="R990">
        <f>DATEDIF(Table3[[#This Row],[Order Date]],Table3[[#This Row],[Delivery Date]],"D")</f>
        <v>10</v>
      </c>
    </row>
    <row r="991" spans="1:18" x14ac:dyDescent="0.35">
      <c r="A991" t="s">
        <v>2026</v>
      </c>
      <c r="B991" t="s">
        <v>2027</v>
      </c>
      <c r="C991" t="s">
        <v>27</v>
      </c>
      <c r="D991" t="s">
        <v>124</v>
      </c>
      <c r="E991" s="1">
        <v>45369</v>
      </c>
      <c r="F991" s="1">
        <v>45375</v>
      </c>
      <c r="G991">
        <v>2</v>
      </c>
      <c r="H991">
        <v>939.85</v>
      </c>
      <c r="I991" t="s">
        <v>33</v>
      </c>
      <c r="J991" t="s">
        <v>58</v>
      </c>
      <c r="K991" t="str">
        <f>TEXT(Table3[[#This Row],[Order Date]],"YYYY")</f>
        <v>2024</v>
      </c>
      <c r="L991" t="str">
        <f>TEXT(Table3[[#This Row],[Order Date]],"MMM")</f>
        <v>Mar</v>
      </c>
      <c r="M991" t="str">
        <f>TEXT(Table3[[#This Row],[Order Date]],"DDD")</f>
        <v>Mon</v>
      </c>
      <c r="N991" t="s">
        <v>43</v>
      </c>
      <c r="O991">
        <f>ROUND(G991*H991*VLOOKUP(Table3[[#This Row],[Product Name]],Table2[],2,FALSE),0)</f>
        <v>1222</v>
      </c>
      <c r="P991">
        <f>Table3[[#This Row],[Quantity]]*Table3[[#This Row],[Unit Price]]</f>
        <v>1879.7</v>
      </c>
      <c r="Q991">
        <f>Table3[[#This Row],[Sales Revenue]]-Table3[[#This Row],[Total Cost]]</f>
        <v>657.7</v>
      </c>
      <c r="R991">
        <f>DATEDIF(Table3[[#This Row],[Order Date]],Table3[[#This Row],[Delivery Date]],"D")</f>
        <v>6</v>
      </c>
    </row>
    <row r="992" spans="1:18" x14ac:dyDescent="0.35">
      <c r="A992" t="s">
        <v>2028</v>
      </c>
      <c r="B992" t="s">
        <v>2029</v>
      </c>
      <c r="C992" t="s">
        <v>61</v>
      </c>
      <c r="D992" t="s">
        <v>141</v>
      </c>
      <c r="E992" s="1">
        <v>45614</v>
      </c>
      <c r="F992" s="1">
        <v>45624</v>
      </c>
      <c r="G992">
        <v>8</v>
      </c>
      <c r="H992">
        <v>689.48</v>
      </c>
      <c r="I992" t="s">
        <v>22</v>
      </c>
      <c r="J992" t="s">
        <v>16</v>
      </c>
      <c r="K992" t="str">
        <f>TEXT(Table3[[#This Row],[Order Date]],"YYYY")</f>
        <v>2024</v>
      </c>
      <c r="L992" t="str">
        <f>TEXT(Table3[[#This Row],[Order Date]],"MMM")</f>
        <v>Nov</v>
      </c>
      <c r="M992" t="str">
        <f>TEXT(Table3[[#This Row],[Order Date]],"DDD")</f>
        <v>Mon</v>
      </c>
      <c r="N992" t="s">
        <v>39</v>
      </c>
      <c r="O992">
        <f>ROUND(G992*H992*VLOOKUP(Table3[[#This Row],[Product Name]],Table2[],2,FALSE),0)</f>
        <v>3861</v>
      </c>
      <c r="P992">
        <f>Table3[[#This Row],[Quantity]]*Table3[[#This Row],[Unit Price]]</f>
        <v>5515.84</v>
      </c>
      <c r="Q992">
        <f>Table3[[#This Row],[Sales Revenue]]-Table3[[#This Row],[Total Cost]]</f>
        <v>1654.8400000000001</v>
      </c>
      <c r="R992">
        <f>DATEDIF(Table3[[#This Row],[Order Date]],Table3[[#This Row],[Delivery Date]],"D")</f>
        <v>10</v>
      </c>
    </row>
    <row r="993" spans="1:18" x14ac:dyDescent="0.35">
      <c r="A993" t="s">
        <v>2030</v>
      </c>
      <c r="B993" t="s">
        <v>2031</v>
      </c>
      <c r="C993" t="s">
        <v>20</v>
      </c>
      <c r="D993" t="s">
        <v>69</v>
      </c>
      <c r="E993" s="1">
        <v>45458</v>
      </c>
      <c r="F993" s="1">
        <v>45465</v>
      </c>
      <c r="G993">
        <v>1</v>
      </c>
      <c r="H993">
        <v>578.85</v>
      </c>
      <c r="I993" t="s">
        <v>33</v>
      </c>
      <c r="J993" t="s">
        <v>16</v>
      </c>
      <c r="K993" t="str">
        <f>TEXT(Table3[[#This Row],[Order Date]],"YYYY")</f>
        <v>2024</v>
      </c>
      <c r="L993" t="str">
        <f>TEXT(Table3[[#This Row],[Order Date]],"MMM")</f>
        <v>Jun</v>
      </c>
      <c r="M993" t="str">
        <f>TEXT(Table3[[#This Row],[Order Date]],"DDD")</f>
        <v>Sat</v>
      </c>
      <c r="N993" t="s">
        <v>24</v>
      </c>
      <c r="O993">
        <f>ROUND(G993*H993*VLOOKUP(Table3[[#This Row],[Product Name]],Table2[],2,FALSE),0)</f>
        <v>405</v>
      </c>
      <c r="P993">
        <f>Table3[[#This Row],[Quantity]]*Table3[[#This Row],[Unit Price]]</f>
        <v>578.85</v>
      </c>
      <c r="Q993">
        <f>Table3[[#This Row],[Sales Revenue]]-Table3[[#This Row],[Total Cost]]</f>
        <v>173.85000000000002</v>
      </c>
      <c r="R993">
        <f>DATEDIF(Table3[[#This Row],[Order Date]],Table3[[#This Row],[Delivery Date]],"D")</f>
        <v>7</v>
      </c>
    </row>
    <row r="994" spans="1:18" x14ac:dyDescent="0.35">
      <c r="A994" t="s">
        <v>2032</v>
      </c>
      <c r="B994" t="s">
        <v>2033</v>
      </c>
      <c r="C994" t="s">
        <v>13</v>
      </c>
      <c r="D994" t="s">
        <v>72</v>
      </c>
      <c r="E994" s="1">
        <v>45661</v>
      </c>
      <c r="F994" s="1">
        <v>45664</v>
      </c>
      <c r="G994">
        <v>3</v>
      </c>
      <c r="H994">
        <v>328.88</v>
      </c>
      <c r="I994" t="s">
        <v>15</v>
      </c>
      <c r="J994" t="s">
        <v>58</v>
      </c>
      <c r="K994" t="str">
        <f>TEXT(Table3[[#This Row],[Order Date]],"YYYY")</f>
        <v>2025</v>
      </c>
      <c r="L994" t="str">
        <f>TEXT(Table3[[#This Row],[Order Date]],"MMM")</f>
        <v>Jan</v>
      </c>
      <c r="M994" t="str">
        <f>TEXT(Table3[[#This Row],[Order Date]],"DDD")</f>
        <v>Sat</v>
      </c>
      <c r="N994" t="s">
        <v>39</v>
      </c>
      <c r="O994">
        <f>ROUND(G994*H994*VLOOKUP(Table3[[#This Row],[Product Name]],Table2[],2,FALSE),0)</f>
        <v>740</v>
      </c>
      <c r="P994">
        <f>Table3[[#This Row],[Quantity]]*Table3[[#This Row],[Unit Price]]</f>
        <v>986.64</v>
      </c>
      <c r="Q994">
        <f>Table3[[#This Row],[Sales Revenue]]-Table3[[#This Row],[Total Cost]]</f>
        <v>246.64</v>
      </c>
      <c r="R994">
        <f>DATEDIF(Table3[[#This Row],[Order Date]],Table3[[#This Row],[Delivery Date]],"D")</f>
        <v>3</v>
      </c>
    </row>
    <row r="995" spans="1:18" x14ac:dyDescent="0.35">
      <c r="A995" t="s">
        <v>2034</v>
      </c>
      <c r="B995" t="s">
        <v>2035</v>
      </c>
      <c r="C995" t="s">
        <v>27</v>
      </c>
      <c r="D995" t="s">
        <v>88</v>
      </c>
      <c r="E995" s="1">
        <v>45666</v>
      </c>
      <c r="F995" s="1">
        <v>45672</v>
      </c>
      <c r="G995">
        <v>1</v>
      </c>
      <c r="H995">
        <v>100.56</v>
      </c>
      <c r="I995" t="s">
        <v>15</v>
      </c>
      <c r="J995" t="s">
        <v>49</v>
      </c>
      <c r="K995" t="str">
        <f>TEXT(Table3[[#This Row],[Order Date]],"YYYY")</f>
        <v>2025</v>
      </c>
      <c r="L995" t="str">
        <f>TEXT(Table3[[#This Row],[Order Date]],"MMM")</f>
        <v>Jan</v>
      </c>
      <c r="M995" t="str">
        <f>TEXT(Table3[[#This Row],[Order Date]],"DDD")</f>
        <v>Thu</v>
      </c>
      <c r="N995" t="s">
        <v>29</v>
      </c>
      <c r="O995">
        <f>ROUND(G995*H995*VLOOKUP(Table3[[#This Row],[Product Name]],Table2[],2,FALSE),0)</f>
        <v>50</v>
      </c>
      <c r="P995">
        <f>Table3[[#This Row],[Quantity]]*Table3[[#This Row],[Unit Price]]</f>
        <v>100.56</v>
      </c>
      <c r="Q995">
        <f>Table3[[#This Row],[Sales Revenue]]-Table3[[#This Row],[Total Cost]]</f>
        <v>50.56</v>
      </c>
      <c r="R995">
        <f>DATEDIF(Table3[[#This Row],[Order Date]],Table3[[#This Row],[Delivery Date]],"D")</f>
        <v>6</v>
      </c>
    </row>
    <row r="996" spans="1:18" x14ac:dyDescent="0.35">
      <c r="A996" t="s">
        <v>2036</v>
      </c>
      <c r="B996" t="s">
        <v>2037</v>
      </c>
      <c r="C996" t="s">
        <v>20</v>
      </c>
      <c r="D996" t="s">
        <v>66</v>
      </c>
      <c r="E996" s="1">
        <v>45703</v>
      </c>
      <c r="F996" s="1">
        <v>45710</v>
      </c>
      <c r="G996">
        <v>5</v>
      </c>
      <c r="H996">
        <v>455.58</v>
      </c>
      <c r="I996" t="s">
        <v>22</v>
      </c>
      <c r="J996" t="s">
        <v>49</v>
      </c>
      <c r="K996" t="str">
        <f>TEXT(Table3[[#This Row],[Order Date]],"YYYY")</f>
        <v>2025</v>
      </c>
      <c r="L996" t="str">
        <f>TEXT(Table3[[#This Row],[Order Date]],"MMM")</f>
        <v>Feb</v>
      </c>
      <c r="M996" t="str">
        <f>TEXT(Table3[[#This Row],[Order Date]],"DDD")</f>
        <v>Sat</v>
      </c>
      <c r="N996" t="s">
        <v>24</v>
      </c>
      <c r="O996">
        <f>ROUND(G996*H996*VLOOKUP(Table3[[#This Row],[Product Name]],Table2[],2,FALSE),0)</f>
        <v>1139</v>
      </c>
      <c r="P996">
        <f>Table3[[#This Row],[Quantity]]*Table3[[#This Row],[Unit Price]]</f>
        <v>2277.9</v>
      </c>
      <c r="Q996">
        <f>Table3[[#This Row],[Sales Revenue]]-Table3[[#This Row],[Total Cost]]</f>
        <v>1138.9000000000001</v>
      </c>
      <c r="R996">
        <f>DATEDIF(Table3[[#This Row],[Order Date]],Table3[[#This Row],[Delivery Date]],"D")</f>
        <v>7</v>
      </c>
    </row>
    <row r="997" spans="1:18" x14ac:dyDescent="0.35">
      <c r="A997" t="s">
        <v>2038</v>
      </c>
      <c r="B997" t="s">
        <v>2039</v>
      </c>
      <c r="C997" t="s">
        <v>13</v>
      </c>
      <c r="D997" t="s">
        <v>42</v>
      </c>
      <c r="E997" s="1">
        <v>45456</v>
      </c>
      <c r="F997" s="1">
        <v>45464</v>
      </c>
      <c r="G997">
        <v>6</v>
      </c>
      <c r="H997">
        <v>747.74</v>
      </c>
      <c r="I997" t="s">
        <v>15</v>
      </c>
      <c r="J997" t="s">
        <v>49</v>
      </c>
      <c r="K997" t="str">
        <f>TEXT(Table3[[#This Row],[Order Date]],"YYYY")</f>
        <v>2024</v>
      </c>
      <c r="L997" t="str">
        <f>TEXT(Table3[[#This Row],[Order Date]],"MMM")</f>
        <v>Jun</v>
      </c>
      <c r="M997" t="str">
        <f>TEXT(Table3[[#This Row],[Order Date]],"DDD")</f>
        <v>Thu</v>
      </c>
      <c r="N997" t="s">
        <v>79</v>
      </c>
      <c r="O997">
        <f>ROUND(G997*H997*VLOOKUP(Table3[[#This Row],[Product Name]],Table2[],2,FALSE),0)</f>
        <v>2243</v>
      </c>
      <c r="P997">
        <f>Table3[[#This Row],[Quantity]]*Table3[[#This Row],[Unit Price]]</f>
        <v>4486.4400000000005</v>
      </c>
      <c r="Q997">
        <f>Table3[[#This Row],[Sales Revenue]]-Table3[[#This Row],[Total Cost]]</f>
        <v>2243.4400000000005</v>
      </c>
      <c r="R997">
        <f>DATEDIF(Table3[[#This Row],[Order Date]],Table3[[#This Row],[Delivery Date]],"D")</f>
        <v>8</v>
      </c>
    </row>
    <row r="998" spans="1:18" x14ac:dyDescent="0.35">
      <c r="A998" t="s">
        <v>2040</v>
      </c>
      <c r="B998" t="s">
        <v>2041</v>
      </c>
      <c r="C998" t="s">
        <v>37</v>
      </c>
      <c r="D998" t="s">
        <v>75</v>
      </c>
      <c r="E998" s="1">
        <v>45299</v>
      </c>
      <c r="F998" s="1">
        <v>45308</v>
      </c>
      <c r="G998">
        <v>9</v>
      </c>
      <c r="H998">
        <v>495.9</v>
      </c>
      <c r="I998" t="s">
        <v>15</v>
      </c>
      <c r="J998" t="s">
        <v>16</v>
      </c>
      <c r="K998" t="str">
        <f>TEXT(Table3[[#This Row],[Order Date]],"YYYY")</f>
        <v>2024</v>
      </c>
      <c r="L998" t="str">
        <f>TEXT(Table3[[#This Row],[Order Date]],"MMM")</f>
        <v>Jan</v>
      </c>
      <c r="M998" t="str">
        <f>TEXT(Table3[[#This Row],[Order Date]],"DDD")</f>
        <v>Mon</v>
      </c>
      <c r="N998" t="s">
        <v>79</v>
      </c>
      <c r="O998">
        <f>ROUND(G998*H998*VLOOKUP(Table3[[#This Row],[Product Name]],Table2[],2,FALSE),0)</f>
        <v>3570</v>
      </c>
      <c r="P998">
        <f>Table3[[#This Row],[Quantity]]*Table3[[#This Row],[Unit Price]]</f>
        <v>4463.0999999999995</v>
      </c>
      <c r="Q998">
        <f>Table3[[#This Row],[Sales Revenue]]-Table3[[#This Row],[Total Cost]]</f>
        <v>893.09999999999945</v>
      </c>
      <c r="R998">
        <f>DATEDIF(Table3[[#This Row],[Order Date]],Table3[[#This Row],[Delivery Date]],"D")</f>
        <v>9</v>
      </c>
    </row>
    <row r="999" spans="1:18" x14ac:dyDescent="0.35">
      <c r="A999" t="s">
        <v>2042</v>
      </c>
      <c r="B999" t="s">
        <v>2043</v>
      </c>
      <c r="C999" t="s">
        <v>27</v>
      </c>
      <c r="D999" t="s">
        <v>124</v>
      </c>
      <c r="E999" s="1">
        <v>45509</v>
      </c>
      <c r="F999" s="1">
        <v>45515</v>
      </c>
      <c r="G999">
        <v>6</v>
      </c>
      <c r="H999">
        <v>391.49</v>
      </c>
      <c r="I999" t="s">
        <v>15</v>
      </c>
      <c r="J999" t="s">
        <v>49</v>
      </c>
      <c r="K999" t="str">
        <f>TEXT(Table3[[#This Row],[Order Date]],"YYYY")</f>
        <v>2024</v>
      </c>
      <c r="L999" t="str">
        <f>TEXT(Table3[[#This Row],[Order Date]],"MMM")</f>
        <v>Aug</v>
      </c>
      <c r="M999" t="str">
        <f>TEXT(Table3[[#This Row],[Order Date]],"DDD")</f>
        <v>Mon</v>
      </c>
      <c r="N999" t="s">
        <v>79</v>
      </c>
      <c r="O999">
        <f>ROUND(G999*H999*VLOOKUP(Table3[[#This Row],[Product Name]],Table2[],2,FALSE),0)</f>
        <v>1527</v>
      </c>
      <c r="P999">
        <f>Table3[[#This Row],[Quantity]]*Table3[[#This Row],[Unit Price]]</f>
        <v>2348.94</v>
      </c>
      <c r="Q999">
        <f>Table3[[#This Row],[Sales Revenue]]-Table3[[#This Row],[Total Cost]]</f>
        <v>821.94</v>
      </c>
      <c r="R999">
        <f>DATEDIF(Table3[[#This Row],[Order Date]],Table3[[#This Row],[Delivery Date]],"D")</f>
        <v>6</v>
      </c>
    </row>
    <row r="1000" spans="1:18" x14ac:dyDescent="0.35">
      <c r="A1000" t="s">
        <v>2044</v>
      </c>
      <c r="B1000" t="s">
        <v>2045</v>
      </c>
      <c r="C1000" t="s">
        <v>20</v>
      </c>
      <c r="D1000" t="s">
        <v>103</v>
      </c>
      <c r="E1000" s="1">
        <v>45472</v>
      </c>
      <c r="F1000" s="1">
        <v>45479</v>
      </c>
      <c r="G1000">
        <v>3</v>
      </c>
      <c r="H1000">
        <v>726.81</v>
      </c>
      <c r="I1000" t="s">
        <v>22</v>
      </c>
      <c r="J1000" t="s">
        <v>49</v>
      </c>
      <c r="K1000" t="str">
        <f>TEXT(Table3[[#This Row],[Order Date]],"YYYY")</f>
        <v>2024</v>
      </c>
      <c r="L1000" t="str">
        <f>TEXT(Table3[[#This Row],[Order Date]],"MMM")</f>
        <v>Jun</v>
      </c>
      <c r="M1000" t="str">
        <f>TEXT(Table3[[#This Row],[Order Date]],"DDD")</f>
        <v>Sat</v>
      </c>
      <c r="N1000" t="s">
        <v>39</v>
      </c>
      <c r="O1000">
        <f>ROUND(G1000*H1000*VLOOKUP(Table3[[#This Row],[Product Name]],Table2[],2,FALSE),0)</f>
        <v>1199</v>
      </c>
      <c r="P1000">
        <f>Table3[[#This Row],[Quantity]]*Table3[[#This Row],[Unit Price]]</f>
        <v>2180.4299999999998</v>
      </c>
      <c r="Q1000">
        <f>Table3[[#This Row],[Sales Revenue]]-Table3[[#This Row],[Total Cost]]</f>
        <v>981.42999999999984</v>
      </c>
      <c r="R1000">
        <f>DATEDIF(Table3[[#This Row],[Order Date]],Table3[[#This Row],[Delivery Date]],"D")</f>
        <v>7</v>
      </c>
    </row>
    <row r="1001" spans="1:18" x14ac:dyDescent="0.35">
      <c r="A1001" t="s">
        <v>2046</v>
      </c>
      <c r="B1001" t="s">
        <v>2047</v>
      </c>
      <c r="C1001" t="s">
        <v>61</v>
      </c>
      <c r="D1001" t="s">
        <v>141</v>
      </c>
      <c r="E1001" s="1">
        <v>45483</v>
      </c>
      <c r="F1001" s="1">
        <v>45489</v>
      </c>
      <c r="G1001">
        <v>9</v>
      </c>
      <c r="H1001">
        <v>694</v>
      </c>
      <c r="I1001" t="s">
        <v>15</v>
      </c>
      <c r="J1001" t="s">
        <v>58</v>
      </c>
      <c r="K1001" t="str">
        <f>TEXT(Table3[[#This Row],[Order Date]],"YYYY")</f>
        <v>2024</v>
      </c>
      <c r="L1001" t="str">
        <f>TEXT(Table3[[#This Row],[Order Date]],"MMM")</f>
        <v>Jul</v>
      </c>
      <c r="M1001" t="str">
        <f>TEXT(Table3[[#This Row],[Order Date]],"DDD")</f>
        <v>Wed</v>
      </c>
      <c r="N1001" t="s">
        <v>39</v>
      </c>
      <c r="O1001">
        <f>ROUND(G1001*H1001*VLOOKUP(Table3[[#This Row],[Product Name]],Table2[],2,FALSE),0)</f>
        <v>4372</v>
      </c>
      <c r="P1001">
        <f>Table3[[#This Row],[Quantity]]*Table3[[#This Row],[Unit Price]]</f>
        <v>6246</v>
      </c>
      <c r="Q1001">
        <f>Table3[[#This Row],[Sales Revenue]]-Table3[[#This Row],[Total Cost]]</f>
        <v>1874</v>
      </c>
      <c r="R1001">
        <f>DATEDIF(Table3[[#This Row],[Order Date]],Table3[[#This Row],[Delivery Date]],"D")</f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E6" sqref="E6"/>
    </sheetView>
  </sheetViews>
  <sheetFormatPr defaultRowHeight="14.5" x14ac:dyDescent="0.35"/>
  <cols>
    <col min="1" max="1" width="15.1796875" bestFit="1" customWidth="1"/>
    <col min="2" max="2" width="16.7265625" bestFit="1" customWidth="1"/>
  </cols>
  <sheetData>
    <row r="1" spans="1:2" x14ac:dyDescent="0.35">
      <c r="A1" t="s">
        <v>3</v>
      </c>
      <c r="B1" t="s">
        <v>2048</v>
      </c>
    </row>
    <row r="2" spans="1:2" x14ac:dyDescent="0.35">
      <c r="A2" t="s">
        <v>14</v>
      </c>
      <c r="B2">
        <v>0.75</v>
      </c>
    </row>
    <row r="3" spans="1:2" x14ac:dyDescent="0.35">
      <c r="A3" t="s">
        <v>21</v>
      </c>
      <c r="B3">
        <v>0.65</v>
      </c>
    </row>
    <row r="4" spans="1:2" x14ac:dyDescent="0.35">
      <c r="A4" t="s">
        <v>28</v>
      </c>
      <c r="B4">
        <v>0.8</v>
      </c>
    </row>
    <row r="5" spans="1:2" x14ac:dyDescent="0.35">
      <c r="A5" t="s">
        <v>32</v>
      </c>
      <c r="B5">
        <v>0.85</v>
      </c>
    </row>
    <row r="6" spans="1:2" x14ac:dyDescent="0.35">
      <c r="A6" t="s">
        <v>38</v>
      </c>
      <c r="B6">
        <v>0.7</v>
      </c>
    </row>
    <row r="7" spans="1:2" x14ac:dyDescent="0.35">
      <c r="A7" t="s">
        <v>42</v>
      </c>
      <c r="B7">
        <v>0.5</v>
      </c>
    </row>
    <row r="8" spans="1:2" x14ac:dyDescent="0.35">
      <c r="A8" t="s">
        <v>46</v>
      </c>
      <c r="B8">
        <v>0.55000000000000004</v>
      </c>
    </row>
    <row r="9" spans="1:2" x14ac:dyDescent="0.35">
      <c r="A9" t="s">
        <v>55</v>
      </c>
      <c r="B9">
        <v>0.6</v>
      </c>
    </row>
    <row r="10" spans="1:2" x14ac:dyDescent="0.35">
      <c r="A10" t="s">
        <v>62</v>
      </c>
      <c r="B10">
        <v>0.65</v>
      </c>
    </row>
    <row r="11" spans="1:2" x14ac:dyDescent="0.35">
      <c r="A11" t="s">
        <v>66</v>
      </c>
      <c r="B11">
        <v>0.5</v>
      </c>
    </row>
    <row r="12" spans="1:2" x14ac:dyDescent="0.35">
      <c r="A12" t="s">
        <v>69</v>
      </c>
      <c r="B12">
        <v>0.7</v>
      </c>
    </row>
    <row r="13" spans="1:2" x14ac:dyDescent="0.35">
      <c r="A13" t="s">
        <v>72</v>
      </c>
      <c r="B13">
        <v>0.75</v>
      </c>
    </row>
    <row r="14" spans="1:2" x14ac:dyDescent="0.35">
      <c r="A14" t="s">
        <v>75</v>
      </c>
      <c r="B14">
        <v>0.8</v>
      </c>
    </row>
    <row r="15" spans="1:2" x14ac:dyDescent="0.35">
      <c r="A15" t="s">
        <v>78</v>
      </c>
      <c r="B15">
        <v>0.7</v>
      </c>
    </row>
    <row r="16" spans="1:2" x14ac:dyDescent="0.35">
      <c r="A16" t="s">
        <v>82</v>
      </c>
      <c r="B16">
        <v>0.65</v>
      </c>
    </row>
    <row r="17" spans="1:2" x14ac:dyDescent="0.35">
      <c r="A17" t="s">
        <v>85</v>
      </c>
      <c r="B17">
        <v>0.55000000000000004</v>
      </c>
    </row>
    <row r="18" spans="1:2" x14ac:dyDescent="0.35">
      <c r="A18" t="s">
        <v>88</v>
      </c>
      <c r="B18">
        <v>0.5</v>
      </c>
    </row>
    <row r="19" spans="1:2" x14ac:dyDescent="0.35">
      <c r="A19" t="s">
        <v>93</v>
      </c>
      <c r="B19">
        <v>0.6</v>
      </c>
    </row>
    <row r="20" spans="1:2" x14ac:dyDescent="0.35">
      <c r="A20" t="s">
        <v>103</v>
      </c>
      <c r="B20">
        <v>0.55000000000000004</v>
      </c>
    </row>
    <row r="21" spans="1:2" x14ac:dyDescent="0.35">
      <c r="A21" t="s">
        <v>114</v>
      </c>
      <c r="B21">
        <v>0.6</v>
      </c>
    </row>
    <row r="22" spans="1:2" x14ac:dyDescent="0.35">
      <c r="A22" t="s">
        <v>119</v>
      </c>
      <c r="B22">
        <v>0.75</v>
      </c>
    </row>
    <row r="23" spans="1:2" x14ac:dyDescent="0.35">
      <c r="A23" t="s">
        <v>124</v>
      </c>
      <c r="B23">
        <v>0.65</v>
      </c>
    </row>
    <row r="24" spans="1:2" x14ac:dyDescent="0.35">
      <c r="A24" t="s">
        <v>141</v>
      </c>
      <c r="B24">
        <v>0.7</v>
      </c>
    </row>
    <row r="25" spans="1:2" x14ac:dyDescent="0.35">
      <c r="A25" t="s">
        <v>160</v>
      </c>
      <c r="B25">
        <v>0.75</v>
      </c>
    </row>
    <row r="26" spans="1:2" x14ac:dyDescent="0.35">
      <c r="A26" t="s">
        <v>163</v>
      </c>
      <c r="B26">
        <v>0.65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sales_dataset</vt:lpstr>
      <vt:lpstr>Cost per 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Eucharia Chibuike</cp:lastModifiedBy>
  <dcterms:created xsi:type="dcterms:W3CDTF">2025-04-04T10:18:43Z</dcterms:created>
  <dcterms:modified xsi:type="dcterms:W3CDTF">2025-04-04T10:40:50Z</dcterms:modified>
</cp:coreProperties>
</file>