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camento 1" sheetId="1" r:id="rId4"/>
  </sheets>
  <definedNames/>
  <calcPr/>
</workbook>
</file>

<file path=xl/sharedStrings.xml><?xml version="1.0" encoding="utf-8"?>
<sst xmlns="http://schemas.openxmlformats.org/spreadsheetml/2006/main" count="54" uniqueCount="49">
  <si>
    <t>Moedas</t>
  </si>
  <si>
    <t>Moeda Estrangeira</t>
  </si>
  <si>
    <t>Moeda Nacional</t>
  </si>
  <si>
    <t>Orçamento - App Biva</t>
  </si>
  <si>
    <t>Recursos Materiais</t>
  </si>
  <si>
    <t>#</t>
  </si>
  <si>
    <t>Designação</t>
  </si>
  <si>
    <t>Valor Mensal(Moeda Estrangeira)</t>
  </si>
  <si>
    <t>Valor Anual sem Desconto($)</t>
  </si>
  <si>
    <t>Desconto(Anual)</t>
  </si>
  <si>
    <t>Valor Anual com Desconto($)</t>
  </si>
  <si>
    <t>Valor Mensal(AOA)</t>
  </si>
  <si>
    <t>Valor Anual sem Desconto(AOA)</t>
  </si>
  <si>
    <t>Valor Anual com Desconto(AOA)</t>
  </si>
  <si>
    <t>Data de Colheita</t>
  </si>
  <si>
    <t>Fornecedor</t>
  </si>
  <si>
    <t>Link</t>
  </si>
  <si>
    <t>Firebase (Backend)</t>
  </si>
  <si>
    <t>Firebase</t>
  </si>
  <si>
    <t>https://firebase.google.com/pricing</t>
  </si>
  <si>
    <t>Alocação na PlayStore</t>
  </si>
  <si>
    <t>Google</t>
  </si>
  <si>
    <t>https://developers.google.com/</t>
  </si>
  <si>
    <t>Alocação na AppleStore</t>
  </si>
  <si>
    <t>AppleStore</t>
  </si>
  <si>
    <t>https://developer.apple.com/</t>
  </si>
  <si>
    <t>Dominio (www.sacrit.co)</t>
  </si>
  <si>
    <t>Google Domains</t>
  </si>
  <si>
    <t>https://domains.google.com/registrar/search?searchTerm=sacrit.co&amp;hl=en</t>
  </si>
  <si>
    <t>Custo Recursos Materiais</t>
  </si>
  <si>
    <t>Custo Mensal:</t>
  </si>
  <si>
    <t>Custo Total sem Desconto:</t>
  </si>
  <si>
    <t>Custo Total com Desconto:</t>
  </si>
  <si>
    <t>Custos de Construção</t>
  </si>
  <si>
    <t>Nome</t>
  </si>
  <si>
    <t>Custo</t>
  </si>
  <si>
    <t>Desconto</t>
  </si>
  <si>
    <t>Custo com Desconto</t>
  </si>
  <si>
    <t>Duração de Execução</t>
  </si>
  <si>
    <t>Aplicação Móvel (Cliente)</t>
  </si>
  <si>
    <t>2 Meses</t>
  </si>
  <si>
    <t>Aplicação Móvel (Cliente Dono)</t>
  </si>
  <si>
    <t>1 Mês</t>
  </si>
  <si>
    <t>Painel Administrativo</t>
  </si>
  <si>
    <t>Detalhes Custo de Construção</t>
  </si>
  <si>
    <t>Duração:</t>
  </si>
  <si>
    <t>4 meses</t>
  </si>
  <si>
    <t>Custos Gerais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</si>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</sst>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&quot;$&quot;"/>
    <numFmt numFmtId="165" formatCode="#,##0.00[$$]"/>
    <numFmt numFmtId="166" formatCode="#,##0.00[$Kz]"/>
    <numFmt numFmtId="167" formatCode="#,##0.00[$R$]"/>
    <numFmt numFmtId="168" formatCode="d&quot;-&quot;mmm&quot;-&quot;yyyy"/>
  </numFmts>
  <fonts count="12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sz val="12.0"/>
      <color rgb="FF000000"/>
      <name val="Arial"/>
      <scheme val="minor"/>
    </font>
    <font>
      <sz val="14.0"/>
      <color rgb="FFFFFFFF"/>
      <name val="Arial"/>
      <scheme val="minor"/>
    </font>
    <font>
      <b/>
      <sz val="14.0"/>
      <color rgb="FFFFFFFF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5" xfId="0" applyAlignment="1" applyFont="1" applyNumberFormat="1">
      <alignment horizontal="left" readingOrder="0"/>
    </xf>
    <xf borderId="0" fillId="0" fontId="4" numFmtId="166" xfId="0" applyAlignment="1" applyFont="1" applyNumberFormat="1">
      <alignment horizontal="right" readingOrder="0"/>
    </xf>
    <xf borderId="0" fillId="0" fontId="4" numFmtId="167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165" xfId="0" applyAlignment="1" applyFont="1" applyNumberFormat="1">
      <alignment readingOrder="0" shrinkToFit="0" vertical="top" wrapText="1"/>
    </xf>
    <xf borderId="0" fillId="0" fontId="4" numFmtId="10" xfId="0" applyAlignment="1" applyFont="1" applyNumberFormat="1">
      <alignment readingOrder="0" shrinkToFit="0" vertical="top" wrapText="1"/>
    </xf>
    <xf borderId="0" fillId="0" fontId="4" numFmtId="167" xfId="0" applyAlignment="1" applyFont="1" applyNumberFormat="1">
      <alignment readingOrder="0" shrinkToFit="0" vertical="top" wrapText="1"/>
    </xf>
    <xf borderId="0" fillId="0" fontId="4" numFmtId="166" xfId="0" applyAlignment="1" applyFont="1" applyNumberFormat="1">
      <alignment readingOrder="0" shrinkToFit="0" vertical="top" wrapText="1"/>
    </xf>
    <xf borderId="0" fillId="0" fontId="4" numFmtId="166" xfId="0" applyAlignment="1" applyFont="1" applyNumberFormat="1">
      <alignment horizontal="right" readingOrder="0" shrinkToFit="0" vertical="top" wrapText="1"/>
    </xf>
    <xf borderId="0" fillId="0" fontId="4" numFmtId="168" xfId="0" applyAlignment="1" applyFont="1" applyNumberForma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165" xfId="0" applyAlignment="1" applyFont="1" applyNumberFormat="1">
      <alignment readingOrder="0" shrinkToFit="0" vertical="top" wrapText="1"/>
    </xf>
    <xf borderId="0" fillId="0" fontId="4" numFmtId="166" xfId="0" applyAlignment="1" applyFont="1" applyNumberForma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165" xfId="0" applyAlignment="1" applyFont="1" applyNumberFormat="1">
      <alignment readingOrder="0" shrinkToFit="0" vertical="top" wrapText="1"/>
    </xf>
    <xf borderId="0" fillId="0" fontId="7" numFmtId="165" xfId="0" applyAlignment="1" applyFont="1" applyNumberFormat="1">
      <alignment readingOrder="0" shrinkToFit="0" vertical="top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166" xfId="0" applyAlignment="1" applyFont="1" applyNumberFormat="1">
      <alignment horizontal="left"/>
    </xf>
    <xf borderId="0" fillId="0" fontId="3" numFmtId="0" xfId="0" applyAlignment="1" applyFont="1">
      <alignment horizontal="right"/>
    </xf>
    <xf borderId="0" fillId="0" fontId="10" numFmtId="0" xfId="0" applyAlignment="1" applyFont="1">
      <alignment readingOrder="0"/>
    </xf>
    <xf borderId="0" fillId="0" fontId="11" numFmtId="166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4" numFmtId="166" xfId="0" applyFont="1" applyNumberFormat="1"/>
    <xf borderId="0" fillId="0" fontId="4" numFmtId="0" xfId="0" applyFont="1"/>
    <xf borderId="0" fillId="0" fontId="1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stnet.com.br/" TargetMode="External"/><Relationship Id="rId2" Type="http://schemas.openxmlformats.org/officeDocument/2006/relationships/hyperlink" Target="https://developers.google.com/" TargetMode="External"/><Relationship Id="rId3" Type="http://schemas.openxmlformats.org/officeDocument/2006/relationships/hyperlink" Target="https://developer.apple.com/" TargetMode="External"/><Relationship Id="rId4" Type="http://schemas.openxmlformats.org/officeDocument/2006/relationships/hyperlink" Target="https://www.godaddy.com/domainsearch/find?domainToCheck=boxzone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39.75"/>
    <col customWidth="1" min="3" max="3" width="32.5"/>
    <col customWidth="1" min="4" max="4" width="30.75"/>
    <col customWidth="1" min="5" max="5" width="17.0"/>
    <col customWidth="1" min="6" max="6" width="28.75"/>
    <col customWidth="1" min="7" max="7" width="24.25"/>
    <col customWidth="1" min="8" max="8" width="32.0"/>
    <col customWidth="1" min="9" max="9" width="17.0"/>
    <col customWidth="1" min="10" max="10" width="32.0"/>
    <col customWidth="1" min="11" max="11" width="25.75"/>
    <col customWidth="1" min="12" max="12" width="20.0"/>
    <col customWidth="1" min="13" max="13" width="39.38"/>
  </cols>
  <sheetData>
    <row r="1">
      <c r="C1" s="1"/>
      <c r="D1" s="1"/>
      <c r="E1" s="1"/>
      <c r="F1" s="1"/>
      <c r="H1" s="2" t="s">
        <v>0</v>
      </c>
      <c r="J1" s="1"/>
      <c r="K1" s="1"/>
      <c r="L1" s="1"/>
    </row>
    <row r="2">
      <c r="C2" s="1"/>
      <c r="D2" s="1"/>
      <c r="E2" s="1"/>
      <c r="F2" s="1"/>
      <c r="H2" s="3" t="s">
        <v>1</v>
      </c>
      <c r="I2" s="4" t="s">
        <v>2</v>
      </c>
      <c r="J2" s="1"/>
      <c r="K2" s="1"/>
      <c r="L2" s="1"/>
    </row>
    <row r="3">
      <c r="C3" s="1"/>
      <c r="D3" s="1"/>
      <c r="E3" s="1"/>
      <c r="F3" s="1"/>
      <c r="H3" s="5">
        <v>1.0</v>
      </c>
      <c r="I3" s="6">
        <v>827.0</v>
      </c>
      <c r="J3" s="1"/>
      <c r="K3" s="1"/>
      <c r="L3" s="1"/>
    </row>
    <row r="4">
      <c r="C4" s="1"/>
      <c r="D4" s="1"/>
      <c r="E4" s="1"/>
      <c r="F4" s="1"/>
      <c r="H4" s="7">
        <v>1.0</v>
      </c>
      <c r="I4" s="6">
        <v>99.1648</v>
      </c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 t="s">
        <v>3</v>
      </c>
    </row>
    <row r="12">
      <c r="A12" s="2" t="s">
        <v>4</v>
      </c>
    </row>
    <row r="13">
      <c r="A13" s="8" t="s">
        <v>5</v>
      </c>
      <c r="B13" s="8" t="s">
        <v>6</v>
      </c>
      <c r="C13" s="8" t="s">
        <v>7</v>
      </c>
      <c r="D13" s="8" t="s">
        <v>8</v>
      </c>
      <c r="E13" s="8" t="s">
        <v>9</v>
      </c>
      <c r="F13" s="8" t="s">
        <v>10</v>
      </c>
      <c r="G13" s="8" t="s">
        <v>11</v>
      </c>
      <c r="H13" s="8" t="s">
        <v>12</v>
      </c>
      <c r="I13" s="8" t="s">
        <v>9</v>
      </c>
      <c r="J13" s="8" t="s">
        <v>13</v>
      </c>
      <c r="K13" s="8" t="s">
        <v>14</v>
      </c>
      <c r="L13" s="8" t="s">
        <v>15</v>
      </c>
      <c r="M13" s="8" t="s">
        <v>16</v>
      </c>
    </row>
    <row r="14">
      <c r="A14" s="9">
        <v>1.0</v>
      </c>
      <c r="B14" s="10" t="s">
        <v>17</v>
      </c>
      <c r="C14" s="11">
        <v>0.0</v>
      </c>
      <c r="D14" s="11">
        <f t="shared" ref="D14:D16" si="1">MULTIPLY(C14, 12)</f>
        <v>0</v>
      </c>
      <c r="E14" s="12">
        <v>0.12</v>
      </c>
      <c r="F14" s="13">
        <f>MINUS(D14, MULTIPLY(D14,E14))</f>
        <v>0</v>
      </c>
      <c r="G14" s="14">
        <f>MULTIPLY(C14,I3)</f>
        <v>0</v>
      </c>
      <c r="H14" s="15">
        <f t="shared" ref="H14:H17" si="2">MULTIPLY(G14, 12)</f>
        <v>0</v>
      </c>
      <c r="I14" s="12">
        <v>0.12</v>
      </c>
      <c r="J14" s="15">
        <f t="shared" ref="J14:J17" si="3">MINUS(H14, MULTIPLY(H14,I14))</f>
        <v>0</v>
      </c>
      <c r="K14" s="16">
        <v>45154.0</v>
      </c>
      <c r="L14" s="10" t="s">
        <v>18</v>
      </c>
      <c r="M14" s="17" t="s">
        <v>19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9">
        <v>2.0</v>
      </c>
      <c r="B15" s="10" t="s">
        <v>20</v>
      </c>
      <c r="C15" s="19">
        <v>2.25</v>
      </c>
      <c r="D15" s="19">
        <f t="shared" si="1"/>
        <v>27</v>
      </c>
      <c r="E15" s="12">
        <v>0.0</v>
      </c>
      <c r="F15" s="11">
        <f t="shared" ref="F15:F17" si="4">MINUS(D15, MULTIPLY(D15,DIVIDE(E15, 100)))</f>
        <v>27</v>
      </c>
      <c r="G15" s="20">
        <f>MULTIPLY(C15,I3)</f>
        <v>1860.75</v>
      </c>
      <c r="H15" s="15">
        <f t="shared" si="2"/>
        <v>22329</v>
      </c>
      <c r="I15" s="12">
        <v>0.0</v>
      </c>
      <c r="J15" s="15">
        <f t="shared" si="3"/>
        <v>22329</v>
      </c>
      <c r="K15" s="16">
        <v>45154.0</v>
      </c>
      <c r="L15" s="10" t="s">
        <v>21</v>
      </c>
      <c r="M15" s="17" t="s">
        <v>22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9">
        <v>3.0</v>
      </c>
      <c r="B16" s="10" t="s">
        <v>23</v>
      </c>
      <c r="C16" s="19">
        <v>7.5</v>
      </c>
      <c r="D16" s="19">
        <f t="shared" si="1"/>
        <v>90</v>
      </c>
      <c r="E16" s="12">
        <v>0.0</v>
      </c>
      <c r="F16" s="11">
        <f t="shared" si="4"/>
        <v>90</v>
      </c>
      <c r="G16" s="20">
        <f t="shared" ref="G16:G17" si="5">MULTIPLY(C16,I3)</f>
        <v>6202.5</v>
      </c>
      <c r="H16" s="15">
        <f t="shared" si="2"/>
        <v>74430</v>
      </c>
      <c r="I16" s="12">
        <v>0.0</v>
      </c>
      <c r="J16" s="15">
        <f t="shared" si="3"/>
        <v>74430</v>
      </c>
      <c r="K16" s="16">
        <v>45154.0</v>
      </c>
      <c r="L16" s="10" t="s">
        <v>24</v>
      </c>
      <c r="M16" s="17" t="s">
        <v>25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9">
        <v>4.0</v>
      </c>
      <c r="B17" s="21" t="s">
        <v>26</v>
      </c>
      <c r="C17" s="19">
        <v>35.0</v>
      </c>
      <c r="D17" s="22">
        <v>35.0</v>
      </c>
      <c r="E17" s="12">
        <v>0.0</v>
      </c>
      <c r="F17" s="23">
        <f t="shared" si="4"/>
        <v>35</v>
      </c>
      <c r="G17" s="20">
        <f t="shared" si="5"/>
        <v>3470.768</v>
      </c>
      <c r="H17" s="15">
        <f t="shared" si="2"/>
        <v>41649.216</v>
      </c>
      <c r="I17" s="12">
        <v>0.0</v>
      </c>
      <c r="J17" s="15">
        <f t="shared" si="3"/>
        <v>41649.216</v>
      </c>
      <c r="K17" s="16">
        <v>45160.0</v>
      </c>
      <c r="L17" s="10" t="s">
        <v>27</v>
      </c>
      <c r="M17" s="17" t="s">
        <v>28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24"/>
      <c r="B18" s="25"/>
      <c r="C18" s="26"/>
      <c r="D18" s="26"/>
      <c r="E18" s="27"/>
      <c r="F18" s="28"/>
      <c r="G18" s="29"/>
      <c r="H18" s="6"/>
      <c r="I18" s="27"/>
      <c r="J18" s="6"/>
      <c r="K18" s="30"/>
      <c r="L18" s="25"/>
      <c r="M18" s="31"/>
    </row>
    <row r="19">
      <c r="A19" s="24"/>
      <c r="B19" s="25"/>
      <c r="C19" s="26"/>
      <c r="D19" s="26"/>
      <c r="E19" s="27"/>
      <c r="F19" s="28"/>
      <c r="G19" s="29"/>
      <c r="H19" s="6"/>
      <c r="I19" s="27"/>
      <c r="J19" s="6"/>
      <c r="K19" s="30"/>
      <c r="L19" s="25"/>
      <c r="M19" s="31"/>
    </row>
    <row r="20">
      <c r="A20" s="24"/>
      <c r="B20" s="25"/>
      <c r="C20" s="26"/>
      <c r="D20" s="26"/>
      <c r="E20" s="27"/>
      <c r="F20" s="28"/>
      <c r="G20" s="29"/>
      <c r="H20" s="6"/>
      <c r="I20" s="27"/>
      <c r="J20" s="6"/>
      <c r="K20" s="30"/>
      <c r="L20" s="25"/>
      <c r="M20" s="31"/>
    </row>
    <row r="21">
      <c r="A21" s="2" t="s">
        <v>29</v>
      </c>
    </row>
    <row r="22">
      <c r="A22" s="32" t="s">
        <v>30</v>
      </c>
      <c r="B22" s="33">
        <f>SUM(G14:G1024)</f>
        <v>11534.018</v>
      </c>
      <c r="H22" s="34"/>
      <c r="I22" s="34"/>
      <c r="J22" s="34"/>
    </row>
    <row r="23">
      <c r="A23" s="35" t="s">
        <v>31</v>
      </c>
      <c r="B23" s="36">
        <f>SUM(H14:H1024)</f>
        <v>138408.216</v>
      </c>
      <c r="H23" s="34"/>
      <c r="I23" s="34"/>
      <c r="J23" s="34"/>
    </row>
    <row r="24">
      <c r="A24" s="35" t="s">
        <v>32</v>
      </c>
      <c r="B24" s="36">
        <f>SUM(J14:J1024)</f>
        <v>138408.216</v>
      </c>
      <c r="H24" s="34"/>
      <c r="I24" s="34"/>
      <c r="J24" s="34"/>
    </row>
    <row r="25">
      <c r="H25" s="34"/>
      <c r="I25" s="34"/>
      <c r="J25" s="34"/>
    </row>
    <row r="26">
      <c r="H26" s="34"/>
      <c r="I26" s="34"/>
      <c r="J26" s="34"/>
    </row>
    <row r="27">
      <c r="A27" s="2" t="s">
        <v>33</v>
      </c>
    </row>
    <row r="28">
      <c r="A28" s="8" t="s">
        <v>5</v>
      </c>
      <c r="B28" s="8" t="s">
        <v>34</v>
      </c>
      <c r="C28" s="8" t="s">
        <v>35</v>
      </c>
      <c r="D28" s="8" t="s">
        <v>36</v>
      </c>
      <c r="E28" s="8" t="s">
        <v>37</v>
      </c>
      <c r="F28" s="8" t="s">
        <v>38</v>
      </c>
      <c r="G28" s="8"/>
      <c r="H28" s="8"/>
      <c r="I28" s="8"/>
      <c r="J28" s="8"/>
      <c r="K28" s="8"/>
      <c r="L28" s="8"/>
      <c r="M28" s="8"/>
    </row>
    <row r="29">
      <c r="A29" s="37">
        <v>1.0</v>
      </c>
      <c r="B29" s="4" t="s">
        <v>39</v>
      </c>
      <c r="C29" s="15">
        <v>230000.0</v>
      </c>
      <c r="D29" s="10">
        <v>0.0</v>
      </c>
      <c r="E29" s="38">
        <f t="shared" ref="E29:E30" si="6">MINUS(C29, DIVIDE(MULTIPLY(C29,D29), 100))</f>
        <v>230000</v>
      </c>
      <c r="F29" s="25" t="s">
        <v>40</v>
      </c>
      <c r="H29" s="34"/>
      <c r="I29" s="34"/>
      <c r="J29" s="34"/>
    </row>
    <row r="30">
      <c r="A30" s="37">
        <v>2.0</v>
      </c>
      <c r="B30" s="4" t="s">
        <v>41</v>
      </c>
      <c r="C30" s="15">
        <v>135000.0</v>
      </c>
      <c r="D30" s="10">
        <v>0.0</v>
      </c>
      <c r="E30" s="38">
        <f t="shared" si="6"/>
        <v>135000</v>
      </c>
      <c r="F30" s="25" t="s">
        <v>42</v>
      </c>
      <c r="H30" s="34"/>
      <c r="I30" s="34"/>
      <c r="J30" s="34"/>
    </row>
    <row r="31">
      <c r="A31" s="37">
        <v>3.0</v>
      </c>
      <c r="B31" s="4" t="s">
        <v>43</v>
      </c>
      <c r="C31" s="15">
        <v>235000.0</v>
      </c>
      <c r="D31" s="12">
        <v>0.0</v>
      </c>
      <c r="E31" s="38">
        <f>MINUS(C31, MULTIPLY(C31,D31))</f>
        <v>235000</v>
      </c>
      <c r="F31" s="25" t="s">
        <v>40</v>
      </c>
      <c r="H31" s="34"/>
      <c r="I31" s="34"/>
      <c r="J31" s="34"/>
    </row>
    <row r="32">
      <c r="A32" s="37"/>
      <c r="C32" s="15"/>
      <c r="D32" s="12"/>
      <c r="E32" s="39"/>
      <c r="F32" s="25"/>
      <c r="H32" s="34"/>
      <c r="I32" s="34"/>
      <c r="J32" s="34"/>
    </row>
    <row r="33">
      <c r="A33" s="37"/>
    </row>
    <row r="37">
      <c r="H37" s="34"/>
      <c r="I37" s="34"/>
      <c r="J37" s="34"/>
    </row>
    <row r="38">
      <c r="H38" s="34"/>
      <c r="I38" s="34"/>
      <c r="J38" s="34"/>
    </row>
    <row r="39">
      <c r="A39" s="2" t="s">
        <v>44</v>
      </c>
    </row>
    <row r="40">
      <c r="A40" s="35" t="s">
        <v>45</v>
      </c>
      <c r="B40" s="40" t="s">
        <v>46</v>
      </c>
      <c r="H40" s="34"/>
      <c r="I40" s="34"/>
      <c r="J40" s="34"/>
    </row>
    <row r="41">
      <c r="A41" s="35" t="s">
        <v>31</v>
      </c>
      <c r="B41" s="36">
        <f>SUM(C29:C1024)</f>
        <v>600000</v>
      </c>
      <c r="H41" s="34"/>
      <c r="I41" s="34"/>
      <c r="J41" s="34"/>
    </row>
    <row r="42">
      <c r="A42" s="35" t="s">
        <v>32</v>
      </c>
      <c r="B42" s="36">
        <f>SUM(E29:E1024)</f>
        <v>600000</v>
      </c>
      <c r="H42" s="34"/>
      <c r="I42" s="34"/>
      <c r="J42" s="34"/>
    </row>
    <row r="43">
      <c r="H43" s="34"/>
      <c r="I43" s="34"/>
      <c r="J43" s="34"/>
    </row>
    <row r="44">
      <c r="H44" s="34"/>
      <c r="I44" s="34"/>
      <c r="J44" s="34"/>
    </row>
    <row r="45">
      <c r="H45" s="34"/>
      <c r="I45" s="34"/>
      <c r="J45" s="34"/>
    </row>
    <row r="46">
      <c r="H46" s="34"/>
      <c r="I46" s="34"/>
      <c r="J46" s="34"/>
    </row>
    <row r="47">
      <c r="A47" s="41" t="s">
        <v>47</v>
      </c>
    </row>
    <row r="48">
      <c r="A48" s="35" t="str">
        <f>A12</f>
        <v>Recursos Materiais</v>
      </c>
      <c r="B48" s="36">
        <f>B24</f>
        <v>138408.216</v>
      </c>
      <c r="H48" s="34"/>
      <c r="I48" s="34"/>
      <c r="J48" s="34"/>
    </row>
    <row r="49">
      <c r="A49" s="35" t="str">
        <f>A27</f>
        <v>Custos de Construção</v>
      </c>
      <c r="B49" s="36">
        <f>B42</f>
        <v>600000</v>
      </c>
      <c r="H49" s="34"/>
      <c r="I49" s="34"/>
      <c r="J49" s="34"/>
    </row>
    <row r="50">
      <c r="A50" s="35" t="s">
        <v>48</v>
      </c>
      <c r="B50" s="36">
        <f>SUM(B48, B49)</f>
        <v>738408.216</v>
      </c>
      <c r="H50" s="34"/>
      <c r="I50" s="34"/>
      <c r="J50" s="34"/>
    </row>
    <row r="51">
      <c r="H51" s="34"/>
      <c r="I51" s="34"/>
      <c r="J51" s="34"/>
    </row>
    <row r="52">
      <c r="H52" s="34"/>
      <c r="I52" s="34"/>
      <c r="J52" s="34"/>
    </row>
    <row r="53">
      <c r="H53" s="34"/>
      <c r="I53" s="34"/>
      <c r="J53" s="34"/>
    </row>
    <row r="54">
      <c r="H54" s="34"/>
      <c r="I54" s="34"/>
      <c r="J54" s="34"/>
    </row>
    <row r="55">
      <c r="H55" s="34"/>
      <c r="I55" s="34"/>
      <c r="J55" s="34"/>
    </row>
    <row r="56">
      <c r="H56" s="34"/>
      <c r="I56" s="34"/>
      <c r="J56" s="34"/>
    </row>
    <row r="57">
      <c r="H57" s="34"/>
      <c r="I57" s="34"/>
      <c r="J57" s="34"/>
    </row>
    <row r="58">
      <c r="H58" s="34"/>
      <c r="I58" s="34"/>
      <c r="J58" s="34"/>
    </row>
    <row r="59">
      <c r="H59" s="34"/>
      <c r="I59" s="34"/>
      <c r="J59" s="34"/>
    </row>
    <row r="60">
      <c r="H60" s="34"/>
      <c r="I60" s="34"/>
      <c r="J60" s="34"/>
    </row>
    <row r="61">
      <c r="H61" s="34"/>
      <c r="I61" s="34"/>
      <c r="J61" s="34"/>
    </row>
    <row r="62">
      <c r="H62" s="34"/>
      <c r="I62" s="34"/>
      <c r="J62" s="34"/>
    </row>
    <row r="63">
      <c r="H63" s="34"/>
      <c r="I63" s="34"/>
      <c r="J63" s="34"/>
    </row>
    <row r="64">
      <c r="H64" s="34"/>
      <c r="I64" s="34"/>
      <c r="J64" s="34"/>
    </row>
  </sheetData>
  <mergeCells count="6">
    <mergeCell ref="A8:L9"/>
    <mergeCell ref="A12:M12"/>
    <mergeCell ref="A21:M21"/>
    <mergeCell ref="A27:M27"/>
    <mergeCell ref="A39:M39"/>
    <mergeCell ref="A47:M47"/>
  </mergeCells>
  <hyperlinks>
    <hyperlink r:id="rId1" ref="M14"/>
    <hyperlink r:id="rId2" ref="M15"/>
    <hyperlink r:id="rId3" ref="M16"/>
    <hyperlink r:id="rId4" ref="M17"/>
  </hyperlinks>
  <drawing r:id="rId5"/>
</worksheet>
</file>