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Excel\"/>
    </mc:Choice>
  </mc:AlternateContent>
  <xr:revisionPtr revIDLastSave="0" documentId="8_{775C2B2B-FC2F-4E27-900A-774BFD8B02F8}" xr6:coauthVersionLast="47" xr6:coauthVersionMax="47" xr10:uidLastSave="{00000000-0000-0000-0000-000000000000}"/>
  <bookViews>
    <workbookView xWindow="-108" yWindow="-108" windowWidth="23256" windowHeight="12456" activeTab="4" xr2:uid="{A53DAFC1-8EA4-445E-800E-53F30708CA77}"/>
  </bookViews>
  <sheets>
    <sheet name="Función" sheetId="1" r:id="rId1"/>
    <sheet name="Funcion 3" sheetId="2" r:id="rId2"/>
    <sheet name="Función 4" sheetId="3" r:id="rId3"/>
    <sheet name="Función 5" sheetId="4" r:id="rId4"/>
    <sheet name="Función 6" sheetId="5" r:id="rId5"/>
    <sheet name="Función 7" sheetId="6" r:id="rId6"/>
    <sheet name="Función 8" sheetId="7" r:id="rId7"/>
    <sheet name="Función 9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G20" i="8" l="1"/>
  <c r="G19" i="8"/>
  <c r="G18" i="8"/>
  <c r="G17" i="8"/>
  <c r="G16" i="8"/>
  <c r="G15" i="8"/>
  <c r="G14" i="8"/>
  <c r="G12" i="8"/>
  <c r="J5" i="8" s="1"/>
  <c r="G13" i="8"/>
  <c r="G11" i="8"/>
  <c r="F17" i="8"/>
  <c r="E12" i="8"/>
  <c r="E13" i="8"/>
  <c r="E14" i="8"/>
  <c r="F14" i="8" s="1"/>
  <c r="E15" i="8"/>
  <c r="E16" i="8"/>
  <c r="F16" i="8" s="1"/>
  <c r="E17" i="8"/>
  <c r="E18" i="8"/>
  <c r="E19" i="8"/>
  <c r="E11" i="8"/>
  <c r="F4" i="7"/>
  <c r="F9" i="7"/>
  <c r="F10" i="7"/>
  <c r="F11" i="7"/>
  <c r="F12" i="7"/>
  <c r="F13" i="7"/>
  <c r="F14" i="7"/>
  <c r="F15" i="7"/>
  <c r="F16" i="7"/>
  <c r="F17" i="7"/>
  <c r="F5" i="7"/>
  <c r="F6" i="7"/>
  <c r="F7" i="7"/>
  <c r="F8" i="7"/>
  <c r="G8" i="6"/>
  <c r="G9" i="6"/>
  <c r="G10" i="6"/>
  <c r="F9" i="6"/>
  <c r="F11" i="6"/>
  <c r="G11" i="6" s="1"/>
  <c r="F7" i="6"/>
  <c r="G7" i="6" s="1"/>
  <c r="F6" i="6"/>
  <c r="G6" i="6" s="1"/>
  <c r="F5" i="6"/>
  <c r="G5" i="6" s="1"/>
  <c r="H8" i="4"/>
  <c r="H9" i="4"/>
  <c r="H10" i="4"/>
  <c r="H11" i="4"/>
  <c r="H12" i="4"/>
  <c r="H13" i="4"/>
  <c r="H14" i="4"/>
  <c r="H15" i="4"/>
  <c r="H16" i="4"/>
  <c r="H17" i="4"/>
  <c r="H7" i="4"/>
  <c r="E5" i="5"/>
  <c r="E6" i="5"/>
  <c r="E7" i="5"/>
  <c r="E8" i="5"/>
  <c r="E9" i="5"/>
  <c r="E10" i="5"/>
  <c r="E11" i="5"/>
  <c r="E12" i="5"/>
  <c r="E13" i="5"/>
  <c r="E14" i="5"/>
  <c r="H6" i="4"/>
  <c r="C7" i="3"/>
  <c r="C8" i="3" s="1"/>
  <c r="C9" i="3" s="1"/>
  <c r="J3" i="8" l="1"/>
  <c r="J4" i="8"/>
  <c r="D5" i="2"/>
  <c r="D6" i="2"/>
  <c r="D7" i="2"/>
  <c r="D8" i="2"/>
  <c r="D9" i="2"/>
  <c r="D4" i="2"/>
  <c r="F21" i="1"/>
  <c r="F20" i="1"/>
  <c r="F19" i="1"/>
  <c r="F18" i="1"/>
  <c r="F17" i="1"/>
  <c r="F16" i="1"/>
  <c r="F11" i="1"/>
  <c r="F10" i="1"/>
  <c r="F9" i="1"/>
  <c r="F8" i="1"/>
  <c r="F7" i="1"/>
  <c r="F6" i="1"/>
  <c r="C3" i="1"/>
</calcChain>
</file>

<file path=xl/sharedStrings.xml><?xml version="1.0" encoding="utf-8"?>
<sst xmlns="http://schemas.openxmlformats.org/spreadsheetml/2006/main" count="110" uniqueCount="103">
  <si>
    <t>indice</t>
  </si>
  <si>
    <t>=</t>
  </si>
  <si>
    <t>&lt;</t>
  </si>
  <si>
    <t>&gt;</t>
  </si>
  <si>
    <t>&lt;&gt;</t>
  </si>
  <si>
    <t>&lt;=</t>
  </si>
  <si>
    <t>&gt;=</t>
  </si>
  <si>
    <t>Vendedor</t>
  </si>
  <si>
    <t>Venta diaria</t>
  </si>
  <si>
    <t>¿Cumplido?</t>
  </si>
  <si>
    <t>Cortés</t>
  </si>
  <si>
    <t>Ramirez</t>
  </si>
  <si>
    <t>Ortega</t>
  </si>
  <si>
    <t>Peña</t>
  </si>
  <si>
    <t>San Martín</t>
  </si>
  <si>
    <t>Fernande</t>
  </si>
  <si>
    <t>Cantidad</t>
  </si>
  <si>
    <t>Precio Unitario</t>
  </si>
  <si>
    <t>Subtotal</t>
  </si>
  <si>
    <t>Descuento</t>
  </si>
  <si>
    <t>Neto</t>
  </si>
  <si>
    <t>MES</t>
  </si>
  <si>
    <t>INGRESOS</t>
  </si>
  <si>
    <t>GASTOS</t>
  </si>
  <si>
    <t>ESTADO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</si>
  <si>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</si>
  <si>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</si>
  <si>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</si>
  <si>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</si>
  <si>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</si>
  <si>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</si>
  <si>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</si>
  <si>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</si>
  <si>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</si>
  <si>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</si>
  <si>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</si>
  <si>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</si>
  <si>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MI EMPRESA</t>
  </si>
  <si>
    <t>NOMBRE</t>
  </si>
  <si>
    <t>RESULTADOS</t>
  </si>
  <si>
    <t>CALIFICACIÓN</t>
  </si>
  <si>
    <t>Luis</t>
  </si>
  <si>
    <t>Pedro</t>
  </si>
  <si>
    <t>Beatriz</t>
  </si>
  <si>
    <t>Claudia</t>
  </si>
  <si>
    <t>Carmen</t>
  </si>
  <si>
    <t>Jorge</t>
  </si>
  <si>
    <t>Andrés</t>
  </si>
  <si>
    <t>Pablo</t>
  </si>
  <si>
    <t>Hugo</t>
  </si>
  <si>
    <t>Sofia</t>
  </si>
  <si>
    <t>ALUMNOS</t>
  </si>
  <si>
    <t>PLANILLA DE VENTAS</t>
  </si>
  <si>
    <t>Apellido y Nombre</t>
  </si>
  <si>
    <t>Sueldo básico</t>
  </si>
  <si>
    <t>Premio</t>
  </si>
  <si>
    <t>Sueldo total</t>
  </si>
  <si>
    <t>Ventas</t>
  </si>
  <si>
    <t>PUERTAS, Eduardo</t>
  </si>
  <si>
    <t>GODOY, Ernesto</t>
  </si>
  <si>
    <t>GIMENEZ, Adulio</t>
  </si>
  <si>
    <t>MARTINEZ, Maria Rosa</t>
  </si>
  <si>
    <t>CHAVEZ, Francisco</t>
  </si>
  <si>
    <t>VARA, Claudia</t>
  </si>
  <si>
    <t>ROLLAN, Adela</t>
  </si>
  <si>
    <t>CICCHINI, Jorge</t>
  </si>
  <si>
    <t>Empleado 1</t>
  </si>
  <si>
    <t>Personal</t>
  </si>
  <si>
    <t>Comisión</t>
  </si>
  <si>
    <t>Empleado 2</t>
  </si>
  <si>
    <t>Empleado 3</t>
  </si>
  <si>
    <t>Empleado 4</t>
  </si>
  <si>
    <t>Empleado 5</t>
  </si>
  <si>
    <t>Empleado 6</t>
  </si>
  <si>
    <t>Empleado 7</t>
  </si>
  <si>
    <t>Empleado 8</t>
  </si>
  <si>
    <t>Empleado 9</t>
  </si>
  <si>
    <t>Empleado 10</t>
  </si>
  <si>
    <t>Empleado 11</t>
  </si>
  <si>
    <t>Empleado 12</t>
  </si>
  <si>
    <t>Empleado 13</t>
  </si>
  <si>
    <t>Empleado 14</t>
  </si>
  <si>
    <t>COMISIÓN</t>
  </si>
  <si>
    <t>MERCADITO</t>
  </si>
  <si>
    <t>CANTIDAD</t>
  </si>
  <si>
    <t xml:space="preserve">PRODUCTO
</t>
  </si>
  <si>
    <t>PRECIO UNITARIO</t>
  </si>
  <si>
    <t>SUBTOTAL</t>
  </si>
  <si>
    <t>DESCUENTO</t>
  </si>
  <si>
    <t>TOTAL</t>
  </si>
  <si>
    <t>Arroz</t>
  </si>
  <si>
    <t>Azúcar</t>
  </si>
  <si>
    <t>Yerba</t>
  </si>
  <si>
    <t>Té</t>
  </si>
  <si>
    <t>Café</t>
  </si>
  <si>
    <t>Harina</t>
  </si>
  <si>
    <t>Lentejas</t>
  </si>
  <si>
    <t>Fideos</t>
  </si>
  <si>
    <t>Tomate</t>
  </si>
  <si>
    <t>Producto mas caro</t>
  </si>
  <si>
    <t>Producto mas económico</t>
  </si>
  <si>
    <t>Precio promedio</t>
  </si>
  <si>
    <t>Total a pagar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</si>
</sst>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.00;[Red]\-&quot;$&quot;#,##0.00"/>
    <numFmt numFmtId="165" formatCode="_-&quot;$&quot;* #,##0.00_-;\-&quot;$&quot;* #,##0.00_-;_-&quot;$&quot;* &quot;-&quot;??_-;_-@_-"/>
    <numFmt numFmtId="166" formatCode="_-[$$-2C0A]\ * #,##0.00_-;\-[$$-2C0A]\ * #,##0.00_-;_-[$$-2C0A]\ * &quot;-&quot;??_-;_-@_-"/>
    <numFmt numFmtId="167" formatCode="0.0%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8"/>
      <name val="Calibri"/>
      <family val="2"/>
      <scheme val="minor"/>
    </font>
    <font>
      <b/>
      <u val="double"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rgb="FF0070C0"/>
      <name val="Calibri"/>
      <family val="2"/>
      <scheme val="minor"/>
    </font>
    <font>
      <b/>
      <u val="double"/>
      <sz val="11"/>
      <color rgb="FFCC00FF"/>
      <name val="Calibri"/>
      <family val="2"/>
      <scheme val="minor"/>
    </font>
    <font>
      <b/>
      <sz val="11"/>
      <color rgb="FFC0000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CC00FF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FFFF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theme="7"/>
      </right>
      <top/>
      <bottom/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theme="7"/>
      </left>
      <right style="thin">
        <color theme="7"/>
      </right>
      <top/>
      <bottom style="thin">
        <color theme="7"/>
      </bottom>
      <diagonal/>
    </border>
    <border>
      <left style="thin">
        <color theme="7"/>
      </left>
      <right style="thin">
        <color theme="7"/>
      </right>
      <top style="thin">
        <color theme="7"/>
      </top>
      <bottom style="thin">
        <color theme="7"/>
      </bottom>
      <diagonal/>
    </border>
    <border>
      <left style="thin">
        <color theme="7"/>
      </left>
      <right style="thin">
        <color theme="7"/>
      </right>
      <top style="double">
        <color indexed="64"/>
      </top>
      <bottom/>
      <diagonal/>
    </border>
    <border>
      <left style="thin">
        <color theme="7"/>
      </left>
      <right style="double">
        <color indexed="64"/>
      </right>
      <top style="thin">
        <color theme="7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theme="7"/>
      </top>
      <bottom style="double">
        <color indexed="64"/>
      </bottom>
      <diagonal/>
    </border>
    <border>
      <left style="thin">
        <color theme="7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n">
        <color theme="7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thin">
        <color theme="7"/>
      </bottom>
      <diagonal/>
    </border>
    <border>
      <left/>
      <right/>
      <top/>
      <bottom style="thin">
        <color theme="7"/>
      </bottom>
      <diagonal/>
    </border>
    <border>
      <left/>
      <right style="double">
        <color indexed="64"/>
      </right>
      <top/>
      <bottom style="thin">
        <color theme="7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0">
    <xf numFmtId="0" fontId="0" fillId="0" borderId="0" xfId="0"/>
    <xf numFmtId="0" fontId="0" fillId="2" borderId="0" xfId="0" applyFill="1"/>
    <xf numFmtId="0" fontId="0" fillId="3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165" fontId="0" fillId="0" borderId="0" xfId="1" applyFont="1"/>
    <xf numFmtId="0" fontId="0" fillId="2" borderId="1" xfId="0" applyFill="1" applyBorder="1" applyAlignment="1">
      <alignment horizontal="center"/>
    </xf>
    <xf numFmtId="165" fontId="0" fillId="2" borderId="1" xfId="1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0" xfId="0" applyFill="1"/>
    <xf numFmtId="0" fontId="2" fillId="5" borderId="1" xfId="0" applyFont="1" applyFill="1" applyBorder="1"/>
    <xf numFmtId="0" fontId="0" fillId="4" borderId="1" xfId="0" applyFill="1" applyBorder="1" applyAlignment="1">
      <alignment horizontal="center"/>
    </xf>
    <xf numFmtId="165" fontId="0" fillId="7" borderId="0" xfId="1" applyFont="1" applyFill="1"/>
    <xf numFmtId="0" fontId="0" fillId="4" borderId="0" xfId="0" applyFill="1"/>
    <xf numFmtId="0" fontId="0" fillId="3" borderId="0" xfId="0" applyFill="1"/>
    <xf numFmtId="0" fontId="0" fillId="8" borderId="0" xfId="0" applyFill="1"/>
    <xf numFmtId="0" fontId="0" fillId="5" borderId="0" xfId="0" applyFill="1"/>
    <xf numFmtId="0" fontId="0" fillId="9" borderId="0" xfId="0" applyFill="1"/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/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10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10" borderId="2" xfId="0" applyFill="1" applyBorder="1" applyAlignment="1">
      <alignment horizontal="center"/>
    </xf>
    <xf numFmtId="0" fontId="0" fillId="0" borderId="1" xfId="0" applyBorder="1"/>
    <xf numFmtId="165" fontId="0" fillId="0" borderId="1" xfId="1" applyFont="1" applyBorder="1"/>
    <xf numFmtId="0" fontId="0" fillId="0" borderId="0" xfId="0" applyAlignment="1">
      <alignment horizontal="center"/>
    </xf>
    <xf numFmtId="166" fontId="0" fillId="0" borderId="1" xfId="0" applyNumberFormat="1" applyBorder="1"/>
    <xf numFmtId="166" fontId="7" fillId="4" borderId="1" xfId="0" applyNumberFormat="1" applyFont="1" applyFill="1" applyBorder="1"/>
    <xf numFmtId="0" fontId="0" fillId="0" borderId="1" xfId="0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66" fontId="6" fillId="0" borderId="1" xfId="0" applyNumberFormat="1" applyFont="1" applyBorder="1" applyAlignment="1">
      <alignment horizontal="center"/>
    </xf>
    <xf numFmtId="0" fontId="5" fillId="2" borderId="1" xfId="0" applyFont="1" applyFill="1" applyBorder="1"/>
    <xf numFmtId="166" fontId="0" fillId="13" borderId="1" xfId="0" applyNumberFormat="1" applyFill="1" applyBorder="1"/>
    <xf numFmtId="9" fontId="0" fillId="14" borderId="1" xfId="0" applyNumberFormat="1" applyFill="1" applyBorder="1"/>
    <xf numFmtId="166" fontId="0" fillId="15" borderId="0" xfId="0" applyNumberFormat="1" applyFill="1"/>
    <xf numFmtId="0" fontId="0" fillId="15" borderId="1" xfId="0" applyFill="1" applyBorder="1"/>
    <xf numFmtId="0" fontId="0" fillId="16" borderId="1" xfId="0" applyFill="1" applyBorder="1"/>
    <xf numFmtId="9" fontId="0" fillId="16" borderId="1" xfId="2" applyFont="1" applyFill="1" applyBorder="1"/>
    <xf numFmtId="167" fontId="0" fillId="16" borderId="1" xfId="2" applyNumberFormat="1" applyFont="1" applyFill="1" applyBorder="1"/>
    <xf numFmtId="166" fontId="0" fillId="5" borderId="1" xfId="0" applyNumberFormat="1" applyFill="1" applyBorder="1"/>
    <xf numFmtId="0" fontId="0" fillId="17" borderId="0" xfId="0" applyFill="1"/>
    <xf numFmtId="166" fontId="0" fillId="18" borderId="0" xfId="0" applyNumberFormat="1" applyFill="1"/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wrapText="1"/>
    </xf>
    <xf numFmtId="0" fontId="9" fillId="0" borderId="1" xfId="0" applyFont="1" applyBorder="1" applyAlignment="1">
      <alignment horizontal="center"/>
    </xf>
    <xf numFmtId="166" fontId="0" fillId="19" borderId="1" xfId="0" applyNumberFormat="1" applyFill="1" applyBorder="1"/>
    <xf numFmtId="9" fontId="0" fillId="19" borderId="1" xfId="0" applyNumberFormat="1" applyFill="1" applyBorder="1"/>
    <xf numFmtId="164" fontId="0" fillId="0" borderId="1" xfId="1" applyNumberFormat="1" applyFont="1" applyBorder="1"/>
    <xf numFmtId="164" fontId="0" fillId="0" borderId="1" xfId="0" applyNumberFormat="1" applyBorder="1"/>
    <xf numFmtId="0" fontId="0" fillId="10" borderId="1" xfId="0" applyFill="1" applyBorder="1" applyAlignment="1">
      <alignment horizontal="center"/>
    </xf>
    <xf numFmtId="165" fontId="0" fillId="0" borderId="1" xfId="1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4" fillId="12" borderId="0" xfId="0" applyFont="1" applyFill="1" applyAlignment="1">
      <alignment horizontal="center" vertical="center"/>
    </xf>
    <xf numFmtId="0" fontId="8" fillId="0" borderId="1" xfId="0" applyFont="1" applyBorder="1" applyAlignment="1">
      <alignment horizontal="center" vertical="center"/>
    </xf>
  </cellXfs>
  <cellStyles count="3"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00FFFF"/>
      <color rgb="FFCC00FF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409575</xdr:colOff>
      <xdr:row>12</xdr:row>
      <xdr:rowOff>9525</xdr:rowOff>
    </xdr:from>
    <xdr:to>
      <xdr:col>6</xdr:col>
      <xdr:colOff>466725</xdr:colOff>
      <xdr:row>15</xdr:row>
      <xdr:rowOff>28575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37F5A322-3918-4929-B3F3-C60DB92F86EE}"/>
            </a:ext>
          </a:extLst>
        </xdr:cNvPr>
        <xdr:cNvSpPr txBox="1"/>
      </xdr:nvSpPr>
      <xdr:spPr>
        <a:xfrm>
          <a:off x="2114550" y="2295525"/>
          <a:ext cx="3314700" cy="590550"/>
        </a:xfrm>
        <a:prstGeom prst="rect">
          <a:avLst/>
        </a:prstGeom>
        <a:ln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1100"/>
            <a:t>Las ventas tienen que ser mayores o iguales a </a:t>
          </a:r>
        </a:p>
        <a:p>
          <a:r>
            <a:rPr lang="es-AR" sz="1100"/>
            <a:t>$</a:t>
          </a:r>
          <a:r>
            <a:rPr lang="es-AR" sz="1100" baseline="0"/>
            <a:t> 10.000,00</a:t>
          </a:r>
        </a:p>
        <a:p>
          <a:endParaRPr lang="es-A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390525</xdr:colOff>
      <xdr:row>3</xdr:row>
      <xdr:rowOff>171450</xdr:rowOff>
    </xdr:from>
    <xdr:to>
      <xdr:col>13</xdr:col>
      <xdr:colOff>752475</xdr:colOff>
      <xdr:row>8</xdr:row>
      <xdr:rowOff>9525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1618701D-D846-4360-80CB-88245CBF222B}"/>
            </a:ext>
          </a:extLst>
        </xdr:cNvPr>
        <xdr:cNvSpPr txBox="1"/>
      </xdr:nvSpPr>
      <xdr:spPr>
        <a:xfrm>
          <a:off x="5105400" y="742950"/>
          <a:ext cx="5695950" cy="7905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1100"/>
            <a:t>Se debe aplicar un descuento del 5%  sobre el subtotal si</a:t>
          </a:r>
          <a:r>
            <a:rPr lang="es-AR" sz="1100" baseline="0"/>
            <a:t> el immporte de la compra supera los     $50 . En caso contrario, no si aplica ningun descuento.</a:t>
          </a:r>
          <a:endParaRPr lang="es-AR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600075</xdr:colOff>
      <xdr:row>6</xdr:row>
      <xdr:rowOff>76200</xdr:rowOff>
    </xdr:from>
    <xdr:to>
      <xdr:col>13</xdr:col>
      <xdr:colOff>695325</xdr:colOff>
      <xdr:row>10</xdr:row>
      <xdr:rowOff>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12D80683-1C92-4217-A118-048CF4509C28}"/>
            </a:ext>
          </a:extLst>
        </xdr:cNvPr>
        <xdr:cNvSpPr txBox="1"/>
      </xdr:nvSpPr>
      <xdr:spPr>
        <a:xfrm>
          <a:off x="7886700" y="1219200"/>
          <a:ext cx="3143250" cy="685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1100"/>
            <a:t>De acuerdo a un informe vocado a una tabla una empresa quiere</a:t>
          </a:r>
          <a:r>
            <a:rPr lang="es-AR" sz="1100" baseline="0"/>
            <a:t> saber en que meses tuvo pérdidas o ganancias</a:t>
          </a:r>
        </a:p>
        <a:p>
          <a:endParaRPr lang="es-AR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441960</xdr:colOff>
      <xdr:row>2</xdr:row>
      <xdr:rowOff>175260</xdr:rowOff>
    </xdr:from>
    <xdr:to>
      <xdr:col>15</xdr:col>
      <xdr:colOff>38100</xdr:colOff>
      <xdr:row>7</xdr:row>
      <xdr:rowOff>30480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BB673AFE-1387-A86A-B49F-BB22B864FC50}"/>
            </a:ext>
          </a:extLst>
        </xdr:cNvPr>
        <xdr:cNvSpPr txBox="1"/>
      </xdr:nvSpPr>
      <xdr:spPr>
        <a:xfrm>
          <a:off x="7368540" y="541020"/>
          <a:ext cx="5143500" cy="769620"/>
        </a:xfrm>
        <a:prstGeom prst="rect">
          <a:avLst/>
        </a:prstGeom>
        <a:ln/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s-AR" sz="1100"/>
            <a:t>En esta plantilla constan</a:t>
          </a:r>
          <a:r>
            <a:rPr lang="es-AR" sz="1100" baseline="0"/>
            <a:t> las ventas y los suedos básicos de un conjunto de empleados ,  decimos sueldos básico porque los empleados quien han realizado ventas por mas de </a:t>
          </a:r>
        </a:p>
        <a:p>
          <a:r>
            <a:rPr lang="es-AR" sz="1100" baseline="0"/>
            <a:t>$ 25.000,00 recibirán un premio o sueldo adicional de $2.000,00</a:t>
          </a:r>
          <a:endParaRPr lang="es-AR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22860</xdr:colOff>
      <xdr:row>2</xdr:row>
      <xdr:rowOff>0</xdr:rowOff>
    </xdr:from>
    <xdr:to>
      <xdr:col>16</xdr:col>
      <xdr:colOff>0</xdr:colOff>
      <xdr:row>6</xdr:row>
      <xdr:rowOff>15240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1DB71491-1AD0-A6FA-BE59-02231D8A5616}"/>
            </a:ext>
          </a:extLst>
        </xdr:cNvPr>
        <xdr:cNvSpPr txBox="1"/>
      </xdr:nvSpPr>
      <xdr:spPr>
        <a:xfrm>
          <a:off x="7170420" y="365760"/>
          <a:ext cx="5524500" cy="746760"/>
        </a:xfrm>
        <a:prstGeom prst="rect">
          <a:avLst/>
        </a:pr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1100">
              <a:solidFill>
                <a:srgbClr val="C00000"/>
              </a:solidFill>
            </a:rPr>
            <a:t>Calcular las comisiones</a:t>
          </a:r>
          <a:r>
            <a:rPr lang="es-AR" sz="1100" baseline="0">
              <a:solidFill>
                <a:srgbClr val="C00000"/>
              </a:solidFill>
            </a:rPr>
            <a:t> a pagar a 14 empleados de una determinada empresa en un todo  de acuerdo con el siguiente plan: Cancelar una comisiónn del 10 % a cada vendedor que venda Bienes por $ 50,000 o mas durante el mes, de lo contrario, la comision a pagar será de 2 %</a:t>
          </a:r>
          <a:endParaRPr lang="es-AR" sz="1100">
            <a:solidFill>
              <a:srgbClr val="C00000"/>
            </a:solidFill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0</xdr:row>
      <xdr:rowOff>160020</xdr:rowOff>
    </xdr:from>
    <xdr:to>
      <xdr:col>7</xdr:col>
      <xdr:colOff>15240</xdr:colOff>
      <xdr:row>4</xdr:row>
      <xdr:rowOff>114300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A369DA10-DA50-DD51-D30E-D57107394D5C}"/>
            </a:ext>
          </a:extLst>
        </xdr:cNvPr>
        <xdr:cNvSpPr txBox="1"/>
      </xdr:nvSpPr>
      <xdr:spPr>
        <a:xfrm>
          <a:off x="815340" y="160020"/>
          <a:ext cx="4777740" cy="685800"/>
        </a:xfrm>
        <a:prstGeom prst="rect">
          <a:avLst/>
        </a:prstGeom>
        <a:noFill/>
        <a:ln w="9525" cap="flat" cmpd="sng" algn="ctr">
          <a:solidFill>
            <a:schemeClr val="accent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1"/>
        </a:fontRef>
      </xdr:style>
      <xdr:txBody>
        <a:bodyPr vertOverflow="clip" horzOverflow="clip" wrap="square" rtlCol="0" anchor="t"/>
        <a:lstStyle/>
        <a:p>
          <a:r>
            <a:rPr lang="es-AR" sz="1100"/>
            <a:t>NOTA:En</a:t>
          </a:r>
          <a:r>
            <a:rPr lang="es-AR" sz="1100" baseline="0"/>
            <a:t> la columna Descuento considerarás lo siguientes. Si el subtotal supera los $ 100, el producto tendrá una rebaja del 5% en caso contrario, no se modificará el subtotal.</a:t>
          </a:r>
          <a:endParaRPr lang="es-AR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53682-E7D1-4B52-9C0C-D28B5EAD4C15}">
  <sheetPr>
    <tabColor rgb="FF00B0F0"/>
  </sheetPr>
  <dimension ref="A1:F21"/>
  <sheetViews>
    <sheetView workbookViewId="0">
      <selection activeCell="F11" sqref="F11"/>
    </sheetView>
  </sheetViews>
  <sheetFormatPr baseColWidth="10" defaultRowHeight="14.4" x14ac:dyDescent="0.3"/>
  <sheetData>
    <row r="1" spans="1:6" x14ac:dyDescent="0.3">
      <c r="A1" s="1" t="s">
        <v>0</v>
      </c>
    </row>
    <row r="2" spans="1:6" x14ac:dyDescent="0.3">
      <c r="B2" s="3">
        <v>8</v>
      </c>
      <c r="C2" s="3">
        <v>1</v>
      </c>
    </row>
    <row r="3" spans="1:6" x14ac:dyDescent="0.3">
      <c r="B3" s="3">
        <v>7</v>
      </c>
      <c r="C3" s="3" t="str">
        <f>IF(B3=8,"verdadero","falso")</f>
        <v>falso</v>
      </c>
    </row>
    <row r="6" spans="1:6" x14ac:dyDescent="0.3">
      <c r="C6" s="2">
        <v>1</v>
      </c>
      <c r="D6" s="2" t="s">
        <v>1</v>
      </c>
      <c r="E6" s="2">
        <v>5</v>
      </c>
      <c r="F6" s="10">
        <f>IF(C6=E6,1,0)</f>
        <v>0</v>
      </c>
    </row>
    <row r="7" spans="1:6" x14ac:dyDescent="0.3">
      <c r="C7" s="2">
        <v>2</v>
      </c>
      <c r="D7" s="2" t="s">
        <v>2</v>
      </c>
      <c r="E7" s="2">
        <v>4</v>
      </c>
      <c r="F7" s="10">
        <f>IF(C7&lt;E7,1,4)</f>
        <v>1</v>
      </c>
    </row>
    <row r="8" spans="1:6" x14ac:dyDescent="0.3">
      <c r="C8" s="2">
        <v>3</v>
      </c>
      <c r="D8" s="2" t="s">
        <v>3</v>
      </c>
      <c r="E8" s="2">
        <v>3</v>
      </c>
      <c r="F8" s="10">
        <f>IF(C8&gt;E8,3,0)</f>
        <v>0</v>
      </c>
    </row>
    <row r="9" spans="1:6" x14ac:dyDescent="0.3">
      <c r="C9" s="2">
        <v>4</v>
      </c>
      <c r="D9" s="2" t="s">
        <v>4</v>
      </c>
      <c r="E9" s="2">
        <v>2</v>
      </c>
      <c r="F9" s="10">
        <f>IF(C9&lt;&gt;E9,1,0)</f>
        <v>1</v>
      </c>
    </row>
    <row r="10" spans="1:6" x14ac:dyDescent="0.3">
      <c r="C10" s="2">
        <v>5</v>
      </c>
      <c r="D10" s="2" t="s">
        <v>5</v>
      </c>
      <c r="E10" s="2">
        <v>1</v>
      </c>
      <c r="F10" s="10">
        <f>IF(C10&lt;=E10,1,0)</f>
        <v>0</v>
      </c>
    </row>
    <row r="11" spans="1:6" x14ac:dyDescent="0.3">
      <c r="C11" s="2">
        <v>6</v>
      </c>
      <c r="D11" s="2" t="s">
        <v>6</v>
      </c>
      <c r="E11" s="2">
        <v>6</v>
      </c>
      <c r="F11" s="10">
        <f>IF(C11&gt;=E11,1,0)</f>
        <v>1</v>
      </c>
    </row>
    <row r="16" spans="1:6" x14ac:dyDescent="0.3">
      <c r="C16" s="2">
        <v>1</v>
      </c>
      <c r="D16" s="2" t="s">
        <v>1</v>
      </c>
      <c r="E16" s="2">
        <v>5</v>
      </c>
      <c r="F16" s="10" t="str">
        <f>IF(C16=E16,"verdadero","falso")</f>
        <v>falso</v>
      </c>
    </row>
    <row r="17" spans="3:6" x14ac:dyDescent="0.3">
      <c r="C17" s="2">
        <v>2</v>
      </c>
      <c r="D17" s="2" t="s">
        <v>2</v>
      </c>
      <c r="E17" s="2">
        <v>4</v>
      </c>
      <c r="F17" s="10" t="str">
        <f>IF(C17=E17,"verdadero","falso")</f>
        <v>falso</v>
      </c>
    </row>
    <row r="18" spans="3:6" x14ac:dyDescent="0.3">
      <c r="C18" s="2">
        <v>3</v>
      </c>
      <c r="D18" s="2" t="s">
        <v>3</v>
      </c>
      <c r="E18" s="2">
        <v>3</v>
      </c>
      <c r="F18" s="10" t="str">
        <f>IF(C18=E18,"verdero","falso")</f>
        <v>verdero</v>
      </c>
    </row>
    <row r="19" spans="3:6" x14ac:dyDescent="0.3">
      <c r="C19" s="2">
        <v>4</v>
      </c>
      <c r="D19" s="2" t="s">
        <v>4</v>
      </c>
      <c r="E19" s="2">
        <v>2</v>
      </c>
      <c r="F19" s="10" t="str">
        <f>IF(C19=E19,"verdero","falso")</f>
        <v>falso</v>
      </c>
    </row>
    <row r="20" spans="3:6" x14ac:dyDescent="0.3">
      <c r="C20" s="2">
        <v>5</v>
      </c>
      <c r="D20" s="2" t="s">
        <v>5</v>
      </c>
      <c r="E20" s="2">
        <v>1</v>
      </c>
      <c r="F20" s="10" t="str">
        <f>IF(C20=E20,"verdadero","falso")</f>
        <v>falso</v>
      </c>
    </row>
    <row r="21" spans="3:6" x14ac:dyDescent="0.3">
      <c r="C21" s="2">
        <v>6</v>
      </c>
      <c r="D21" s="2" t="s">
        <v>6</v>
      </c>
      <c r="E21" s="2">
        <v>6</v>
      </c>
      <c r="F21" s="10" t="str">
        <f>IF(C21=E21,"verdero","falso")</f>
        <v>verdero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9B083-C351-4404-8DA9-31FBA38EFD7A}">
  <sheetPr>
    <tabColor theme="9"/>
  </sheetPr>
  <dimension ref="B3:D20"/>
  <sheetViews>
    <sheetView workbookViewId="0">
      <selection activeCell="D4" sqref="D4"/>
    </sheetView>
  </sheetViews>
  <sheetFormatPr baseColWidth="10" defaultRowHeight="14.4" x14ac:dyDescent="0.3"/>
  <cols>
    <col min="2" max="3" width="14.109375" bestFit="1" customWidth="1"/>
    <col min="4" max="4" width="11.88671875" bestFit="1" customWidth="1"/>
  </cols>
  <sheetData>
    <row r="3" spans="2:4" x14ac:dyDescent="0.3">
      <c r="B3" s="7" t="s">
        <v>7</v>
      </c>
      <c r="C3" s="7" t="s">
        <v>8</v>
      </c>
      <c r="D3" s="8" t="s">
        <v>9</v>
      </c>
    </row>
    <row r="4" spans="2:4" x14ac:dyDescent="0.3">
      <c r="B4" s="5" t="s">
        <v>10</v>
      </c>
      <c r="C4" s="6">
        <v>3000</v>
      </c>
      <c r="D4" s="9" t="str">
        <f>IF(C4&gt;=10000, "cumplio", "no cumplio")</f>
        <v>no cumplio</v>
      </c>
    </row>
    <row r="5" spans="2:4" x14ac:dyDescent="0.3">
      <c r="B5" s="5" t="s">
        <v>11</v>
      </c>
      <c r="C5" s="6">
        <v>9200</v>
      </c>
      <c r="D5" s="9" t="str">
        <f t="shared" ref="D5:D9" si="0">IF(C5&gt;=10000, "cumplio", "no cumplio")</f>
        <v>no cumplio</v>
      </c>
    </row>
    <row r="6" spans="2:4" x14ac:dyDescent="0.3">
      <c r="B6" s="5" t="s">
        <v>12</v>
      </c>
      <c r="C6" s="6">
        <v>10500</v>
      </c>
      <c r="D6" s="9" t="str">
        <f t="shared" si="0"/>
        <v>cumplio</v>
      </c>
    </row>
    <row r="7" spans="2:4" x14ac:dyDescent="0.3">
      <c r="B7" s="5" t="s">
        <v>13</v>
      </c>
      <c r="C7" s="6">
        <v>14152</v>
      </c>
      <c r="D7" s="9" t="str">
        <f t="shared" si="0"/>
        <v>cumplio</v>
      </c>
    </row>
    <row r="8" spans="2:4" x14ac:dyDescent="0.3">
      <c r="B8" s="5" t="s">
        <v>14</v>
      </c>
      <c r="C8" s="6">
        <v>9999</v>
      </c>
      <c r="D8" s="9" t="str">
        <f t="shared" si="0"/>
        <v>no cumplio</v>
      </c>
    </row>
    <row r="9" spans="2:4" x14ac:dyDescent="0.3">
      <c r="B9" s="5" t="s">
        <v>15</v>
      </c>
      <c r="C9" s="6">
        <v>10100</v>
      </c>
      <c r="D9" s="9" t="str">
        <f t="shared" si="0"/>
        <v>cumplio</v>
      </c>
    </row>
    <row r="20" spans="2:2" x14ac:dyDescent="0.3">
      <c r="B20" s="11">
        <v>10000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A740DF-76A1-45EF-AD5C-C408D77C0F7C}">
  <sheetPr>
    <tabColor rgb="FFC00000"/>
  </sheetPr>
  <dimension ref="B5:C21"/>
  <sheetViews>
    <sheetView workbookViewId="0">
      <selection activeCell="F21" sqref="F21"/>
    </sheetView>
  </sheetViews>
  <sheetFormatPr baseColWidth="10" defaultRowHeight="14.4" x14ac:dyDescent="0.3"/>
  <cols>
    <col min="2" max="2" width="13.5546875" customWidth="1"/>
  </cols>
  <sheetData>
    <row r="5" spans="2:3" x14ac:dyDescent="0.3">
      <c r="B5" s="12" t="s">
        <v>16</v>
      </c>
      <c r="C5" s="31">
        <v>45</v>
      </c>
    </row>
    <row r="6" spans="2:3" x14ac:dyDescent="0.3">
      <c r="B6" s="13" t="s">
        <v>17</v>
      </c>
      <c r="C6" s="55">
        <v>1.6</v>
      </c>
    </row>
    <row r="7" spans="2:3" x14ac:dyDescent="0.3">
      <c r="B7" s="14" t="s">
        <v>18</v>
      </c>
      <c r="C7" s="56">
        <f>C5*C6</f>
        <v>72</v>
      </c>
    </row>
    <row r="8" spans="2:3" x14ac:dyDescent="0.3">
      <c r="B8" s="15" t="s">
        <v>19</v>
      </c>
      <c r="C8" s="31">
        <f>IF(C7&gt;50,0.5*C7,0)</f>
        <v>36</v>
      </c>
    </row>
    <row r="9" spans="2:3" x14ac:dyDescent="0.3">
      <c r="B9" s="16" t="s">
        <v>20</v>
      </c>
      <c r="C9" s="56">
        <f>(C6-C8)*C5</f>
        <v>-1548</v>
      </c>
    </row>
    <row r="21" spans="2:2" x14ac:dyDescent="0.3">
      <c r="B21" s="32">
        <v>50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E8A68-FC47-489C-A246-88C3805B2D78}">
  <sheetPr>
    <tabColor rgb="FFFFC000"/>
  </sheetPr>
  <dimension ref="E3:L17"/>
  <sheetViews>
    <sheetView workbookViewId="0">
      <selection activeCell="J15" sqref="J15"/>
    </sheetView>
  </sheetViews>
  <sheetFormatPr baseColWidth="10" defaultRowHeight="14.4" x14ac:dyDescent="0.3"/>
  <cols>
    <col min="6" max="6" width="15.109375" bestFit="1" customWidth="1"/>
    <col min="7" max="7" width="14.109375" bestFit="1" customWidth="1"/>
  </cols>
  <sheetData>
    <row r="3" spans="5:12" x14ac:dyDescent="0.3">
      <c r="E3" s="59" t="s">
        <v>37</v>
      </c>
      <c r="F3" s="60"/>
      <c r="G3" s="60"/>
      <c r="H3" s="60"/>
    </row>
    <row r="4" spans="5:12" x14ac:dyDescent="0.3">
      <c r="E4" s="60"/>
      <c r="F4" s="60"/>
      <c r="G4" s="60"/>
      <c r="H4" s="60"/>
    </row>
    <row r="5" spans="5:12" x14ac:dyDescent="0.3">
      <c r="E5" s="57" t="s">
        <v>21</v>
      </c>
      <c r="F5" s="57" t="s">
        <v>22</v>
      </c>
      <c r="G5" s="57" t="s">
        <v>23</v>
      </c>
      <c r="H5" s="57" t="s">
        <v>24</v>
      </c>
    </row>
    <row r="6" spans="5:12" x14ac:dyDescent="0.3">
      <c r="E6" s="36" t="s">
        <v>25</v>
      </c>
      <c r="F6" s="58">
        <v>32000</v>
      </c>
      <c r="G6" s="58">
        <v>40000</v>
      </c>
      <c r="H6" s="36" t="str">
        <f>IF(F6&gt;G6,"GANACIA","PERDIDA")</f>
        <v>PERDIDA</v>
      </c>
      <c r="L6" s="4"/>
    </row>
    <row r="7" spans="5:12" x14ac:dyDescent="0.3">
      <c r="E7" s="36" t="s">
        <v>26</v>
      </c>
      <c r="F7" s="58">
        <v>280000</v>
      </c>
      <c r="G7" s="58">
        <v>47800</v>
      </c>
      <c r="H7" s="36" t="str">
        <f>IF(F7&gt;G7,"GANANCIA","PERDIDA")</f>
        <v>GANANCIA</v>
      </c>
    </row>
    <row r="8" spans="5:12" x14ac:dyDescent="0.3">
      <c r="E8" s="36" t="s">
        <v>27</v>
      </c>
      <c r="F8" s="58">
        <v>15000</v>
      </c>
      <c r="G8" s="58">
        <v>72000</v>
      </c>
      <c r="H8" s="36" t="str">
        <f t="shared" ref="H8:H17" si="0">IF(F8&gt;G8,"GANANCIA","PERDIDA")</f>
        <v>PERDIDA</v>
      </c>
    </row>
    <row r="9" spans="5:12" x14ac:dyDescent="0.3">
      <c r="E9" s="36" t="s">
        <v>28</v>
      </c>
      <c r="F9" s="58">
        <v>100000</v>
      </c>
      <c r="G9" s="58">
        <v>44872</v>
      </c>
      <c r="H9" s="36" t="str">
        <f t="shared" si="0"/>
        <v>GANANCIA</v>
      </c>
    </row>
    <row r="10" spans="5:12" x14ac:dyDescent="0.3">
      <c r="E10" s="36" t="s">
        <v>29</v>
      </c>
      <c r="F10" s="58">
        <v>128725</v>
      </c>
      <c r="G10" s="58">
        <v>58000</v>
      </c>
      <c r="H10" s="36" t="str">
        <f t="shared" si="0"/>
        <v>GANANCIA</v>
      </c>
    </row>
    <row r="11" spans="5:12" x14ac:dyDescent="0.3">
      <c r="E11" s="36" t="s">
        <v>30</v>
      </c>
      <c r="F11" s="58">
        <v>198420</v>
      </c>
      <c r="G11" s="58">
        <v>44890</v>
      </c>
      <c r="H11" s="36" t="str">
        <f t="shared" si="0"/>
        <v>GANANCIA</v>
      </c>
    </row>
    <row r="12" spans="5:12" x14ac:dyDescent="0.3">
      <c r="E12" s="36" t="s">
        <v>31</v>
      </c>
      <c r="F12" s="58">
        <v>125872</v>
      </c>
      <c r="G12" s="58">
        <v>60000</v>
      </c>
      <c r="H12" s="36" t="str">
        <f t="shared" si="0"/>
        <v>GANANCIA</v>
      </c>
    </row>
    <row r="13" spans="5:12" x14ac:dyDescent="0.3">
      <c r="E13" s="36" t="s">
        <v>32</v>
      </c>
      <c r="F13" s="58">
        <v>144275</v>
      </c>
      <c r="G13" s="58">
        <v>37421</v>
      </c>
      <c r="H13" s="36" t="str">
        <f t="shared" si="0"/>
        <v>GANANCIA</v>
      </c>
    </row>
    <row r="14" spans="5:12" x14ac:dyDescent="0.3">
      <c r="E14" s="36" t="s">
        <v>33</v>
      </c>
      <c r="F14" s="58">
        <v>155847</v>
      </c>
      <c r="G14" s="58">
        <v>57277</v>
      </c>
      <c r="H14" s="36" t="str">
        <f t="shared" si="0"/>
        <v>GANANCIA</v>
      </c>
    </row>
    <row r="15" spans="5:12" x14ac:dyDescent="0.3">
      <c r="E15" s="36" t="s">
        <v>34</v>
      </c>
      <c r="F15" s="58">
        <v>105207</v>
      </c>
      <c r="G15" s="58">
        <v>50702</v>
      </c>
      <c r="H15" s="36" t="str">
        <f t="shared" si="0"/>
        <v>GANANCIA</v>
      </c>
    </row>
    <row r="16" spans="5:12" x14ac:dyDescent="0.3">
      <c r="E16" s="36" t="s">
        <v>35</v>
      </c>
      <c r="F16" s="58">
        <v>122377</v>
      </c>
      <c r="G16" s="58">
        <v>50128</v>
      </c>
      <c r="H16" s="36" t="str">
        <f t="shared" si="0"/>
        <v>GANANCIA</v>
      </c>
    </row>
    <row r="17" spans="5:8" x14ac:dyDescent="0.3">
      <c r="E17" s="36" t="s">
        <v>36</v>
      </c>
      <c r="F17" s="58">
        <v>147833</v>
      </c>
      <c r="G17" s="58">
        <v>68700</v>
      </c>
      <c r="H17" s="36" t="str">
        <f t="shared" si="0"/>
        <v>GANANCIA</v>
      </c>
    </row>
  </sheetData>
  <mergeCells count="1">
    <mergeCell ref="E3:H4"/>
  </mergeCells>
  <phoneticPr fontId="3" type="noConversion"/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A33DA-354F-4071-A59F-3D9D63DF5158}">
  <sheetPr>
    <tabColor rgb="FF0070C0"/>
  </sheetPr>
  <dimension ref="A1:E15"/>
  <sheetViews>
    <sheetView tabSelected="1" workbookViewId="0">
      <selection activeCell="B3" sqref="B3"/>
    </sheetView>
  </sheetViews>
  <sheetFormatPr baseColWidth="10" defaultRowHeight="14.4" x14ac:dyDescent="0.3"/>
  <cols>
    <col min="1" max="1" width="13.5546875" customWidth="1"/>
    <col min="2" max="2" width="4.109375" customWidth="1"/>
    <col min="4" max="4" width="12.109375" customWidth="1"/>
    <col min="5" max="5" width="14.88671875" customWidth="1"/>
  </cols>
  <sheetData>
    <row r="1" spans="1:5" ht="15" thickBot="1" x14ac:dyDescent="0.35"/>
    <row r="2" spans="1:5" ht="15.6" thickTop="1" thickBot="1" x14ac:dyDescent="0.35">
      <c r="B2" s="17"/>
      <c r="C2" s="61" t="s">
        <v>51</v>
      </c>
      <c r="D2" s="62"/>
      <c r="E2" s="63"/>
    </row>
    <row r="3" spans="1:5" ht="15.6" thickTop="1" thickBot="1" x14ac:dyDescent="0.35">
      <c r="B3" s="17"/>
      <c r="C3" s="64"/>
      <c r="D3" s="65"/>
      <c r="E3" s="66"/>
    </row>
    <row r="4" spans="1:5" ht="15" thickTop="1" x14ac:dyDescent="0.3">
      <c r="A4" s="19"/>
      <c r="B4" s="21"/>
      <c r="C4" s="23" t="s">
        <v>38</v>
      </c>
      <c r="D4" s="24" t="s">
        <v>39</v>
      </c>
      <c r="E4" s="25" t="s">
        <v>40</v>
      </c>
    </row>
    <row r="5" spans="1:5" ht="15" thickBot="1" x14ac:dyDescent="0.35">
      <c r="A5" s="19"/>
      <c r="B5" s="22">
        <v>1</v>
      </c>
      <c r="C5" s="26" t="s">
        <v>41</v>
      </c>
      <c r="D5" s="27">
        <v>5</v>
      </c>
      <c r="E5" s="28" t="str">
        <f>IF(D5&gt;=7,"APROBADO","NO APROBADO")</f>
        <v>NO APROBADO</v>
      </c>
    </row>
    <row r="6" spans="1:5" ht="15.6" thickTop="1" thickBot="1" x14ac:dyDescent="0.35">
      <c r="A6" s="19"/>
      <c r="B6" s="22">
        <v>2</v>
      </c>
      <c r="C6" s="18" t="s">
        <v>42</v>
      </c>
      <c r="D6" s="17">
        <v>8</v>
      </c>
      <c r="E6" s="29" t="str">
        <f t="shared" ref="E6:E14" si="0">IF(D6&gt;=7,"APROBADO","NO APROBADO")</f>
        <v>APROBADO</v>
      </c>
    </row>
    <row r="7" spans="1:5" ht="15.6" thickTop="1" thickBot="1" x14ac:dyDescent="0.35">
      <c r="A7" s="19"/>
      <c r="B7" s="22">
        <v>3</v>
      </c>
      <c r="C7" s="18" t="s">
        <v>43</v>
      </c>
      <c r="D7" s="17">
        <v>7</v>
      </c>
      <c r="E7" s="29" t="str">
        <f t="shared" si="0"/>
        <v>APROBADO</v>
      </c>
    </row>
    <row r="8" spans="1:5" ht="15.6" thickTop="1" thickBot="1" x14ac:dyDescent="0.35">
      <c r="A8" s="19"/>
      <c r="B8" s="22">
        <v>4</v>
      </c>
      <c r="C8" s="18" t="s">
        <v>44</v>
      </c>
      <c r="D8" s="17">
        <v>5</v>
      </c>
      <c r="E8" s="30" t="str">
        <f t="shared" si="0"/>
        <v>NO APROBADO</v>
      </c>
    </row>
    <row r="9" spans="1:5" ht="15.6" thickTop="1" thickBot="1" x14ac:dyDescent="0.35">
      <c r="A9" s="19"/>
      <c r="B9" s="22">
        <v>5</v>
      </c>
      <c r="C9" s="18" t="s">
        <v>45</v>
      </c>
      <c r="D9" s="17">
        <v>9</v>
      </c>
      <c r="E9" s="29" t="str">
        <f t="shared" si="0"/>
        <v>APROBADO</v>
      </c>
    </row>
    <row r="10" spans="1:5" ht="15.6" thickTop="1" thickBot="1" x14ac:dyDescent="0.35">
      <c r="A10" s="19"/>
      <c r="B10" s="20">
        <v>6</v>
      </c>
      <c r="C10" s="18" t="s">
        <v>46</v>
      </c>
      <c r="D10" s="17">
        <v>9</v>
      </c>
      <c r="E10" s="29" t="str">
        <f t="shared" si="0"/>
        <v>APROBADO</v>
      </c>
    </row>
    <row r="11" spans="1:5" ht="15.6" thickTop="1" thickBot="1" x14ac:dyDescent="0.35">
      <c r="A11" s="19"/>
      <c r="B11" s="20">
        <v>7</v>
      </c>
      <c r="C11" s="18" t="s">
        <v>47</v>
      </c>
      <c r="D11" s="17">
        <v>8</v>
      </c>
      <c r="E11" s="29" t="str">
        <f t="shared" si="0"/>
        <v>APROBADO</v>
      </c>
    </row>
    <row r="12" spans="1:5" ht="15.6" thickTop="1" thickBot="1" x14ac:dyDescent="0.35">
      <c r="A12" s="19"/>
      <c r="B12" s="20">
        <v>8</v>
      </c>
      <c r="C12" s="18" t="s">
        <v>48</v>
      </c>
      <c r="D12" s="17">
        <v>10</v>
      </c>
      <c r="E12" s="29" t="str">
        <f t="shared" si="0"/>
        <v>APROBADO</v>
      </c>
    </row>
    <row r="13" spans="1:5" ht="15.6" thickTop="1" thickBot="1" x14ac:dyDescent="0.35">
      <c r="A13" s="19"/>
      <c r="B13" s="20">
        <v>9</v>
      </c>
      <c r="C13" s="18" t="s">
        <v>49</v>
      </c>
      <c r="D13" s="17">
        <v>10</v>
      </c>
      <c r="E13" s="29" t="str">
        <f t="shared" si="0"/>
        <v>APROBADO</v>
      </c>
    </row>
    <row r="14" spans="1:5" ht="15.6" thickTop="1" thickBot="1" x14ac:dyDescent="0.35">
      <c r="A14" s="19"/>
      <c r="B14" s="20">
        <v>10</v>
      </c>
      <c r="C14" s="18" t="s">
        <v>50</v>
      </c>
      <c r="D14" s="17">
        <v>7</v>
      </c>
      <c r="E14" s="29" t="str">
        <f t="shared" si="0"/>
        <v>APROBADO</v>
      </c>
    </row>
    <row r="15" spans="1:5" ht="15" thickTop="1" x14ac:dyDescent="0.3"/>
  </sheetData>
  <mergeCells count="1">
    <mergeCell ref="C2:E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30396-0828-410F-95BD-24F6BCF20BC4}">
  <sheetPr>
    <tabColor rgb="FFFFFF00"/>
  </sheetPr>
  <dimension ref="B1:G17"/>
  <sheetViews>
    <sheetView workbookViewId="0">
      <selection activeCell="D23" sqref="D23"/>
    </sheetView>
  </sheetViews>
  <sheetFormatPr baseColWidth="10" defaultRowHeight="14.4" x14ac:dyDescent="0.3"/>
  <cols>
    <col min="3" max="3" width="19.5546875" customWidth="1"/>
    <col min="4" max="4" width="11.77734375" bestFit="1" customWidth="1"/>
    <col min="5" max="5" width="11.88671875" customWidth="1"/>
    <col min="6" max="7" width="11.77734375" bestFit="1" customWidth="1"/>
  </cols>
  <sheetData>
    <row r="1" spans="2:7" x14ac:dyDescent="0.3">
      <c r="B1" s="33"/>
      <c r="C1" s="67" t="s">
        <v>52</v>
      </c>
      <c r="D1" s="67"/>
      <c r="E1" s="67"/>
      <c r="F1" s="67"/>
      <c r="G1" s="67"/>
    </row>
    <row r="2" spans="2:7" x14ac:dyDescent="0.3">
      <c r="B2" s="33"/>
      <c r="C2" s="67"/>
      <c r="D2" s="67"/>
      <c r="E2" s="67"/>
      <c r="F2" s="67"/>
      <c r="G2" s="67"/>
    </row>
    <row r="3" spans="2:7" x14ac:dyDescent="0.3">
      <c r="B3" s="33"/>
      <c r="C3" s="36" t="s">
        <v>53</v>
      </c>
      <c r="D3" s="36" t="s">
        <v>57</v>
      </c>
      <c r="E3" s="36" t="s">
        <v>54</v>
      </c>
      <c r="F3" s="36" t="s">
        <v>55</v>
      </c>
      <c r="G3" s="36" t="s">
        <v>56</v>
      </c>
    </row>
    <row r="4" spans="2:7" x14ac:dyDescent="0.3">
      <c r="B4" s="33"/>
      <c r="C4" s="36" t="s">
        <v>58</v>
      </c>
      <c r="D4" s="37">
        <v>22000</v>
      </c>
      <c r="E4" s="37">
        <v>15600</v>
      </c>
      <c r="F4" s="36"/>
      <c r="G4" s="36"/>
    </row>
    <row r="5" spans="2:7" x14ac:dyDescent="0.3">
      <c r="B5" s="33"/>
      <c r="C5" s="36" t="s">
        <v>59</v>
      </c>
      <c r="D5" s="37">
        <v>40000</v>
      </c>
      <c r="E5" s="37">
        <v>14733</v>
      </c>
      <c r="F5" s="38">
        <f>IF(E5&gt;=D5,C16,C17)</f>
        <v>2000</v>
      </c>
      <c r="G5" s="38">
        <f>(F5+E5)</f>
        <v>16733</v>
      </c>
    </row>
    <row r="6" spans="2:7" x14ac:dyDescent="0.3">
      <c r="B6" s="33"/>
      <c r="C6" s="36" t="s">
        <v>60</v>
      </c>
      <c r="D6" s="37">
        <v>52000</v>
      </c>
      <c r="E6" s="37">
        <v>18424</v>
      </c>
      <c r="F6" s="38">
        <f>IF(E6&gt;=D6,C16,C17)</f>
        <v>2000</v>
      </c>
      <c r="G6" s="38">
        <f t="shared" ref="G6:G11" si="0">(F6+E6)</f>
        <v>20424</v>
      </c>
    </row>
    <row r="7" spans="2:7" x14ac:dyDescent="0.3">
      <c r="B7" s="33"/>
      <c r="C7" s="36" t="s">
        <v>61</v>
      </c>
      <c r="D7" s="37">
        <v>33600</v>
      </c>
      <c r="E7" s="37">
        <v>17132</v>
      </c>
      <c r="F7" s="38">
        <f>IF(E7&gt;=D7,C16,C17)</f>
        <v>2000</v>
      </c>
      <c r="G7" s="38">
        <f t="shared" si="0"/>
        <v>19132</v>
      </c>
    </row>
    <row r="8" spans="2:7" x14ac:dyDescent="0.3">
      <c r="B8" s="33"/>
      <c r="C8" s="36" t="s">
        <v>62</v>
      </c>
      <c r="D8" s="37">
        <v>18000</v>
      </c>
      <c r="E8" s="37">
        <v>14920</v>
      </c>
      <c r="F8" s="38"/>
      <c r="G8" s="38">
        <f t="shared" si="0"/>
        <v>14920</v>
      </c>
    </row>
    <row r="9" spans="2:7" x14ac:dyDescent="0.3">
      <c r="B9" s="33"/>
      <c r="C9" s="36" t="s">
        <v>63</v>
      </c>
      <c r="D9" s="37">
        <v>31420</v>
      </c>
      <c r="E9" s="37">
        <v>16740</v>
      </c>
      <c r="F9" s="38">
        <f>IF(E9&lt;=D9,C17,C16)</f>
        <v>2000</v>
      </c>
      <c r="G9" s="38">
        <f t="shared" si="0"/>
        <v>18740</v>
      </c>
    </row>
    <row r="10" spans="2:7" x14ac:dyDescent="0.3">
      <c r="B10" s="33"/>
      <c r="C10" s="36" t="s">
        <v>64</v>
      </c>
      <c r="D10" s="37">
        <v>18105</v>
      </c>
      <c r="E10" s="37">
        <v>18206</v>
      </c>
      <c r="F10" s="38"/>
      <c r="G10" s="38">
        <f t="shared" si="0"/>
        <v>18206</v>
      </c>
    </row>
    <row r="11" spans="2:7" x14ac:dyDescent="0.3">
      <c r="B11" s="33"/>
      <c r="C11" s="36" t="s">
        <v>65</v>
      </c>
      <c r="D11" s="37">
        <v>37862</v>
      </c>
      <c r="E11" s="37">
        <v>15432</v>
      </c>
      <c r="F11" s="38">
        <f>IF(E11&lt;=D11,C17,C16)</f>
        <v>2000</v>
      </c>
      <c r="G11" s="38">
        <f t="shared" si="0"/>
        <v>17432</v>
      </c>
    </row>
    <row r="16" spans="2:7" x14ac:dyDescent="0.3">
      <c r="C16" s="35">
        <v>25000</v>
      </c>
    </row>
    <row r="17" spans="3:3" x14ac:dyDescent="0.3">
      <c r="C17" s="35">
        <v>2000</v>
      </c>
    </row>
  </sheetData>
  <mergeCells count="1">
    <mergeCell ref="C1:G2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7EFB3-C337-4AA3-A0BC-78F9FBE19796}">
  <sheetPr>
    <tabColor rgb="FFFF00FF"/>
  </sheetPr>
  <dimension ref="D1:F23"/>
  <sheetViews>
    <sheetView workbookViewId="0">
      <selection activeCell="B10" sqref="B10"/>
    </sheetView>
  </sheetViews>
  <sheetFormatPr baseColWidth="10" defaultRowHeight="14.4" x14ac:dyDescent="0.3"/>
  <cols>
    <col min="4" max="5" width="11.77734375" bestFit="1" customWidth="1"/>
    <col min="6" max="6" width="11.5546875" customWidth="1"/>
  </cols>
  <sheetData>
    <row r="1" spans="4:6" x14ac:dyDescent="0.3">
      <c r="D1" s="68" t="s">
        <v>82</v>
      </c>
      <c r="E1" s="68"/>
      <c r="F1" s="68"/>
    </row>
    <row r="2" spans="4:6" x14ac:dyDescent="0.3">
      <c r="D2" s="68"/>
      <c r="E2" s="68"/>
      <c r="F2" s="68"/>
    </row>
    <row r="3" spans="4:6" x14ac:dyDescent="0.3">
      <c r="D3" s="39" t="s">
        <v>67</v>
      </c>
      <c r="E3" s="39" t="s">
        <v>57</v>
      </c>
      <c r="F3" s="39" t="s">
        <v>68</v>
      </c>
    </row>
    <row r="4" spans="4:6" x14ac:dyDescent="0.3">
      <c r="D4" s="31" t="s">
        <v>66</v>
      </c>
      <c r="E4" s="34">
        <v>75856</v>
      </c>
      <c r="F4" s="40">
        <f>IF(E4&gt;=50000,(E4*10%),(E4*2%))</f>
        <v>7585.6</v>
      </c>
    </row>
    <row r="5" spans="4:6" x14ac:dyDescent="0.3">
      <c r="D5" s="31" t="s">
        <v>69</v>
      </c>
      <c r="E5" s="34">
        <v>82377</v>
      </c>
      <c r="F5" s="40">
        <f t="shared" ref="F5:F17" si="0">IF(E5&gt;=50000,(E5*10%),(E5*2%))</f>
        <v>8237.7000000000007</v>
      </c>
    </row>
    <row r="6" spans="4:6" x14ac:dyDescent="0.3">
      <c r="D6" s="31" t="s">
        <v>70</v>
      </c>
      <c r="E6" s="34">
        <v>49999</v>
      </c>
      <c r="F6" s="40">
        <f t="shared" si="0"/>
        <v>999.98</v>
      </c>
    </row>
    <row r="7" spans="4:6" x14ac:dyDescent="0.3">
      <c r="D7" s="31" t="s">
        <v>71</v>
      </c>
      <c r="E7" s="34">
        <v>54300</v>
      </c>
      <c r="F7" s="40">
        <f t="shared" si="0"/>
        <v>5430</v>
      </c>
    </row>
    <row r="8" spans="4:6" x14ac:dyDescent="0.3">
      <c r="D8" s="31" t="s">
        <v>72</v>
      </c>
      <c r="E8" s="34">
        <v>47283</v>
      </c>
      <c r="F8" s="40">
        <f t="shared" si="0"/>
        <v>945.66</v>
      </c>
    </row>
    <row r="9" spans="4:6" x14ac:dyDescent="0.3">
      <c r="D9" s="31" t="s">
        <v>73</v>
      </c>
      <c r="E9" s="34">
        <v>37185</v>
      </c>
      <c r="F9" s="40">
        <f t="shared" si="0"/>
        <v>743.7</v>
      </c>
    </row>
    <row r="10" spans="4:6" x14ac:dyDescent="0.3">
      <c r="D10" s="31" t="s">
        <v>74</v>
      </c>
      <c r="E10" s="34">
        <v>90133</v>
      </c>
      <c r="F10" s="40">
        <f t="shared" si="0"/>
        <v>9013.3000000000011</v>
      </c>
    </row>
    <row r="11" spans="4:6" x14ac:dyDescent="0.3">
      <c r="D11" s="31" t="s">
        <v>75</v>
      </c>
      <c r="E11" s="34">
        <v>47822</v>
      </c>
      <c r="F11" s="40">
        <f t="shared" si="0"/>
        <v>956.44</v>
      </c>
    </row>
    <row r="12" spans="4:6" x14ac:dyDescent="0.3">
      <c r="D12" s="31" t="s">
        <v>76</v>
      </c>
      <c r="E12" s="34">
        <v>52780</v>
      </c>
      <c r="F12" s="40">
        <f t="shared" si="0"/>
        <v>5278</v>
      </c>
    </row>
    <row r="13" spans="4:6" x14ac:dyDescent="0.3">
      <c r="D13" s="31" t="s">
        <v>77</v>
      </c>
      <c r="E13" s="34">
        <v>52882</v>
      </c>
      <c r="F13" s="40">
        <f t="shared" si="0"/>
        <v>5288.2000000000007</v>
      </c>
    </row>
    <row r="14" spans="4:6" x14ac:dyDescent="0.3">
      <c r="D14" s="31" t="s">
        <v>78</v>
      </c>
      <c r="E14" s="34">
        <v>72482</v>
      </c>
      <c r="F14" s="40">
        <f t="shared" si="0"/>
        <v>7248.2000000000007</v>
      </c>
    </row>
    <row r="15" spans="4:6" x14ac:dyDescent="0.3">
      <c r="D15" s="31" t="s">
        <v>79</v>
      </c>
      <c r="E15" s="34">
        <v>47289</v>
      </c>
      <c r="F15" s="40">
        <f t="shared" si="0"/>
        <v>945.78</v>
      </c>
    </row>
    <row r="16" spans="4:6" x14ac:dyDescent="0.3">
      <c r="D16" s="31" t="s">
        <v>80</v>
      </c>
      <c r="E16" s="34">
        <v>50271</v>
      </c>
      <c r="F16" s="40">
        <f t="shared" si="0"/>
        <v>5027.1000000000004</v>
      </c>
    </row>
    <row r="17" spans="4:6" x14ac:dyDescent="0.3">
      <c r="D17" s="31" t="s">
        <v>81</v>
      </c>
      <c r="E17" s="34">
        <v>84328</v>
      </c>
      <c r="F17" s="40">
        <f t="shared" si="0"/>
        <v>8432.8000000000011</v>
      </c>
    </row>
    <row r="20" spans="4:6" x14ac:dyDescent="0.3">
      <c r="D20" s="41">
        <v>0.1</v>
      </c>
    </row>
    <row r="21" spans="4:6" x14ac:dyDescent="0.3">
      <c r="D21" s="41">
        <v>0.02</v>
      </c>
    </row>
    <row r="23" spans="4:6" x14ac:dyDescent="0.3">
      <c r="D23" s="42">
        <v>50000</v>
      </c>
    </row>
  </sheetData>
  <mergeCells count="1">
    <mergeCell ref="D1:F2"/>
  </mergeCells>
  <phoneticPr fontId="3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0EF7E-9776-4CBC-87C6-87487C6F8CD8}">
  <sheetPr>
    <tabColor rgb="FF00FFFF"/>
  </sheetPr>
  <dimension ref="B3:J23"/>
  <sheetViews>
    <sheetView workbookViewId="0">
      <selection activeCell="O10" sqref="O10"/>
    </sheetView>
  </sheetViews>
  <sheetFormatPr baseColWidth="10" defaultRowHeight="14.4" x14ac:dyDescent="0.3"/>
  <cols>
    <col min="2" max="2" width="12" customWidth="1"/>
    <col min="6" max="6" width="12.5546875" bestFit="1" customWidth="1"/>
    <col min="9" max="9" width="21.21875" customWidth="1"/>
    <col min="10" max="10" width="11.77734375" bestFit="1" customWidth="1"/>
  </cols>
  <sheetData>
    <row r="3" spans="2:10" x14ac:dyDescent="0.3">
      <c r="I3" s="43" t="s">
        <v>99</v>
      </c>
      <c r="J3" s="34">
        <f>MAX(G11:G19)</f>
        <v>121.6</v>
      </c>
    </row>
    <row r="4" spans="2:10" x14ac:dyDescent="0.3">
      <c r="I4" s="43" t="s">
        <v>100</v>
      </c>
      <c r="J4" s="34">
        <f>MIN(G11:G19)</f>
        <v>24</v>
      </c>
    </row>
    <row r="5" spans="2:10" x14ac:dyDescent="0.3">
      <c r="I5" s="43" t="s">
        <v>101</v>
      </c>
      <c r="J5" s="34">
        <f>AVERAGE(G11:G19)</f>
        <v>84</v>
      </c>
    </row>
    <row r="8" spans="2:10" x14ac:dyDescent="0.3">
      <c r="B8" s="69" t="s">
        <v>83</v>
      </c>
      <c r="C8" s="69"/>
      <c r="D8" s="69"/>
      <c r="E8" s="69"/>
      <c r="F8" s="69"/>
      <c r="G8" s="69"/>
    </row>
    <row r="9" spans="2:10" x14ac:dyDescent="0.3">
      <c r="B9" s="69"/>
      <c r="C9" s="69"/>
      <c r="D9" s="69"/>
      <c r="E9" s="69"/>
      <c r="F9" s="69"/>
      <c r="G9" s="69"/>
    </row>
    <row r="10" spans="2:10" ht="28.8" x14ac:dyDescent="0.3">
      <c r="B10" s="50" t="s">
        <v>85</v>
      </c>
      <c r="C10" s="50" t="s">
        <v>84</v>
      </c>
      <c r="D10" s="51" t="s">
        <v>86</v>
      </c>
      <c r="E10" s="52" t="s">
        <v>87</v>
      </c>
      <c r="F10" s="52" t="s">
        <v>88</v>
      </c>
      <c r="G10" s="52" t="s">
        <v>89</v>
      </c>
    </row>
    <row r="11" spans="2:10" x14ac:dyDescent="0.3">
      <c r="B11" s="31" t="s">
        <v>90</v>
      </c>
      <c r="C11" s="31">
        <v>4</v>
      </c>
      <c r="D11" s="34">
        <v>15</v>
      </c>
      <c r="E11" s="34">
        <f>D11*C11</f>
        <v>60</v>
      </c>
      <c r="F11" s="44"/>
      <c r="G11" s="47">
        <f>(C11*D11)</f>
        <v>60</v>
      </c>
    </row>
    <row r="12" spans="2:10" x14ac:dyDescent="0.3">
      <c r="B12" s="31" t="s">
        <v>91</v>
      </c>
      <c r="C12" s="31">
        <v>2</v>
      </c>
      <c r="D12" s="34">
        <v>25</v>
      </c>
      <c r="E12" s="34">
        <f t="shared" ref="E12:E19" si="0">D12*C12</f>
        <v>50</v>
      </c>
      <c r="F12" s="44"/>
      <c r="G12" s="47">
        <f t="shared" ref="G12:G13" si="1">(C12*D12)</f>
        <v>50</v>
      </c>
    </row>
    <row r="13" spans="2:10" x14ac:dyDescent="0.3">
      <c r="B13" s="31" t="s">
        <v>92</v>
      </c>
      <c r="C13" s="31">
        <v>3</v>
      </c>
      <c r="D13" s="34">
        <v>30</v>
      </c>
      <c r="E13" s="34">
        <f t="shared" si="0"/>
        <v>90</v>
      </c>
      <c r="F13" s="44"/>
      <c r="G13" s="47">
        <f t="shared" si="1"/>
        <v>90</v>
      </c>
    </row>
    <row r="14" spans="2:10" x14ac:dyDescent="0.3">
      <c r="B14" s="31" t="s">
        <v>93</v>
      </c>
      <c r="C14" s="31">
        <v>6</v>
      </c>
      <c r="D14" s="34">
        <v>20</v>
      </c>
      <c r="E14" s="34">
        <f t="shared" si="0"/>
        <v>120</v>
      </c>
      <c r="F14" s="45">
        <f>IF(E14&gt;=B23,(B22*E14)/100)</f>
        <v>0.06</v>
      </c>
      <c r="G14" s="47">
        <f>(C14*D14)-6</f>
        <v>114</v>
      </c>
    </row>
    <row r="15" spans="2:10" x14ac:dyDescent="0.3">
      <c r="B15" s="31" t="s">
        <v>94</v>
      </c>
      <c r="C15" s="31">
        <v>2</v>
      </c>
      <c r="D15" s="34">
        <v>50</v>
      </c>
      <c r="E15" s="34">
        <f t="shared" si="0"/>
        <v>100</v>
      </c>
      <c r="F15" s="45"/>
      <c r="G15" s="47">
        <f>C15*D15</f>
        <v>100</v>
      </c>
    </row>
    <row r="16" spans="2:10" x14ac:dyDescent="0.3">
      <c r="B16" s="31" t="s">
        <v>95</v>
      </c>
      <c r="C16" s="31">
        <v>4</v>
      </c>
      <c r="D16" s="34">
        <v>32</v>
      </c>
      <c r="E16" s="34">
        <f t="shared" si="0"/>
        <v>128</v>
      </c>
      <c r="F16" s="46">
        <f>IF(E16&gt;=B23,(B22*E16/100))</f>
        <v>6.4000000000000001E-2</v>
      </c>
      <c r="G16" s="47">
        <f>(C16*D16)-6.4</f>
        <v>121.6</v>
      </c>
    </row>
    <row r="17" spans="2:7" x14ac:dyDescent="0.3">
      <c r="B17" s="31" t="s">
        <v>96</v>
      </c>
      <c r="C17" s="31">
        <v>4</v>
      </c>
      <c r="D17" s="34">
        <v>28</v>
      </c>
      <c r="E17" s="34">
        <f t="shared" si="0"/>
        <v>112</v>
      </c>
      <c r="F17" s="46">
        <f>IF(E17&gt;=B23,(B22*E17/100))</f>
        <v>5.6000000000000008E-2</v>
      </c>
      <c r="G17" s="47">
        <f>(C17*D17)-5.6</f>
        <v>106.4</v>
      </c>
    </row>
    <row r="18" spans="2:7" x14ac:dyDescent="0.3">
      <c r="B18" s="31" t="s">
        <v>97</v>
      </c>
      <c r="C18" s="31">
        <v>6</v>
      </c>
      <c r="D18" s="34">
        <v>15</v>
      </c>
      <c r="E18" s="34">
        <f t="shared" si="0"/>
        <v>90</v>
      </c>
      <c r="F18" s="44"/>
      <c r="G18" s="47">
        <f>C18*D18</f>
        <v>90</v>
      </c>
    </row>
    <row r="19" spans="2:7" x14ac:dyDescent="0.3">
      <c r="B19" s="31" t="s">
        <v>98</v>
      </c>
      <c r="C19" s="31">
        <v>2</v>
      </c>
      <c r="D19" s="34">
        <v>12</v>
      </c>
      <c r="E19" s="34">
        <f t="shared" si="0"/>
        <v>24</v>
      </c>
      <c r="F19" s="44"/>
      <c r="G19" s="47">
        <f>C19*D19</f>
        <v>24</v>
      </c>
    </row>
    <row r="20" spans="2:7" x14ac:dyDescent="0.3">
      <c r="F20" s="48" t="s">
        <v>102</v>
      </c>
      <c r="G20" s="49">
        <f>SUM(G11:G19)</f>
        <v>756</v>
      </c>
    </row>
    <row r="22" spans="2:7" x14ac:dyDescent="0.3">
      <c r="B22" s="54">
        <v>0.05</v>
      </c>
    </row>
    <row r="23" spans="2:7" x14ac:dyDescent="0.3">
      <c r="B23" s="53">
        <v>100</v>
      </c>
    </row>
  </sheetData>
  <mergeCells count="1">
    <mergeCell ref="B8:G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Función</vt:lpstr>
      <vt:lpstr>Funcion 3</vt:lpstr>
      <vt:lpstr>Función 4</vt:lpstr>
      <vt:lpstr>Función 5</vt:lpstr>
      <vt:lpstr>Función 6</vt:lpstr>
      <vt:lpstr>Función 7</vt:lpstr>
      <vt:lpstr>Función 8</vt:lpstr>
      <vt:lpstr>Función 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Euge</dc:creator>
  <cp:lastModifiedBy>Rosa Rios</cp:lastModifiedBy>
  <dcterms:created xsi:type="dcterms:W3CDTF">2024-08-14T17:44:44Z</dcterms:created>
  <dcterms:modified xsi:type="dcterms:W3CDTF">2025-10-27T18:31:05Z</dcterms:modified>
</cp:coreProperties>
</file>