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Шаблон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88" i="1"/>
  <c r="E88" i="1"/>
  <c r="C88" i="1"/>
  <c r="D76" i="1"/>
  <c r="E76" i="1"/>
  <c r="C76" i="1"/>
  <c r="C63" i="1"/>
  <c r="E63" i="1" s="1"/>
  <c r="D63" i="1"/>
  <c r="E57" i="1"/>
  <c r="E58" i="1"/>
  <c r="E59" i="1"/>
  <c r="E60" i="1"/>
  <c r="E61" i="1"/>
  <c r="E62" i="1"/>
  <c r="E56" i="1"/>
  <c r="F45" i="1"/>
  <c r="F46" i="1"/>
  <c r="F47" i="1"/>
  <c r="F48" i="1"/>
  <c r="F49" i="1"/>
  <c r="F50" i="1"/>
  <c r="F44" i="1"/>
  <c r="D51" i="1"/>
  <c r="C51" i="1"/>
  <c r="E45" i="1"/>
  <c r="E51" i="1" s="1"/>
  <c r="E46" i="1"/>
  <c r="E47" i="1"/>
  <c r="E48" i="1"/>
  <c r="E49" i="1"/>
  <c r="E50" i="1"/>
  <c r="E44" i="1"/>
  <c r="E33" i="1"/>
  <c r="E34" i="1"/>
  <c r="E35" i="1"/>
  <c r="E36" i="1"/>
  <c r="E37" i="1"/>
  <c r="E38" i="1"/>
  <c r="E32" i="1"/>
  <c r="H33" i="1"/>
  <c r="H34" i="1"/>
  <c r="H35" i="1"/>
  <c r="H36" i="1"/>
  <c r="H37" i="1"/>
  <c r="H38" i="1"/>
  <c r="H32" i="1"/>
  <c r="G39" i="1"/>
  <c r="F39" i="1"/>
  <c r="H39" i="1" s="1"/>
  <c r="D39" i="1"/>
  <c r="C39" i="1"/>
  <c r="E39" i="1" s="1"/>
  <c r="H21" i="1"/>
  <c r="H22" i="1"/>
  <c r="H23" i="1"/>
  <c r="H24" i="1"/>
  <c r="H25" i="1"/>
  <c r="H26" i="1"/>
  <c r="H20" i="1"/>
  <c r="G27" i="1"/>
  <c r="H27" i="1" s="1"/>
  <c r="F27" i="1"/>
  <c r="E21" i="1"/>
  <c r="E22" i="1"/>
  <c r="E23" i="1"/>
  <c r="E24" i="1"/>
  <c r="E25" i="1"/>
  <c r="E26" i="1"/>
  <c r="E20" i="1"/>
  <c r="C27" i="1"/>
  <c r="E27" i="1" s="1"/>
  <c r="D27" i="1"/>
  <c r="M9" i="1"/>
  <c r="M10" i="1"/>
  <c r="M11" i="1"/>
  <c r="M12" i="1"/>
  <c r="M13" i="1"/>
  <c r="M14" i="1"/>
  <c r="M8" i="1"/>
  <c r="L9" i="1"/>
  <c r="L10" i="1"/>
  <c r="L11" i="1"/>
  <c r="L12" i="1"/>
  <c r="L13" i="1"/>
  <c r="L14" i="1"/>
  <c r="L8" i="1"/>
  <c r="I9" i="1"/>
  <c r="I10" i="1"/>
  <c r="I11" i="1"/>
  <c r="I12" i="1"/>
  <c r="I13" i="1"/>
  <c r="I14" i="1"/>
  <c r="I8" i="1"/>
  <c r="F9" i="1"/>
  <c r="F10" i="1"/>
  <c r="F11" i="1"/>
  <c r="F12" i="1"/>
  <c r="F13" i="1"/>
  <c r="F14" i="1"/>
  <c r="G15" i="1"/>
  <c r="H15" i="1"/>
  <c r="J15" i="1"/>
  <c r="K15" i="1"/>
  <c r="L15" i="1" s="1"/>
  <c r="D15" i="1"/>
  <c r="C15" i="1"/>
  <c r="F51" i="1" l="1"/>
  <c r="E15" i="1"/>
  <c r="F15" i="1" s="1"/>
  <c r="M15" i="1"/>
  <c r="I15" i="1"/>
</calcChain>
</file>

<file path=xl/sharedStrings.xml><?xml version="1.0" encoding="utf-8"?>
<sst xmlns="http://schemas.openxmlformats.org/spreadsheetml/2006/main" count="212" uniqueCount="120">
  <si>
    <t>в т.ч. импорт</t>
  </si>
  <si>
    <t>Прибыло</t>
  </si>
  <si>
    <t>Убыло</t>
  </si>
  <si>
    <t>в т.ч. экспорт</t>
  </si>
  <si>
    <t>в т.ч. транзит</t>
  </si>
  <si>
    <t>в т.ч. экспорт порожние</t>
  </si>
  <si>
    <t>в т.ч. прочие порожние</t>
  </si>
  <si>
    <t>На рейде в ожидании</t>
  </si>
  <si>
    <t>На подходах к порту для</t>
  </si>
  <si>
    <t>Выгрузки</t>
  </si>
  <si>
    <t>Погрузки</t>
  </si>
  <si>
    <t>Пользователь</t>
  </si>
  <si>
    <r>
      <t xml:space="preserve">1. Информация о количестве импортно-экспортных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портовых </t>
    </r>
    <r>
      <rPr>
        <b/>
        <sz val="11"/>
        <color rgb="FF000000"/>
        <rFont val="Calibri"/>
        <family val="2"/>
        <charset val="204"/>
        <scheme val="minor"/>
      </rPr>
      <t>терминалах, ДФЭ</t>
    </r>
  </si>
  <si>
    <t>№</t>
  </si>
  <si>
    <t>Наименование контейнерного терминала</t>
  </si>
  <si>
    <t>Полная проектная емкость складов (100%)</t>
  </si>
  <si>
    <t>Емкость технологического накопления контейнеров (90%)</t>
  </si>
  <si>
    <t>Загрузка складов</t>
  </si>
  <si>
    <t>Прибытие</t>
  </si>
  <si>
    <t>Убытие</t>
  </si>
  <si>
    <t>Накопление +</t>
  </si>
  <si>
    <t>Убытие -</t>
  </si>
  <si>
    <t>Факт, контейнеры</t>
  </si>
  <si>
    <t>%</t>
  </si>
  <si>
    <t>Норма прибытия контейнеров всеми видами транспорта на терминал в соответствии со всеми заключенными договорами перевалки в сутки</t>
  </si>
  <si>
    <t>Факт прибытия всеми видами транспорта</t>
  </si>
  <si>
    <t>Отклонение факта от нормы прибытия</t>
  </si>
  <si>
    <t>Норма убытия контейнеров всеми видами транспорта на терминал в соответствии со всеми заключенными договорами перевалки в сутки</t>
  </si>
  <si>
    <t>Факт убытия всеми видами транспорта</t>
  </si>
  <si>
    <t>Восточная стивидорная компания</t>
  </si>
  <si>
    <t>Владивостокский морской торговый порт</t>
  </si>
  <si>
    <t>Владивостокский морской рыбный порт/ВМКТ</t>
  </si>
  <si>
    <t>ВМП Первомайский</t>
  </si>
  <si>
    <t>Пасифик Лоджистик</t>
  </si>
  <si>
    <t>Ванинский МТП</t>
  </si>
  <si>
    <t>Терминал Астафьева</t>
  </si>
  <si>
    <t>ИТОГО</t>
  </si>
  <si>
    <r>
      <t xml:space="preserve">2. Информация о количестве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тыловых </t>
    </r>
    <r>
      <rPr>
        <b/>
        <sz val="11"/>
        <color rgb="FF000000"/>
        <rFont val="Calibri"/>
        <family val="2"/>
        <charset val="204"/>
        <scheme val="minor"/>
      </rPr>
      <t>терминалах (справочно), ДФЭ                  </t>
    </r>
  </si>
  <si>
    <t>Максимальная емкость складов</t>
  </si>
  <si>
    <t>Факт загрузки экспортно-импортных контейнеров на начало текущей даты</t>
  </si>
  <si>
    <t>Процент загрузки,%</t>
  </si>
  <si>
    <t>Прибытие и убытие контейнеров</t>
  </si>
  <si>
    <t>Всего убыло всеми видами транспорта</t>
  </si>
  <si>
    <t>Всего прибыло всеми видами транспорта</t>
  </si>
  <si>
    <t>Первая речка</t>
  </si>
  <si>
    <t>Угловая</t>
  </si>
  <si>
    <t>Угольная</t>
  </si>
  <si>
    <t>Уссурийск</t>
  </si>
  <si>
    <t>Артём 1</t>
  </si>
  <si>
    <t>Находка</t>
  </si>
  <si>
    <t>Рыбники</t>
  </si>
  <si>
    <t>3. Информация о количестве контейнеров на судах, ДФЭ</t>
  </si>
  <si>
    <t>На рейде</t>
  </si>
  <si>
    <t>В пути в направлении портов</t>
  </si>
  <si>
    <t>В ожидании выгрузки</t>
  </si>
  <si>
    <t>В ожидании погрузки</t>
  </si>
  <si>
    <t>Под выгрузку</t>
  </si>
  <si>
    <t>Под погрузку</t>
  </si>
  <si>
    <t>4. Информация о количестве фитинговых платформ в направлении морских портов и количестве отставленных поездов</t>
  </si>
  <si>
    <t>Количество фитинговых платформ, ед.</t>
  </si>
  <si>
    <t>Вместмость платформ, ДФЭ</t>
  </si>
  <si>
    <t>Всего на сети</t>
  </si>
  <si>
    <t>в т.ч. на дальневосточной дороге</t>
  </si>
  <si>
    <t>5. Вывоз контейнеров автомобильным транспортом (справочно), ДФЭ</t>
  </si>
  <si>
    <t>6. Дополнительная справочная информация о вывозе контейнеров из портов Дальнего Востока, TEU</t>
  </si>
  <si>
    <t>6.1 Информация о вывозе контейнеров в портовых терминалах, TEU</t>
  </si>
  <si>
    <t>Наличие контейнеров в портовых терминалах, готовых к вывозу по ж.д.</t>
  </si>
  <si>
    <t>Наличие контейнеров в портовых терминалах, готовых к вывозу автотранспортом</t>
  </si>
  <si>
    <t>Обеспечение автотранспортом портовых терминалов</t>
  </si>
  <si>
    <r>
      <t>6.2 Информация о вывозе контейнеров в</t>
    </r>
    <r>
      <rPr>
        <b/>
        <sz val="16"/>
        <color rgb="FF5B9BD5"/>
        <rFont val="Calibri"/>
        <family val="2"/>
        <charset val="204"/>
        <scheme val="minor"/>
      </rPr>
      <t xml:space="preserve"> тыловых</t>
    </r>
    <r>
      <rPr>
        <b/>
        <sz val="11"/>
        <color rgb="FF000000"/>
        <rFont val="Calibri"/>
        <family val="2"/>
        <charset val="204"/>
        <scheme val="minor"/>
      </rPr>
      <t xml:space="preserve"> терминалах, TEU</t>
    </r>
  </si>
  <si>
    <t>Наличие контейнеров на тыловых терминалах, готовых к вывозу по ж.д</t>
  </si>
  <si>
    <t>Наличие полувагонов под погрузку контейнеров на тыловых терминалах</t>
  </si>
  <si>
    <t xml:space="preserve">Количество заадресованных полувагонов под погрузку на тыловые терминалы </t>
  </si>
  <si>
    <t>Предпринимаемые меры:</t>
  </si>
  <si>
    <t>№ </t>
  </si>
  <si>
    <t>Мера </t>
  </si>
  <si>
    <t>Эффект</t>
  </si>
  <si>
    <t>Справочно:</t>
  </si>
  <si>
    <t>По итогам 10 месяцев 2022 года:</t>
  </si>
  <si>
    <t>перевалка контейнеров в портах ДВ увеличилась на 8,6% (1883 тыс. ДФЭ), в том числе экспорт вырос на 19,9% (578,2 тыс. ДФЭ), импорт вырос на 2,3% (666,2 тыс. ДФЭ).</t>
  </si>
  <si>
    <t>В октябре 2022 года:</t>
  </si>
  <si>
    <t>перевалка контейнеров в портах ДВ увеличилась на 22,4% относительно октября 2021 года и составила 220,4 тыс. ДФЭ, в том числе экспорт вырос на 32,3% (66,9 тыс. ДФЭ), импорт увеличился на 26% (88,8 тыс. ДФЭ).</t>
  </si>
  <si>
    <t>1.</t>
  </si>
  <si>
    <t>Увеличение объемов вывозимых контейнеров на тыловые терминалы.</t>
  </si>
  <si>
    <t>За неделю 22.09 – 30.09 загрузка тыловых терминалов увеличилась до 43%.</t>
  </si>
  <si>
    <t>2.</t>
  </si>
  <si>
    <t>Увеличение количества контейнерных поездов в направлении портов Дальневосточного бассейна.</t>
  </si>
  <si>
    <t>Количество поездов увеличено на 1 поезд в сутки, вывоз увеличен на 924 ДФЭ в неделю (+9,4%).</t>
  </si>
  <si>
    <t>3.</t>
  </si>
  <si>
    <t>Стимулирование погрузки контейнеров в полувагоны через снижение тарифа (-20,7%) и упрощение технологических схем погрузки.</t>
  </si>
  <si>
    <t>Количество погруженных контейнеров в полувагоны увеличилось на 114 в неделю (+100%).</t>
  </si>
  <si>
    <t>4.</t>
  </si>
  <si>
    <r>
      <t>Ограничение</t>
    </r>
    <r>
      <rPr>
        <b/>
        <sz val="11"/>
        <color rgb="FF000000"/>
        <rFont val="Calibri"/>
        <family val="2"/>
        <charset val="204"/>
        <scheme val="minor"/>
      </rPr>
      <t>погрузки импортных контейнеров в адрес терминалов - по решению владельцев терминалов</t>
    </r>
    <r>
      <rPr>
        <sz val="11"/>
        <color rgb="FF000000"/>
        <rFont val="Calibri"/>
        <family val="2"/>
        <charset val="204"/>
        <scheme val="minor"/>
      </rPr>
      <t>.</t>
    </r>
  </si>
  <si>
    <t>В адрес операторов контейнерных терминалов Дальнего Востока 30.09.2022 направлена правительственная телеграмма № АП-33/173 за подписью заместителя Министра транспорта Российской Федерации А.И. Пошивая с предписаниями:</t>
  </si>
  <si>
    <t>при установлении норм технологического накопления контейнерных грузов в соответствии с правилами оказания услуг по перевалке грузов в морском порту, утвержденными приказом Минтранса России от 09.07.2014 № 182, учитывать необходимость обеспечения их уровня, не превышающего 90 % от максимальной проектной емкости единовременного хранения контейнерных грузов на терминале;</t>
  </si>
  <si>
    <t>при подтверждении заявок на прием контейнерных грузов, поступающих на терминал на морских судах, соотносить объемы согласованных заявок с подтвержденными ОАО «РЖД» объемами вывоза контейнеров из морских терминалов.</t>
  </si>
  <si>
    <t>5.</t>
  </si>
  <si>
    <t>На время приостановления действия Правил недискриминационного доступа перевозчиков к инфраструктуре железнодорожного транспорта общего пользования, утвержденных постановлением Правительства Российской Федерации</t>
  </si>
  <si>
    <t>от 25 ноября 2003 г. № 710, правлением ОАО «РЖД» были утверждены Временные правила определения очередности перевозок грузов (протокол от 10 марта 2022 г. № 11)</t>
  </si>
  <si>
    <t>формат таблицы 1</t>
  </si>
  <si>
    <t>формат таблицы 2</t>
  </si>
  <si>
    <t>формат таблицы 3</t>
  </si>
  <si>
    <t>неизменяемые поля</t>
  </si>
  <si>
    <t>вычисляемые поля</t>
  </si>
  <si>
    <t>формат таблицы 5</t>
  </si>
  <si>
    <t>формат таблицы 4</t>
  </si>
  <si>
    <t>формат таблицы 6</t>
  </si>
  <si>
    <t>Факт пред пред-идущего дня + прибыло пред-идущего дня - убыло пред-идущего дня</t>
  </si>
  <si>
    <t>Прибыло Фитинговые платформы+ Полувагон+ Автомобильный транспорт+ Морской транспорт пред-идущего дня</t>
  </si>
  <si>
    <t>Убыло Фитинговые платформы+ Полувагон+ Автомобильный транспорт+ Морской транспорт пред-идущего дня</t>
  </si>
  <si>
    <t xml:space="preserve">Информация о количестве контейнеров в портовых терминалах </t>
  </si>
  <si>
    <t>Факт. Загрузка</t>
  </si>
  <si>
    <t>Фитинговые платформы</t>
  </si>
  <si>
    <t>Полувагон</t>
  </si>
  <si>
    <t>Автомобильный транспорт</t>
  </si>
  <si>
    <t>Вагоны (платформы) на сети, ед.</t>
  </si>
  <si>
    <t>Вагоны (платформы) на сети, ед. в т.ч. на дальневосточной дороге</t>
  </si>
  <si>
    <t>Убыло </t>
  </si>
  <si>
    <t>Морской транспорт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</si>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</sst>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6"/>
      <color rgb="FF2E77B5"/>
      <name val="Calibri"/>
      <family val="2"/>
      <charset val="204"/>
      <scheme val="minor"/>
    </font>
    <font>
      <b/>
      <sz val="16"/>
      <color rgb="FF5B9BD5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/>
    <xf numFmtId="0" fontId="2" fillId="3" borderId="7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4" fillId="5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4" fontId="5" fillId="5" borderId="0" xfId="0" applyNumberFormat="1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3" fontId="1" fillId="5" borderId="10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3" fontId="6" fillId="6" borderId="10" xfId="0" applyNumberFormat="1" applyFont="1" applyFill="1" applyBorder="1" applyAlignment="1">
      <alignment horizontal="center" vertical="center" wrapText="1"/>
    </xf>
    <xf numFmtId="3" fontId="3" fillId="6" borderId="10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" fillId="5" borderId="1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left"/>
    </xf>
    <xf numFmtId="0" fontId="1" fillId="0" borderId="10" xfId="0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" fillId="0" borderId="17" xfId="0" applyFont="1" applyBorder="1" applyAlignment="1">
      <alignment horizontal="left"/>
    </xf>
    <xf numFmtId="10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3" fontId="1" fillId="7" borderId="10" xfId="0" applyNumberFormat="1" applyFont="1" applyFill="1" applyBorder="1" applyAlignment="1">
      <alignment horizontal="center" vertical="center" wrapText="1"/>
    </xf>
    <xf numFmtId="3" fontId="1" fillId="10" borderId="10" xfId="0" applyNumberFormat="1" applyFont="1" applyFill="1" applyBorder="1" applyAlignment="1">
      <alignment horizontal="center" vertical="center" wrapText="1"/>
    </xf>
    <xf numFmtId="3" fontId="1" fillId="6" borderId="10" xfId="0" applyNumberFormat="1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/>
    </xf>
    <xf numFmtId="3" fontId="1" fillId="11" borderId="10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1" fillId="0" borderId="19" xfId="0" applyFont="1" applyBorder="1" applyAlignment="1">
      <alignment horizontal="center" vertical="center" wrapText="1"/>
    </xf>
    <xf numFmtId="0" fontId="0" fillId="0" borderId="35" xfId="0" applyBorder="1"/>
    <xf numFmtId="0" fontId="0" fillId="0" borderId="25" xfId="0" applyBorder="1"/>
    <xf numFmtId="0" fontId="0" fillId="4" borderId="0" xfId="0" applyFill="1" applyBorder="1"/>
    <xf numFmtId="0" fontId="1" fillId="4" borderId="0" xfId="0" applyFont="1" applyFill="1" applyAlignment="1">
      <alignment horizontal="left" wrapText="1"/>
    </xf>
    <xf numFmtId="0" fontId="1" fillId="0" borderId="3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10" borderId="28" xfId="0" applyFill="1" applyBorder="1"/>
    <xf numFmtId="0" fontId="0" fillId="10" borderId="30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30" xfId="0" applyFill="1" applyBorder="1"/>
    <xf numFmtId="0" fontId="1" fillId="0" borderId="42" xfId="0" applyFont="1" applyBorder="1" applyAlignment="1">
      <alignment horizontal="center" vertical="center" wrapText="1"/>
    </xf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1" fillId="0" borderId="10" xfId="0" applyFont="1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1" fillId="0" borderId="43" xfId="0" applyFon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12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18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3" fillId="5" borderId="0" xfId="0" applyFont="1" applyFill="1" applyAlignment="1">
      <alignment horizontal="justify" wrapText="1"/>
    </xf>
    <xf numFmtId="0" fontId="6" fillId="0" borderId="0" xfId="0" applyFont="1" applyAlignment="1">
      <alignment horizont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 wrapText="1"/>
    </xf>
    <xf numFmtId="0" fontId="6" fillId="0" borderId="19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18" xfId="0" applyFont="1" applyBorder="1" applyAlignment="1">
      <alignment horizontal="left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26" xfId="0" applyBorder="1"/>
    <xf numFmtId="0" fontId="1" fillId="4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0" fillId="0" borderId="27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top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1" fillId="4" borderId="46" xfId="0" applyFont="1" applyFill="1" applyBorder="1" applyAlignment="1" applyProtection="1">
      <alignment horizontal="left"/>
      <protection locked="0"/>
    </xf>
    <xf numFmtId="0" fontId="1" fillId="0" borderId="47" xfId="0" applyFont="1" applyBorder="1" applyAlignment="1" applyProtection="1">
      <alignment horizontal="left"/>
      <protection locked="0"/>
    </xf>
    <xf numFmtId="0" fontId="1" fillId="0" borderId="48" xfId="0" applyFont="1" applyBorder="1" applyAlignment="1" applyProtection="1">
      <alignment horizontal="lef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topLeftCell="A43" zoomScale="70" zoomScaleNormal="70" workbookViewId="0">
      <selection activeCell="P16" sqref="P16"/>
    </sheetView>
  </sheetViews>
  <sheetFormatPr defaultRowHeight="15" x14ac:dyDescent="0.25"/>
  <cols>
    <col min="1" max="1" width="3.85546875" bestFit="1" customWidth="1"/>
    <col min="2" max="2" width="29.28515625" bestFit="1" customWidth="1"/>
    <col min="3" max="3" width="25.5703125" bestFit="1" customWidth="1"/>
    <col min="4" max="4" width="36" bestFit="1" customWidth="1"/>
    <col min="5" max="5" width="13.5703125" bestFit="1" customWidth="1"/>
    <col min="6" max="6" width="12.28515625" bestFit="1" customWidth="1"/>
    <col min="7" max="7" width="22.7109375" customWidth="1"/>
    <col min="8" max="8" width="15" bestFit="1" customWidth="1"/>
    <col min="9" max="9" width="20.28515625" bestFit="1" customWidth="1"/>
    <col min="10" max="10" width="20.7109375" customWidth="1"/>
    <col min="11" max="11" width="14.42578125" bestFit="1" customWidth="1"/>
    <col min="12" max="12" width="18" bestFit="1" customWidth="1"/>
    <col min="13" max="13" width="10.85546875" bestFit="1" customWidth="1"/>
    <col min="16" max="16" width="18.140625" customWidth="1"/>
    <col min="17" max="17" width="16.85546875" customWidth="1"/>
    <col min="18" max="18" width="16.5703125" customWidth="1"/>
    <col min="19" max="19" width="11.42578125" customWidth="1"/>
    <col min="20" max="20" width="17.42578125" customWidth="1"/>
    <col min="21" max="21" width="12.85546875" customWidth="1"/>
    <col min="22" max="22" width="11.7109375" customWidth="1"/>
    <col min="23" max="23" width="14.8554687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113"/>
      <c r="L2" s="113"/>
      <c r="M2" s="113"/>
      <c r="N2" s="8"/>
    </row>
    <row r="3" spans="1:15" x14ac:dyDescent="0.25">
      <c r="A3" s="7"/>
      <c r="B3" s="7"/>
      <c r="C3" s="9"/>
      <c r="D3" s="7"/>
      <c r="E3" s="10"/>
      <c r="F3" s="9"/>
      <c r="G3" s="9"/>
      <c r="H3" s="9"/>
      <c r="I3" s="9"/>
      <c r="J3" s="9"/>
      <c r="K3" s="113"/>
      <c r="L3" s="113"/>
      <c r="M3" s="113"/>
      <c r="N3" s="8"/>
    </row>
    <row r="4" spans="1:15" ht="21" x14ac:dyDescent="0.35">
      <c r="A4" s="7"/>
      <c r="B4" s="9"/>
      <c r="C4" s="9"/>
      <c r="D4" s="10"/>
      <c r="E4" s="10"/>
      <c r="F4" s="9"/>
      <c r="G4" s="9"/>
      <c r="H4" s="9"/>
      <c r="I4" s="9"/>
      <c r="J4" s="9"/>
      <c r="K4" s="9"/>
      <c r="L4" s="11"/>
      <c r="M4" s="12"/>
      <c r="N4" s="7"/>
    </row>
    <row r="5" spans="1:15" ht="15.75" thickBot="1" x14ac:dyDescent="0.3">
      <c r="A5" s="7"/>
      <c r="B5" s="114" t="s">
        <v>12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1:15" ht="30.75" thickBot="1" x14ac:dyDescent="0.3">
      <c r="A6" s="109" t="s">
        <v>13</v>
      </c>
      <c r="B6" s="109" t="s">
        <v>14</v>
      </c>
      <c r="C6" s="115" t="s">
        <v>15</v>
      </c>
      <c r="D6" s="115" t="s">
        <v>16</v>
      </c>
      <c r="E6" s="117" t="s">
        <v>17</v>
      </c>
      <c r="F6" s="118"/>
      <c r="G6" s="111" t="s">
        <v>18</v>
      </c>
      <c r="H6" s="119"/>
      <c r="I6" s="112"/>
      <c r="J6" s="111" t="s">
        <v>19</v>
      </c>
      <c r="K6" s="119"/>
      <c r="L6" s="112"/>
      <c r="M6" s="14" t="s">
        <v>20</v>
      </c>
      <c r="N6" s="7"/>
    </row>
    <row r="7" spans="1:15" ht="135.75" thickBot="1" x14ac:dyDescent="0.3">
      <c r="A7" s="110"/>
      <c r="B7" s="110"/>
      <c r="C7" s="116"/>
      <c r="D7" s="116"/>
      <c r="E7" s="17" t="s">
        <v>22</v>
      </c>
      <c r="F7" s="17" t="s">
        <v>23</v>
      </c>
      <c r="G7" s="18" t="s">
        <v>24</v>
      </c>
      <c r="H7" s="17" t="s">
        <v>25</v>
      </c>
      <c r="I7" s="17" t="s">
        <v>26</v>
      </c>
      <c r="J7" s="19" t="s">
        <v>27</v>
      </c>
      <c r="K7" s="17" t="s">
        <v>28</v>
      </c>
      <c r="L7" s="17" t="s">
        <v>26</v>
      </c>
      <c r="M7" s="16" t="s">
        <v>21</v>
      </c>
      <c r="N7" s="7"/>
    </row>
    <row r="8" spans="1:15" ht="165.75" thickBot="1" x14ac:dyDescent="0.3">
      <c r="A8" s="20">
        <v>1</v>
      </c>
      <c r="B8" s="20" t="s">
        <v>29</v>
      </c>
      <c r="C8" s="21">
        <v>30500</v>
      </c>
      <c r="D8" s="21">
        <v>27000</v>
      </c>
      <c r="E8" s="56" t="s">
        <v>107</v>
      </c>
      <c r="F8" s="54" t="e">
        <f>E8/D8</f>
        <v>#VALUE!</v>
      </c>
      <c r="G8" s="22">
        <v>2400</v>
      </c>
      <c r="H8" s="70" t="s">
        <v>108</v>
      </c>
      <c r="I8" s="54" t="e">
        <f>H8/G8-1</f>
        <v>#VALUE!</v>
      </c>
      <c r="J8" s="22">
        <v>2400</v>
      </c>
      <c r="K8" s="70" t="s">
        <v>109</v>
      </c>
      <c r="L8" s="54" t="e">
        <f>K8/J8-1</f>
        <v>#VALUE!</v>
      </c>
      <c r="M8" s="55" t="e">
        <f>IF((H8-K8)&gt;0,"+"&amp;(H8-K8),(H8-K8))</f>
        <v>#VALUE!</v>
      </c>
      <c r="N8" s="7"/>
      <c r="O8" s="4"/>
    </row>
    <row r="9" spans="1:15" ht="30.75" thickBot="1" x14ac:dyDescent="0.3">
      <c r="A9" s="23">
        <v>2</v>
      </c>
      <c r="B9" s="23" t="s">
        <v>30</v>
      </c>
      <c r="C9" s="21">
        <v>25054</v>
      </c>
      <c r="D9" s="21">
        <v>22851</v>
      </c>
      <c r="E9" s="56"/>
      <c r="F9" s="54">
        <f t="shared" ref="F9:F15" si="0">E9/D9</f>
        <v>0</v>
      </c>
      <c r="G9" s="22">
        <v>2860</v>
      </c>
      <c r="H9" s="70"/>
      <c r="I9" s="54">
        <f t="shared" ref="I9:I15" si="1">H9/G9-1</f>
        <v>-1</v>
      </c>
      <c r="J9" s="22">
        <v>2860</v>
      </c>
      <c r="K9" s="70"/>
      <c r="L9" s="54">
        <f t="shared" ref="L9:L15" si="2">K9/J9-1</f>
        <v>-1</v>
      </c>
      <c r="M9" s="55">
        <f t="shared" ref="M9:M15" si="3">IF((H9-K9)&gt;0,"+"&amp;(H9-K9),(H9-K9))</f>
        <v>0</v>
      </c>
      <c r="N9" s="7"/>
      <c r="O9" s="4"/>
    </row>
    <row r="10" spans="1:15" ht="30.75" thickBot="1" x14ac:dyDescent="0.3">
      <c r="A10" s="23">
        <v>3</v>
      </c>
      <c r="B10" s="23" t="s">
        <v>31</v>
      </c>
      <c r="C10" s="21">
        <v>8300</v>
      </c>
      <c r="D10" s="21">
        <v>7200</v>
      </c>
      <c r="E10" s="56"/>
      <c r="F10" s="54">
        <f t="shared" si="0"/>
        <v>0</v>
      </c>
      <c r="G10" s="20">
        <v>800</v>
      </c>
      <c r="H10" s="67"/>
      <c r="I10" s="54">
        <f t="shared" si="1"/>
        <v>-1</v>
      </c>
      <c r="J10" s="20">
        <v>800</v>
      </c>
      <c r="K10" s="67"/>
      <c r="L10" s="54">
        <f t="shared" si="2"/>
        <v>-1</v>
      </c>
      <c r="M10" s="55">
        <f t="shared" si="3"/>
        <v>0</v>
      </c>
      <c r="N10" s="7"/>
      <c r="O10" s="4"/>
    </row>
    <row r="11" spans="1:15" ht="15.75" thickBot="1" x14ac:dyDescent="0.3">
      <c r="A11" s="20">
        <v>4</v>
      </c>
      <c r="B11" s="20" t="s">
        <v>32</v>
      </c>
      <c r="C11" s="21">
        <v>3555</v>
      </c>
      <c r="D11" s="21">
        <v>3200</v>
      </c>
      <c r="E11" s="56"/>
      <c r="F11" s="54">
        <f t="shared" si="0"/>
        <v>0</v>
      </c>
      <c r="G11" s="20">
        <v>380</v>
      </c>
      <c r="H11" s="67"/>
      <c r="I11" s="54">
        <f t="shared" si="1"/>
        <v>-1</v>
      </c>
      <c r="J11" s="20">
        <v>380</v>
      </c>
      <c r="K11" s="67"/>
      <c r="L11" s="54">
        <f t="shared" si="2"/>
        <v>-1</v>
      </c>
      <c r="M11" s="55">
        <f t="shared" si="3"/>
        <v>0</v>
      </c>
      <c r="N11" s="7"/>
      <c r="O11" s="4"/>
    </row>
    <row r="12" spans="1:15" ht="15.75" thickBot="1" x14ac:dyDescent="0.3">
      <c r="A12" s="20">
        <v>5</v>
      </c>
      <c r="B12" s="20" t="s">
        <v>33</v>
      </c>
      <c r="C12" s="21">
        <v>6200</v>
      </c>
      <c r="D12" s="21">
        <v>5580</v>
      </c>
      <c r="E12" s="56"/>
      <c r="F12" s="54">
        <f t="shared" si="0"/>
        <v>0</v>
      </c>
      <c r="G12" s="20">
        <v>580</v>
      </c>
      <c r="H12" s="67"/>
      <c r="I12" s="54">
        <f t="shared" si="1"/>
        <v>-1</v>
      </c>
      <c r="J12" s="20">
        <v>580</v>
      </c>
      <c r="K12" s="67"/>
      <c r="L12" s="54">
        <f t="shared" si="2"/>
        <v>-1</v>
      </c>
      <c r="M12" s="55">
        <f t="shared" si="3"/>
        <v>0</v>
      </c>
      <c r="N12" s="7"/>
      <c r="O12" s="4"/>
    </row>
    <row r="13" spans="1:15" ht="15.75" thickBot="1" x14ac:dyDescent="0.3">
      <c r="A13" s="24">
        <v>6</v>
      </c>
      <c r="B13" s="25" t="s">
        <v>34</v>
      </c>
      <c r="C13" s="25">
        <v>1000</v>
      </c>
      <c r="D13" s="25">
        <v>900</v>
      </c>
      <c r="E13" s="57"/>
      <c r="F13" s="54">
        <f t="shared" si="0"/>
        <v>0</v>
      </c>
      <c r="G13" s="25">
        <v>100</v>
      </c>
      <c r="H13" s="67"/>
      <c r="I13" s="54">
        <f t="shared" si="1"/>
        <v>-1</v>
      </c>
      <c r="J13" s="25">
        <v>100</v>
      </c>
      <c r="K13" s="67"/>
      <c r="L13" s="54">
        <f t="shared" si="2"/>
        <v>-1</v>
      </c>
      <c r="M13" s="55">
        <f t="shared" si="3"/>
        <v>0</v>
      </c>
      <c r="N13" s="26"/>
      <c r="O13" s="4"/>
    </row>
    <row r="14" spans="1:15" ht="15.75" thickBot="1" x14ac:dyDescent="0.3">
      <c r="A14" s="27">
        <v>7</v>
      </c>
      <c r="B14" s="20" t="s">
        <v>35</v>
      </c>
      <c r="C14" s="20">
        <v>1000</v>
      </c>
      <c r="D14" s="20">
        <v>900</v>
      </c>
      <c r="E14" s="58"/>
      <c r="F14" s="54">
        <f t="shared" si="0"/>
        <v>0</v>
      </c>
      <c r="G14" s="20">
        <v>100</v>
      </c>
      <c r="H14" s="67"/>
      <c r="I14" s="54">
        <f t="shared" si="1"/>
        <v>-1</v>
      </c>
      <c r="J14" s="25">
        <v>100</v>
      </c>
      <c r="K14" s="67"/>
      <c r="L14" s="54">
        <f t="shared" si="2"/>
        <v>-1</v>
      </c>
      <c r="M14" s="55">
        <f t="shared" si="3"/>
        <v>0</v>
      </c>
      <c r="N14" s="26"/>
      <c r="O14" s="4"/>
    </row>
    <row r="15" spans="1:15" ht="15.75" thickBot="1" x14ac:dyDescent="0.3">
      <c r="A15" s="117" t="s">
        <v>36</v>
      </c>
      <c r="B15" s="118"/>
      <c r="C15" s="28">
        <f>SUM(C8:C14)</f>
        <v>75609</v>
      </c>
      <c r="D15" s="28">
        <f>SUM(D8:D14)</f>
        <v>67631</v>
      </c>
      <c r="E15" s="28">
        <f t="shared" ref="E15:K15" si="4">SUM(E8:E14)</f>
        <v>0</v>
      </c>
      <c r="F15" s="54">
        <f t="shared" si="0"/>
        <v>0</v>
      </c>
      <c r="G15" s="28">
        <f t="shared" si="4"/>
        <v>7220</v>
      </c>
      <c r="H15" s="28">
        <f t="shared" si="4"/>
        <v>0</v>
      </c>
      <c r="I15" s="54">
        <f t="shared" si="1"/>
        <v>-1</v>
      </c>
      <c r="J15" s="28">
        <f t="shared" si="4"/>
        <v>7220</v>
      </c>
      <c r="K15" s="28">
        <f t="shared" si="4"/>
        <v>0</v>
      </c>
      <c r="L15" s="54">
        <f t="shared" si="2"/>
        <v>-1</v>
      </c>
      <c r="M15" s="55">
        <f t="shared" si="3"/>
        <v>0</v>
      </c>
      <c r="N15" s="26"/>
      <c r="O15" s="4"/>
    </row>
    <row r="16" spans="1:15" x14ac:dyDescent="0.25">
      <c r="A16" s="30"/>
      <c r="B16" s="31"/>
      <c r="C16" s="31"/>
      <c r="D16" s="31"/>
      <c r="E16" s="31"/>
      <c r="F16" s="32"/>
      <c r="G16" s="31"/>
      <c r="H16" s="32"/>
      <c r="I16" s="32"/>
      <c r="J16" s="31"/>
      <c r="K16" s="32"/>
      <c r="L16" s="32"/>
      <c r="M16" s="32"/>
      <c r="N16" s="33"/>
      <c r="O16" s="4"/>
    </row>
    <row r="17" spans="1:28" ht="15.75" thickBot="1" x14ac:dyDescent="0.3">
      <c r="A17" s="108" t="s">
        <v>37</v>
      </c>
      <c r="B17" s="108"/>
      <c r="C17" s="108"/>
      <c r="D17" s="108"/>
      <c r="E17" s="108"/>
      <c r="F17" s="108"/>
      <c r="G17" s="108"/>
      <c r="H17" s="108"/>
      <c r="I17" s="33"/>
      <c r="J17" s="33"/>
      <c r="K17" s="33"/>
      <c r="L17" s="33"/>
      <c r="M17" s="33"/>
      <c r="N17" s="33"/>
      <c r="O17" s="4"/>
    </row>
    <row r="18" spans="1:28" ht="15.75" thickBot="1" x14ac:dyDescent="0.3">
      <c r="A18" s="109" t="s">
        <v>13</v>
      </c>
      <c r="B18" s="109" t="s">
        <v>14</v>
      </c>
      <c r="C18" s="109" t="s">
        <v>38</v>
      </c>
      <c r="D18" s="109" t="s">
        <v>39</v>
      </c>
      <c r="E18" s="109" t="s">
        <v>40</v>
      </c>
      <c r="F18" s="111" t="s">
        <v>41</v>
      </c>
      <c r="G18" s="112"/>
      <c r="H18" s="14" t="s">
        <v>20</v>
      </c>
      <c r="I18" s="34"/>
      <c r="J18" s="9"/>
      <c r="K18" s="9"/>
      <c r="L18" s="9"/>
      <c r="M18" s="9"/>
      <c r="N18" s="9"/>
      <c r="O18" s="4"/>
    </row>
    <row r="19" spans="1:28" ht="75.75" thickBot="1" x14ac:dyDescent="0.3">
      <c r="A19" s="110"/>
      <c r="B19" s="110"/>
      <c r="C19" s="110"/>
      <c r="D19" s="110"/>
      <c r="E19" s="110"/>
      <c r="F19" s="17" t="s">
        <v>42</v>
      </c>
      <c r="G19" s="17" t="s">
        <v>43</v>
      </c>
      <c r="H19" s="16" t="s">
        <v>21</v>
      </c>
      <c r="I19" s="34"/>
      <c r="J19" s="98"/>
      <c r="K19" s="9" t="s">
        <v>99</v>
      </c>
      <c r="L19" s="9"/>
      <c r="M19" s="9"/>
      <c r="N19" s="9"/>
      <c r="O19" s="4"/>
      <c r="P19" s="5"/>
      <c r="Q19" s="160" t="s">
        <v>110</v>
      </c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98"/>
    </row>
    <row r="20" spans="1:28" ht="30.75" thickBot="1" x14ac:dyDescent="0.3">
      <c r="A20" s="20">
        <v>1</v>
      </c>
      <c r="B20" s="20" t="s">
        <v>44</v>
      </c>
      <c r="C20" s="59">
        <v>420</v>
      </c>
      <c r="D20" s="59">
        <v>425</v>
      </c>
      <c r="E20" s="54">
        <f>D20/C20</f>
        <v>1.0119047619047619</v>
      </c>
      <c r="F20" s="59">
        <v>139</v>
      </c>
      <c r="G20" s="59">
        <v>49</v>
      </c>
      <c r="H20" s="55">
        <f>IF((G20-F20)&gt;0,"+"&amp;(G20-F20),(G20-F20))</f>
        <v>-90</v>
      </c>
      <c r="I20" s="34"/>
      <c r="J20" s="99"/>
      <c r="K20" s="9" t="s">
        <v>100</v>
      </c>
      <c r="L20" s="9"/>
      <c r="M20" s="9"/>
      <c r="N20" s="9"/>
      <c r="O20" s="4"/>
      <c r="P20" s="162" t="s">
        <v>11</v>
      </c>
      <c r="Q20" s="164" t="s">
        <v>0</v>
      </c>
      <c r="R20" s="165"/>
      <c r="S20" s="164" t="s">
        <v>3</v>
      </c>
      <c r="T20" s="165"/>
      <c r="U20" s="164" t="s">
        <v>4</v>
      </c>
      <c r="V20" s="165"/>
      <c r="W20" s="164" t="s">
        <v>5</v>
      </c>
      <c r="X20" s="164" t="s">
        <v>6</v>
      </c>
      <c r="Y20" s="167" t="s">
        <v>7</v>
      </c>
      <c r="Z20" s="165"/>
      <c r="AA20" s="164" t="s">
        <v>8</v>
      </c>
      <c r="AB20" s="199"/>
    </row>
    <row r="21" spans="1:28" ht="30.75" thickBot="1" x14ac:dyDescent="0.3">
      <c r="A21" s="23">
        <v>2</v>
      </c>
      <c r="B21" s="23" t="s">
        <v>45</v>
      </c>
      <c r="C21" s="62">
        <v>4900</v>
      </c>
      <c r="D21" s="62">
        <v>3420</v>
      </c>
      <c r="E21" s="54">
        <f t="shared" ref="E21:E27" si="5">D21/C21</f>
        <v>0.69795918367346943</v>
      </c>
      <c r="F21" s="59">
        <v>354</v>
      </c>
      <c r="G21" s="59">
        <v>73</v>
      </c>
      <c r="H21" s="55">
        <f t="shared" ref="H21:H27" si="6">IF((G21-F21)&gt;0,"+"&amp;(G21-F21),(G21-F21))</f>
        <v>-281</v>
      </c>
      <c r="I21" s="34"/>
      <c r="J21" s="100"/>
      <c r="K21" s="9" t="s">
        <v>101</v>
      </c>
      <c r="L21" s="9"/>
      <c r="M21" s="9"/>
      <c r="N21" s="9"/>
      <c r="O21" s="4"/>
      <c r="P21" s="163"/>
      <c r="Q21" s="1" t="s">
        <v>1</v>
      </c>
      <c r="R21" s="1" t="s">
        <v>2</v>
      </c>
      <c r="S21" s="1" t="s">
        <v>1</v>
      </c>
      <c r="T21" s="1" t="s">
        <v>2</v>
      </c>
      <c r="U21" s="1" t="s">
        <v>1</v>
      </c>
      <c r="V21" s="1" t="s">
        <v>2</v>
      </c>
      <c r="W21" s="166"/>
      <c r="X21" s="166"/>
      <c r="Y21" s="2" t="s">
        <v>9</v>
      </c>
      <c r="Z21" s="2" t="s">
        <v>10</v>
      </c>
      <c r="AA21" s="1" t="s">
        <v>9</v>
      </c>
      <c r="AB21" s="3" t="s">
        <v>10</v>
      </c>
    </row>
    <row r="22" spans="1:28" ht="15.75" thickBot="1" x14ac:dyDescent="0.3">
      <c r="A22" s="23">
        <v>3</v>
      </c>
      <c r="B22" s="23" t="s">
        <v>46</v>
      </c>
      <c r="C22" s="62">
        <v>5000</v>
      </c>
      <c r="D22" s="62">
        <v>4210</v>
      </c>
      <c r="E22" s="54">
        <f t="shared" si="5"/>
        <v>0.84199999999999997</v>
      </c>
      <c r="F22" s="59">
        <v>148</v>
      </c>
      <c r="G22" s="59">
        <v>78</v>
      </c>
      <c r="H22" s="55">
        <f t="shared" si="6"/>
        <v>-70</v>
      </c>
      <c r="I22" s="34"/>
      <c r="J22" s="101"/>
      <c r="K22" s="80"/>
      <c r="L22" s="9"/>
      <c r="M22" s="9"/>
      <c r="N22" s="9"/>
      <c r="O22" s="4"/>
      <c r="P22" s="200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2"/>
    </row>
    <row r="23" spans="1:28" ht="30.75" thickBot="1" x14ac:dyDescent="0.3">
      <c r="A23" s="20">
        <v>4</v>
      </c>
      <c r="B23" s="20" t="s">
        <v>47</v>
      </c>
      <c r="C23" s="62">
        <v>2280</v>
      </c>
      <c r="D23" s="62">
        <v>2150</v>
      </c>
      <c r="E23" s="54">
        <f t="shared" si="5"/>
        <v>0.94298245614035092</v>
      </c>
      <c r="F23" s="59">
        <v>277</v>
      </c>
      <c r="G23" s="59">
        <v>0</v>
      </c>
      <c r="H23" s="55">
        <f t="shared" si="6"/>
        <v>-277</v>
      </c>
      <c r="I23" s="34"/>
      <c r="J23" s="102"/>
      <c r="K23" s="9" t="s">
        <v>102</v>
      </c>
      <c r="L23" s="9"/>
      <c r="M23" s="9"/>
      <c r="N23" s="9"/>
      <c r="O23" s="4"/>
      <c r="P23" s="79"/>
      <c r="Q23" s="79"/>
      <c r="R23" s="79"/>
      <c r="S23" s="79"/>
      <c r="T23" s="79"/>
      <c r="U23" s="79"/>
      <c r="V23" s="79"/>
      <c r="W23" s="79"/>
    </row>
    <row r="24" spans="1:28" ht="30.75" customHeight="1" thickBot="1" x14ac:dyDescent="0.3">
      <c r="A24" s="20">
        <v>5</v>
      </c>
      <c r="B24" s="20" t="s">
        <v>48</v>
      </c>
      <c r="C24" s="59">
        <v>576</v>
      </c>
      <c r="D24" s="59">
        <v>625</v>
      </c>
      <c r="E24" s="54">
        <f t="shared" si="5"/>
        <v>1.0850694444444444</v>
      </c>
      <c r="F24" s="59">
        <v>26</v>
      </c>
      <c r="G24" s="59">
        <v>4</v>
      </c>
      <c r="H24" s="55">
        <f t="shared" si="6"/>
        <v>-22</v>
      </c>
      <c r="I24" s="34"/>
      <c r="J24" s="103"/>
      <c r="K24" s="9" t="s">
        <v>103</v>
      </c>
      <c r="L24" s="9"/>
      <c r="M24" s="9"/>
      <c r="N24" s="9"/>
      <c r="O24" s="4"/>
      <c r="P24" s="197"/>
      <c r="Q24" s="169"/>
      <c r="R24" s="196"/>
      <c r="S24" s="196"/>
      <c r="T24" s="196"/>
      <c r="U24" s="196"/>
      <c r="V24" s="196"/>
      <c r="W24" s="196"/>
      <c r="X24" s="79"/>
      <c r="Y24" s="79"/>
      <c r="Z24" s="79"/>
      <c r="AA24" s="79"/>
      <c r="AB24" s="79"/>
    </row>
    <row r="25" spans="1:28" ht="30.75" customHeight="1" thickBot="1" x14ac:dyDescent="0.3">
      <c r="A25" s="20">
        <v>6</v>
      </c>
      <c r="B25" s="20" t="s">
        <v>49</v>
      </c>
      <c r="C25" s="62">
        <v>3000</v>
      </c>
      <c r="D25" s="62">
        <v>1315</v>
      </c>
      <c r="E25" s="54">
        <f t="shared" si="5"/>
        <v>0.43833333333333335</v>
      </c>
      <c r="F25" s="59">
        <v>11</v>
      </c>
      <c r="G25" s="59">
        <v>0</v>
      </c>
      <c r="H25" s="55">
        <f t="shared" si="6"/>
        <v>-11</v>
      </c>
      <c r="I25" s="34"/>
      <c r="J25" s="104"/>
      <c r="K25" s="9" t="s">
        <v>105</v>
      </c>
      <c r="L25" s="9"/>
      <c r="M25" s="9"/>
      <c r="N25" s="9"/>
      <c r="O25" s="4"/>
      <c r="P25" s="197"/>
      <c r="Q25" s="169"/>
      <c r="R25" s="169"/>
      <c r="S25" s="169"/>
      <c r="T25" s="169"/>
      <c r="U25" s="169"/>
      <c r="V25" s="169"/>
      <c r="W25" s="169"/>
      <c r="X25" s="169"/>
    </row>
    <row r="26" spans="1:28" ht="30.75" thickBot="1" x14ac:dyDescent="0.3">
      <c r="A26" s="20">
        <v>7</v>
      </c>
      <c r="B26" s="20" t="s">
        <v>50</v>
      </c>
      <c r="C26" s="59">
        <v>1000</v>
      </c>
      <c r="D26" s="59">
        <v>100</v>
      </c>
      <c r="E26" s="54">
        <f t="shared" si="5"/>
        <v>0.1</v>
      </c>
      <c r="F26" s="59">
        <v>0</v>
      </c>
      <c r="G26" s="59">
        <v>0</v>
      </c>
      <c r="H26" s="55">
        <f t="shared" si="6"/>
        <v>0</v>
      </c>
      <c r="I26" s="34"/>
      <c r="J26" s="105"/>
      <c r="K26" s="9" t="s">
        <v>104</v>
      </c>
      <c r="L26" s="9"/>
      <c r="M26" s="9"/>
      <c r="N26" s="9"/>
      <c r="P26" s="197"/>
      <c r="Q26" s="169"/>
      <c r="R26" s="169"/>
      <c r="S26" s="169"/>
      <c r="T26" s="169"/>
      <c r="U26" s="169"/>
      <c r="V26" s="169"/>
      <c r="W26" s="169"/>
      <c r="X26" s="169"/>
    </row>
    <row r="27" spans="1:28" ht="30.75" thickBot="1" x14ac:dyDescent="0.3">
      <c r="A27" s="117" t="s">
        <v>36</v>
      </c>
      <c r="B27" s="118"/>
      <c r="C27" s="28">
        <f>SUM(C20:C25)</f>
        <v>16176</v>
      </c>
      <c r="D27" s="29">
        <f>SUM(D20:D25)</f>
        <v>12145</v>
      </c>
      <c r="E27" s="54">
        <f t="shared" si="5"/>
        <v>0.75080365974282892</v>
      </c>
      <c r="F27" s="60">
        <f>SUM(F20:F25)</f>
        <v>955</v>
      </c>
      <c r="G27" s="60">
        <f>SUM(G20:G25)</f>
        <v>204</v>
      </c>
      <c r="H27" s="55">
        <f t="shared" si="6"/>
        <v>-751</v>
      </c>
      <c r="I27" s="34"/>
      <c r="J27" s="106"/>
      <c r="K27" s="9" t="s">
        <v>106</v>
      </c>
      <c r="L27" s="9"/>
      <c r="M27" s="9"/>
      <c r="N27" s="9"/>
      <c r="P27" s="197"/>
      <c r="Q27" s="169"/>
      <c r="R27" s="169"/>
      <c r="S27" s="169"/>
      <c r="T27" s="169"/>
      <c r="U27" s="169"/>
      <c r="V27" s="169"/>
      <c r="W27" s="169"/>
      <c r="X27" s="169"/>
    </row>
    <row r="28" spans="1:28" ht="15.75" customHeight="1" x14ac:dyDescent="0.25">
      <c r="A28" s="7"/>
      <c r="B28" s="35"/>
      <c r="C28" s="35"/>
      <c r="D28" s="35"/>
      <c r="E28" s="35"/>
      <c r="F28" s="35"/>
      <c r="G28" s="35"/>
      <c r="H28" s="35"/>
      <c r="I28" s="9"/>
      <c r="J28" s="9"/>
      <c r="K28" s="9"/>
      <c r="L28" s="9"/>
      <c r="M28" s="9"/>
      <c r="N28" s="9"/>
      <c r="P28" s="197"/>
      <c r="Q28" s="169"/>
      <c r="R28" s="169"/>
      <c r="S28" s="169"/>
      <c r="T28" s="169"/>
      <c r="U28" s="169"/>
      <c r="V28" s="169"/>
      <c r="W28" s="169"/>
      <c r="X28" s="169"/>
    </row>
    <row r="29" spans="1:28" ht="15.75" thickBot="1" x14ac:dyDescent="0.3">
      <c r="A29" s="108" t="s">
        <v>51</v>
      </c>
      <c r="B29" s="108"/>
      <c r="C29" s="108"/>
      <c r="D29" s="108"/>
      <c r="E29" s="108"/>
      <c r="F29" s="108"/>
      <c r="G29" s="108"/>
      <c r="H29" s="108"/>
      <c r="I29" s="9"/>
      <c r="J29" s="9"/>
      <c r="K29" s="9"/>
      <c r="L29" s="9"/>
      <c r="M29" s="9"/>
      <c r="N29" s="9"/>
      <c r="P29" s="195"/>
      <c r="Q29" s="79"/>
      <c r="R29" s="79"/>
      <c r="S29" s="79"/>
      <c r="T29" s="79"/>
      <c r="U29" s="79"/>
      <c r="V29" s="79"/>
      <c r="W29" s="79"/>
      <c r="X29" s="79"/>
    </row>
    <row r="30" spans="1:28" ht="30.75" thickBot="1" x14ac:dyDescent="0.3">
      <c r="A30" s="109" t="s">
        <v>13</v>
      </c>
      <c r="B30" s="109" t="s">
        <v>14</v>
      </c>
      <c r="C30" s="117" t="s">
        <v>52</v>
      </c>
      <c r="D30" s="118"/>
      <c r="E30" s="14" t="s">
        <v>20</v>
      </c>
      <c r="F30" s="117" t="s">
        <v>53</v>
      </c>
      <c r="G30" s="118"/>
      <c r="H30" s="14" t="s">
        <v>20</v>
      </c>
      <c r="I30" s="36"/>
      <c r="J30" s="37"/>
      <c r="K30" s="37"/>
      <c r="L30" s="37"/>
      <c r="M30" s="37"/>
      <c r="N30" s="7"/>
    </row>
    <row r="31" spans="1:28" ht="30.75" thickBot="1" x14ac:dyDescent="0.3">
      <c r="A31" s="110"/>
      <c r="B31" s="110"/>
      <c r="C31" s="17" t="s">
        <v>54</v>
      </c>
      <c r="D31" s="17" t="s">
        <v>55</v>
      </c>
      <c r="E31" s="16" t="s">
        <v>21</v>
      </c>
      <c r="F31" s="17" t="s">
        <v>56</v>
      </c>
      <c r="G31" s="17" t="s">
        <v>57</v>
      </c>
      <c r="H31" s="16" t="s">
        <v>21</v>
      </c>
      <c r="I31" s="36"/>
      <c r="J31" s="37"/>
      <c r="K31" s="37"/>
      <c r="L31" s="37"/>
      <c r="M31" s="37"/>
      <c r="N31" s="7"/>
      <c r="P31" s="84"/>
      <c r="Q31" s="85"/>
    </row>
    <row r="32" spans="1:28" ht="75.75" thickBot="1" x14ac:dyDescent="0.3">
      <c r="A32" s="20">
        <v>1</v>
      </c>
      <c r="B32" s="20" t="s">
        <v>29</v>
      </c>
      <c r="C32" s="56">
        <v>8091</v>
      </c>
      <c r="D32" s="56">
        <v>5779</v>
      </c>
      <c r="E32" s="61" t="str">
        <f>IF((C32-D32)&gt;0,"+"&amp;(C32-D32),(C32-D32))</f>
        <v>+2312</v>
      </c>
      <c r="F32" s="56">
        <v>4900</v>
      </c>
      <c r="G32" s="56">
        <v>3660</v>
      </c>
      <c r="H32" s="61" t="str">
        <f>IF((F32-G32)&gt;0,"+"&amp;(F32-G32),(F32-G32))</f>
        <v>+1240</v>
      </c>
      <c r="I32" s="36"/>
      <c r="J32" s="37"/>
      <c r="K32" s="37"/>
      <c r="L32" s="37"/>
      <c r="M32" s="37"/>
      <c r="N32" s="7"/>
      <c r="P32" s="83" t="s">
        <v>115</v>
      </c>
      <c r="Q32" s="76" t="s">
        <v>116</v>
      </c>
    </row>
    <row r="33" spans="1:30" ht="30.75" thickBot="1" x14ac:dyDescent="0.3">
      <c r="A33" s="23">
        <v>2</v>
      </c>
      <c r="B33" s="23" t="s">
        <v>30</v>
      </c>
      <c r="C33" s="56">
        <v>1924</v>
      </c>
      <c r="D33" s="58">
        <v>912</v>
      </c>
      <c r="E33" s="61" t="str">
        <f t="shared" ref="E33:E39" si="7">IF((C33-D33)&gt;0,"+"&amp;(C33-D33),(C33-D33))</f>
        <v>+1012</v>
      </c>
      <c r="F33" s="56">
        <v>9383</v>
      </c>
      <c r="G33" s="56">
        <v>7776</v>
      </c>
      <c r="H33" s="61" t="str">
        <f t="shared" ref="H33:H39" si="8">IF((F33-G33)&gt;0,"+"&amp;(F33-G33),(F33-G33))</f>
        <v>+1607</v>
      </c>
      <c r="I33" s="36"/>
      <c r="J33" s="37"/>
      <c r="K33" s="37"/>
      <c r="L33" s="37"/>
      <c r="M33" s="37"/>
      <c r="N33" s="7"/>
      <c r="P33" s="71"/>
      <c r="Q33" s="78"/>
    </row>
    <row r="34" spans="1:30" ht="30.75" thickBot="1" x14ac:dyDescent="0.3">
      <c r="A34" s="23">
        <v>3</v>
      </c>
      <c r="B34" s="23" t="s">
        <v>31</v>
      </c>
      <c r="C34" s="56">
        <v>6133</v>
      </c>
      <c r="D34" s="58">
        <v>308</v>
      </c>
      <c r="E34" s="61" t="str">
        <f t="shared" si="7"/>
        <v>+5825</v>
      </c>
      <c r="F34" s="58">
        <v>0</v>
      </c>
      <c r="G34" s="58">
        <v>0</v>
      </c>
      <c r="H34" s="61">
        <f t="shared" si="8"/>
        <v>0</v>
      </c>
      <c r="I34" s="36"/>
      <c r="J34" s="37"/>
      <c r="K34" s="37"/>
      <c r="L34" s="37"/>
      <c r="M34" s="37"/>
      <c r="N34" s="7"/>
    </row>
    <row r="35" spans="1:30" ht="15.75" thickBot="1" x14ac:dyDescent="0.3">
      <c r="A35" s="20">
        <v>4</v>
      </c>
      <c r="B35" s="20" t="s">
        <v>32</v>
      </c>
      <c r="C35" s="56">
        <v>1466</v>
      </c>
      <c r="D35" s="58">
        <v>0</v>
      </c>
      <c r="E35" s="61" t="str">
        <f t="shared" si="7"/>
        <v>+1466</v>
      </c>
      <c r="F35" s="58">
        <v>0</v>
      </c>
      <c r="G35" s="58">
        <v>0</v>
      </c>
      <c r="H35" s="61">
        <f t="shared" si="8"/>
        <v>0</v>
      </c>
      <c r="I35" s="36"/>
      <c r="J35" s="37"/>
      <c r="K35" s="37"/>
      <c r="L35" s="37"/>
      <c r="M35" s="37"/>
      <c r="N35" s="7"/>
      <c r="P35" s="86"/>
      <c r="Q35" s="87"/>
      <c r="R35" s="87"/>
      <c r="S35" s="87"/>
      <c r="T35" s="87"/>
      <c r="U35" s="87"/>
      <c r="V35" s="87"/>
      <c r="W35" s="88"/>
    </row>
    <row r="36" spans="1:30" ht="15.75" thickBot="1" x14ac:dyDescent="0.3">
      <c r="A36" s="20">
        <v>5</v>
      </c>
      <c r="B36" s="20" t="s">
        <v>33</v>
      </c>
      <c r="C36" s="58">
        <v>0</v>
      </c>
      <c r="D36" s="58">
        <v>0</v>
      </c>
      <c r="E36" s="61">
        <f t="shared" si="7"/>
        <v>0</v>
      </c>
      <c r="F36" s="58">
        <v>560</v>
      </c>
      <c r="G36" s="58">
        <v>110</v>
      </c>
      <c r="H36" s="61" t="str">
        <f t="shared" si="8"/>
        <v>+450</v>
      </c>
      <c r="I36" s="36"/>
      <c r="J36" s="37"/>
      <c r="K36" s="37"/>
      <c r="L36" s="37"/>
      <c r="M36" s="37"/>
      <c r="N36" s="7"/>
      <c r="P36" s="170" t="s">
        <v>117</v>
      </c>
      <c r="Q36" s="171"/>
      <c r="R36" s="171"/>
      <c r="S36" s="172"/>
      <c r="T36" s="176" t="s">
        <v>1</v>
      </c>
      <c r="U36" s="177"/>
      <c r="V36" s="177"/>
      <c r="W36" s="178"/>
    </row>
    <row r="37" spans="1:30" ht="15.75" thickBot="1" x14ac:dyDescent="0.3">
      <c r="A37" s="20">
        <v>6</v>
      </c>
      <c r="B37" s="25" t="s">
        <v>34</v>
      </c>
      <c r="C37" s="58">
        <v>0</v>
      </c>
      <c r="D37" s="58">
        <v>0</v>
      </c>
      <c r="E37" s="61">
        <f t="shared" si="7"/>
        <v>0</v>
      </c>
      <c r="F37" s="58">
        <v>0</v>
      </c>
      <c r="G37" s="58">
        <v>0</v>
      </c>
      <c r="H37" s="61">
        <f t="shared" si="8"/>
        <v>0</v>
      </c>
      <c r="I37" s="36"/>
      <c r="J37" s="37"/>
      <c r="K37" s="37"/>
      <c r="L37" s="37"/>
      <c r="M37" s="37"/>
      <c r="N37" s="7"/>
      <c r="P37" s="173"/>
      <c r="Q37" s="174"/>
      <c r="R37" s="174"/>
      <c r="S37" s="175"/>
      <c r="T37" s="179"/>
      <c r="U37" s="180"/>
      <c r="V37" s="180"/>
      <c r="W37" s="181"/>
    </row>
    <row r="38" spans="1:30" ht="45.75" thickBot="1" x14ac:dyDescent="0.3">
      <c r="A38" s="20">
        <v>7</v>
      </c>
      <c r="B38" s="20" t="s">
        <v>35</v>
      </c>
      <c r="C38" s="58">
        <v>0</v>
      </c>
      <c r="D38" s="58">
        <v>0</v>
      </c>
      <c r="E38" s="61">
        <f t="shared" si="7"/>
        <v>0</v>
      </c>
      <c r="F38" s="58">
        <v>0</v>
      </c>
      <c r="G38" s="58">
        <v>0</v>
      </c>
      <c r="H38" s="61">
        <f t="shared" si="8"/>
        <v>0</v>
      </c>
      <c r="I38" s="36"/>
      <c r="J38" s="37"/>
      <c r="K38" s="37"/>
      <c r="L38" s="37"/>
      <c r="M38" s="37"/>
      <c r="N38" s="7"/>
      <c r="P38" s="81" t="s">
        <v>112</v>
      </c>
      <c r="Q38" s="82" t="s">
        <v>113</v>
      </c>
      <c r="R38" s="82" t="s">
        <v>114</v>
      </c>
      <c r="S38" s="89" t="s">
        <v>118</v>
      </c>
      <c r="T38" s="81" t="s">
        <v>112</v>
      </c>
      <c r="U38" s="82" t="s">
        <v>113</v>
      </c>
      <c r="V38" s="82" t="s">
        <v>114</v>
      </c>
      <c r="W38" s="89" t="s">
        <v>118</v>
      </c>
    </row>
    <row r="39" spans="1:30" ht="19.5" thickBot="1" x14ac:dyDescent="0.3">
      <c r="A39" s="117" t="s">
        <v>36</v>
      </c>
      <c r="B39" s="118"/>
      <c r="C39" s="29">
        <f>SUM(C32:C38)</f>
        <v>17614</v>
      </c>
      <c r="D39" s="29">
        <f>SUM(D32:D38)</f>
        <v>6999</v>
      </c>
      <c r="E39" s="61" t="str">
        <f t="shared" si="7"/>
        <v>+10615</v>
      </c>
      <c r="F39" s="29">
        <f>SUM(F32:F38)</f>
        <v>14843</v>
      </c>
      <c r="G39" s="29">
        <f>SUM(G32:G38)</f>
        <v>11546</v>
      </c>
      <c r="H39" s="61" t="str">
        <f t="shared" si="8"/>
        <v>+3297</v>
      </c>
      <c r="I39" s="36"/>
      <c r="J39" s="37"/>
      <c r="K39" s="37"/>
      <c r="L39" s="37"/>
      <c r="M39" s="37"/>
      <c r="N39" s="7"/>
      <c r="P39" s="78"/>
      <c r="Q39" s="78"/>
      <c r="R39" s="78"/>
      <c r="S39" s="78"/>
      <c r="T39" s="78"/>
      <c r="U39" s="78"/>
      <c r="V39" s="78"/>
      <c r="W39" s="78"/>
    </row>
    <row r="40" spans="1:30" x14ac:dyDescent="0.25">
      <c r="A40" s="7"/>
      <c r="B40" s="35"/>
      <c r="C40" s="35"/>
      <c r="D40" s="35"/>
      <c r="E40" s="35"/>
      <c r="F40" s="35"/>
      <c r="G40" s="35"/>
      <c r="H40" s="35"/>
      <c r="I40" s="9"/>
      <c r="J40" s="9"/>
      <c r="K40" s="9"/>
      <c r="L40" s="9"/>
      <c r="M40" s="9"/>
      <c r="N40" s="9"/>
    </row>
    <row r="41" spans="1:30" ht="15.75" thickBot="1" x14ac:dyDescent="0.3">
      <c r="A41" s="108" t="s">
        <v>58</v>
      </c>
      <c r="B41" s="108"/>
      <c r="C41" s="108"/>
      <c r="D41" s="108"/>
      <c r="E41" s="108"/>
      <c r="F41" s="108"/>
      <c r="G41" s="38"/>
      <c r="H41" s="38"/>
      <c r="I41" s="38"/>
      <c r="J41" s="13"/>
      <c r="K41" s="13"/>
      <c r="L41" s="9"/>
      <c r="M41" s="13"/>
      <c r="N41" s="9"/>
    </row>
    <row r="42" spans="1:30" ht="15.75" thickBot="1" x14ac:dyDescent="0.3">
      <c r="A42" s="109" t="s">
        <v>13</v>
      </c>
      <c r="B42" s="109" t="s">
        <v>14</v>
      </c>
      <c r="C42" s="120" t="s">
        <v>59</v>
      </c>
      <c r="D42" s="121"/>
      <c r="E42" s="120" t="s">
        <v>60</v>
      </c>
      <c r="F42" s="121"/>
      <c r="G42" s="40"/>
      <c r="H42" s="15"/>
      <c r="I42" s="37"/>
      <c r="J42" s="15"/>
      <c r="K42" s="124"/>
      <c r="L42" s="7"/>
      <c r="M42" s="7"/>
      <c r="N42" s="7"/>
      <c r="P42" s="90"/>
      <c r="Q42" s="91"/>
      <c r="R42" s="92"/>
    </row>
    <row r="43" spans="1:30" ht="60.75" thickBot="1" x14ac:dyDescent="0.3">
      <c r="A43" s="110"/>
      <c r="B43" s="110"/>
      <c r="C43" s="42" t="s">
        <v>61</v>
      </c>
      <c r="D43" s="42" t="s">
        <v>62</v>
      </c>
      <c r="E43" s="42" t="s">
        <v>61</v>
      </c>
      <c r="F43" s="42" t="s">
        <v>62</v>
      </c>
      <c r="G43" s="43"/>
      <c r="H43" s="44"/>
      <c r="I43" s="37"/>
      <c r="J43" s="44"/>
      <c r="K43" s="124"/>
      <c r="L43" s="7"/>
      <c r="M43" s="7"/>
      <c r="N43" s="7"/>
      <c r="P43" s="182" t="s">
        <v>66</v>
      </c>
      <c r="Q43" s="182" t="s">
        <v>67</v>
      </c>
      <c r="R43" s="168" t="s">
        <v>68</v>
      </c>
    </row>
    <row r="44" spans="1:30" ht="30.75" thickBot="1" x14ac:dyDescent="0.3">
      <c r="A44" s="20">
        <v>1</v>
      </c>
      <c r="B44" s="20" t="s">
        <v>29</v>
      </c>
      <c r="C44" s="63">
        <v>4730</v>
      </c>
      <c r="D44" s="63">
        <v>1080</v>
      </c>
      <c r="E44" s="64">
        <f>C44*3.5</f>
        <v>16555</v>
      </c>
      <c r="F44" s="64">
        <f>D44*3.5</f>
        <v>3780</v>
      </c>
      <c r="G44" s="43"/>
      <c r="H44" s="44"/>
      <c r="I44" s="37"/>
      <c r="J44" s="44"/>
      <c r="K44" s="37"/>
      <c r="L44" s="7"/>
      <c r="M44" s="7"/>
      <c r="N44" s="7"/>
      <c r="P44" s="182"/>
      <c r="Q44" s="182"/>
      <c r="R44" s="168"/>
    </row>
    <row r="45" spans="1:30" ht="30.75" thickBot="1" x14ac:dyDescent="0.3">
      <c r="A45" s="23">
        <v>2</v>
      </c>
      <c r="B45" s="23" t="s">
        <v>30</v>
      </c>
      <c r="C45" s="63">
        <v>2280</v>
      </c>
      <c r="D45" s="65">
        <v>565</v>
      </c>
      <c r="E45" s="64">
        <f t="shared" ref="E45:E50" si="9">C45*3.5</f>
        <v>7980</v>
      </c>
      <c r="F45" s="64">
        <f t="shared" ref="F45:F50" si="10">D45*3.5</f>
        <v>1977.5</v>
      </c>
      <c r="G45" s="43"/>
      <c r="H45" s="44"/>
      <c r="I45" s="37"/>
      <c r="J45" s="44"/>
      <c r="K45" s="37"/>
      <c r="L45" s="7"/>
      <c r="M45" s="7"/>
      <c r="N45" s="7"/>
      <c r="P45" s="71"/>
      <c r="Q45" s="78"/>
      <c r="R45" s="72"/>
    </row>
    <row r="46" spans="1:30" ht="30.75" thickBot="1" x14ac:dyDescent="0.3">
      <c r="A46" s="23">
        <v>3</v>
      </c>
      <c r="B46" s="23" t="s">
        <v>31</v>
      </c>
      <c r="C46" s="65">
        <v>465</v>
      </c>
      <c r="D46" s="65">
        <v>115</v>
      </c>
      <c r="E46" s="64">
        <f t="shared" si="9"/>
        <v>1627.5</v>
      </c>
      <c r="F46" s="64">
        <f t="shared" si="10"/>
        <v>402.5</v>
      </c>
      <c r="G46" s="39"/>
      <c r="H46" s="41"/>
      <c r="I46" s="37"/>
      <c r="J46" s="41"/>
      <c r="K46" s="37"/>
      <c r="L46" s="7"/>
      <c r="M46" s="7"/>
      <c r="N46" s="7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</row>
    <row r="47" spans="1:30" ht="15.75" customHeight="1" thickBot="1" x14ac:dyDescent="0.3">
      <c r="A47" s="20">
        <v>4</v>
      </c>
      <c r="B47" s="20" t="s">
        <v>32</v>
      </c>
      <c r="C47" s="65">
        <v>583</v>
      </c>
      <c r="D47" s="65">
        <v>115</v>
      </c>
      <c r="E47" s="64">
        <f t="shared" si="9"/>
        <v>2040.5</v>
      </c>
      <c r="F47" s="64">
        <f t="shared" si="10"/>
        <v>402.5</v>
      </c>
      <c r="G47" s="39"/>
      <c r="H47" s="41"/>
      <c r="I47" s="37"/>
      <c r="J47" s="41"/>
      <c r="K47" s="37"/>
      <c r="L47" s="7"/>
      <c r="M47" s="7"/>
      <c r="N47" s="7"/>
      <c r="P47" s="94"/>
      <c r="Q47" s="95"/>
      <c r="R47" s="96"/>
    </row>
    <row r="48" spans="1:30" ht="74.25" customHeight="1" thickBot="1" x14ac:dyDescent="0.3">
      <c r="A48" s="20">
        <v>5</v>
      </c>
      <c r="B48" s="20" t="s">
        <v>33</v>
      </c>
      <c r="C48" s="65">
        <v>638</v>
      </c>
      <c r="D48" s="65">
        <v>122</v>
      </c>
      <c r="E48" s="64">
        <f t="shared" si="9"/>
        <v>2233</v>
      </c>
      <c r="F48" s="64">
        <f t="shared" si="10"/>
        <v>427</v>
      </c>
      <c r="G48" s="39"/>
      <c r="H48" s="41"/>
      <c r="I48" s="37"/>
      <c r="J48" s="41"/>
      <c r="K48" s="37"/>
      <c r="L48" s="7"/>
      <c r="M48" s="7"/>
      <c r="N48" s="7"/>
      <c r="P48" s="168" t="s">
        <v>70</v>
      </c>
      <c r="Q48" s="168" t="s">
        <v>71</v>
      </c>
      <c r="R48" s="168" t="s">
        <v>72</v>
      </c>
      <c r="T48" t="s">
        <v>119</v>
      </c>
    </row>
    <row r="49" spans="1:24" ht="15.75" customHeight="1" thickBot="1" x14ac:dyDescent="0.3">
      <c r="A49" s="20">
        <v>6</v>
      </c>
      <c r="B49" s="25" t="s">
        <v>34</v>
      </c>
      <c r="C49" s="65">
        <v>0</v>
      </c>
      <c r="D49" s="65">
        <v>0</v>
      </c>
      <c r="E49" s="64">
        <f t="shared" si="9"/>
        <v>0</v>
      </c>
      <c r="F49" s="64">
        <f t="shared" si="10"/>
        <v>0</v>
      </c>
      <c r="G49" s="39"/>
      <c r="H49" s="41"/>
      <c r="I49" s="37"/>
      <c r="J49" s="41"/>
      <c r="K49" s="37"/>
      <c r="L49" s="7"/>
      <c r="M49" s="7"/>
      <c r="N49" s="7"/>
      <c r="P49" s="139"/>
      <c r="Q49" s="139"/>
      <c r="R49" s="139"/>
    </row>
    <row r="50" spans="1:24" ht="15.75" customHeight="1" thickBot="1" x14ac:dyDescent="0.3">
      <c r="A50" s="20">
        <v>7</v>
      </c>
      <c r="B50" s="20" t="s">
        <v>35</v>
      </c>
      <c r="C50" s="65">
        <v>0</v>
      </c>
      <c r="D50" s="65">
        <v>0</v>
      </c>
      <c r="E50" s="64">
        <f t="shared" si="9"/>
        <v>0</v>
      </c>
      <c r="F50" s="64">
        <f t="shared" si="10"/>
        <v>0</v>
      </c>
      <c r="G50" s="39"/>
      <c r="H50" s="41"/>
      <c r="I50" s="37"/>
      <c r="J50" s="41"/>
      <c r="K50" s="37"/>
      <c r="L50" s="7"/>
      <c r="M50" s="7"/>
      <c r="N50" s="7"/>
      <c r="P50" s="93"/>
      <c r="Q50" s="93"/>
      <c r="R50" s="93"/>
    </row>
    <row r="51" spans="1:24" ht="15.75" customHeight="1" thickBot="1" x14ac:dyDescent="0.3">
      <c r="A51" s="117" t="s">
        <v>36</v>
      </c>
      <c r="B51" s="118"/>
      <c r="C51" s="28">
        <f>SUM(C44:C50)</f>
        <v>8696</v>
      </c>
      <c r="D51" s="28">
        <f t="shared" ref="D51:F51" si="11">SUM(D44:D50)</f>
        <v>1997</v>
      </c>
      <c r="E51" s="28">
        <f t="shared" si="11"/>
        <v>30436</v>
      </c>
      <c r="F51" s="28">
        <f t="shared" si="11"/>
        <v>6989.5</v>
      </c>
      <c r="G51" s="40"/>
      <c r="H51" s="15"/>
      <c r="I51" s="37"/>
      <c r="J51" s="15"/>
      <c r="K51" s="37"/>
      <c r="L51" s="7"/>
      <c r="M51" s="7"/>
      <c r="N51" s="7"/>
    </row>
    <row r="52" spans="1:24" ht="15" customHeight="1" thickBot="1" x14ac:dyDescent="0.3">
      <c r="A52" s="7"/>
      <c r="B52" s="45"/>
      <c r="C52" s="46"/>
      <c r="D52" s="46"/>
      <c r="E52" s="46"/>
      <c r="F52" s="46"/>
      <c r="G52" s="15"/>
      <c r="H52" s="15"/>
      <c r="I52" s="15"/>
      <c r="J52" s="15"/>
      <c r="K52" s="15"/>
      <c r="L52" s="37"/>
      <c r="M52" s="15"/>
      <c r="N52" s="107"/>
    </row>
    <row r="53" spans="1:24" ht="15.75" customHeight="1" thickBot="1" x14ac:dyDescent="0.3">
      <c r="A53" s="108" t="s">
        <v>63</v>
      </c>
      <c r="B53" s="108"/>
      <c r="C53" s="108"/>
      <c r="D53" s="108"/>
      <c r="E53" s="108"/>
      <c r="F53" s="38"/>
      <c r="G53" s="9"/>
      <c r="H53" s="9"/>
      <c r="I53" s="9"/>
      <c r="J53" s="9"/>
      <c r="K53" s="9"/>
      <c r="L53" s="9"/>
      <c r="M53" s="9"/>
      <c r="N53" s="9"/>
      <c r="P53" s="73"/>
      <c r="Q53" s="74"/>
      <c r="R53" s="74"/>
      <c r="S53" s="74"/>
      <c r="T53" s="74"/>
      <c r="U53" s="74"/>
      <c r="V53" s="74"/>
      <c r="W53" s="75"/>
    </row>
    <row r="54" spans="1:24" ht="30.75" thickBot="1" x14ac:dyDescent="0.3">
      <c r="A54" s="109" t="s">
        <v>13</v>
      </c>
      <c r="B54" s="109" t="s">
        <v>14</v>
      </c>
      <c r="C54" s="115" t="s">
        <v>2</v>
      </c>
      <c r="D54" s="115" t="s">
        <v>1</v>
      </c>
      <c r="E54" s="14" t="s">
        <v>20</v>
      </c>
      <c r="F54" s="36"/>
      <c r="G54" s="37"/>
      <c r="H54" s="37"/>
      <c r="I54" s="37"/>
      <c r="J54" s="37"/>
      <c r="K54" s="37"/>
      <c r="L54" s="37"/>
      <c r="M54" s="37"/>
      <c r="N54" s="7"/>
      <c r="P54" s="183" t="s">
        <v>38</v>
      </c>
      <c r="Q54" s="186" t="s">
        <v>111</v>
      </c>
      <c r="R54" s="189" t="s">
        <v>2</v>
      </c>
      <c r="S54" s="190"/>
      <c r="T54" s="191"/>
      <c r="U54" s="189" t="s">
        <v>1</v>
      </c>
      <c r="V54" s="190"/>
      <c r="W54" s="191"/>
      <c r="X54" s="79"/>
    </row>
    <row r="55" spans="1:24" ht="15.75" thickBot="1" x14ac:dyDescent="0.3">
      <c r="A55" s="110"/>
      <c r="B55" s="110"/>
      <c r="C55" s="116"/>
      <c r="D55" s="116"/>
      <c r="E55" s="16" t="s">
        <v>21</v>
      </c>
      <c r="F55" s="36"/>
      <c r="G55" s="37"/>
      <c r="H55" s="37"/>
      <c r="I55" s="37"/>
      <c r="J55" s="37"/>
      <c r="K55" s="37"/>
      <c r="L55" s="37"/>
      <c r="M55" s="37"/>
      <c r="N55" s="7"/>
      <c r="P55" s="184"/>
      <c r="Q55" s="187"/>
      <c r="R55" s="192" t="s">
        <v>112</v>
      </c>
      <c r="S55" s="192" t="s">
        <v>113</v>
      </c>
      <c r="T55" s="192" t="s">
        <v>114</v>
      </c>
      <c r="U55" s="192" t="s">
        <v>112</v>
      </c>
      <c r="V55" s="192" t="s">
        <v>113</v>
      </c>
      <c r="W55" s="193" t="s">
        <v>114</v>
      </c>
      <c r="X55" s="169"/>
    </row>
    <row r="56" spans="1:24" ht="30.75" thickBot="1" x14ac:dyDescent="0.3">
      <c r="A56" s="20">
        <v>1</v>
      </c>
      <c r="B56" s="20" t="s">
        <v>29</v>
      </c>
      <c r="C56" s="66">
        <v>21</v>
      </c>
      <c r="D56" s="66">
        <v>38</v>
      </c>
      <c r="E56" s="55" t="str">
        <f>IF((D56-C56)&gt;0,"+"&amp;(D56-C56),(D56-C56))</f>
        <v>+17</v>
      </c>
      <c r="F56" s="36"/>
      <c r="G56" s="37"/>
      <c r="H56" s="37"/>
      <c r="I56" s="37"/>
      <c r="J56" s="37"/>
      <c r="K56" s="37"/>
      <c r="L56" s="37"/>
      <c r="M56" s="37"/>
      <c r="N56" s="7"/>
      <c r="P56" s="184"/>
      <c r="Q56" s="187"/>
      <c r="R56" s="193"/>
      <c r="S56" s="193"/>
      <c r="T56" s="193"/>
      <c r="U56" s="193"/>
      <c r="V56" s="193"/>
      <c r="W56" s="193"/>
      <c r="X56" s="169"/>
    </row>
    <row r="57" spans="1:24" ht="30.75" thickBot="1" x14ac:dyDescent="0.3">
      <c r="A57" s="23">
        <v>2</v>
      </c>
      <c r="B57" s="23" t="s">
        <v>30</v>
      </c>
      <c r="C57" s="66">
        <v>604</v>
      </c>
      <c r="D57" s="66">
        <v>761</v>
      </c>
      <c r="E57" s="55" t="str">
        <f t="shared" ref="E57:E63" si="12">IF((D57-C57)&gt;0,"+"&amp;(D57-C57),(D57-C57))</f>
        <v>+157</v>
      </c>
      <c r="F57" s="36"/>
      <c r="G57" s="37"/>
      <c r="H57" s="37"/>
      <c r="I57" s="37"/>
      <c r="J57" s="37"/>
      <c r="K57" s="37"/>
      <c r="L57" s="37"/>
      <c r="M57" s="37"/>
      <c r="N57" s="7"/>
      <c r="P57" s="184"/>
      <c r="Q57" s="187"/>
      <c r="R57" s="193"/>
      <c r="S57" s="193"/>
      <c r="T57" s="193"/>
      <c r="U57" s="193"/>
      <c r="V57" s="193"/>
      <c r="W57" s="193"/>
      <c r="X57" s="169"/>
    </row>
    <row r="58" spans="1:24" ht="30.75" thickBot="1" x14ac:dyDescent="0.3">
      <c r="A58" s="23">
        <v>3</v>
      </c>
      <c r="B58" s="23" t="s">
        <v>31</v>
      </c>
      <c r="C58" s="66">
        <v>172</v>
      </c>
      <c r="D58" s="66">
        <v>16</v>
      </c>
      <c r="E58" s="55">
        <f t="shared" si="12"/>
        <v>-156</v>
      </c>
      <c r="F58" s="36"/>
      <c r="G58" s="37"/>
      <c r="H58" s="37"/>
      <c r="I58" s="37"/>
      <c r="J58" s="37"/>
      <c r="K58" s="37"/>
      <c r="L58" s="37"/>
      <c r="M58" s="37"/>
      <c r="N58" s="7"/>
      <c r="P58" s="185"/>
      <c r="Q58" s="188"/>
      <c r="R58" s="194"/>
      <c r="S58" s="194"/>
      <c r="T58" s="194"/>
      <c r="U58" s="194"/>
      <c r="V58" s="194"/>
      <c r="W58" s="194"/>
      <c r="X58" s="169"/>
    </row>
    <row r="59" spans="1:24" ht="15.75" thickBot="1" x14ac:dyDescent="0.3">
      <c r="A59" s="20">
        <v>4</v>
      </c>
      <c r="B59" s="20" t="s">
        <v>32</v>
      </c>
      <c r="C59" s="66">
        <v>149</v>
      </c>
      <c r="D59" s="66">
        <v>95</v>
      </c>
      <c r="E59" s="55">
        <f t="shared" si="12"/>
        <v>-54</v>
      </c>
      <c r="F59" s="36"/>
      <c r="G59" s="37"/>
      <c r="H59" s="37"/>
      <c r="I59" s="37"/>
      <c r="J59" s="37"/>
      <c r="K59" s="37"/>
      <c r="L59" s="37"/>
      <c r="M59" s="37"/>
      <c r="N59" s="7"/>
      <c r="P59" s="97"/>
      <c r="Q59" s="77"/>
      <c r="R59" s="78"/>
      <c r="S59" s="78"/>
      <c r="T59" s="78"/>
      <c r="U59" s="78"/>
      <c r="V59" s="78"/>
      <c r="W59" s="78"/>
      <c r="X59" s="79"/>
    </row>
    <row r="60" spans="1:24" ht="15.75" thickBot="1" x14ac:dyDescent="0.3">
      <c r="A60" s="20">
        <v>5</v>
      </c>
      <c r="B60" s="20" t="s">
        <v>33</v>
      </c>
      <c r="C60" s="66">
        <v>207</v>
      </c>
      <c r="D60" s="66">
        <v>64</v>
      </c>
      <c r="E60" s="55">
        <f t="shared" si="12"/>
        <v>-143</v>
      </c>
      <c r="F60" s="36"/>
      <c r="G60" s="37"/>
      <c r="H60" s="37"/>
      <c r="I60" s="37"/>
      <c r="J60" s="37"/>
      <c r="K60" s="37"/>
      <c r="L60" s="37"/>
      <c r="M60" s="37"/>
      <c r="N60" s="7"/>
    </row>
    <row r="61" spans="1:24" ht="15.75" thickBot="1" x14ac:dyDescent="0.3">
      <c r="A61" s="20">
        <v>6</v>
      </c>
      <c r="B61" s="25" t="s">
        <v>34</v>
      </c>
      <c r="C61" s="66">
        <v>0</v>
      </c>
      <c r="D61" s="66">
        <v>0</v>
      </c>
      <c r="E61" s="55">
        <f t="shared" si="12"/>
        <v>0</v>
      </c>
      <c r="F61" s="36"/>
      <c r="G61" s="37"/>
      <c r="H61" s="37"/>
      <c r="I61" s="37"/>
      <c r="J61" s="37"/>
      <c r="K61" s="37"/>
      <c r="L61" s="37"/>
      <c r="M61" s="37"/>
      <c r="N61" s="7"/>
    </row>
    <row r="62" spans="1:24" ht="15.75" thickBot="1" x14ac:dyDescent="0.3">
      <c r="A62" s="20">
        <v>7</v>
      </c>
      <c r="B62" s="20" t="s">
        <v>35</v>
      </c>
      <c r="C62" s="66">
        <v>0</v>
      </c>
      <c r="D62" s="66">
        <v>0</v>
      </c>
      <c r="E62" s="55">
        <f t="shared" si="12"/>
        <v>0</v>
      </c>
      <c r="F62" s="34"/>
      <c r="G62" s="9"/>
      <c r="H62" s="9"/>
      <c r="I62" s="37"/>
      <c r="J62" s="9"/>
      <c r="K62" s="37"/>
      <c r="L62" s="37"/>
      <c r="M62" s="37"/>
      <c r="N62" s="6"/>
    </row>
    <row r="63" spans="1:24" ht="15.75" thickBot="1" x14ac:dyDescent="0.3">
      <c r="A63" s="117" t="s">
        <v>36</v>
      </c>
      <c r="B63" s="118"/>
      <c r="C63" s="60">
        <f>SUM(C56:C62)</f>
        <v>1153</v>
      </c>
      <c r="D63" s="60">
        <f>SUM(D56:D62)</f>
        <v>974</v>
      </c>
      <c r="E63" s="55">
        <f t="shared" si="12"/>
        <v>-179</v>
      </c>
      <c r="F63" s="34"/>
      <c r="G63" s="9"/>
      <c r="H63" s="9"/>
      <c r="I63" s="9"/>
      <c r="J63" s="9"/>
      <c r="K63" s="9"/>
      <c r="L63" s="9"/>
      <c r="M63" s="9"/>
      <c r="N63" s="9"/>
    </row>
    <row r="64" spans="1:24" x14ac:dyDescent="0.25">
      <c r="A64" s="7"/>
      <c r="B64" s="35"/>
      <c r="C64" s="35"/>
      <c r="D64" s="35"/>
      <c r="E64" s="35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5">
      <c r="A65" s="114"/>
      <c r="B65" s="114"/>
      <c r="C65" s="114"/>
      <c r="D65" s="114"/>
      <c r="E65" s="114"/>
      <c r="F65" s="114"/>
      <c r="G65" s="114"/>
      <c r="H65" s="114"/>
      <c r="I65" s="9"/>
      <c r="J65" s="9"/>
      <c r="K65" s="9"/>
      <c r="L65" s="9"/>
      <c r="M65" s="9"/>
      <c r="N65" s="9"/>
    </row>
    <row r="66" spans="1:14" x14ac:dyDescent="0.25">
      <c r="A66" s="122" t="s">
        <v>64</v>
      </c>
      <c r="B66" s="122"/>
      <c r="C66" s="122"/>
      <c r="D66" s="122"/>
      <c r="E66" s="122"/>
      <c r="F66" s="9"/>
      <c r="G66" s="9"/>
      <c r="H66" s="9"/>
      <c r="I66" s="9"/>
      <c r="J66" s="9"/>
      <c r="K66" s="9"/>
      <c r="L66" s="9"/>
      <c r="M66" s="9"/>
      <c r="N66" s="9"/>
    </row>
    <row r="67" spans="1:14" ht="15.75" thickBot="1" x14ac:dyDescent="0.3">
      <c r="A67" s="123" t="s">
        <v>65</v>
      </c>
      <c r="B67" s="123"/>
      <c r="C67" s="123"/>
      <c r="D67" s="123"/>
      <c r="E67" s="123"/>
      <c r="F67" s="9"/>
      <c r="G67" s="9"/>
      <c r="H67" s="9"/>
      <c r="I67" s="9"/>
      <c r="J67" s="9"/>
      <c r="K67" s="9"/>
      <c r="L67" s="9"/>
      <c r="M67" s="9"/>
      <c r="N67" s="9"/>
    </row>
    <row r="68" spans="1:14" ht="90.75" thickBot="1" x14ac:dyDescent="0.3">
      <c r="A68" s="19" t="s">
        <v>13</v>
      </c>
      <c r="B68" s="19" t="s">
        <v>14</v>
      </c>
      <c r="C68" s="18" t="s">
        <v>66</v>
      </c>
      <c r="D68" s="18" t="s">
        <v>67</v>
      </c>
      <c r="E68" s="19" t="s">
        <v>68</v>
      </c>
      <c r="F68" s="34"/>
      <c r="G68" s="9"/>
      <c r="H68" s="9"/>
      <c r="I68" s="9"/>
      <c r="J68" s="9"/>
      <c r="K68" s="9"/>
      <c r="L68" s="9"/>
      <c r="M68" s="9"/>
      <c r="N68" s="9"/>
    </row>
    <row r="69" spans="1:14" ht="30.75" thickBot="1" x14ac:dyDescent="0.3">
      <c r="A69" s="20">
        <v>1</v>
      </c>
      <c r="B69" s="47" t="s">
        <v>29</v>
      </c>
      <c r="C69" s="68">
        <v>7919</v>
      </c>
      <c r="D69" s="68">
        <v>1</v>
      </c>
      <c r="E69" s="68">
        <v>25</v>
      </c>
      <c r="F69" s="34"/>
      <c r="G69" s="9"/>
      <c r="H69" s="9"/>
      <c r="I69" s="9"/>
      <c r="J69" s="9"/>
      <c r="K69" s="9"/>
      <c r="L69" s="9"/>
      <c r="M69" s="9"/>
      <c r="N69" s="9"/>
    </row>
    <row r="70" spans="1:14" ht="30.75" thickBot="1" x14ac:dyDescent="0.3">
      <c r="A70" s="23">
        <v>2</v>
      </c>
      <c r="B70" s="48" t="s">
        <v>30</v>
      </c>
      <c r="C70" s="68">
        <v>7764</v>
      </c>
      <c r="D70" s="68">
        <v>1159</v>
      </c>
      <c r="E70" s="68">
        <v>604</v>
      </c>
      <c r="F70" s="34"/>
      <c r="G70" s="9"/>
      <c r="H70" s="9"/>
      <c r="I70" s="9"/>
      <c r="J70" s="9"/>
      <c r="K70" s="9"/>
      <c r="L70" s="9"/>
      <c r="M70" s="9"/>
      <c r="N70" s="9"/>
    </row>
    <row r="71" spans="1:14" ht="30.75" thickBot="1" x14ac:dyDescent="0.3">
      <c r="A71" s="23">
        <v>3</v>
      </c>
      <c r="B71" s="48" t="s">
        <v>31</v>
      </c>
      <c r="C71" s="68">
        <v>2813</v>
      </c>
      <c r="D71" s="68">
        <v>882</v>
      </c>
      <c r="E71" s="68">
        <v>175</v>
      </c>
      <c r="F71" s="34"/>
      <c r="G71" s="9"/>
      <c r="H71" s="9"/>
      <c r="I71" s="9"/>
      <c r="J71" s="9"/>
      <c r="K71" s="9"/>
      <c r="L71" s="9"/>
      <c r="M71" s="9"/>
      <c r="N71" s="9"/>
    </row>
    <row r="72" spans="1:14" ht="15.75" thickBot="1" x14ac:dyDescent="0.3">
      <c r="A72" s="20">
        <v>4</v>
      </c>
      <c r="B72" s="49" t="s">
        <v>32</v>
      </c>
      <c r="C72" s="68">
        <v>1223</v>
      </c>
      <c r="D72" s="68">
        <v>323</v>
      </c>
      <c r="E72" s="68">
        <v>174</v>
      </c>
      <c r="F72" s="34"/>
      <c r="G72" s="9"/>
      <c r="H72" s="9"/>
      <c r="I72" s="9"/>
      <c r="J72" s="9"/>
      <c r="K72" s="9"/>
      <c r="L72" s="9"/>
      <c r="M72" s="9"/>
      <c r="N72" s="9"/>
    </row>
    <row r="73" spans="1:14" ht="15.75" thickBot="1" x14ac:dyDescent="0.3">
      <c r="A73" s="20">
        <v>5</v>
      </c>
      <c r="B73" s="49" t="s">
        <v>33</v>
      </c>
      <c r="C73" s="68">
        <v>1789</v>
      </c>
      <c r="D73" s="68">
        <v>400</v>
      </c>
      <c r="E73" s="68">
        <v>120</v>
      </c>
      <c r="F73" s="34"/>
      <c r="G73" s="9"/>
      <c r="H73" s="9"/>
      <c r="I73" s="9"/>
      <c r="J73" s="9"/>
      <c r="K73" s="9"/>
      <c r="L73" s="9"/>
      <c r="M73" s="9"/>
      <c r="N73" s="9"/>
    </row>
    <row r="74" spans="1:14" ht="15.75" thickBot="1" x14ac:dyDescent="0.3">
      <c r="A74" s="20">
        <v>6</v>
      </c>
      <c r="B74" s="25" t="s">
        <v>34</v>
      </c>
      <c r="C74" s="68">
        <v>0</v>
      </c>
      <c r="D74" s="68">
        <v>0</v>
      </c>
      <c r="E74" s="68">
        <v>0</v>
      </c>
      <c r="F74" s="34"/>
      <c r="G74" s="9"/>
      <c r="H74" s="9"/>
      <c r="I74" s="9"/>
      <c r="J74" s="9"/>
      <c r="K74" s="9"/>
      <c r="L74" s="9"/>
      <c r="M74" s="9"/>
      <c r="N74" s="9"/>
    </row>
    <row r="75" spans="1:14" ht="15.75" thickBot="1" x14ac:dyDescent="0.3">
      <c r="A75" s="20">
        <v>7</v>
      </c>
      <c r="B75" s="20" t="s">
        <v>35</v>
      </c>
      <c r="C75" s="68">
        <v>0</v>
      </c>
      <c r="D75" s="68">
        <v>0</v>
      </c>
      <c r="E75" s="68">
        <v>0</v>
      </c>
      <c r="F75" s="34"/>
      <c r="G75" s="9"/>
      <c r="H75" s="9"/>
      <c r="I75" s="9"/>
      <c r="J75" s="9"/>
      <c r="K75" s="9"/>
      <c r="L75" s="9"/>
      <c r="M75" s="9"/>
      <c r="N75" s="9"/>
    </row>
    <row r="76" spans="1:14" ht="15.75" thickBot="1" x14ac:dyDescent="0.3">
      <c r="A76" s="117" t="s">
        <v>36</v>
      </c>
      <c r="B76" s="118"/>
      <c r="C76" s="28">
        <f>SUM(C69:C75)</f>
        <v>21508</v>
      </c>
      <c r="D76" s="28">
        <f t="shared" ref="D76:E76" si="13">SUM(D69:D75)</f>
        <v>2765</v>
      </c>
      <c r="E76" s="28">
        <f t="shared" si="13"/>
        <v>1098</v>
      </c>
      <c r="F76" s="34"/>
      <c r="G76" s="9"/>
      <c r="H76" s="9"/>
      <c r="I76" s="9"/>
      <c r="J76" s="9"/>
      <c r="K76" s="9"/>
      <c r="L76" s="9"/>
      <c r="M76" s="9"/>
      <c r="N76" s="9"/>
    </row>
    <row r="77" spans="1:14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15.75" thickBot="1" x14ac:dyDescent="0.3">
      <c r="A78" s="123" t="s">
        <v>69</v>
      </c>
      <c r="B78" s="123"/>
      <c r="C78" s="123"/>
      <c r="D78" s="123"/>
      <c r="E78" s="123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109" t="s">
        <v>13</v>
      </c>
      <c r="B79" s="109" t="s">
        <v>14</v>
      </c>
      <c r="C79" s="138" t="s">
        <v>70</v>
      </c>
      <c r="D79" s="138" t="s">
        <v>71</v>
      </c>
      <c r="E79" s="138" t="s">
        <v>72</v>
      </c>
      <c r="F79" s="7"/>
      <c r="G79" s="7"/>
      <c r="H79" s="7"/>
      <c r="I79" s="7"/>
      <c r="J79" s="7"/>
      <c r="K79" s="7"/>
      <c r="L79" s="7"/>
      <c r="M79" s="7"/>
      <c r="N79" s="7"/>
    </row>
    <row r="80" spans="1:14" ht="15.75" thickBot="1" x14ac:dyDescent="0.3">
      <c r="A80" s="110"/>
      <c r="B80" s="110"/>
      <c r="C80" s="139"/>
      <c r="D80" s="139"/>
      <c r="E80" s="139"/>
      <c r="F80" s="7"/>
      <c r="G80" s="7"/>
      <c r="H80" s="7"/>
      <c r="I80" s="7"/>
      <c r="J80" s="7"/>
      <c r="K80" s="7"/>
      <c r="L80" s="7"/>
      <c r="M80" s="7"/>
      <c r="N80" s="7"/>
    </row>
    <row r="81" spans="1:14" ht="15.75" thickBot="1" x14ac:dyDescent="0.3">
      <c r="A81" s="20">
        <v>1</v>
      </c>
      <c r="B81" s="20" t="s">
        <v>44</v>
      </c>
      <c r="C81" s="69">
        <v>0</v>
      </c>
      <c r="D81" s="69">
        <v>0</v>
      </c>
      <c r="E81" s="69">
        <v>0</v>
      </c>
      <c r="F81" s="7"/>
      <c r="G81" s="7"/>
      <c r="H81" s="7"/>
      <c r="I81" s="7"/>
      <c r="J81" s="7"/>
      <c r="K81" s="7"/>
      <c r="L81" s="7"/>
      <c r="M81" s="7"/>
      <c r="N81" s="7"/>
    </row>
    <row r="82" spans="1:14" ht="15.75" thickBot="1" x14ac:dyDescent="0.3">
      <c r="A82" s="23">
        <v>2</v>
      </c>
      <c r="B82" s="23" t="s">
        <v>45</v>
      </c>
      <c r="C82" s="69">
        <v>0</v>
      </c>
      <c r="D82" s="69">
        <v>0</v>
      </c>
      <c r="E82" s="69">
        <v>0</v>
      </c>
      <c r="F82" s="7"/>
      <c r="G82" s="7"/>
      <c r="H82" s="7"/>
      <c r="I82" s="7"/>
      <c r="J82" s="7"/>
      <c r="K82" s="7"/>
      <c r="L82" s="7"/>
      <c r="M82" s="7"/>
      <c r="N82" s="7"/>
    </row>
    <row r="83" spans="1:14" ht="15.75" thickBot="1" x14ac:dyDescent="0.3">
      <c r="A83" s="23">
        <v>3</v>
      </c>
      <c r="B83" s="23" t="s">
        <v>46</v>
      </c>
      <c r="C83" s="69">
        <v>0</v>
      </c>
      <c r="D83" s="69">
        <v>0</v>
      </c>
      <c r="E83" s="69">
        <v>0</v>
      </c>
      <c r="F83" s="7"/>
      <c r="G83" s="7"/>
      <c r="H83" s="7"/>
      <c r="I83" s="7"/>
      <c r="J83" s="7"/>
      <c r="K83" s="7"/>
      <c r="L83" s="7"/>
      <c r="M83" s="7"/>
      <c r="N83" s="7"/>
    </row>
    <row r="84" spans="1:14" ht="15.75" thickBot="1" x14ac:dyDescent="0.3">
      <c r="A84" s="20">
        <v>4</v>
      </c>
      <c r="B84" s="20" t="s">
        <v>47</v>
      </c>
      <c r="C84" s="69">
        <v>0</v>
      </c>
      <c r="D84" s="69">
        <v>0</v>
      </c>
      <c r="E84" s="69">
        <v>0</v>
      </c>
      <c r="F84" s="7"/>
      <c r="G84" s="7"/>
      <c r="H84" s="7"/>
      <c r="I84" s="7"/>
      <c r="J84" s="7"/>
      <c r="K84" s="7"/>
      <c r="L84" s="7"/>
      <c r="M84" s="7"/>
      <c r="N84" s="7"/>
    </row>
    <row r="85" spans="1:14" ht="15.75" thickBot="1" x14ac:dyDescent="0.3">
      <c r="A85" s="20">
        <v>5</v>
      </c>
      <c r="B85" s="20" t="s">
        <v>48</v>
      </c>
      <c r="C85" s="69">
        <v>0</v>
      </c>
      <c r="D85" s="69">
        <v>0</v>
      </c>
      <c r="E85" s="69">
        <v>0</v>
      </c>
      <c r="F85" s="7"/>
      <c r="G85" s="7"/>
      <c r="H85" s="7"/>
      <c r="I85" s="7"/>
      <c r="J85" s="7"/>
      <c r="K85" s="7"/>
      <c r="L85" s="7"/>
      <c r="M85" s="7"/>
      <c r="N85" s="7"/>
    </row>
    <row r="86" spans="1:14" ht="15.75" thickBot="1" x14ac:dyDescent="0.3">
      <c r="A86" s="20">
        <v>6</v>
      </c>
      <c r="B86" s="20" t="s">
        <v>49</v>
      </c>
      <c r="C86" s="69">
        <v>0</v>
      </c>
      <c r="D86" s="69">
        <v>0</v>
      </c>
      <c r="E86" s="69">
        <v>0</v>
      </c>
      <c r="F86" s="7"/>
      <c r="G86" s="7"/>
      <c r="H86" s="7"/>
      <c r="I86" s="7"/>
      <c r="J86" s="7"/>
      <c r="K86" s="7"/>
      <c r="L86" s="7"/>
      <c r="M86" s="7"/>
      <c r="N86" s="7"/>
    </row>
    <row r="87" spans="1:14" ht="15.75" thickBot="1" x14ac:dyDescent="0.3">
      <c r="A87" s="20">
        <v>7</v>
      </c>
      <c r="B87" s="20" t="s">
        <v>50</v>
      </c>
      <c r="C87" s="69">
        <v>0</v>
      </c>
      <c r="D87" s="69">
        <v>0</v>
      </c>
      <c r="E87" s="69">
        <v>0</v>
      </c>
      <c r="F87" s="7"/>
      <c r="G87" s="7"/>
      <c r="H87" s="7"/>
      <c r="I87" s="7"/>
      <c r="J87" s="7"/>
      <c r="K87" s="7"/>
      <c r="L87" s="7"/>
      <c r="M87" s="7"/>
      <c r="N87" s="7"/>
    </row>
    <row r="88" spans="1:14" ht="15.75" thickBot="1" x14ac:dyDescent="0.3">
      <c r="A88" s="117" t="s">
        <v>36</v>
      </c>
      <c r="B88" s="118"/>
      <c r="C88" s="60">
        <f>SUM(C81:C87)</f>
        <v>0</v>
      </c>
      <c r="D88" s="60">
        <f t="shared" ref="D88:E88" si="14">SUM(D81:D87)</f>
        <v>0</v>
      </c>
      <c r="E88" s="60">
        <f t="shared" si="14"/>
        <v>0</v>
      </c>
      <c r="F88" s="7"/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x14ac:dyDescent="0.25">
      <c r="A90" s="37"/>
      <c r="B90" s="125" t="s">
        <v>73</v>
      </c>
      <c r="C90" s="125"/>
      <c r="D90" s="37"/>
      <c r="E90" s="37"/>
      <c r="F90" s="37"/>
      <c r="G90" s="37"/>
      <c r="H90" s="37"/>
      <c r="I90" s="7"/>
      <c r="J90" s="7"/>
      <c r="K90" s="7"/>
      <c r="L90" s="7"/>
      <c r="M90" s="7"/>
      <c r="N90" s="7"/>
    </row>
    <row r="91" spans="1:14" ht="15.75" thickBot="1" x14ac:dyDescent="0.3">
      <c r="A91" s="50"/>
      <c r="B91" s="50"/>
      <c r="C91" s="50"/>
      <c r="D91" s="50"/>
      <c r="E91" s="50"/>
      <c r="F91" s="50"/>
      <c r="G91" s="50"/>
      <c r="H91" s="50"/>
      <c r="I91" s="7"/>
      <c r="J91" s="7"/>
      <c r="K91" s="7"/>
      <c r="L91" s="7"/>
      <c r="M91" s="7"/>
      <c r="N91" s="7"/>
    </row>
    <row r="92" spans="1:14" x14ac:dyDescent="0.25">
      <c r="A92" s="126" t="s">
        <v>74</v>
      </c>
      <c r="B92" s="129" t="s">
        <v>75</v>
      </c>
      <c r="C92" s="130"/>
      <c r="D92" s="129" t="s">
        <v>76</v>
      </c>
      <c r="E92" s="135"/>
      <c r="F92" s="135"/>
      <c r="G92" s="135"/>
      <c r="H92" s="130"/>
      <c r="I92" s="145"/>
      <c r="J92" s="140" t="s">
        <v>77</v>
      </c>
      <c r="K92" s="140"/>
      <c r="L92" s="140"/>
      <c r="M92" s="140"/>
      <c r="N92" s="141"/>
    </row>
    <row r="93" spans="1:14" x14ac:dyDescent="0.25">
      <c r="A93" s="127"/>
      <c r="B93" s="131"/>
      <c r="C93" s="132"/>
      <c r="D93" s="131"/>
      <c r="E93" s="136"/>
      <c r="F93" s="136"/>
      <c r="G93" s="136"/>
      <c r="H93" s="132"/>
      <c r="I93" s="145"/>
      <c r="J93" s="146"/>
      <c r="K93" s="146"/>
      <c r="L93" s="146"/>
      <c r="M93" s="146"/>
      <c r="N93" s="141"/>
    </row>
    <row r="94" spans="1:14" ht="15.75" thickBot="1" x14ac:dyDescent="0.3">
      <c r="A94" s="128"/>
      <c r="B94" s="133"/>
      <c r="C94" s="134"/>
      <c r="D94" s="133"/>
      <c r="E94" s="137"/>
      <c r="F94" s="137"/>
      <c r="G94" s="137"/>
      <c r="H94" s="134"/>
      <c r="I94" s="145"/>
      <c r="J94" s="140" t="s">
        <v>78</v>
      </c>
      <c r="K94" s="140"/>
      <c r="L94" s="140"/>
      <c r="M94" s="140"/>
      <c r="N94" s="141"/>
    </row>
    <row r="95" spans="1:14" ht="15.75" thickBot="1" x14ac:dyDescent="0.3">
      <c r="A95" s="51" t="s">
        <v>82</v>
      </c>
      <c r="B95" s="142" t="s">
        <v>83</v>
      </c>
      <c r="C95" s="143"/>
      <c r="D95" s="142" t="s">
        <v>84</v>
      </c>
      <c r="E95" s="144"/>
      <c r="F95" s="144"/>
      <c r="G95" s="144"/>
      <c r="H95" s="143"/>
      <c r="I95" s="7"/>
      <c r="J95" s="140" t="s">
        <v>79</v>
      </c>
      <c r="K95" s="140"/>
      <c r="L95" s="140"/>
      <c r="M95" s="140"/>
      <c r="N95" s="52"/>
    </row>
    <row r="96" spans="1:14" ht="15.75" thickBot="1" x14ac:dyDescent="0.3">
      <c r="A96" s="51" t="s">
        <v>85</v>
      </c>
      <c r="B96" s="142" t="s">
        <v>86</v>
      </c>
      <c r="C96" s="143"/>
      <c r="D96" s="142" t="s">
        <v>87</v>
      </c>
      <c r="E96" s="144"/>
      <c r="F96" s="144"/>
      <c r="G96" s="144"/>
      <c r="H96" s="143"/>
      <c r="I96" s="7"/>
      <c r="J96" s="140" t="s">
        <v>80</v>
      </c>
      <c r="K96" s="140"/>
      <c r="L96" s="140"/>
      <c r="M96" s="140"/>
      <c r="N96" s="52"/>
    </row>
    <row r="97" spans="1:14" ht="15.75" thickBot="1" x14ac:dyDescent="0.3">
      <c r="A97" s="51" t="s">
        <v>88</v>
      </c>
      <c r="B97" s="142" t="s">
        <v>89</v>
      </c>
      <c r="C97" s="143"/>
      <c r="D97" s="142" t="s">
        <v>90</v>
      </c>
      <c r="E97" s="144"/>
      <c r="F97" s="144"/>
      <c r="G97" s="144"/>
      <c r="H97" s="143"/>
      <c r="I97" s="7"/>
      <c r="J97" s="140" t="s">
        <v>81</v>
      </c>
      <c r="K97" s="140"/>
      <c r="L97" s="140"/>
      <c r="M97" s="140"/>
      <c r="N97" s="52"/>
    </row>
    <row r="98" spans="1:14" x14ac:dyDescent="0.25">
      <c r="A98" s="148" t="s">
        <v>91</v>
      </c>
      <c r="B98" s="150" t="s">
        <v>92</v>
      </c>
      <c r="C98" s="151"/>
      <c r="D98" s="150"/>
      <c r="E98" s="154"/>
      <c r="F98" s="154"/>
      <c r="G98" s="154"/>
      <c r="H98" s="151"/>
      <c r="I98" s="145"/>
      <c r="J98" s="147"/>
      <c r="K98" s="147"/>
      <c r="L98" s="147"/>
      <c r="M98" s="147"/>
      <c r="N98" s="147"/>
    </row>
    <row r="99" spans="1:14" x14ac:dyDescent="0.25">
      <c r="A99" s="159"/>
      <c r="B99" s="156" t="s">
        <v>93</v>
      </c>
      <c r="C99" s="158"/>
      <c r="D99" s="156"/>
      <c r="E99" s="157"/>
      <c r="F99" s="157"/>
      <c r="G99" s="157"/>
      <c r="H99" s="158"/>
      <c r="I99" s="145"/>
      <c r="J99" s="147"/>
      <c r="K99" s="147"/>
      <c r="L99" s="147"/>
      <c r="M99" s="147"/>
      <c r="N99" s="147"/>
    </row>
    <row r="100" spans="1:14" x14ac:dyDescent="0.25">
      <c r="A100" s="159"/>
      <c r="B100" s="156" t="s">
        <v>94</v>
      </c>
      <c r="C100" s="158"/>
      <c r="D100" s="156"/>
      <c r="E100" s="157"/>
      <c r="F100" s="157"/>
      <c r="G100" s="157"/>
      <c r="H100" s="158"/>
      <c r="I100" s="145"/>
      <c r="J100" s="147"/>
      <c r="K100" s="147"/>
      <c r="L100" s="147"/>
      <c r="M100" s="147"/>
      <c r="N100" s="147"/>
    </row>
    <row r="101" spans="1:14" ht="15.75" thickBot="1" x14ac:dyDescent="0.3">
      <c r="A101" s="149"/>
      <c r="B101" s="152" t="s">
        <v>95</v>
      </c>
      <c r="C101" s="153"/>
      <c r="D101" s="152"/>
      <c r="E101" s="155"/>
      <c r="F101" s="155"/>
      <c r="G101" s="155"/>
      <c r="H101" s="153"/>
      <c r="I101" s="145"/>
      <c r="J101" s="147"/>
      <c r="K101" s="147"/>
      <c r="L101" s="147"/>
      <c r="M101" s="147"/>
      <c r="N101" s="147"/>
    </row>
    <row r="102" spans="1:14" x14ac:dyDescent="0.25">
      <c r="A102" s="148" t="s">
        <v>96</v>
      </c>
      <c r="B102" s="150" t="s">
        <v>97</v>
      </c>
      <c r="C102" s="151"/>
      <c r="D102" s="150"/>
      <c r="E102" s="154"/>
      <c r="F102" s="154"/>
      <c r="G102" s="154"/>
      <c r="H102" s="151"/>
      <c r="I102" s="145"/>
      <c r="J102" s="147"/>
      <c r="K102" s="147"/>
      <c r="L102" s="147"/>
      <c r="M102" s="147"/>
      <c r="N102" s="147"/>
    </row>
    <row r="103" spans="1:14" ht="15.75" thickBot="1" x14ac:dyDescent="0.3">
      <c r="A103" s="149"/>
      <c r="B103" s="152" t="s">
        <v>98</v>
      </c>
      <c r="C103" s="153"/>
      <c r="D103" s="152"/>
      <c r="E103" s="155"/>
      <c r="F103" s="155"/>
      <c r="G103" s="155"/>
      <c r="H103" s="153"/>
      <c r="I103" s="145"/>
      <c r="J103" s="147"/>
      <c r="K103" s="147"/>
      <c r="L103" s="147"/>
      <c r="M103" s="147"/>
      <c r="N103" s="147"/>
    </row>
    <row r="104" spans="1:14" x14ac:dyDescent="0.25">
      <c r="A104" s="53"/>
      <c r="B104" s="53"/>
      <c r="C104" s="53"/>
      <c r="D104" s="53"/>
      <c r="E104" s="53"/>
      <c r="F104" s="53"/>
      <c r="G104" s="53"/>
      <c r="H104" s="53"/>
      <c r="I104" s="7"/>
      <c r="J104" s="7"/>
      <c r="K104" s="7"/>
      <c r="L104" s="7"/>
      <c r="M104" s="7"/>
      <c r="N104" s="7"/>
    </row>
    <row r="105" spans="1:14" x14ac:dyDescent="0.25">
      <c r="A105" s="3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</sheetData>
  <mergeCells count="127">
    <mergeCell ref="X55:X58"/>
    <mergeCell ref="P54:P58"/>
    <mergeCell ref="Q54:Q58"/>
    <mergeCell ref="R54:T54"/>
    <mergeCell ref="U54:W54"/>
    <mergeCell ref="R55:R58"/>
    <mergeCell ref="S55:S58"/>
    <mergeCell ref="T55:T58"/>
    <mergeCell ref="U55:U58"/>
    <mergeCell ref="V55:V58"/>
    <mergeCell ref="W55:W58"/>
    <mergeCell ref="P48:P49"/>
    <mergeCell ref="Q48:Q49"/>
    <mergeCell ref="R48:R49"/>
    <mergeCell ref="X25:X28"/>
    <mergeCell ref="P36:S37"/>
    <mergeCell ref="T36:W37"/>
    <mergeCell ref="P43:P44"/>
    <mergeCell ref="Q43:Q44"/>
    <mergeCell ref="R43:R44"/>
    <mergeCell ref="P24:P28"/>
    <mergeCell ref="Q24:Q28"/>
    <mergeCell ref="R24:T24"/>
    <mergeCell ref="U24:W24"/>
    <mergeCell ref="S25:S28"/>
    <mergeCell ref="T25:T28"/>
    <mergeCell ref="U25:U28"/>
    <mergeCell ref="V25:V28"/>
    <mergeCell ref="W25:W28"/>
    <mergeCell ref="R25:R28"/>
    <mergeCell ref="Q19:AB19"/>
    <mergeCell ref="P20:P21"/>
    <mergeCell ref="Q20:R20"/>
    <mergeCell ref="S20:T20"/>
    <mergeCell ref="U20:V20"/>
    <mergeCell ref="W20:W21"/>
    <mergeCell ref="X20:X21"/>
    <mergeCell ref="Y20:Z20"/>
    <mergeCell ref="AA20:AB20"/>
    <mergeCell ref="M98:M101"/>
    <mergeCell ref="N98:N101"/>
    <mergeCell ref="A102:A103"/>
    <mergeCell ref="B102:C102"/>
    <mergeCell ref="B103:C103"/>
    <mergeCell ref="D102:H103"/>
    <mergeCell ref="I102:I103"/>
    <mergeCell ref="J102:J103"/>
    <mergeCell ref="K102:K103"/>
    <mergeCell ref="L102:L103"/>
    <mergeCell ref="M102:M103"/>
    <mergeCell ref="N102:N103"/>
    <mergeCell ref="D98:H101"/>
    <mergeCell ref="I98:I101"/>
    <mergeCell ref="J98:J101"/>
    <mergeCell ref="K98:K101"/>
    <mergeCell ref="L98:L101"/>
    <mergeCell ref="A98:A101"/>
    <mergeCell ref="B98:C98"/>
    <mergeCell ref="B99:C99"/>
    <mergeCell ref="B100:C100"/>
    <mergeCell ref="B101:C101"/>
    <mergeCell ref="J96:M96"/>
    <mergeCell ref="J97:M97"/>
    <mergeCell ref="N92:N94"/>
    <mergeCell ref="B95:C95"/>
    <mergeCell ref="D95:H95"/>
    <mergeCell ref="B96:C96"/>
    <mergeCell ref="D96:H96"/>
    <mergeCell ref="B97:C97"/>
    <mergeCell ref="D97:H97"/>
    <mergeCell ref="I92:I94"/>
    <mergeCell ref="J92:M92"/>
    <mergeCell ref="J93:M93"/>
    <mergeCell ref="J94:M94"/>
    <mergeCell ref="J95:M95"/>
    <mergeCell ref="A88:B88"/>
    <mergeCell ref="B90:C90"/>
    <mergeCell ref="A92:A94"/>
    <mergeCell ref="B92:C94"/>
    <mergeCell ref="D92:H94"/>
    <mergeCell ref="A78:E78"/>
    <mergeCell ref="A79:A80"/>
    <mergeCell ref="B79:B80"/>
    <mergeCell ref="C79:C80"/>
    <mergeCell ref="D79:D80"/>
    <mergeCell ref="E79:E80"/>
    <mergeCell ref="A63:B63"/>
    <mergeCell ref="A65:H65"/>
    <mergeCell ref="A66:E66"/>
    <mergeCell ref="A67:E67"/>
    <mergeCell ref="A76:B76"/>
    <mergeCell ref="K42:K43"/>
    <mergeCell ref="A51:B51"/>
    <mergeCell ref="A53:E53"/>
    <mergeCell ref="A54:A55"/>
    <mergeCell ref="B54:B55"/>
    <mergeCell ref="C54:C55"/>
    <mergeCell ref="D54:D55"/>
    <mergeCell ref="A39:B39"/>
    <mergeCell ref="A41:F41"/>
    <mergeCell ref="A42:A43"/>
    <mergeCell ref="B42:B43"/>
    <mergeCell ref="C42:D42"/>
    <mergeCell ref="E42:F42"/>
    <mergeCell ref="A27:B27"/>
    <mergeCell ref="A29:H29"/>
    <mergeCell ref="A30:A31"/>
    <mergeCell ref="B30:B31"/>
    <mergeCell ref="C30:D30"/>
    <mergeCell ref="F30:G30"/>
    <mergeCell ref="A17:H17"/>
    <mergeCell ref="A18:A19"/>
    <mergeCell ref="B18:B19"/>
    <mergeCell ref="C18:C19"/>
    <mergeCell ref="D18:D19"/>
    <mergeCell ref="E18:E19"/>
    <mergeCell ref="F18:G18"/>
    <mergeCell ref="K2:M3"/>
    <mergeCell ref="B5:N5"/>
    <mergeCell ref="A6:A7"/>
    <mergeCell ref="B6:B7"/>
    <mergeCell ref="C6:C7"/>
    <mergeCell ref="D6:D7"/>
    <mergeCell ref="E6:F6"/>
    <mergeCell ref="G6:I6"/>
    <mergeCell ref="J6:L6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2024-01-22T14:55:06Z</dcterms:modified>
</cp:coreProperties>
</file>