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ru\PycharmProjects\StudyLoadPy1\src\resources\Бакалавр (Денна)\"/>
    </mc:Choice>
  </mc:AlternateContent>
  <bookViews>
    <workbookView xWindow="14508" yWindow="228" windowWidth="14316" windowHeight="12756" tabRatio="329"/>
  </bookViews>
  <sheets>
    <sheet name="Лист" sheetId="1" r:id="rId1"/>
  </sheets>
  <definedNames>
    <definedName name="_xlnm.Print_Area" localSheetId="0">Лист!$A$1:$BI$46</definedName>
  </definedNames>
  <calcPr calcId="162913"/>
</workbook>
</file>

<file path=xl/calcChain.xml><?xml version="1.0" encoding="utf-8"?>
<calcChain xmlns="http://schemas.openxmlformats.org/spreadsheetml/2006/main">
  <c r="V22" i="1" l="1"/>
  <c r="R22" i="1"/>
  <c r="T22" i="1"/>
  <c r="AD22" i="1"/>
  <c r="AR41" i="1"/>
  <c r="AT41" i="1"/>
  <c r="AV41" i="1"/>
  <c r="AZ41" i="1"/>
  <c r="BB41" i="1"/>
  <c r="X41" i="1"/>
  <c r="Z41" i="1"/>
  <c r="AB41" i="1"/>
  <c r="AF41" i="1"/>
  <c r="AH41" i="1"/>
  <c r="P41" i="1"/>
  <c r="AZ36" i="1"/>
  <c r="AZ37" i="1"/>
  <c r="AZ42" i="1"/>
  <c r="BB36" i="1"/>
  <c r="AF36" i="1"/>
  <c r="AF37" i="1"/>
  <c r="AF42" i="1"/>
  <c r="AH36" i="1"/>
  <c r="AH37" i="1"/>
  <c r="AH42" i="1"/>
  <c r="AZ27" i="1"/>
  <c r="BB27" i="1"/>
  <c r="AF27" i="1"/>
  <c r="AH27" i="1"/>
  <c r="AR27" i="1"/>
  <c r="AT27" i="1"/>
  <c r="AV27" i="1"/>
  <c r="AV37" i="1"/>
  <c r="AV42" i="1"/>
  <c r="X27" i="1"/>
  <c r="X37" i="1"/>
  <c r="X42" i="1"/>
  <c r="Z27" i="1"/>
  <c r="AB27" i="1"/>
  <c r="P27" i="1"/>
  <c r="AP25" i="1"/>
  <c r="R25" i="1"/>
  <c r="AN25" i="1"/>
  <c r="AX25" i="1"/>
  <c r="AP34" i="1"/>
  <c r="AP41" i="1"/>
  <c r="R34" i="1"/>
  <c r="AN34" i="1"/>
  <c r="AP19" i="1"/>
  <c r="V19" i="1"/>
  <c r="R19" i="1"/>
  <c r="AN19" i="1"/>
  <c r="AJ37" i="1"/>
  <c r="AJ42" i="1"/>
  <c r="AL37" i="1"/>
  <c r="AL42" i="1"/>
  <c r="BB37" i="1"/>
  <c r="BB42" i="1"/>
  <c r="BD37" i="1"/>
  <c r="BD42" i="1"/>
  <c r="BF37" i="1"/>
  <c r="BF42" i="1"/>
  <c r="AP21" i="1"/>
  <c r="V21" i="1"/>
  <c r="AD21" i="1"/>
  <c r="R21" i="1"/>
  <c r="AN21" i="1"/>
  <c r="AX21" i="1"/>
  <c r="AP35" i="1"/>
  <c r="R35" i="1"/>
  <c r="AN35" i="1"/>
  <c r="AX35" i="1"/>
  <c r="AV36" i="1"/>
  <c r="R26" i="1"/>
  <c r="AN26" i="1"/>
  <c r="AX26" i="1"/>
  <c r="R20" i="1"/>
  <c r="AN20" i="1"/>
  <c r="AP20" i="1"/>
  <c r="V20" i="1"/>
  <c r="AD20" i="1"/>
  <c r="V23" i="1"/>
  <c r="V30" i="1"/>
  <c r="V36" i="1"/>
  <c r="V31" i="1"/>
  <c r="V33" i="1"/>
  <c r="R23" i="1"/>
  <c r="T23" i="1"/>
  <c r="AD23" i="1"/>
  <c r="R33" i="1"/>
  <c r="R36" i="1"/>
  <c r="R31" i="1"/>
  <c r="T31" i="1"/>
  <c r="AD31" i="1"/>
  <c r="R30" i="1"/>
  <c r="T30" i="1"/>
  <c r="AP26" i="1"/>
  <c r="AP27" i="1"/>
  <c r="X36" i="1"/>
  <c r="Z36" i="1"/>
  <c r="Z37" i="1"/>
  <c r="Z42" i="1"/>
  <c r="AB36" i="1"/>
  <c r="AB37" i="1"/>
  <c r="AB42" i="1"/>
  <c r="AR36" i="1"/>
  <c r="AR37" i="1"/>
  <c r="AR42" i="1"/>
  <c r="AT36" i="1"/>
  <c r="AT37" i="1"/>
  <c r="AT42" i="1"/>
  <c r="P36" i="1"/>
  <c r="AD19" i="1"/>
  <c r="AD27" i="1"/>
  <c r="AX20" i="1"/>
  <c r="P37" i="1"/>
  <c r="P42" i="1"/>
  <c r="V41" i="1"/>
  <c r="AX19" i="1"/>
  <c r="AX27" i="1"/>
  <c r="AN27" i="1"/>
  <c r="AD30" i="1"/>
  <c r="AX34" i="1"/>
  <c r="AN41" i="1"/>
  <c r="AN36" i="1"/>
  <c r="AP36" i="1"/>
  <c r="AP37" i="1"/>
  <c r="R27" i="1"/>
  <c r="R37" i="1"/>
  <c r="R42" i="1"/>
  <c r="T27" i="1"/>
  <c r="V27" i="1"/>
  <c r="V37" i="1"/>
  <c r="R41" i="1"/>
  <c r="T33" i="1"/>
  <c r="T36" i="1"/>
  <c r="V42" i="1"/>
  <c r="T40" i="1"/>
  <c r="T39" i="1"/>
  <c r="AN37" i="1"/>
  <c r="AD33" i="1"/>
  <c r="AD41" i="1"/>
  <c r="T41" i="1"/>
  <c r="T37" i="1"/>
  <c r="AX36" i="1"/>
  <c r="AX37" i="1"/>
  <c r="AX42" i="1"/>
  <c r="AX41" i="1"/>
  <c r="AN39" i="1"/>
  <c r="AN40" i="1"/>
  <c r="AP42" i="1"/>
  <c r="AN38" i="1"/>
  <c r="AN42" i="1"/>
  <c r="T38" i="1"/>
  <c r="T42" i="1"/>
  <c r="AD36" i="1"/>
  <c r="AD37" i="1"/>
  <c r="AD42" i="1"/>
</calcChain>
</file>

<file path=xl/sharedStrings.xml><?xml version="1.0" encoding="utf-8"?>
<sst xmlns="http://schemas.openxmlformats.org/spreadsheetml/2006/main" count="118" uniqueCount="84">
  <si>
    <t>№ з/п</t>
  </si>
  <si>
    <t>Назви навчальних  дисциплін</t>
  </si>
  <si>
    <t>всього</t>
  </si>
  <si>
    <t>з них аудиторних</t>
  </si>
  <si>
    <t>самостійна робота</t>
  </si>
  <si>
    <t>форми контролю</t>
  </si>
  <si>
    <t>у тому числі</t>
  </si>
  <si>
    <t>в тому числі</t>
  </si>
  <si>
    <t>лекції</t>
  </si>
  <si>
    <t>лабораторні</t>
  </si>
  <si>
    <t>практичні</t>
  </si>
  <si>
    <t>екзамен</t>
  </si>
  <si>
    <t>залік</t>
  </si>
  <si>
    <t>кредитів ECTS</t>
  </si>
  <si>
    <t>1.</t>
  </si>
  <si>
    <t>1.1.</t>
  </si>
  <si>
    <t>екз.</t>
  </si>
  <si>
    <t>1.2.</t>
  </si>
  <si>
    <t>2.</t>
  </si>
  <si>
    <t>2.1.</t>
  </si>
  <si>
    <t>2.2.</t>
  </si>
  <si>
    <t>Всього за циклом</t>
  </si>
  <si>
    <t>Всього за циклами</t>
  </si>
  <si>
    <t>Кількість</t>
  </si>
  <si>
    <t>курсові роботи</t>
  </si>
  <si>
    <t>курсові проекти</t>
  </si>
  <si>
    <t>Кафедра</t>
  </si>
  <si>
    <t>Проректор з науково-педагогічної та навчальної роботи</t>
  </si>
  <si>
    <t>Ф.А. Трішин</t>
  </si>
  <si>
    <t xml:space="preserve"> (підпис)</t>
  </si>
  <si>
    <t>Українська мова (за професійним спрямуванням)</t>
  </si>
  <si>
    <t>1.3.</t>
  </si>
  <si>
    <t>годин за навчальним планом</t>
  </si>
  <si>
    <t xml:space="preserve">         З А Т В Е Р Д Ж У Ю</t>
  </si>
  <si>
    <t>ОДЕСЬКА НАЦІОНАЛЬНА АКАДЕМІЯ ХАРЧОВИХ ТЕХНОЛОГІЙ</t>
  </si>
  <si>
    <t>Загальне тижневе навантаження</t>
  </si>
  <si>
    <t>Іноземних мов</t>
  </si>
  <si>
    <t>1.4.</t>
  </si>
  <si>
    <t>Вища математика</t>
  </si>
  <si>
    <t>Фізика</t>
  </si>
  <si>
    <t>Інформаційних технологій та кібербезпеки</t>
  </si>
  <si>
    <t>Алгоритмізація та програмування</t>
  </si>
  <si>
    <t>Електротехнiка та електронiка</t>
  </si>
  <si>
    <t>Історія України та української культури</t>
  </si>
  <si>
    <t xml:space="preserve"> _________________ Б.В. Єгоров</t>
  </si>
  <si>
    <r>
      <t>Обов</t>
    </r>
    <r>
      <rPr>
        <b/>
        <sz val="14"/>
        <rFont val="Calibri"/>
        <family val="2"/>
        <charset val="204"/>
      </rPr>
      <t>´</t>
    </r>
    <r>
      <rPr>
        <b/>
        <sz val="14"/>
        <rFont val="Times New Roman"/>
        <family val="1"/>
        <charset val="204"/>
      </rPr>
      <t>язкові дисципліни</t>
    </r>
  </si>
  <si>
    <t>Вибіркові дисципліни</t>
  </si>
  <si>
    <t>Інженерної графіки та технічного дизайну</t>
  </si>
  <si>
    <t>Українознавства і лінгводидактики</t>
  </si>
  <si>
    <t>Іноземна мова (за професійним спрямуванням)</t>
  </si>
  <si>
    <t>Соціології, філософії і права</t>
  </si>
  <si>
    <t>Фізики і матеріалознавства</t>
  </si>
  <si>
    <t>Цикл загальної підготовки</t>
  </si>
  <si>
    <t>1.5.</t>
  </si>
  <si>
    <t>Тижневе аудиторне навантаження (17,5)</t>
  </si>
  <si>
    <t>Тижневе аудиторне навантаження (13-15)</t>
  </si>
  <si>
    <t>Цикл професійної підготовки</t>
  </si>
  <si>
    <t>в т.ч. вибіркові</t>
  </si>
  <si>
    <t>Разом</t>
  </si>
  <si>
    <t>Ректор ОНАХТ</t>
  </si>
  <si>
    <r>
      <t>ступінь вищої освіти</t>
    </r>
    <r>
      <rPr>
        <sz val="12"/>
        <rFont val="Times New Roman"/>
        <family val="1"/>
        <charset val="204"/>
      </rPr>
      <t xml:space="preserve"> - бакалавр    </t>
    </r>
    <r>
      <rPr>
        <b/>
        <sz val="12"/>
        <rFont val="Times New Roman"/>
        <family val="1"/>
        <charset val="204"/>
      </rPr>
      <t xml:space="preserve">       галузь знань - </t>
    </r>
    <r>
      <rPr>
        <sz val="12"/>
        <rFont val="Times New Roman"/>
        <family val="1"/>
        <charset val="204"/>
      </rPr>
      <t xml:space="preserve">12 «Інформаційні технології»     </t>
    </r>
    <r>
      <rPr>
        <b/>
        <sz val="12"/>
        <rFont val="Times New Roman"/>
        <family val="1"/>
        <charset val="204"/>
      </rPr>
      <t xml:space="preserve"> спеціальність </t>
    </r>
    <r>
      <rPr>
        <sz val="12"/>
        <rFont val="Times New Roman"/>
        <family val="1"/>
        <charset val="204"/>
      </rPr>
      <t>- 122 «Комп'ютерні науки»</t>
    </r>
  </si>
  <si>
    <t>факультет Комп`ютерної інженерії, програмування та кіберзахисту</t>
  </si>
  <si>
    <t>1.6.1
1.6.2</t>
  </si>
  <si>
    <t>2.3.1
2.3.2</t>
  </si>
  <si>
    <t>Термодинаміки та відновлюваної енергетики</t>
  </si>
  <si>
    <r>
      <t>курс -</t>
    </r>
    <r>
      <rPr>
        <sz val="12"/>
        <rFont val="Times New Roman"/>
        <family val="1"/>
        <charset val="204"/>
      </rPr>
      <t xml:space="preserve"> I (перший)           </t>
    </r>
    <r>
      <rPr>
        <b/>
        <sz val="12"/>
        <rFont val="Times New Roman"/>
        <family val="1"/>
        <charset val="204"/>
      </rPr>
      <t xml:space="preserve"> форма навчання</t>
    </r>
    <r>
      <rPr>
        <sz val="12"/>
        <rFont val="Times New Roman"/>
        <family val="1"/>
        <charset val="204"/>
      </rPr>
      <t xml:space="preserve"> - денна</t>
    </r>
  </si>
  <si>
    <t>Робочий навчальний план 2019/2020 н.р.</t>
  </si>
  <si>
    <t>"____"______________ 2019 року</t>
  </si>
  <si>
    <t>2.4.1
2.4.2</t>
  </si>
  <si>
    <t>2.5.1
2.5.2</t>
  </si>
  <si>
    <r>
      <t>освітньо-професійна програма -</t>
    </r>
    <r>
      <rPr>
        <sz val="12"/>
        <rFont val="Times New Roman"/>
        <family val="1"/>
        <charset val="204"/>
      </rPr>
      <t xml:space="preserve"> «Інформаційні системи та ІТ-комерція»</t>
    </r>
  </si>
  <si>
    <t>В.о. декана факультету</t>
  </si>
  <si>
    <t>С.В. Шестопалов</t>
  </si>
  <si>
    <t>1.7.1
1.7.2
1.7.3</t>
  </si>
  <si>
    <t>Фізичної культури та спорту /
Управління бізнесом / Економічної теорії та фінансово економічної безпеки</t>
  </si>
  <si>
    <t>Осінній семестр</t>
  </si>
  <si>
    <t xml:space="preserve"> Весняний семестр</t>
  </si>
  <si>
    <t>Вищої та прикладної математики</t>
  </si>
  <si>
    <t>Тижневий розподіл здійснюється згідно з графіком навчального процесу, затвердженим на засіданні Вченої ради від 07.05.2019 р., протокол №10</t>
  </si>
  <si>
    <t>Правознавство та психологія</t>
  </si>
  <si>
    <t>Фізичне виховання</t>
  </si>
  <si>
    <t>Інженерна графіка</t>
  </si>
  <si>
    <t>Методи та засоби комп'ютерних інформаційних технологій</t>
  </si>
  <si>
    <t>Об'єктно-орієнтоване програмування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</si>
</sst>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33" x14ac:knownFonts="1"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2"/>
      <name val="Tahoma"/>
      <family val="2"/>
    </font>
    <font>
      <sz val="12"/>
      <name val="Times New Roman"/>
      <family val="1"/>
      <charset val="204"/>
    </font>
    <font>
      <sz val="12"/>
      <name val="Times New Roman Cyr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3"/>
      <name val="Arial Cyr"/>
      <family val="2"/>
      <charset val="204"/>
    </font>
    <font>
      <b/>
      <sz val="15"/>
      <name val="Times New Roman Cyr"/>
      <family val="1"/>
      <charset val="204"/>
    </font>
    <font>
      <b/>
      <sz val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family val="2"/>
      <charset val="204"/>
    </font>
    <font>
      <b/>
      <sz val="12"/>
      <name val="Times New Roman Cyr"/>
      <family val="1"/>
      <charset val="204"/>
    </font>
    <font>
      <sz val="14"/>
      <name val="Arial Cyr"/>
      <family val="2"/>
      <charset val="204"/>
    </font>
    <font>
      <sz val="14"/>
      <color indexed="10"/>
      <name val="Times New Roman"/>
      <family val="1"/>
      <charset val="204"/>
    </font>
    <font>
      <b/>
      <sz val="14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4" borderId="0" applyNumberFormat="0" applyBorder="0" applyAlignment="0" applyProtection="0"/>
    <xf numFmtId="0" fontId="5" fillId="0" borderId="2" applyNumberFormat="0" applyFill="0" applyAlignment="0" applyProtection="0"/>
    <xf numFmtId="0" fontId="6" fillId="20" borderId="4" applyNumberFormat="0" applyAlignment="0" applyProtection="0"/>
    <xf numFmtId="0" fontId="7" fillId="0" borderId="0" applyNumberFormat="0" applyFill="0" applyBorder="0" applyAlignment="0" applyProtection="0"/>
    <xf numFmtId="0" fontId="8" fillId="21" borderId="1" applyNumberFormat="0" applyAlignment="0" applyProtection="0"/>
    <xf numFmtId="0" fontId="10" fillId="0" borderId="5" applyNumberFormat="0" applyFill="0" applyAlignment="0" applyProtection="0"/>
    <xf numFmtId="0" fontId="9" fillId="3" borderId="0" applyNumberFormat="0" applyBorder="0" applyAlignment="0" applyProtection="0"/>
    <xf numFmtId="0" fontId="20" fillId="22" borderId="3" applyNumberFormat="0" applyAlignment="0" applyProtection="0"/>
    <xf numFmtId="0" fontId="11" fillId="21" borderId="6" applyNumberFormat="0" applyAlignment="0" applyProtection="0"/>
    <xf numFmtId="0" fontId="12" fillId="2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4">
    <xf numFmtId="0" fontId="0" fillId="0" borderId="0" xfId="0"/>
    <xf numFmtId="0" fontId="15" fillId="0" borderId="0" xfId="0" applyFont="1" applyFill="1" applyAlignment="1">
      <alignment horizontal="right"/>
    </xf>
    <xf numFmtId="0" fontId="28" fillId="0" borderId="0" xfId="0" applyFont="1" applyFill="1"/>
    <xf numFmtId="0" fontId="29" fillId="0" borderId="0" xfId="0" applyFont="1" applyFill="1" applyBorder="1" applyAlignment="1"/>
    <xf numFmtId="0" fontId="17" fillId="0" borderId="0" xfId="0" applyFont="1" applyFill="1" applyAlignment="1">
      <alignment horizontal="center"/>
    </xf>
    <xf numFmtId="0" fontId="0" fillId="0" borderId="0" xfId="0" applyFont="1" applyFill="1" applyBorder="1"/>
    <xf numFmtId="0" fontId="19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0" fillId="0" borderId="0" xfId="0" applyFont="1" applyFill="1"/>
    <xf numFmtId="0" fontId="19" fillId="0" borderId="0" xfId="0" applyFont="1" applyFill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16" fontId="21" fillId="0" borderId="9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wrapText="1"/>
    </xf>
    <xf numFmtId="0" fontId="30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12" xfId="0" applyFont="1" applyFill="1" applyBorder="1"/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vertical="center" wrapText="1"/>
    </xf>
    <xf numFmtId="0" fontId="26" fillId="0" borderId="0" xfId="0" applyFont="1" applyFill="1"/>
    <xf numFmtId="0" fontId="26" fillId="0" borderId="0" xfId="0" applyFont="1" applyFill="1" applyAlignment="1">
      <alignment vertical="top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9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textRotation="90" wrapText="1"/>
    </xf>
    <xf numFmtId="0" fontId="21" fillId="0" borderId="8" xfId="0" applyFont="1" applyFill="1" applyBorder="1"/>
    <xf numFmtId="0" fontId="21" fillId="0" borderId="16" xfId="0" applyFont="1" applyFill="1" applyBorder="1"/>
    <xf numFmtId="0" fontId="19" fillId="0" borderId="0" xfId="0" applyFont="1" applyFill="1" applyBorder="1" applyAlignment="1">
      <alignment horizontal="center" vertical="center"/>
    </xf>
    <xf numFmtId="16" fontId="21" fillId="0" borderId="9" xfId="0" applyNumberFormat="1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1" fontId="16" fillId="0" borderId="21" xfId="0" applyNumberFormat="1" applyFont="1" applyFill="1" applyBorder="1" applyAlignment="1">
      <alignment horizontal="center" vertical="center" wrapText="1"/>
    </xf>
    <xf numFmtId="1" fontId="16" fillId="0" borderId="24" xfId="0" applyNumberFormat="1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/>
    </xf>
    <xf numFmtId="0" fontId="21" fillId="0" borderId="19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/>
    </xf>
    <xf numFmtId="0" fontId="21" fillId="0" borderId="32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2" fontId="21" fillId="0" borderId="37" xfId="0" applyNumberFormat="1" applyFont="1" applyFill="1" applyBorder="1" applyAlignment="1">
      <alignment horizontal="center"/>
    </xf>
    <xf numFmtId="2" fontId="21" fillId="0" borderId="32" xfId="0" applyNumberFormat="1" applyFont="1" applyFill="1" applyBorder="1" applyAlignment="1">
      <alignment horizontal="center"/>
    </xf>
    <xf numFmtId="2" fontId="21" fillId="0" borderId="36" xfId="0" applyNumberFormat="1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1" fontId="27" fillId="0" borderId="21" xfId="0" applyNumberFormat="1" applyFont="1" applyFill="1" applyBorder="1" applyAlignment="1">
      <alignment horizontal="center" vertical="center" wrapText="1"/>
    </xf>
    <xf numFmtId="1" fontId="27" fillId="0" borderId="24" xfId="0" applyNumberFormat="1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21" fillId="24" borderId="21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24" borderId="20" xfId="0" applyFont="1" applyFill="1" applyBorder="1" applyAlignment="1">
      <alignment horizontal="center" vertical="center"/>
    </xf>
    <xf numFmtId="0" fontId="21" fillId="24" borderId="18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left" vertical="center" wrapText="1"/>
    </xf>
    <xf numFmtId="0" fontId="21" fillId="0" borderId="19" xfId="0" applyFont="1" applyFill="1" applyBorder="1" applyAlignment="1">
      <alignment horizontal="left" vertical="center" wrapText="1"/>
    </xf>
    <xf numFmtId="0" fontId="18" fillId="0" borderId="36" xfId="0" applyFont="1" applyFill="1" applyBorder="1" applyAlignment="1">
      <alignment horizontal="left" vertical="center"/>
    </xf>
    <xf numFmtId="0" fontId="18" fillId="0" borderId="34" xfId="0" applyFont="1" applyFill="1" applyBorder="1" applyAlignment="1">
      <alignment horizontal="left" vertical="center"/>
    </xf>
    <xf numFmtId="0" fontId="18" fillId="0" borderId="35" xfId="0" applyFont="1" applyFill="1" applyBorder="1" applyAlignment="1">
      <alignment horizontal="left" vertical="center"/>
    </xf>
    <xf numFmtId="0" fontId="31" fillId="0" borderId="17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textRotation="90" wrapText="1"/>
    </xf>
    <xf numFmtId="0" fontId="24" fillId="0" borderId="45" xfId="0" applyFont="1" applyFill="1" applyBorder="1"/>
    <xf numFmtId="0" fontId="24" fillId="0" borderId="46" xfId="0" applyFont="1" applyFill="1" applyBorder="1"/>
    <xf numFmtId="0" fontId="24" fillId="0" borderId="39" xfId="0" applyFont="1" applyFill="1" applyBorder="1"/>
    <xf numFmtId="0" fontId="24" fillId="0" borderId="47" xfId="0" applyFont="1" applyFill="1" applyBorder="1"/>
    <xf numFmtId="0" fontId="24" fillId="0" borderId="48" xfId="0" applyFont="1" applyFill="1" applyBorder="1"/>
    <xf numFmtId="0" fontId="22" fillId="0" borderId="21" xfId="0" applyFont="1" applyFill="1" applyBorder="1" applyAlignment="1">
      <alignment horizontal="center" vertical="center" textRotation="90" wrapText="1"/>
    </xf>
    <xf numFmtId="0" fontId="22" fillId="0" borderId="34" xfId="0" applyFont="1" applyFill="1" applyBorder="1" applyAlignment="1">
      <alignment horizontal="center" vertical="center" textRotation="90" wrapText="1"/>
    </xf>
    <xf numFmtId="49" fontId="22" fillId="0" borderId="44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45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46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39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47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48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24" xfId="0" applyFont="1" applyFill="1" applyBorder="1" applyAlignment="1">
      <alignment horizontal="center" vertical="center" textRotation="90" wrapText="1"/>
    </xf>
    <xf numFmtId="0" fontId="22" fillId="0" borderId="35" xfId="0" applyFont="1" applyFill="1" applyBorder="1" applyAlignment="1">
      <alignment horizontal="center" vertical="center" textRotation="90" wrapText="1"/>
    </xf>
    <xf numFmtId="0" fontId="23" fillId="0" borderId="41" xfId="0" applyFont="1" applyFill="1" applyBorder="1" applyAlignment="1">
      <alignment horizontal="center" vertical="center"/>
    </xf>
    <xf numFmtId="0" fontId="23" fillId="0" borderId="42" xfId="0" applyFont="1" applyFill="1" applyBorder="1" applyAlignment="1">
      <alignment horizontal="center" vertical="center"/>
    </xf>
    <xf numFmtId="0" fontId="23" fillId="0" borderId="43" xfId="0" applyFont="1" applyFill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 textRotation="90"/>
    </xf>
    <xf numFmtId="0" fontId="22" fillId="0" borderId="52" xfId="0" applyFont="1" applyFill="1" applyBorder="1" applyAlignment="1">
      <alignment horizontal="center" vertical="center" textRotation="90"/>
    </xf>
    <xf numFmtId="0" fontId="22" fillId="0" borderId="53" xfId="0" applyFont="1" applyFill="1" applyBorder="1" applyAlignment="1">
      <alignment horizontal="center" vertical="center" textRotation="90"/>
    </xf>
    <xf numFmtId="0" fontId="22" fillId="0" borderId="54" xfId="0" applyFont="1" applyFill="1" applyBorder="1" applyAlignment="1">
      <alignment horizontal="center" vertical="center" textRotation="90"/>
    </xf>
    <xf numFmtId="0" fontId="22" fillId="0" borderId="44" xfId="0" applyFont="1" applyFill="1" applyBorder="1" applyAlignment="1">
      <alignment horizontal="center" vertical="center" textRotation="90" wrapText="1"/>
    </xf>
    <xf numFmtId="0" fontId="22" fillId="0" borderId="45" xfId="0" applyFont="1" applyFill="1" applyBorder="1" applyAlignment="1">
      <alignment horizontal="center" vertical="center" textRotation="90" wrapText="1"/>
    </xf>
    <xf numFmtId="0" fontId="22" fillId="0" borderId="46" xfId="0" applyFont="1" applyFill="1" applyBorder="1" applyAlignment="1">
      <alignment horizontal="center" vertical="center" textRotation="90" wrapText="1"/>
    </xf>
    <xf numFmtId="0" fontId="22" fillId="0" borderId="39" xfId="0" applyFont="1" applyFill="1" applyBorder="1" applyAlignment="1">
      <alignment horizontal="center" vertical="center" textRotation="90" wrapText="1"/>
    </xf>
    <xf numFmtId="0" fontId="22" fillId="0" borderId="47" xfId="0" applyFont="1" applyFill="1" applyBorder="1" applyAlignment="1">
      <alignment horizontal="center" vertical="center" textRotation="90" wrapText="1"/>
    </xf>
    <xf numFmtId="0" fontId="22" fillId="0" borderId="48" xfId="0" applyFont="1" applyFill="1" applyBorder="1" applyAlignment="1">
      <alignment horizontal="center" vertical="center" textRotation="90" wrapText="1"/>
    </xf>
    <xf numFmtId="0" fontId="21" fillId="0" borderId="61" xfId="0" applyFont="1" applyFill="1" applyBorder="1" applyAlignment="1">
      <alignment horizontal="center" vertical="center"/>
    </xf>
    <xf numFmtId="0" fontId="22" fillId="0" borderId="61" xfId="0" applyFont="1" applyFill="1" applyBorder="1" applyAlignment="1">
      <alignment horizontal="center" vertical="center" textRotation="90" wrapText="1"/>
    </xf>
    <xf numFmtId="0" fontId="22" fillId="0" borderId="62" xfId="0" applyFont="1" applyFill="1" applyBorder="1" applyAlignment="1">
      <alignment horizontal="center" vertical="center" textRotation="90" wrapText="1"/>
    </xf>
    <xf numFmtId="49" fontId="22" fillId="0" borderId="56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52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54" xfId="0" applyNumberFormat="1" applyFont="1" applyFill="1" applyBorder="1" applyAlignment="1" applyProtection="1">
      <alignment horizontal="center" vertical="center" textRotation="90"/>
      <protection locked="0"/>
    </xf>
    <xf numFmtId="49" fontId="22" fillId="0" borderId="44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55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56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21" xfId="0" applyFont="1" applyFill="1" applyBorder="1" applyAlignment="1">
      <alignment horizontal="center" vertical="center"/>
    </xf>
    <xf numFmtId="0" fontId="21" fillId="0" borderId="57" xfId="0" applyFont="1" applyFill="1" applyBorder="1" applyAlignment="1">
      <alignment horizontal="center" vertical="center" textRotation="90"/>
    </xf>
    <xf numFmtId="0" fontId="21" fillId="0" borderId="9" xfId="0" applyFont="1" applyFill="1" applyBorder="1" applyAlignment="1">
      <alignment horizontal="center" vertical="center" textRotation="90"/>
    </xf>
    <xf numFmtId="0" fontId="21" fillId="0" borderId="10" xfId="0" applyFont="1" applyFill="1" applyBorder="1" applyAlignment="1">
      <alignment horizontal="center" vertical="center" textRotation="90"/>
    </xf>
    <xf numFmtId="0" fontId="21" fillId="0" borderId="58" xfId="0" applyFont="1" applyFill="1" applyBorder="1" applyAlignment="1">
      <alignment horizontal="center" vertical="center"/>
    </xf>
    <xf numFmtId="0" fontId="21" fillId="0" borderId="59" xfId="0" applyFont="1" applyFill="1" applyBorder="1" applyAlignment="1">
      <alignment horizontal="center" vertical="center"/>
    </xf>
    <xf numFmtId="0" fontId="21" fillId="0" borderId="60" xfId="0" applyFont="1" applyFill="1" applyBorder="1" applyAlignment="1">
      <alignment horizontal="center" vertical="center"/>
    </xf>
    <xf numFmtId="0" fontId="21" fillId="0" borderId="62" xfId="0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2" fillId="0" borderId="63" xfId="0" applyFont="1" applyFill="1" applyBorder="1" applyAlignment="1">
      <alignment horizontal="center" vertical="center" textRotation="90" wrapText="1"/>
    </xf>
    <xf numFmtId="0" fontId="22" fillId="0" borderId="51" xfId="0" applyFont="1" applyFill="1" applyBorder="1" applyAlignment="1">
      <alignment horizontal="center" vertical="center" textRotation="90" wrapText="1"/>
    </xf>
    <xf numFmtId="0" fontId="22" fillId="0" borderId="53" xfId="0" applyFont="1" applyFill="1" applyBorder="1" applyAlignment="1">
      <alignment horizontal="center" vertical="center" textRotation="90" wrapText="1"/>
    </xf>
    <xf numFmtId="0" fontId="22" fillId="0" borderId="45" xfId="0" applyFont="1" applyFill="1" applyBorder="1" applyAlignment="1">
      <alignment horizontal="center" textRotation="90" wrapText="1"/>
    </xf>
    <xf numFmtId="0" fontId="22" fillId="0" borderId="46" xfId="0" applyFont="1" applyFill="1" applyBorder="1" applyAlignment="1">
      <alignment horizontal="center" textRotation="90" wrapText="1"/>
    </xf>
    <xf numFmtId="0" fontId="22" fillId="0" borderId="39" xfId="0" applyFont="1" applyFill="1" applyBorder="1" applyAlignment="1">
      <alignment horizontal="center" textRotation="90" wrapText="1"/>
    </xf>
    <xf numFmtId="0" fontId="22" fillId="0" borderId="47" xfId="0" applyFont="1" applyFill="1" applyBorder="1" applyAlignment="1">
      <alignment horizontal="center" textRotation="90" wrapText="1"/>
    </xf>
    <xf numFmtId="0" fontId="22" fillId="0" borderId="48" xfId="0" applyFont="1" applyFill="1" applyBorder="1" applyAlignment="1">
      <alignment horizontal="center" textRotation="90" wrapText="1"/>
    </xf>
    <xf numFmtId="0" fontId="18" fillId="0" borderId="28" xfId="0" applyFont="1" applyFill="1" applyBorder="1" applyAlignment="1">
      <alignment horizontal="left" vertical="center"/>
    </xf>
    <xf numFmtId="0" fontId="18" fillId="0" borderId="29" xfId="0" applyFont="1" applyFill="1" applyBorder="1" applyAlignment="1">
      <alignment horizontal="left" vertical="center"/>
    </xf>
    <xf numFmtId="0" fontId="18" fillId="0" borderId="27" xfId="0" applyFont="1" applyFill="1" applyBorder="1" applyAlignment="1">
      <alignment horizontal="left" vertical="center"/>
    </xf>
    <xf numFmtId="0" fontId="21" fillId="24" borderId="19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 applyProtection="1">
      <alignment horizontal="center" vertical="center" wrapText="1"/>
      <protection locked="0"/>
    </xf>
    <xf numFmtId="0" fontId="22" fillId="0" borderId="25" xfId="0" applyFont="1" applyFill="1" applyBorder="1" applyAlignment="1" applyProtection="1">
      <alignment horizontal="center" vertical="center" wrapText="1"/>
      <protection locked="0"/>
    </xf>
    <xf numFmtId="0" fontId="22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7" xfId="0" applyFont="1" applyFill="1" applyBorder="1" applyAlignment="1">
      <alignment horizontal="center" vertical="center" textRotation="90" wrapText="1"/>
    </xf>
    <xf numFmtId="0" fontId="22" fillId="0" borderId="8" xfId="0" applyFont="1" applyFill="1" applyBorder="1" applyAlignment="1">
      <alignment horizontal="center" vertical="center" textRotation="90" wrapText="1"/>
    </xf>
    <xf numFmtId="0" fontId="22" fillId="0" borderId="18" xfId="0" applyFont="1" applyFill="1" applyBorder="1" applyAlignment="1">
      <alignment horizontal="center" vertical="center" textRotation="90" wrapText="1"/>
    </xf>
    <xf numFmtId="0" fontId="22" fillId="0" borderId="36" xfId="0" applyFont="1" applyFill="1" applyBorder="1" applyAlignment="1">
      <alignment horizontal="center" vertical="center" textRotation="90" wrapText="1"/>
    </xf>
    <xf numFmtId="0" fontId="18" fillId="0" borderId="18" xfId="0" applyFont="1" applyFill="1" applyBorder="1" applyAlignment="1">
      <alignment horizontal="left" vertical="center"/>
    </xf>
    <xf numFmtId="0" fontId="18" fillId="0" borderId="21" xfId="0" applyFont="1" applyFill="1" applyBorder="1" applyAlignment="1">
      <alignment horizontal="left" vertical="center"/>
    </xf>
    <xf numFmtId="0" fontId="18" fillId="0" borderId="24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center" vertical="center" textRotation="90"/>
    </xf>
    <xf numFmtId="0" fontId="22" fillId="0" borderId="34" xfId="0" applyFont="1" applyFill="1" applyBorder="1" applyAlignment="1">
      <alignment horizontal="center" vertical="center" textRotation="90"/>
    </xf>
    <xf numFmtId="0" fontId="16" fillId="0" borderId="0" xfId="0" applyFont="1" applyFill="1" applyBorder="1" applyAlignment="1">
      <alignment horizontal="center"/>
    </xf>
    <xf numFmtId="0" fontId="18" fillId="0" borderId="49" xfId="0" applyFont="1" applyFill="1" applyBorder="1" applyAlignment="1">
      <alignment horizontal="center" vertical="center" wrapText="1"/>
    </xf>
    <xf numFmtId="0" fontId="18" fillId="0" borderId="50" xfId="0" applyFont="1" applyFill="1" applyBorder="1" applyAlignment="1">
      <alignment horizontal="center" vertical="center" wrapText="1"/>
    </xf>
    <xf numFmtId="0" fontId="18" fillId="0" borderId="51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49" fontId="22" fillId="0" borderId="2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24" xfId="0" applyNumberFormat="1" applyFont="1" applyFill="1" applyBorder="1" applyAlignment="1" applyProtection="1">
      <alignment horizontal="center" vertical="center" wrapText="1"/>
      <protection locked="0"/>
    </xf>
    <xf numFmtId="180" fontId="21" fillId="0" borderId="8" xfId="0" applyNumberFormat="1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180" fontId="21" fillId="0" borderId="38" xfId="0" applyNumberFormat="1" applyFont="1" applyFill="1" applyBorder="1" applyAlignment="1">
      <alignment horizontal="center"/>
    </xf>
    <xf numFmtId="180" fontId="21" fillId="0" borderId="12" xfId="0" applyNumberFormat="1" applyFont="1" applyFill="1" applyBorder="1" applyAlignment="1">
      <alignment horizontal="center"/>
    </xf>
    <xf numFmtId="180" fontId="21" fillId="0" borderId="7" xfId="0" applyNumberFormat="1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30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</cellXfs>
  <cellStyles count="38">
    <cellStyle name="20% – Акцентування1" xfId="1"/>
    <cellStyle name="20% – Акцентування2" xfId="2"/>
    <cellStyle name="20% – Акцентування3" xfId="3"/>
    <cellStyle name="20% – Акцентування4" xfId="4"/>
    <cellStyle name="20% – Акцентування5" xfId="5"/>
    <cellStyle name="20% – Акцентування6" xfId="6"/>
    <cellStyle name="40% – Акцентування1" xfId="7"/>
    <cellStyle name="40% – Акцентування2" xfId="8"/>
    <cellStyle name="40% – Акцентування3" xfId="9"/>
    <cellStyle name="40% – Акцентування4" xfId="10"/>
    <cellStyle name="40% – Акцентування5" xfId="11"/>
    <cellStyle name="40% – Акцентування6" xfId="12"/>
    <cellStyle name="60% – Акцентування1" xfId="13"/>
    <cellStyle name="60% – Акцентування2" xfId="14"/>
    <cellStyle name="60% – Акцентування3" xfId="15"/>
    <cellStyle name="60% – Акцентування4" xfId="16"/>
    <cellStyle name="60% – Акцентування5" xfId="17"/>
    <cellStyle name="60% – Акцентування6" xfId="18"/>
    <cellStyle name="Normal" xfId="0" builtinId="0"/>
    <cellStyle name="Акцентування1" xfId="19"/>
    <cellStyle name="Акцентування2" xfId="20"/>
    <cellStyle name="Акцентування3" xfId="21"/>
    <cellStyle name="Акцентування4" xfId="22"/>
    <cellStyle name="Акцентування5" xfId="23"/>
    <cellStyle name="Акцентування6" xfId="24"/>
    <cellStyle name="Ввід" xfId="25"/>
    <cellStyle name="Добре" xfId="26"/>
    <cellStyle name="Зв'язана клітинка" xfId="27"/>
    <cellStyle name="Контрольна клітинка" xfId="28"/>
    <cellStyle name="Назва" xfId="29"/>
    <cellStyle name="Обчислення" xfId="30"/>
    <cellStyle name="Підсумок" xfId="31"/>
    <cellStyle name="Поганий" xfId="32"/>
    <cellStyle name="Примітка" xfId="33"/>
    <cellStyle name="Результат 1" xfId="34"/>
    <cellStyle name="Середній" xfId="35"/>
    <cellStyle name="Текст попередження" xfId="36"/>
    <cellStyle name="Текст пояснення" xfId="3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A3935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tabSelected="1" topLeftCell="A28" zoomScale="96" zoomScaleNormal="60" zoomScalePageLayoutView="70" workbookViewId="0">
      <selection activeCell="B35" sqref="B35:O35"/>
    </sheetView>
  </sheetViews>
  <sheetFormatPr defaultColWidth="9.109375" defaultRowHeight="13.2" x14ac:dyDescent="0.25"/>
  <cols>
    <col min="1" max="1" width="7" style="33" customWidth="1"/>
    <col min="2" max="2" width="2.5546875" style="8" customWidth="1"/>
    <col min="3" max="3" width="2.6640625" style="8" customWidth="1"/>
    <col min="4" max="6" width="3" style="8" customWidth="1"/>
    <col min="7" max="7" width="3.6640625" style="8" customWidth="1"/>
    <col min="8" max="16" width="3.33203125" style="8" customWidth="1"/>
    <col min="17" max="27" width="4" style="8" customWidth="1"/>
    <col min="28" max="35" width="5.44140625" style="8" customWidth="1"/>
    <col min="36" max="59" width="4" style="8" customWidth="1"/>
    <col min="60" max="60" width="25.6640625" style="8" customWidth="1"/>
    <col min="61" max="61" width="21.5546875" style="8" customWidth="1"/>
    <col min="62" max="16384" width="9.109375" style="8"/>
  </cols>
  <sheetData>
    <row r="1" spans="1:76" ht="15.6" x14ac:dyDescent="0.3">
      <c r="A1" s="7"/>
      <c r="B1" s="3" t="s">
        <v>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83" t="s">
        <v>34</v>
      </c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</row>
    <row r="2" spans="1:76" ht="18.75" customHeight="1" x14ac:dyDescent="0.25">
      <c r="A2" s="7"/>
      <c r="B2" s="184" t="s">
        <v>59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</row>
    <row r="3" spans="1:76" ht="26.25" customHeight="1" x14ac:dyDescent="0.25">
      <c r="A3" s="7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5" t="s">
        <v>61</v>
      </c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</row>
    <row r="4" spans="1:76" ht="18" customHeight="1" x14ac:dyDescent="0.3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46" t="s">
        <v>66</v>
      </c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</row>
    <row r="5" spans="1:76" ht="26.25" customHeight="1" x14ac:dyDescent="0.3">
      <c r="A5" s="7"/>
      <c r="B5" s="3" t="s">
        <v>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46" t="s">
        <v>60</v>
      </c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</row>
    <row r="6" spans="1:76" ht="21.75" customHeight="1" x14ac:dyDescent="0.3">
      <c r="A6" s="7"/>
      <c r="B6" s="3" t="s">
        <v>67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  <c r="P6" s="186" t="s">
        <v>70</v>
      </c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</row>
    <row r="7" spans="1:76" ht="18" customHeight="1" x14ac:dyDescent="0.3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"/>
      <c r="P7" s="46" t="s">
        <v>65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</row>
    <row r="8" spans="1:76" ht="18" customHeight="1" x14ac:dyDescent="0.3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76" t="s">
        <v>78</v>
      </c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</row>
    <row r="9" spans="1:76" ht="4.3499999999999996" customHeight="1" thickBot="1" x14ac:dyDescent="0.35">
      <c r="A9" s="11"/>
      <c r="B9" s="4"/>
      <c r="C9" s="4"/>
      <c r="D9" s="4"/>
      <c r="E9" s="4"/>
      <c r="F9" s="4"/>
      <c r="G9" s="12"/>
      <c r="H9" s="4"/>
      <c r="I9" s="4"/>
      <c r="J9" s="4"/>
      <c r="K9" s="4"/>
      <c r="L9" s="4"/>
      <c r="M9" s="4"/>
      <c r="N9" s="4"/>
      <c r="O9" s="4"/>
      <c r="P9" s="4"/>
      <c r="Q9" s="4"/>
      <c r="R9" s="12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76" ht="23.25" customHeight="1" x14ac:dyDescent="0.25">
      <c r="A10" s="137" t="s">
        <v>0</v>
      </c>
      <c r="B10" s="140" t="s">
        <v>1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2"/>
      <c r="P10" s="111" t="s">
        <v>23</v>
      </c>
      <c r="Q10" s="112"/>
      <c r="R10" s="112"/>
      <c r="S10" s="113"/>
      <c r="T10" s="111" t="s">
        <v>75</v>
      </c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 t="s">
        <v>76</v>
      </c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3"/>
      <c r="BH10" s="177" t="s">
        <v>26</v>
      </c>
      <c r="BI10" s="178"/>
      <c r="BJ10" s="5"/>
    </row>
    <row r="11" spans="1:76" ht="30" customHeight="1" x14ac:dyDescent="0.25">
      <c r="A11" s="138"/>
      <c r="B11" s="124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72"/>
      <c r="P11" s="114" t="s">
        <v>13</v>
      </c>
      <c r="Q11" s="115"/>
      <c r="R11" s="167" t="s">
        <v>32</v>
      </c>
      <c r="S11" s="168"/>
      <c r="T11" s="146" t="s">
        <v>2</v>
      </c>
      <c r="U11" s="119"/>
      <c r="V11" s="161" t="s">
        <v>3</v>
      </c>
      <c r="W11" s="162"/>
      <c r="X11" s="162"/>
      <c r="Y11" s="162"/>
      <c r="Z11" s="162"/>
      <c r="AA11" s="162"/>
      <c r="AB11" s="162"/>
      <c r="AC11" s="163"/>
      <c r="AD11" s="118" t="s">
        <v>4</v>
      </c>
      <c r="AE11" s="119"/>
      <c r="AF11" s="118" t="s">
        <v>24</v>
      </c>
      <c r="AG11" s="119"/>
      <c r="AH11" s="118" t="s">
        <v>25</v>
      </c>
      <c r="AI11" s="119"/>
      <c r="AJ11" s="130" t="s">
        <v>5</v>
      </c>
      <c r="AK11" s="131"/>
      <c r="AL11" s="131"/>
      <c r="AM11" s="132"/>
      <c r="AN11" s="125" t="s">
        <v>2</v>
      </c>
      <c r="AO11" s="101"/>
      <c r="AP11" s="136" t="s">
        <v>3</v>
      </c>
      <c r="AQ11" s="136"/>
      <c r="AR11" s="136"/>
      <c r="AS11" s="136"/>
      <c r="AT11" s="136"/>
      <c r="AU11" s="136"/>
      <c r="AV11" s="136"/>
      <c r="AW11" s="136"/>
      <c r="AX11" s="101" t="s">
        <v>4</v>
      </c>
      <c r="AY11" s="101"/>
      <c r="AZ11" s="118" t="s">
        <v>24</v>
      </c>
      <c r="BA11" s="119"/>
      <c r="BB11" s="118" t="s">
        <v>25</v>
      </c>
      <c r="BC11" s="119"/>
      <c r="BD11" s="188" t="s">
        <v>5</v>
      </c>
      <c r="BE11" s="188"/>
      <c r="BF11" s="189"/>
      <c r="BG11" s="190"/>
      <c r="BH11" s="179"/>
      <c r="BI11" s="180"/>
    </row>
    <row r="12" spans="1:76" ht="24.75" customHeight="1" x14ac:dyDescent="0.25">
      <c r="A12" s="138"/>
      <c r="B12" s="124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72"/>
      <c r="P12" s="114"/>
      <c r="Q12" s="115"/>
      <c r="R12" s="169"/>
      <c r="S12" s="101"/>
      <c r="T12" s="147"/>
      <c r="U12" s="121"/>
      <c r="V12" s="118" t="s">
        <v>2</v>
      </c>
      <c r="W12" s="119"/>
      <c r="X12" s="164" t="s">
        <v>6</v>
      </c>
      <c r="Y12" s="165"/>
      <c r="Z12" s="165"/>
      <c r="AA12" s="165"/>
      <c r="AB12" s="165"/>
      <c r="AC12" s="166"/>
      <c r="AD12" s="120"/>
      <c r="AE12" s="121"/>
      <c r="AF12" s="120"/>
      <c r="AG12" s="121"/>
      <c r="AH12" s="120"/>
      <c r="AI12" s="121"/>
      <c r="AJ12" s="133"/>
      <c r="AK12" s="134"/>
      <c r="AL12" s="134"/>
      <c r="AM12" s="135"/>
      <c r="AN12" s="125"/>
      <c r="AO12" s="101"/>
      <c r="AP12" s="101" t="s">
        <v>2</v>
      </c>
      <c r="AQ12" s="101"/>
      <c r="AR12" s="136" t="s">
        <v>7</v>
      </c>
      <c r="AS12" s="136"/>
      <c r="AT12" s="136"/>
      <c r="AU12" s="136"/>
      <c r="AV12" s="136"/>
      <c r="AW12" s="136"/>
      <c r="AX12" s="101"/>
      <c r="AY12" s="101"/>
      <c r="AZ12" s="120"/>
      <c r="BA12" s="121"/>
      <c r="BB12" s="120"/>
      <c r="BC12" s="121"/>
      <c r="BD12" s="188"/>
      <c r="BE12" s="188"/>
      <c r="BF12" s="188"/>
      <c r="BG12" s="191"/>
      <c r="BH12" s="179"/>
      <c r="BI12" s="180"/>
    </row>
    <row r="13" spans="1:76" ht="12.75" customHeight="1" x14ac:dyDescent="0.25">
      <c r="A13" s="138"/>
      <c r="B13" s="124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72"/>
      <c r="P13" s="114"/>
      <c r="Q13" s="115"/>
      <c r="R13" s="169"/>
      <c r="S13" s="101"/>
      <c r="T13" s="147"/>
      <c r="U13" s="121"/>
      <c r="V13" s="120"/>
      <c r="W13" s="121"/>
      <c r="X13" s="118" t="s">
        <v>8</v>
      </c>
      <c r="Y13" s="119"/>
      <c r="Z13" s="95" t="s">
        <v>9</v>
      </c>
      <c r="AA13" s="96"/>
      <c r="AB13" s="118" t="s">
        <v>10</v>
      </c>
      <c r="AC13" s="119"/>
      <c r="AD13" s="120"/>
      <c r="AE13" s="121"/>
      <c r="AF13" s="120"/>
      <c r="AG13" s="121"/>
      <c r="AH13" s="120"/>
      <c r="AI13" s="121"/>
      <c r="AJ13" s="103" t="s">
        <v>11</v>
      </c>
      <c r="AK13" s="104"/>
      <c r="AL13" s="103" t="s">
        <v>12</v>
      </c>
      <c r="AM13" s="127"/>
      <c r="AN13" s="125"/>
      <c r="AO13" s="101"/>
      <c r="AP13" s="101"/>
      <c r="AQ13" s="101"/>
      <c r="AR13" s="174" t="s">
        <v>8</v>
      </c>
      <c r="AS13" s="174"/>
      <c r="AT13" s="95" t="s">
        <v>9</v>
      </c>
      <c r="AU13" s="149"/>
      <c r="AV13" s="101" t="s">
        <v>10</v>
      </c>
      <c r="AW13" s="101"/>
      <c r="AX13" s="101"/>
      <c r="AY13" s="101"/>
      <c r="AZ13" s="120"/>
      <c r="BA13" s="121"/>
      <c r="BB13" s="120"/>
      <c r="BC13" s="121"/>
      <c r="BD13" s="101" t="s">
        <v>11</v>
      </c>
      <c r="BE13" s="101"/>
      <c r="BF13" s="101" t="s">
        <v>12</v>
      </c>
      <c r="BG13" s="109"/>
      <c r="BH13" s="179"/>
      <c r="BI13" s="180"/>
    </row>
    <row r="14" spans="1:76" ht="14.25" customHeight="1" x14ac:dyDescent="0.25">
      <c r="A14" s="138"/>
      <c r="B14" s="124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72"/>
      <c r="P14" s="114"/>
      <c r="Q14" s="115"/>
      <c r="R14" s="169"/>
      <c r="S14" s="101"/>
      <c r="T14" s="147"/>
      <c r="U14" s="121"/>
      <c r="V14" s="120"/>
      <c r="W14" s="121"/>
      <c r="X14" s="120"/>
      <c r="Y14" s="121"/>
      <c r="Z14" s="97"/>
      <c r="AA14" s="98"/>
      <c r="AB14" s="120"/>
      <c r="AC14" s="121"/>
      <c r="AD14" s="120"/>
      <c r="AE14" s="121"/>
      <c r="AF14" s="120"/>
      <c r="AG14" s="121"/>
      <c r="AH14" s="120"/>
      <c r="AI14" s="121"/>
      <c r="AJ14" s="105"/>
      <c r="AK14" s="106"/>
      <c r="AL14" s="105"/>
      <c r="AM14" s="128"/>
      <c r="AN14" s="125"/>
      <c r="AO14" s="101"/>
      <c r="AP14" s="101"/>
      <c r="AQ14" s="101"/>
      <c r="AR14" s="174"/>
      <c r="AS14" s="174"/>
      <c r="AT14" s="150"/>
      <c r="AU14" s="151"/>
      <c r="AV14" s="101"/>
      <c r="AW14" s="101"/>
      <c r="AX14" s="101"/>
      <c r="AY14" s="101"/>
      <c r="AZ14" s="120"/>
      <c r="BA14" s="121"/>
      <c r="BB14" s="120"/>
      <c r="BC14" s="121"/>
      <c r="BD14" s="101"/>
      <c r="BE14" s="101"/>
      <c r="BF14" s="101"/>
      <c r="BG14" s="109"/>
      <c r="BH14" s="179"/>
      <c r="BI14" s="180"/>
    </row>
    <row r="15" spans="1:76" ht="52.5" customHeight="1" thickBot="1" x14ac:dyDescent="0.3">
      <c r="A15" s="139"/>
      <c r="B15" s="143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5"/>
      <c r="P15" s="116"/>
      <c r="Q15" s="117"/>
      <c r="R15" s="170"/>
      <c r="S15" s="102"/>
      <c r="T15" s="148"/>
      <c r="U15" s="123"/>
      <c r="V15" s="122"/>
      <c r="W15" s="123"/>
      <c r="X15" s="122"/>
      <c r="Y15" s="123"/>
      <c r="Z15" s="99"/>
      <c r="AA15" s="100"/>
      <c r="AB15" s="122"/>
      <c r="AC15" s="123"/>
      <c r="AD15" s="122"/>
      <c r="AE15" s="123"/>
      <c r="AF15" s="122"/>
      <c r="AG15" s="123"/>
      <c r="AH15" s="122"/>
      <c r="AI15" s="123"/>
      <c r="AJ15" s="107"/>
      <c r="AK15" s="108"/>
      <c r="AL15" s="107"/>
      <c r="AM15" s="129"/>
      <c r="AN15" s="126"/>
      <c r="AO15" s="102"/>
      <c r="AP15" s="102"/>
      <c r="AQ15" s="102"/>
      <c r="AR15" s="175"/>
      <c r="AS15" s="175"/>
      <c r="AT15" s="152"/>
      <c r="AU15" s="153"/>
      <c r="AV15" s="102"/>
      <c r="AW15" s="102"/>
      <c r="AX15" s="102"/>
      <c r="AY15" s="102"/>
      <c r="AZ15" s="122"/>
      <c r="BA15" s="123"/>
      <c r="BB15" s="122"/>
      <c r="BC15" s="123"/>
      <c r="BD15" s="102"/>
      <c r="BE15" s="102"/>
      <c r="BF15" s="102"/>
      <c r="BG15" s="110"/>
      <c r="BH15" s="181"/>
      <c r="BI15" s="182"/>
    </row>
    <row r="16" spans="1:76" ht="8.25" hidden="1" customHeight="1" x14ac:dyDescent="0.35">
      <c r="A16" s="36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37"/>
      <c r="P16" s="13"/>
      <c r="Q16" s="14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9"/>
      <c r="BI16" s="40"/>
    </row>
    <row r="17" spans="1:61" ht="20.100000000000001" customHeight="1" x14ac:dyDescent="0.25">
      <c r="A17" s="15" t="s">
        <v>14</v>
      </c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3"/>
      <c r="P17" s="73" t="s">
        <v>52</v>
      </c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4"/>
      <c r="BH17" s="124"/>
      <c r="BI17" s="72"/>
    </row>
    <row r="18" spans="1:61" ht="20.100000000000001" customHeight="1" x14ac:dyDescent="0.25">
      <c r="A18" s="16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4"/>
      <c r="P18" s="73" t="s">
        <v>45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4"/>
      <c r="BH18" s="75"/>
      <c r="BI18" s="53"/>
    </row>
    <row r="19" spans="1:61" ht="24.9" customHeight="1" x14ac:dyDescent="0.25">
      <c r="A19" s="16" t="s">
        <v>15</v>
      </c>
      <c r="B19" s="88" t="s">
        <v>38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89"/>
      <c r="P19" s="75">
        <v>11</v>
      </c>
      <c r="Q19" s="53"/>
      <c r="R19" s="75">
        <f>P19*30</f>
        <v>330</v>
      </c>
      <c r="S19" s="52"/>
      <c r="T19" s="60">
        <v>150</v>
      </c>
      <c r="U19" s="60"/>
      <c r="V19" s="60">
        <f>SUM(X19:AC19)</f>
        <v>64</v>
      </c>
      <c r="W19" s="60"/>
      <c r="X19" s="51">
        <v>32</v>
      </c>
      <c r="Y19" s="52"/>
      <c r="Z19" s="51"/>
      <c r="AA19" s="52"/>
      <c r="AB19" s="51">
        <v>32</v>
      </c>
      <c r="AC19" s="52"/>
      <c r="AD19" s="51">
        <f>T19-V19</f>
        <v>86</v>
      </c>
      <c r="AE19" s="52"/>
      <c r="AF19" s="54"/>
      <c r="AG19" s="55"/>
      <c r="AH19" s="54"/>
      <c r="AI19" s="55"/>
      <c r="AJ19" s="51" t="s">
        <v>16</v>
      </c>
      <c r="AK19" s="52"/>
      <c r="AL19" s="51"/>
      <c r="AM19" s="53"/>
      <c r="AN19" s="75">
        <f>R19-T19</f>
        <v>180</v>
      </c>
      <c r="AO19" s="52"/>
      <c r="AP19" s="60">
        <f>SUM(AR19:AW19)</f>
        <v>68</v>
      </c>
      <c r="AQ19" s="60"/>
      <c r="AR19" s="51">
        <v>34</v>
      </c>
      <c r="AS19" s="52"/>
      <c r="AT19" s="51"/>
      <c r="AU19" s="52"/>
      <c r="AV19" s="51">
        <v>34</v>
      </c>
      <c r="AW19" s="52"/>
      <c r="AX19" s="60">
        <f>AN19-AP19</f>
        <v>112</v>
      </c>
      <c r="AY19" s="60"/>
      <c r="AZ19" s="54"/>
      <c r="BA19" s="55"/>
      <c r="BB19" s="54"/>
      <c r="BC19" s="55"/>
      <c r="BD19" s="51" t="s">
        <v>16</v>
      </c>
      <c r="BE19" s="52"/>
      <c r="BF19" s="60"/>
      <c r="BG19" s="72"/>
      <c r="BH19" s="58" t="s">
        <v>77</v>
      </c>
      <c r="BI19" s="59"/>
    </row>
    <row r="20" spans="1:61" ht="36" customHeight="1" x14ac:dyDescent="0.25">
      <c r="A20" s="16" t="s">
        <v>17</v>
      </c>
      <c r="B20" s="88" t="s">
        <v>49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89"/>
      <c r="P20" s="51">
        <v>6</v>
      </c>
      <c r="Q20" s="85"/>
      <c r="R20" s="75">
        <f>P20*30</f>
        <v>180</v>
      </c>
      <c r="S20" s="52"/>
      <c r="T20" s="60">
        <v>90</v>
      </c>
      <c r="U20" s="60"/>
      <c r="V20" s="60">
        <f>SUM(X20:AC20)</f>
        <v>30</v>
      </c>
      <c r="W20" s="60"/>
      <c r="X20" s="51">
        <v>4</v>
      </c>
      <c r="Y20" s="52"/>
      <c r="Z20" s="51"/>
      <c r="AA20" s="52"/>
      <c r="AB20" s="51">
        <v>26</v>
      </c>
      <c r="AC20" s="52"/>
      <c r="AD20" s="60">
        <f>T20-V20</f>
        <v>60</v>
      </c>
      <c r="AE20" s="60"/>
      <c r="AF20" s="54"/>
      <c r="AG20" s="55"/>
      <c r="AH20" s="54"/>
      <c r="AI20" s="55"/>
      <c r="AJ20" s="51"/>
      <c r="AK20" s="52"/>
      <c r="AL20" s="60" t="s">
        <v>12</v>
      </c>
      <c r="AM20" s="72"/>
      <c r="AN20" s="75">
        <f>R20-T20</f>
        <v>90</v>
      </c>
      <c r="AO20" s="52"/>
      <c r="AP20" s="60">
        <f>SUM(AR20:AW20)</f>
        <v>30</v>
      </c>
      <c r="AQ20" s="60"/>
      <c r="AR20" s="51">
        <v>4</v>
      </c>
      <c r="AS20" s="52"/>
      <c r="AT20" s="51"/>
      <c r="AU20" s="52"/>
      <c r="AV20" s="51">
        <v>26</v>
      </c>
      <c r="AW20" s="52"/>
      <c r="AX20" s="60">
        <f>AN20-AP20</f>
        <v>60</v>
      </c>
      <c r="AY20" s="60"/>
      <c r="AZ20" s="54"/>
      <c r="BA20" s="55"/>
      <c r="BB20" s="54"/>
      <c r="BC20" s="55"/>
      <c r="BD20" s="51"/>
      <c r="BE20" s="52"/>
      <c r="BF20" s="60" t="s">
        <v>12</v>
      </c>
      <c r="BG20" s="72"/>
      <c r="BH20" s="58" t="s">
        <v>36</v>
      </c>
      <c r="BI20" s="59"/>
    </row>
    <row r="21" spans="1:61" ht="24.9" customHeight="1" x14ac:dyDescent="0.25">
      <c r="A21" s="16" t="s">
        <v>31</v>
      </c>
      <c r="B21" s="88" t="s">
        <v>39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89"/>
      <c r="P21" s="75">
        <v>7</v>
      </c>
      <c r="Q21" s="53"/>
      <c r="R21" s="75">
        <f>P21*30</f>
        <v>210</v>
      </c>
      <c r="S21" s="52"/>
      <c r="T21" s="60">
        <v>90</v>
      </c>
      <c r="U21" s="60"/>
      <c r="V21" s="60">
        <f>SUM(X21:AC21)</f>
        <v>40</v>
      </c>
      <c r="W21" s="60"/>
      <c r="X21" s="51">
        <v>18</v>
      </c>
      <c r="Y21" s="52"/>
      <c r="Z21" s="51">
        <v>22</v>
      </c>
      <c r="AA21" s="52"/>
      <c r="AB21" s="51"/>
      <c r="AC21" s="52"/>
      <c r="AD21" s="51">
        <f>T21-V21</f>
        <v>50</v>
      </c>
      <c r="AE21" s="52"/>
      <c r="AF21" s="54"/>
      <c r="AG21" s="55"/>
      <c r="AH21" s="54"/>
      <c r="AI21" s="55"/>
      <c r="AJ21" s="51"/>
      <c r="AK21" s="52"/>
      <c r="AL21" s="51" t="s">
        <v>12</v>
      </c>
      <c r="AM21" s="53"/>
      <c r="AN21" s="75">
        <f>R21-T21</f>
        <v>120</v>
      </c>
      <c r="AO21" s="52"/>
      <c r="AP21" s="60">
        <f>SUM(AR21:AW21)</f>
        <v>44</v>
      </c>
      <c r="AQ21" s="60"/>
      <c r="AR21" s="51">
        <v>20</v>
      </c>
      <c r="AS21" s="52"/>
      <c r="AT21" s="51">
        <v>24</v>
      </c>
      <c r="AU21" s="52"/>
      <c r="AV21" s="51"/>
      <c r="AW21" s="52"/>
      <c r="AX21" s="60">
        <f>AN21-AP21</f>
        <v>76</v>
      </c>
      <c r="AY21" s="60"/>
      <c r="AZ21" s="54"/>
      <c r="BA21" s="55"/>
      <c r="BB21" s="54"/>
      <c r="BC21" s="55"/>
      <c r="BD21" s="51" t="s">
        <v>16</v>
      </c>
      <c r="BE21" s="52"/>
      <c r="BF21" s="51"/>
      <c r="BG21" s="53"/>
      <c r="BH21" s="58" t="s">
        <v>51</v>
      </c>
      <c r="BI21" s="59"/>
    </row>
    <row r="22" spans="1:61" ht="36" customHeight="1" x14ac:dyDescent="0.25">
      <c r="A22" s="16" t="s">
        <v>37</v>
      </c>
      <c r="B22" s="88" t="s">
        <v>43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89"/>
      <c r="P22" s="51">
        <v>5</v>
      </c>
      <c r="Q22" s="85"/>
      <c r="R22" s="75">
        <f>P22*30</f>
        <v>150</v>
      </c>
      <c r="S22" s="52"/>
      <c r="T22" s="60">
        <f>R22</f>
        <v>150</v>
      </c>
      <c r="U22" s="60"/>
      <c r="V22" s="60">
        <f>SUM(X22:AC22)</f>
        <v>50</v>
      </c>
      <c r="W22" s="60"/>
      <c r="X22" s="60">
        <v>30</v>
      </c>
      <c r="Y22" s="60"/>
      <c r="Z22" s="51"/>
      <c r="AA22" s="52"/>
      <c r="AB22" s="60">
        <v>20</v>
      </c>
      <c r="AC22" s="60"/>
      <c r="AD22" s="60">
        <f>T22-V22</f>
        <v>100</v>
      </c>
      <c r="AE22" s="60"/>
      <c r="AF22" s="54"/>
      <c r="AG22" s="55"/>
      <c r="AH22" s="54"/>
      <c r="AI22" s="55"/>
      <c r="AJ22" s="51" t="s">
        <v>16</v>
      </c>
      <c r="AK22" s="52"/>
      <c r="AL22" s="51"/>
      <c r="AM22" s="53"/>
      <c r="AN22" s="75"/>
      <c r="AO22" s="52"/>
      <c r="AP22" s="51"/>
      <c r="AQ22" s="52"/>
      <c r="AR22" s="93"/>
      <c r="AS22" s="94"/>
      <c r="AT22" s="93"/>
      <c r="AU22" s="94"/>
      <c r="AV22" s="93"/>
      <c r="AW22" s="94"/>
      <c r="AX22" s="51"/>
      <c r="AY22" s="52"/>
      <c r="AZ22" s="54"/>
      <c r="BA22" s="55"/>
      <c r="BB22" s="54"/>
      <c r="BC22" s="55"/>
      <c r="BD22" s="51"/>
      <c r="BE22" s="52"/>
      <c r="BF22" s="51"/>
      <c r="BG22" s="53"/>
      <c r="BH22" s="58" t="s">
        <v>50</v>
      </c>
      <c r="BI22" s="59"/>
    </row>
    <row r="23" spans="1:61" ht="36" customHeight="1" x14ac:dyDescent="0.25">
      <c r="A23" s="16" t="s">
        <v>53</v>
      </c>
      <c r="B23" s="88" t="s">
        <v>30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89"/>
      <c r="P23" s="51">
        <v>3</v>
      </c>
      <c r="Q23" s="85"/>
      <c r="R23" s="75">
        <f>P23*30</f>
        <v>90</v>
      </c>
      <c r="S23" s="52"/>
      <c r="T23" s="60">
        <f>R23</f>
        <v>90</v>
      </c>
      <c r="U23" s="60"/>
      <c r="V23" s="60">
        <f>SUM(X23:AC23)</f>
        <v>30</v>
      </c>
      <c r="W23" s="60"/>
      <c r="X23" s="60">
        <v>10</v>
      </c>
      <c r="Y23" s="60"/>
      <c r="Z23" s="51"/>
      <c r="AA23" s="52"/>
      <c r="AB23" s="60">
        <v>20</v>
      </c>
      <c r="AC23" s="60"/>
      <c r="AD23" s="60">
        <f>T23-V23</f>
        <v>60</v>
      </c>
      <c r="AE23" s="60"/>
      <c r="AF23" s="54"/>
      <c r="AG23" s="55"/>
      <c r="AH23" s="54"/>
      <c r="AI23" s="55"/>
      <c r="AJ23" s="51" t="s">
        <v>16</v>
      </c>
      <c r="AK23" s="52"/>
      <c r="AL23" s="51"/>
      <c r="AM23" s="53"/>
      <c r="AN23" s="75"/>
      <c r="AO23" s="52"/>
      <c r="AP23" s="51"/>
      <c r="AQ23" s="52"/>
      <c r="AR23" s="93"/>
      <c r="AS23" s="94"/>
      <c r="AT23" s="93"/>
      <c r="AU23" s="94"/>
      <c r="AV23" s="93"/>
      <c r="AW23" s="94"/>
      <c r="AX23" s="51"/>
      <c r="AY23" s="52"/>
      <c r="AZ23" s="54"/>
      <c r="BA23" s="55"/>
      <c r="BB23" s="54"/>
      <c r="BC23" s="55"/>
      <c r="BD23" s="51"/>
      <c r="BE23" s="52"/>
      <c r="BF23" s="51"/>
      <c r="BG23" s="53"/>
      <c r="BH23" s="58" t="s">
        <v>48</v>
      </c>
      <c r="BI23" s="59"/>
    </row>
    <row r="24" spans="1:61" s="5" customFormat="1" ht="20.100000000000001" customHeight="1" x14ac:dyDescent="0.25">
      <c r="A24" s="1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4"/>
      <c r="P24" s="73" t="s">
        <v>46</v>
      </c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4"/>
      <c r="BH24" s="81"/>
      <c r="BI24" s="82"/>
    </row>
    <row r="25" spans="1:61" ht="36" customHeight="1" x14ac:dyDescent="0.25">
      <c r="A25" s="42" t="s">
        <v>62</v>
      </c>
      <c r="B25" s="88" t="s">
        <v>79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9"/>
      <c r="P25" s="51">
        <v>3</v>
      </c>
      <c r="Q25" s="85"/>
      <c r="R25" s="75">
        <f>P25*30</f>
        <v>90</v>
      </c>
      <c r="S25" s="52"/>
      <c r="T25" s="60"/>
      <c r="U25" s="60"/>
      <c r="V25" s="60"/>
      <c r="W25" s="60"/>
      <c r="X25" s="60"/>
      <c r="Y25" s="60"/>
      <c r="Z25" s="51"/>
      <c r="AA25" s="52"/>
      <c r="AB25" s="60"/>
      <c r="AC25" s="60"/>
      <c r="AD25" s="60"/>
      <c r="AE25" s="60"/>
      <c r="AF25" s="54"/>
      <c r="AG25" s="55"/>
      <c r="AH25" s="54"/>
      <c r="AI25" s="55"/>
      <c r="AJ25" s="51"/>
      <c r="AK25" s="52"/>
      <c r="AL25" s="51"/>
      <c r="AM25" s="53"/>
      <c r="AN25" s="75">
        <f>R25-T25</f>
        <v>90</v>
      </c>
      <c r="AO25" s="52"/>
      <c r="AP25" s="60">
        <f>SUM(AR25:AW25)</f>
        <v>30</v>
      </c>
      <c r="AQ25" s="60"/>
      <c r="AR25" s="51">
        <v>18</v>
      </c>
      <c r="AS25" s="52"/>
      <c r="AT25" s="51"/>
      <c r="AU25" s="52"/>
      <c r="AV25" s="51">
        <v>12</v>
      </c>
      <c r="AW25" s="52"/>
      <c r="AX25" s="60">
        <f>AN25-AP25</f>
        <v>60</v>
      </c>
      <c r="AY25" s="60"/>
      <c r="AZ25" s="54"/>
      <c r="BA25" s="55"/>
      <c r="BB25" s="54"/>
      <c r="BC25" s="55"/>
      <c r="BD25" s="51"/>
      <c r="BE25" s="52"/>
      <c r="BF25" s="60" t="s">
        <v>12</v>
      </c>
      <c r="BG25" s="72"/>
      <c r="BH25" s="58" t="s">
        <v>50</v>
      </c>
      <c r="BI25" s="59"/>
    </row>
    <row r="26" spans="1:61" ht="54" customHeight="1" x14ac:dyDescent="0.25">
      <c r="A26" s="42" t="s">
        <v>73</v>
      </c>
      <c r="B26" s="88" t="s">
        <v>80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9"/>
      <c r="P26" s="51">
        <v>3</v>
      </c>
      <c r="Q26" s="85"/>
      <c r="R26" s="75">
        <f>P26*30</f>
        <v>90</v>
      </c>
      <c r="S26" s="52"/>
      <c r="T26" s="60"/>
      <c r="U26" s="60"/>
      <c r="V26" s="60"/>
      <c r="W26" s="60"/>
      <c r="X26" s="60"/>
      <c r="Y26" s="60"/>
      <c r="Z26" s="51"/>
      <c r="AA26" s="52"/>
      <c r="AB26" s="60"/>
      <c r="AC26" s="60"/>
      <c r="AD26" s="60"/>
      <c r="AE26" s="60"/>
      <c r="AF26" s="54"/>
      <c r="AG26" s="55"/>
      <c r="AH26" s="54"/>
      <c r="AI26" s="55"/>
      <c r="AJ26" s="51"/>
      <c r="AK26" s="52"/>
      <c r="AL26" s="51"/>
      <c r="AM26" s="53"/>
      <c r="AN26" s="86">
        <f>R26-T26</f>
        <v>90</v>
      </c>
      <c r="AO26" s="87"/>
      <c r="AP26" s="60">
        <f>SUM(AR26:AW26)</f>
        <v>30</v>
      </c>
      <c r="AQ26" s="60"/>
      <c r="AR26" s="51"/>
      <c r="AS26" s="52"/>
      <c r="AT26" s="51"/>
      <c r="AU26" s="52"/>
      <c r="AV26" s="51">
        <v>30</v>
      </c>
      <c r="AW26" s="52"/>
      <c r="AX26" s="84">
        <f>AN26-AP26</f>
        <v>60</v>
      </c>
      <c r="AY26" s="84"/>
      <c r="AZ26" s="54"/>
      <c r="BA26" s="55"/>
      <c r="BB26" s="54"/>
      <c r="BC26" s="55"/>
      <c r="BD26" s="51"/>
      <c r="BE26" s="52"/>
      <c r="BF26" s="60" t="s">
        <v>12</v>
      </c>
      <c r="BG26" s="72"/>
      <c r="BH26" s="58" t="s">
        <v>74</v>
      </c>
      <c r="BI26" s="59"/>
    </row>
    <row r="27" spans="1:61" s="5" customFormat="1" ht="24.9" customHeight="1" thickBot="1" x14ac:dyDescent="0.3">
      <c r="A27" s="17"/>
      <c r="B27" s="90" t="s">
        <v>21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64">
        <f>SUM(P19:Q23,P25:Q26)</f>
        <v>38</v>
      </c>
      <c r="Q27" s="83"/>
      <c r="R27" s="64">
        <f>SUM(R19:S23,R25:S26)</f>
        <v>1140</v>
      </c>
      <c r="S27" s="83"/>
      <c r="T27" s="64">
        <f>SUM(T19:U23,T25:U26)</f>
        <v>570</v>
      </c>
      <c r="U27" s="83"/>
      <c r="V27" s="64">
        <f>SUM(V19:W23,V25:W26)</f>
        <v>214</v>
      </c>
      <c r="W27" s="83"/>
      <c r="X27" s="64">
        <f>SUM(X19:Y23,X25:Y26)</f>
        <v>94</v>
      </c>
      <c r="Y27" s="83"/>
      <c r="Z27" s="64">
        <f>SUM(Z19:AA23,Z25:AA26)</f>
        <v>22</v>
      </c>
      <c r="AA27" s="83"/>
      <c r="AB27" s="64">
        <f>SUM(AB19:AC23,AB25:AC26)</f>
        <v>98</v>
      </c>
      <c r="AC27" s="83"/>
      <c r="AD27" s="64">
        <f>SUM(AD19:AE23,AD25:AE26)</f>
        <v>356</v>
      </c>
      <c r="AE27" s="83"/>
      <c r="AF27" s="64">
        <f>SUM(AF19:AG23,AF25:AG26)</f>
        <v>0</v>
      </c>
      <c r="AG27" s="83"/>
      <c r="AH27" s="64">
        <f>SUM(AH19:AI23,AH25:AI26)</f>
        <v>0</v>
      </c>
      <c r="AI27" s="83"/>
      <c r="AJ27" s="64">
        <v>3</v>
      </c>
      <c r="AK27" s="83"/>
      <c r="AL27" s="64">
        <v>2</v>
      </c>
      <c r="AM27" s="83"/>
      <c r="AN27" s="64">
        <f>SUM(AN19:AO23,AN25:AO26)</f>
        <v>570</v>
      </c>
      <c r="AO27" s="83"/>
      <c r="AP27" s="64">
        <f>SUM(AP19:AQ23,AP25:AQ26)</f>
        <v>202</v>
      </c>
      <c r="AQ27" s="83"/>
      <c r="AR27" s="64">
        <f>SUM(AR19:AS23,AR25:AS26)</f>
        <v>76</v>
      </c>
      <c r="AS27" s="83"/>
      <c r="AT27" s="64">
        <f>SUM(AT19:AU23,AT25:AU26)</f>
        <v>24</v>
      </c>
      <c r="AU27" s="83"/>
      <c r="AV27" s="64">
        <f>SUM(AV19:AW23,AV25:AW26)</f>
        <v>102</v>
      </c>
      <c r="AW27" s="83"/>
      <c r="AX27" s="64">
        <f>SUM(AX19:AY23,AX25:AY26)</f>
        <v>368</v>
      </c>
      <c r="AY27" s="83"/>
      <c r="AZ27" s="64">
        <f>SUM(AZ19:BA23,AZ25:BA26)</f>
        <v>0</v>
      </c>
      <c r="BA27" s="83"/>
      <c r="BB27" s="64">
        <f>SUM(BB19:BC23,BB25:BC26)</f>
        <v>0</v>
      </c>
      <c r="BC27" s="83"/>
      <c r="BD27" s="64">
        <v>2</v>
      </c>
      <c r="BE27" s="83"/>
      <c r="BF27" s="64">
        <v>3</v>
      </c>
      <c r="BG27" s="83"/>
      <c r="BH27" s="49"/>
      <c r="BI27" s="50"/>
    </row>
    <row r="28" spans="1:61" ht="20.100000000000001" customHeight="1" x14ac:dyDescent="0.25">
      <c r="A28" s="15" t="s">
        <v>18</v>
      </c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8"/>
      <c r="P28" s="158" t="s">
        <v>56</v>
      </c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60"/>
      <c r="BH28" s="18"/>
      <c r="BI28" s="34"/>
    </row>
    <row r="29" spans="1:61" ht="20.100000000000001" customHeight="1" x14ac:dyDescent="0.25">
      <c r="A29" s="1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4"/>
      <c r="P29" s="73" t="s">
        <v>45</v>
      </c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4"/>
      <c r="BH29" s="81"/>
      <c r="BI29" s="82"/>
    </row>
    <row r="30" spans="1:61" ht="28.5" customHeight="1" x14ac:dyDescent="0.25">
      <c r="A30" s="16" t="s">
        <v>19</v>
      </c>
      <c r="B30" s="88" t="s">
        <v>41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89"/>
      <c r="P30" s="75">
        <v>5</v>
      </c>
      <c r="Q30" s="53"/>
      <c r="R30" s="75">
        <f>P30*30</f>
        <v>150</v>
      </c>
      <c r="S30" s="52"/>
      <c r="T30" s="60">
        <f>R30</f>
        <v>150</v>
      </c>
      <c r="U30" s="60"/>
      <c r="V30" s="60">
        <f>SUM(X30:AC30)</f>
        <v>60</v>
      </c>
      <c r="W30" s="60"/>
      <c r="X30" s="51">
        <v>30</v>
      </c>
      <c r="Y30" s="52"/>
      <c r="Z30" s="51">
        <v>20</v>
      </c>
      <c r="AA30" s="52"/>
      <c r="AB30" s="51">
        <v>10</v>
      </c>
      <c r="AC30" s="52"/>
      <c r="AD30" s="51">
        <f>T30-V30</f>
        <v>90</v>
      </c>
      <c r="AE30" s="52"/>
      <c r="AF30" s="54"/>
      <c r="AG30" s="55"/>
      <c r="AH30" s="54"/>
      <c r="AI30" s="55"/>
      <c r="AJ30" s="51" t="s">
        <v>16</v>
      </c>
      <c r="AK30" s="52"/>
      <c r="AL30" s="51"/>
      <c r="AM30" s="53"/>
      <c r="AN30" s="75"/>
      <c r="AO30" s="52"/>
      <c r="AP30" s="60"/>
      <c r="AQ30" s="60"/>
      <c r="AR30" s="51"/>
      <c r="AS30" s="52"/>
      <c r="AT30" s="51"/>
      <c r="AU30" s="52"/>
      <c r="AV30" s="51"/>
      <c r="AW30" s="52"/>
      <c r="AX30" s="60"/>
      <c r="AY30" s="60"/>
      <c r="AZ30" s="54"/>
      <c r="BA30" s="55"/>
      <c r="BB30" s="54"/>
      <c r="BC30" s="55"/>
      <c r="BD30" s="51"/>
      <c r="BE30" s="52"/>
      <c r="BF30" s="60"/>
      <c r="BG30" s="72"/>
      <c r="BH30" s="79" t="s">
        <v>40</v>
      </c>
      <c r="BI30" s="80"/>
    </row>
    <row r="31" spans="1:61" ht="24.9" customHeight="1" x14ac:dyDescent="0.25">
      <c r="A31" s="16" t="s">
        <v>20</v>
      </c>
      <c r="B31" s="88" t="s">
        <v>42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89"/>
      <c r="P31" s="75">
        <v>3</v>
      </c>
      <c r="Q31" s="53"/>
      <c r="R31" s="75">
        <f>P31*30</f>
        <v>90</v>
      </c>
      <c r="S31" s="52"/>
      <c r="T31" s="60">
        <f>R31</f>
        <v>90</v>
      </c>
      <c r="U31" s="60"/>
      <c r="V31" s="60">
        <f>SUM(X31:AC31)</f>
        <v>40</v>
      </c>
      <c r="W31" s="60"/>
      <c r="X31" s="51">
        <v>20</v>
      </c>
      <c r="Y31" s="52"/>
      <c r="Z31" s="51">
        <v>10</v>
      </c>
      <c r="AA31" s="52"/>
      <c r="AB31" s="51">
        <v>10</v>
      </c>
      <c r="AC31" s="52"/>
      <c r="AD31" s="51">
        <f>T31-V31</f>
        <v>50</v>
      </c>
      <c r="AE31" s="52"/>
      <c r="AF31" s="54"/>
      <c r="AG31" s="55"/>
      <c r="AH31" s="54"/>
      <c r="AI31" s="55"/>
      <c r="AJ31" s="51" t="s">
        <v>16</v>
      </c>
      <c r="AK31" s="52"/>
      <c r="AL31" s="51"/>
      <c r="AM31" s="53"/>
      <c r="AN31" s="75"/>
      <c r="AO31" s="52"/>
      <c r="AP31" s="60"/>
      <c r="AQ31" s="60"/>
      <c r="AR31" s="51"/>
      <c r="AS31" s="52"/>
      <c r="AT31" s="51"/>
      <c r="AU31" s="52"/>
      <c r="AV31" s="51"/>
      <c r="AW31" s="52"/>
      <c r="AX31" s="60"/>
      <c r="AY31" s="60"/>
      <c r="AZ31" s="54"/>
      <c r="BA31" s="55"/>
      <c r="BB31" s="54"/>
      <c r="BC31" s="55"/>
      <c r="BD31" s="51"/>
      <c r="BE31" s="52"/>
      <c r="BF31" s="51"/>
      <c r="BG31" s="53"/>
      <c r="BH31" s="58" t="s">
        <v>64</v>
      </c>
      <c r="BI31" s="59"/>
    </row>
    <row r="32" spans="1:61" s="5" customFormat="1" ht="20.100000000000001" customHeight="1" x14ac:dyDescent="0.25">
      <c r="A32" s="1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4"/>
      <c r="P32" s="73" t="s">
        <v>46</v>
      </c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4"/>
      <c r="BH32" s="81"/>
      <c r="BI32" s="82"/>
    </row>
    <row r="33" spans="1:61" s="5" customFormat="1" ht="36" customHeight="1" x14ac:dyDescent="0.25">
      <c r="A33" s="43" t="s">
        <v>63</v>
      </c>
      <c r="B33" s="61" t="s">
        <v>81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3"/>
      <c r="P33" s="75">
        <v>3</v>
      </c>
      <c r="Q33" s="53"/>
      <c r="R33" s="75">
        <f>P33*30</f>
        <v>90</v>
      </c>
      <c r="S33" s="52"/>
      <c r="T33" s="60">
        <f>R33</f>
        <v>90</v>
      </c>
      <c r="U33" s="60"/>
      <c r="V33" s="60">
        <f>SUM(X33:AC33)</f>
        <v>44</v>
      </c>
      <c r="W33" s="60"/>
      <c r="X33" s="51">
        <v>14</v>
      </c>
      <c r="Y33" s="52"/>
      <c r="Z33" s="51"/>
      <c r="AA33" s="52"/>
      <c r="AB33" s="51">
        <v>30</v>
      </c>
      <c r="AC33" s="52"/>
      <c r="AD33" s="51">
        <f>T33-V33</f>
        <v>46</v>
      </c>
      <c r="AE33" s="52"/>
      <c r="AF33" s="54"/>
      <c r="AG33" s="55"/>
      <c r="AH33" s="54"/>
      <c r="AI33" s="55"/>
      <c r="AJ33" s="51"/>
      <c r="AK33" s="52"/>
      <c r="AL33" s="60" t="s">
        <v>12</v>
      </c>
      <c r="AM33" s="72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72"/>
      <c r="BH33" s="79" t="s">
        <v>47</v>
      </c>
      <c r="BI33" s="80"/>
    </row>
    <row r="34" spans="1:61" s="5" customFormat="1" ht="54" customHeight="1" x14ac:dyDescent="0.25">
      <c r="A34" s="43" t="s">
        <v>68</v>
      </c>
      <c r="B34" s="88" t="s">
        <v>82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89"/>
      <c r="P34" s="86">
        <v>5.5</v>
      </c>
      <c r="Q34" s="157"/>
      <c r="R34" s="75">
        <f>P34*30</f>
        <v>165</v>
      </c>
      <c r="S34" s="52"/>
      <c r="T34" s="60"/>
      <c r="U34" s="60"/>
      <c r="V34" s="60"/>
      <c r="W34" s="60"/>
      <c r="X34" s="51"/>
      <c r="Y34" s="52"/>
      <c r="Z34" s="51"/>
      <c r="AA34" s="52"/>
      <c r="AB34" s="51"/>
      <c r="AC34" s="52"/>
      <c r="AD34" s="51"/>
      <c r="AE34" s="52"/>
      <c r="AF34" s="54"/>
      <c r="AG34" s="55"/>
      <c r="AH34" s="54"/>
      <c r="AI34" s="55"/>
      <c r="AJ34" s="51"/>
      <c r="AK34" s="52"/>
      <c r="AL34" s="60"/>
      <c r="AM34" s="72"/>
      <c r="AN34" s="75">
        <f>R34-T34</f>
        <v>165</v>
      </c>
      <c r="AO34" s="52"/>
      <c r="AP34" s="60">
        <f>SUM(AR34:AW34)</f>
        <v>64</v>
      </c>
      <c r="AQ34" s="60"/>
      <c r="AR34" s="51">
        <v>32</v>
      </c>
      <c r="AS34" s="52"/>
      <c r="AT34" s="51">
        <v>32</v>
      </c>
      <c r="AU34" s="52"/>
      <c r="AV34" s="51"/>
      <c r="AW34" s="52"/>
      <c r="AX34" s="60">
        <f>AN34-AP34</f>
        <v>101</v>
      </c>
      <c r="AY34" s="60"/>
      <c r="AZ34" s="54"/>
      <c r="BA34" s="55"/>
      <c r="BB34" s="54"/>
      <c r="BC34" s="55"/>
      <c r="BD34" s="51" t="s">
        <v>16</v>
      </c>
      <c r="BE34" s="52"/>
      <c r="BF34" s="60"/>
      <c r="BG34" s="72"/>
      <c r="BH34" s="79" t="s">
        <v>40</v>
      </c>
      <c r="BI34" s="80"/>
    </row>
    <row r="35" spans="1:61" ht="36" customHeight="1" x14ac:dyDescent="0.25">
      <c r="A35" s="42" t="s">
        <v>69</v>
      </c>
      <c r="B35" s="88" t="s">
        <v>83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86">
        <v>5.5</v>
      </c>
      <c r="Q35" s="157"/>
      <c r="R35" s="75">
        <f>P35*30</f>
        <v>165</v>
      </c>
      <c r="S35" s="52"/>
      <c r="T35" s="60"/>
      <c r="U35" s="60"/>
      <c r="V35" s="60"/>
      <c r="W35" s="60"/>
      <c r="X35" s="51"/>
      <c r="Y35" s="52"/>
      <c r="Z35" s="51"/>
      <c r="AA35" s="52"/>
      <c r="AB35" s="51"/>
      <c r="AC35" s="52"/>
      <c r="AD35" s="51"/>
      <c r="AE35" s="52"/>
      <c r="AF35" s="54"/>
      <c r="AG35" s="55"/>
      <c r="AH35" s="54"/>
      <c r="AI35" s="55"/>
      <c r="AJ35" s="51"/>
      <c r="AK35" s="52"/>
      <c r="AL35" s="60"/>
      <c r="AM35" s="72"/>
      <c r="AN35" s="75">
        <f>R35-T35</f>
        <v>165</v>
      </c>
      <c r="AO35" s="52"/>
      <c r="AP35" s="60">
        <f>SUM(AR35:AW35)</f>
        <v>68</v>
      </c>
      <c r="AQ35" s="60"/>
      <c r="AR35" s="51">
        <v>32</v>
      </c>
      <c r="AS35" s="52"/>
      <c r="AT35" s="51">
        <v>36</v>
      </c>
      <c r="AU35" s="52"/>
      <c r="AV35" s="51"/>
      <c r="AW35" s="52"/>
      <c r="AX35" s="60">
        <f>AN35-AP35</f>
        <v>97</v>
      </c>
      <c r="AY35" s="60"/>
      <c r="AZ35" s="54"/>
      <c r="BA35" s="55"/>
      <c r="BB35" s="54"/>
      <c r="BC35" s="55"/>
      <c r="BD35" s="51" t="s">
        <v>16</v>
      </c>
      <c r="BE35" s="52"/>
      <c r="BF35" s="51"/>
      <c r="BG35" s="53"/>
      <c r="BH35" s="58" t="s">
        <v>40</v>
      </c>
      <c r="BI35" s="59"/>
    </row>
    <row r="36" spans="1:61" s="5" customFormat="1" ht="24.9" customHeight="1" thickBot="1" x14ac:dyDescent="0.3">
      <c r="A36" s="17"/>
      <c r="B36" s="90" t="s">
        <v>21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2"/>
      <c r="P36" s="64">
        <f>SUM(P30:Q32,P33:Q35)</f>
        <v>22</v>
      </c>
      <c r="Q36" s="65"/>
      <c r="R36" s="64">
        <f>SUM(R30:S32,R33:S35)</f>
        <v>660</v>
      </c>
      <c r="S36" s="65"/>
      <c r="T36" s="64">
        <f>SUM(T30:U32,T33:U35)</f>
        <v>330</v>
      </c>
      <c r="U36" s="65"/>
      <c r="V36" s="64">
        <f>SUM(V30:W32,V33:W35)</f>
        <v>144</v>
      </c>
      <c r="W36" s="65"/>
      <c r="X36" s="64">
        <f>SUM(X30:Y32,X33:Y35)</f>
        <v>64</v>
      </c>
      <c r="Y36" s="65"/>
      <c r="Z36" s="64">
        <f>SUM(Z30:AA32,Z33:AA35)</f>
        <v>30</v>
      </c>
      <c r="AA36" s="65"/>
      <c r="AB36" s="64">
        <f>SUM(AB30:AC32,AB33:AC35)</f>
        <v>50</v>
      </c>
      <c r="AC36" s="65"/>
      <c r="AD36" s="64">
        <f>SUM(AD30:AE32,AD33:AE35)</f>
        <v>186</v>
      </c>
      <c r="AE36" s="65"/>
      <c r="AF36" s="64">
        <f>SUM(AF30:AG32,AF33:AG35)</f>
        <v>0</v>
      </c>
      <c r="AG36" s="65"/>
      <c r="AH36" s="64">
        <f>SUM(AH30:AI32,AH33:AI35)</f>
        <v>0</v>
      </c>
      <c r="AI36" s="65"/>
      <c r="AJ36" s="64">
        <v>2</v>
      </c>
      <c r="AK36" s="65"/>
      <c r="AL36" s="64">
        <v>1</v>
      </c>
      <c r="AM36" s="65"/>
      <c r="AN36" s="64">
        <f>SUM(AN30:AO32,AN33:AO35)</f>
        <v>330</v>
      </c>
      <c r="AO36" s="65"/>
      <c r="AP36" s="64">
        <f>SUM(AP30:AQ32,AP33:AQ35)</f>
        <v>132</v>
      </c>
      <c r="AQ36" s="65"/>
      <c r="AR36" s="64">
        <f>SUM(AR30:AS32,AR33:AS35)</f>
        <v>64</v>
      </c>
      <c r="AS36" s="65"/>
      <c r="AT36" s="64">
        <f>SUM(AT30:AU32,AT33:AU35)</f>
        <v>68</v>
      </c>
      <c r="AU36" s="65"/>
      <c r="AV36" s="64">
        <f>SUM(AV30:AW32,AV33:AW35)</f>
        <v>0</v>
      </c>
      <c r="AW36" s="65"/>
      <c r="AX36" s="64">
        <f>SUM(AX30:AY32,AX33:AY35)</f>
        <v>198</v>
      </c>
      <c r="AY36" s="65"/>
      <c r="AZ36" s="64">
        <f>SUM(AZ30:BA32,AZ33:BA35)</f>
        <v>0</v>
      </c>
      <c r="BA36" s="65"/>
      <c r="BB36" s="64">
        <f>SUM(BB30:BC32,BB33:BC35)</f>
        <v>0</v>
      </c>
      <c r="BC36" s="65"/>
      <c r="BD36" s="64">
        <v>2</v>
      </c>
      <c r="BE36" s="65"/>
      <c r="BF36" s="64">
        <v>0</v>
      </c>
      <c r="BG36" s="65"/>
      <c r="BH36" s="49"/>
      <c r="BI36" s="50"/>
    </row>
    <row r="37" spans="1:61" s="5" customFormat="1" ht="24.9" customHeight="1" thickBot="1" x14ac:dyDescent="0.3">
      <c r="A37" s="35"/>
      <c r="B37" s="154" t="s">
        <v>22</v>
      </c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6"/>
      <c r="P37" s="44">
        <f>P27+P36</f>
        <v>60</v>
      </c>
      <c r="Q37" s="45"/>
      <c r="R37" s="44">
        <f>R27+R36</f>
        <v>1800</v>
      </c>
      <c r="S37" s="45"/>
      <c r="T37" s="44">
        <f>T27+T36</f>
        <v>900</v>
      </c>
      <c r="U37" s="45"/>
      <c r="V37" s="44">
        <f>V27+V36</f>
        <v>358</v>
      </c>
      <c r="W37" s="45"/>
      <c r="X37" s="44">
        <f>X27+X36</f>
        <v>158</v>
      </c>
      <c r="Y37" s="45"/>
      <c r="Z37" s="44">
        <f>Z27+Z36</f>
        <v>52</v>
      </c>
      <c r="AA37" s="45"/>
      <c r="AB37" s="44">
        <f>AB27+AB36</f>
        <v>148</v>
      </c>
      <c r="AC37" s="45"/>
      <c r="AD37" s="44">
        <f>AD27+AD36</f>
        <v>542</v>
      </c>
      <c r="AE37" s="45"/>
      <c r="AF37" s="44">
        <f>AF27+AF36</f>
        <v>0</v>
      </c>
      <c r="AG37" s="45"/>
      <c r="AH37" s="44">
        <f>AH27+AH36</f>
        <v>0</v>
      </c>
      <c r="AI37" s="45"/>
      <c r="AJ37" s="44">
        <f>AJ27+AJ36</f>
        <v>5</v>
      </c>
      <c r="AK37" s="45"/>
      <c r="AL37" s="44">
        <f>AL27+AL36</f>
        <v>3</v>
      </c>
      <c r="AM37" s="45"/>
      <c r="AN37" s="44">
        <f>AN27+AN36</f>
        <v>900</v>
      </c>
      <c r="AO37" s="45"/>
      <c r="AP37" s="44">
        <f>AP27+AP36</f>
        <v>334</v>
      </c>
      <c r="AQ37" s="45"/>
      <c r="AR37" s="44">
        <f>AR27+AR36</f>
        <v>140</v>
      </c>
      <c r="AS37" s="45"/>
      <c r="AT37" s="44">
        <f>AT27+AT36</f>
        <v>92</v>
      </c>
      <c r="AU37" s="45"/>
      <c r="AV37" s="44">
        <f>AV27+AV36</f>
        <v>102</v>
      </c>
      <c r="AW37" s="45"/>
      <c r="AX37" s="44">
        <f>AX27+AX36</f>
        <v>566</v>
      </c>
      <c r="AY37" s="45"/>
      <c r="AZ37" s="44">
        <f>AZ27+AZ36</f>
        <v>0</v>
      </c>
      <c r="BA37" s="45"/>
      <c r="BB37" s="44">
        <f>BB27+BB36</f>
        <v>0</v>
      </c>
      <c r="BC37" s="45"/>
      <c r="BD37" s="44">
        <f>BD27+BD36</f>
        <v>4</v>
      </c>
      <c r="BE37" s="45"/>
      <c r="BF37" s="44">
        <f>BF27+BF36</f>
        <v>3</v>
      </c>
      <c r="BG37" s="45"/>
      <c r="BH37" s="47"/>
      <c r="BI37" s="48"/>
    </row>
    <row r="38" spans="1:61" s="19" customFormat="1" ht="24.9" hidden="1" customHeight="1" x14ac:dyDescent="0.35">
      <c r="A38" s="193" t="s">
        <v>35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5"/>
      <c r="T38" s="196">
        <f>T37/20</f>
        <v>45</v>
      </c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8"/>
      <c r="AN38" s="192">
        <f>AN37/20</f>
        <v>45</v>
      </c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9"/>
      <c r="BI38" s="200"/>
    </row>
    <row r="39" spans="1:61" s="19" customFormat="1" ht="24.9" hidden="1" customHeight="1" thickBot="1" x14ac:dyDescent="0.4">
      <c r="A39" s="66" t="s">
        <v>54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8"/>
      <c r="T39" s="69">
        <f>V37/17.5</f>
        <v>20.457142857142856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1"/>
      <c r="AN39" s="69">
        <f>AP37/17.5</f>
        <v>19.085714285714285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1"/>
      <c r="BH39" s="56"/>
      <c r="BI39" s="57"/>
    </row>
    <row r="40" spans="1:61" s="19" customFormat="1" ht="24.9" hidden="1" customHeight="1" thickBot="1" x14ac:dyDescent="0.4">
      <c r="A40" s="66" t="s">
        <v>55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8"/>
      <c r="T40" s="69">
        <f>V37/13</f>
        <v>27.53846153846154</v>
      </c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1"/>
      <c r="AN40" s="69">
        <f>AP37/15</f>
        <v>22.266666666666666</v>
      </c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1"/>
      <c r="BH40" s="56"/>
      <c r="BI40" s="57"/>
    </row>
    <row r="41" spans="1:61" s="19" customFormat="1" ht="24.9" customHeight="1" thickBot="1" x14ac:dyDescent="0.35">
      <c r="A41" s="35"/>
      <c r="B41" s="201" t="s">
        <v>57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3"/>
      <c r="P41" s="44">
        <f>SUM(P33:Q35,P25:Q26)</f>
        <v>20</v>
      </c>
      <c r="Q41" s="45"/>
      <c r="R41" s="44">
        <f>SUM(R33:S35,R25:S26)</f>
        <v>600</v>
      </c>
      <c r="S41" s="45"/>
      <c r="T41" s="44">
        <f>SUM(T33:U35,T25:U26)</f>
        <v>90</v>
      </c>
      <c r="U41" s="45"/>
      <c r="V41" s="44">
        <f>SUM(V33:W35,V25:W26)</f>
        <v>44</v>
      </c>
      <c r="W41" s="45"/>
      <c r="X41" s="44">
        <f>SUM(X33:Y35,X25:Y26)</f>
        <v>14</v>
      </c>
      <c r="Y41" s="45"/>
      <c r="Z41" s="44">
        <f>SUM(Z33:AA35,Z25:AA26)</f>
        <v>0</v>
      </c>
      <c r="AA41" s="45"/>
      <c r="AB41" s="44">
        <f>SUM(AB33:AC35,AB25:AC26)</f>
        <v>30</v>
      </c>
      <c r="AC41" s="45"/>
      <c r="AD41" s="44">
        <f>SUM(AD33:AE35,AD25:AE26)</f>
        <v>46</v>
      </c>
      <c r="AE41" s="45"/>
      <c r="AF41" s="44">
        <f>SUM(AF33:AG35,AF25:AG26)</f>
        <v>0</v>
      </c>
      <c r="AG41" s="45"/>
      <c r="AH41" s="44">
        <f>SUM(AH33:AI35,AH25:AI26)</f>
        <v>0</v>
      </c>
      <c r="AI41" s="45"/>
      <c r="AJ41" s="44">
        <v>0</v>
      </c>
      <c r="AK41" s="45"/>
      <c r="AL41" s="44">
        <v>1</v>
      </c>
      <c r="AM41" s="45"/>
      <c r="AN41" s="44">
        <f>SUM(AN33:AO35,AN25:AO26)</f>
        <v>510</v>
      </c>
      <c r="AO41" s="45"/>
      <c r="AP41" s="44">
        <f>SUM(AP33:AQ35,AP25:AQ26)</f>
        <v>192</v>
      </c>
      <c r="AQ41" s="45"/>
      <c r="AR41" s="44">
        <f>SUM(AR33:AS35,AR25:AS26)</f>
        <v>82</v>
      </c>
      <c r="AS41" s="45"/>
      <c r="AT41" s="44">
        <f>SUM(AT33:AU35,AT25:AU26)</f>
        <v>68</v>
      </c>
      <c r="AU41" s="45"/>
      <c r="AV41" s="44">
        <f>SUM(AV33:AW35,AV25:AW26)</f>
        <v>42</v>
      </c>
      <c r="AW41" s="45"/>
      <c r="AX41" s="44">
        <f>SUM(AX33:AY35,AX25:AY26)</f>
        <v>318</v>
      </c>
      <c r="AY41" s="45"/>
      <c r="AZ41" s="44">
        <f>SUM(AZ33:BA35,AZ25:BA26)</f>
        <v>0</v>
      </c>
      <c r="BA41" s="45"/>
      <c r="BB41" s="44">
        <f>SUM(BB33:BC35,BB25:BC26)</f>
        <v>0</v>
      </c>
      <c r="BC41" s="45"/>
      <c r="BD41" s="44">
        <v>2</v>
      </c>
      <c r="BE41" s="45"/>
      <c r="BF41" s="44">
        <v>2</v>
      </c>
      <c r="BG41" s="45"/>
      <c r="BH41" s="47"/>
      <c r="BI41" s="48"/>
    </row>
    <row r="42" spans="1:61" s="5" customFormat="1" ht="18.600000000000001" thickBot="1" x14ac:dyDescent="0.3">
      <c r="A42" s="35"/>
      <c r="B42" s="154" t="s">
        <v>58</v>
      </c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6"/>
      <c r="P42" s="44">
        <f>P37</f>
        <v>60</v>
      </c>
      <c r="Q42" s="45"/>
      <c r="R42" s="44">
        <f>R37</f>
        <v>1800</v>
      </c>
      <c r="S42" s="45"/>
      <c r="T42" s="44">
        <f>T37</f>
        <v>900</v>
      </c>
      <c r="U42" s="45"/>
      <c r="V42" s="44">
        <f>V37</f>
        <v>358</v>
      </c>
      <c r="W42" s="45"/>
      <c r="X42" s="44">
        <f>X37</f>
        <v>158</v>
      </c>
      <c r="Y42" s="45"/>
      <c r="Z42" s="44">
        <f>Z37</f>
        <v>52</v>
      </c>
      <c r="AA42" s="45"/>
      <c r="AB42" s="44">
        <f>AB37</f>
        <v>148</v>
      </c>
      <c r="AC42" s="45"/>
      <c r="AD42" s="44">
        <f>AD37</f>
        <v>542</v>
      </c>
      <c r="AE42" s="45"/>
      <c r="AF42" s="44">
        <f>AF37</f>
        <v>0</v>
      </c>
      <c r="AG42" s="45"/>
      <c r="AH42" s="44">
        <f>AH37</f>
        <v>0</v>
      </c>
      <c r="AI42" s="45"/>
      <c r="AJ42" s="44">
        <f>AJ37</f>
        <v>5</v>
      </c>
      <c r="AK42" s="45"/>
      <c r="AL42" s="44">
        <f>AL37</f>
        <v>3</v>
      </c>
      <c r="AM42" s="45"/>
      <c r="AN42" s="44">
        <f>AN37</f>
        <v>900</v>
      </c>
      <c r="AO42" s="45"/>
      <c r="AP42" s="44">
        <f>AP37</f>
        <v>334</v>
      </c>
      <c r="AQ42" s="45"/>
      <c r="AR42" s="44">
        <f>AR37</f>
        <v>140</v>
      </c>
      <c r="AS42" s="45"/>
      <c r="AT42" s="44">
        <f>AT37</f>
        <v>92</v>
      </c>
      <c r="AU42" s="45"/>
      <c r="AV42" s="44">
        <f>AV37</f>
        <v>102</v>
      </c>
      <c r="AW42" s="45"/>
      <c r="AX42" s="44">
        <f>AX37</f>
        <v>566</v>
      </c>
      <c r="AY42" s="45"/>
      <c r="AZ42" s="44">
        <f>AZ37</f>
        <v>0</v>
      </c>
      <c r="BA42" s="45"/>
      <c r="BB42" s="44">
        <f>BB37</f>
        <v>0</v>
      </c>
      <c r="BC42" s="45"/>
      <c r="BD42" s="44">
        <f>BD37</f>
        <v>4</v>
      </c>
      <c r="BE42" s="45"/>
      <c r="BF42" s="44">
        <f>BF37</f>
        <v>3</v>
      </c>
      <c r="BG42" s="45"/>
      <c r="BH42" s="47"/>
      <c r="BI42" s="48"/>
    </row>
    <row r="43" spans="1:61" s="5" customFormat="1" ht="24.9" customHeight="1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41"/>
      <c r="BI43" s="41"/>
    </row>
    <row r="44" spans="1:61" s="5" customFormat="1" ht="24.9" customHeight="1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41"/>
      <c r="BI44" s="41"/>
    </row>
    <row r="45" spans="1:61" s="23" customFormat="1" ht="16.5" customHeight="1" x14ac:dyDescent="0.3">
      <c r="A45" s="9"/>
      <c r="B45" s="23" t="s">
        <v>27</v>
      </c>
      <c r="D45" s="24"/>
      <c r="E45" s="24"/>
      <c r="F45" s="24"/>
      <c r="G45" s="25"/>
      <c r="M45" s="25"/>
      <c r="T45" s="26"/>
      <c r="U45" s="26"/>
      <c r="V45" s="26"/>
      <c r="W45" s="27"/>
      <c r="X45" s="26"/>
      <c r="Z45" s="6" t="s">
        <v>28</v>
      </c>
      <c r="AU45" s="186" t="s">
        <v>71</v>
      </c>
      <c r="AV45" s="186"/>
      <c r="AW45" s="186"/>
      <c r="AX45" s="186"/>
      <c r="AY45" s="186"/>
      <c r="AZ45" s="186"/>
      <c r="BA45" s="186"/>
      <c r="BB45" s="186"/>
      <c r="BC45" s="26"/>
      <c r="BD45" s="26"/>
      <c r="BE45" s="27"/>
      <c r="BF45" s="26"/>
      <c r="BH45" s="23" t="s">
        <v>72</v>
      </c>
    </row>
    <row r="46" spans="1:61" s="30" customFormat="1" ht="11.25" customHeight="1" x14ac:dyDescent="0.2">
      <c r="A46" s="28"/>
      <c r="B46" s="29"/>
      <c r="C46" s="29"/>
      <c r="D46" s="29"/>
      <c r="E46" s="29"/>
      <c r="F46" s="29"/>
      <c r="G46" s="29"/>
      <c r="M46" s="29"/>
      <c r="T46" s="29"/>
      <c r="U46" s="29"/>
      <c r="V46" s="31" t="s">
        <v>29</v>
      </c>
      <c r="X46" s="29"/>
      <c r="BB46" s="29"/>
      <c r="BC46" s="29"/>
      <c r="BD46" s="31" t="s">
        <v>29</v>
      </c>
      <c r="BF46" s="29"/>
    </row>
    <row r="47" spans="1:61" s="5" customFormat="1" x14ac:dyDescent="0.25">
      <c r="A47" s="32"/>
    </row>
    <row r="48" spans="1:61" s="5" customFormat="1" x14ac:dyDescent="0.25">
      <c r="A48" s="32"/>
    </row>
    <row r="49" spans="1:1" s="5" customFormat="1" x14ac:dyDescent="0.25">
      <c r="A49" s="32"/>
    </row>
  </sheetData>
  <sheetProtection selectLockedCells="1" selectUnlockedCells="1"/>
  <mergeCells count="480">
    <mergeCell ref="AJ22:AK22"/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BF42:BG42"/>
    <mergeCell ref="BD41:BE41"/>
    <mergeCell ref="BF41:BG41"/>
    <mergeCell ref="BD37:BE37"/>
    <mergeCell ref="BF30:BG30"/>
    <mergeCell ref="B22:O22"/>
    <mergeCell ref="P22:Q22"/>
    <mergeCell ref="R22:S22"/>
    <mergeCell ref="T22:U22"/>
    <mergeCell ref="V22:W22"/>
    <mergeCell ref="AU45:BB45"/>
    <mergeCell ref="AX25:AY25"/>
    <mergeCell ref="AZ25:BA25"/>
    <mergeCell ref="BB25:BC25"/>
    <mergeCell ref="AX41:AY41"/>
    <mergeCell ref="AZ41:BA41"/>
    <mergeCell ref="BB41:BC41"/>
    <mergeCell ref="AZ37:BA37"/>
    <mergeCell ref="AZ31:BA31"/>
    <mergeCell ref="AX42:AY42"/>
    <mergeCell ref="AJ25:AK25"/>
    <mergeCell ref="BH25:BI25"/>
    <mergeCell ref="AL25:AM25"/>
    <mergeCell ref="AN25:AO25"/>
    <mergeCell ref="AP25:AQ25"/>
    <mergeCell ref="AR25:AS25"/>
    <mergeCell ref="AT25:AU25"/>
    <mergeCell ref="AV25:AW25"/>
    <mergeCell ref="BD25:BE25"/>
    <mergeCell ref="B25:O25"/>
    <mergeCell ref="P25:Q25"/>
    <mergeCell ref="R25:S25"/>
    <mergeCell ref="T25:U25"/>
    <mergeCell ref="V25:W25"/>
    <mergeCell ref="X25:Y25"/>
    <mergeCell ref="BH42:BI42"/>
    <mergeCell ref="AL42:AM42"/>
    <mergeCell ref="AN42:AO42"/>
    <mergeCell ref="AP42:AQ42"/>
    <mergeCell ref="AR42:AS42"/>
    <mergeCell ref="AT42:AU42"/>
    <mergeCell ref="AV42:AW42"/>
    <mergeCell ref="AZ42:BA42"/>
    <mergeCell ref="BB42:BC42"/>
    <mergeCell ref="BD42:BE42"/>
    <mergeCell ref="Z42:AA42"/>
    <mergeCell ref="AB42:AC42"/>
    <mergeCell ref="AD42:AE42"/>
    <mergeCell ref="AF42:AG42"/>
    <mergeCell ref="AH42:AI42"/>
    <mergeCell ref="AJ42:AK42"/>
    <mergeCell ref="B42:O42"/>
    <mergeCell ref="P42:Q42"/>
    <mergeCell ref="R42:S42"/>
    <mergeCell ref="T42:U42"/>
    <mergeCell ref="V42:W42"/>
    <mergeCell ref="X42:Y42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B41:O41"/>
    <mergeCell ref="P41:Q41"/>
    <mergeCell ref="R41:S41"/>
    <mergeCell ref="T41:U41"/>
    <mergeCell ref="V41:W41"/>
    <mergeCell ref="X41:Y41"/>
    <mergeCell ref="T21:U21"/>
    <mergeCell ref="BF21:BG21"/>
    <mergeCell ref="AL21:AM21"/>
    <mergeCell ref="AN21:AO21"/>
    <mergeCell ref="AP21:AQ21"/>
    <mergeCell ref="AR21:AS21"/>
    <mergeCell ref="AZ21:BA21"/>
    <mergeCell ref="BB21:BC21"/>
    <mergeCell ref="BD21:BE21"/>
    <mergeCell ref="AX21:AY21"/>
    <mergeCell ref="B19:O19"/>
    <mergeCell ref="P19:Q19"/>
    <mergeCell ref="R19:S19"/>
    <mergeCell ref="T19:U19"/>
    <mergeCell ref="V19:W19"/>
    <mergeCell ref="X19:Y19"/>
    <mergeCell ref="R33:S33"/>
    <mergeCell ref="X23:Y23"/>
    <mergeCell ref="V26:W26"/>
    <mergeCell ref="T27:U27"/>
    <mergeCell ref="X26:Y26"/>
    <mergeCell ref="X30:Y30"/>
    <mergeCell ref="T33:U33"/>
    <mergeCell ref="R23:S23"/>
    <mergeCell ref="Z26:AA26"/>
    <mergeCell ref="Z21:AA21"/>
    <mergeCell ref="AB21:AC21"/>
    <mergeCell ref="AH23:AI23"/>
    <mergeCell ref="Z23:AA23"/>
    <mergeCell ref="AB26:AC26"/>
    <mergeCell ref="AB25:AC25"/>
    <mergeCell ref="AD25:AE25"/>
    <mergeCell ref="AF25:AG25"/>
    <mergeCell ref="AH25:AI25"/>
    <mergeCell ref="AN20:AO20"/>
    <mergeCell ref="AT21:AU21"/>
    <mergeCell ref="AD21:AE21"/>
    <mergeCell ref="BB19:BC19"/>
    <mergeCell ref="BD19:BE19"/>
    <mergeCell ref="AJ19:AK19"/>
    <mergeCell ref="AR19:AS19"/>
    <mergeCell ref="AP19:AQ19"/>
    <mergeCell ref="AL19:AM19"/>
    <mergeCell ref="AN19:AO19"/>
    <mergeCell ref="AH20:AI20"/>
    <mergeCell ref="BB20:BC20"/>
    <mergeCell ref="AJ20:AK20"/>
    <mergeCell ref="AT19:AU19"/>
    <mergeCell ref="AJ21:AK21"/>
    <mergeCell ref="AT20:AU20"/>
    <mergeCell ref="AL20:AM20"/>
    <mergeCell ref="AV19:AW19"/>
    <mergeCell ref="AH21:AI21"/>
    <mergeCell ref="AX20:AY20"/>
    <mergeCell ref="AP20:AQ20"/>
    <mergeCell ref="AR20:AS20"/>
    <mergeCell ref="AZ19:BA19"/>
    <mergeCell ref="AV20:AW20"/>
    <mergeCell ref="BB22:BC22"/>
    <mergeCell ref="BD22:BE22"/>
    <mergeCell ref="AX19:AY19"/>
    <mergeCell ref="AZ36:BA36"/>
    <mergeCell ref="AN34:AO34"/>
    <mergeCell ref="AV21:AW21"/>
    <mergeCell ref="BF25:BG25"/>
    <mergeCell ref="AV22:AW22"/>
    <mergeCell ref="AX22:AY22"/>
    <mergeCell ref="AZ22:BA22"/>
    <mergeCell ref="BD33:BE33"/>
    <mergeCell ref="BF33:BG33"/>
    <mergeCell ref="BF22:BG22"/>
    <mergeCell ref="X34:Y34"/>
    <mergeCell ref="BH39:BI39"/>
    <mergeCell ref="AN38:BG38"/>
    <mergeCell ref="A39:S39"/>
    <mergeCell ref="T39:AM39"/>
    <mergeCell ref="AN39:BG39"/>
    <mergeCell ref="A38:S38"/>
    <mergeCell ref="T38:AM38"/>
    <mergeCell ref="BH38:BI38"/>
    <mergeCell ref="BF36:BG36"/>
    <mergeCell ref="B34:O34"/>
    <mergeCell ref="P34:Q34"/>
    <mergeCell ref="R34:S34"/>
    <mergeCell ref="T34:U34"/>
    <mergeCell ref="AJ34:AK34"/>
    <mergeCell ref="V36:W36"/>
    <mergeCell ref="X36:Y36"/>
    <mergeCell ref="Z36:AA36"/>
    <mergeCell ref="V34:W34"/>
    <mergeCell ref="B36:O36"/>
    <mergeCell ref="P1:BI2"/>
    <mergeCell ref="B2:O3"/>
    <mergeCell ref="P3:BI3"/>
    <mergeCell ref="P6:BI6"/>
    <mergeCell ref="BD11:BG12"/>
    <mergeCell ref="AX11:AY15"/>
    <mergeCell ref="AN10:BG10"/>
    <mergeCell ref="AZ11:BA15"/>
    <mergeCell ref="BB11:BC15"/>
    <mergeCell ref="BD13:BE15"/>
    <mergeCell ref="BH20:BI20"/>
    <mergeCell ref="P4:BI4"/>
    <mergeCell ref="P5:BI5"/>
    <mergeCell ref="AR13:AS15"/>
    <mergeCell ref="P8:BI8"/>
    <mergeCell ref="BH10:BI15"/>
    <mergeCell ref="AH11:AI15"/>
    <mergeCell ref="AF11:AG15"/>
    <mergeCell ref="X20:Y20"/>
    <mergeCell ref="AH19:AI19"/>
    <mergeCell ref="BH21:BI21"/>
    <mergeCell ref="BH34:BI34"/>
    <mergeCell ref="BH29:BI29"/>
    <mergeCell ref="AV34:AW34"/>
    <mergeCell ref="AX34:AY34"/>
    <mergeCell ref="AP34:AQ34"/>
    <mergeCell ref="AZ33:BA33"/>
    <mergeCell ref="BH33:BI33"/>
    <mergeCell ref="BH22:BI22"/>
    <mergeCell ref="V11:AC11"/>
    <mergeCell ref="B20:O20"/>
    <mergeCell ref="Z19:AA19"/>
    <mergeCell ref="V20:W20"/>
    <mergeCell ref="R20:S20"/>
    <mergeCell ref="T20:U20"/>
    <mergeCell ref="X12:AC12"/>
    <mergeCell ref="R11:S15"/>
    <mergeCell ref="B17:O17"/>
    <mergeCell ref="B18:O18"/>
    <mergeCell ref="Z34:AA34"/>
    <mergeCell ref="AB34:AC34"/>
    <mergeCell ref="V21:W21"/>
    <mergeCell ref="X21:Y21"/>
    <mergeCell ref="Z25:AA25"/>
    <mergeCell ref="Z33:AA33"/>
    <mergeCell ref="P28:BG28"/>
    <mergeCell ref="BB34:BC34"/>
    <mergeCell ref="AL34:AM34"/>
    <mergeCell ref="AL23:AM23"/>
    <mergeCell ref="AH34:AI34"/>
    <mergeCell ref="AJ27:AK27"/>
    <mergeCell ref="X35:Y35"/>
    <mergeCell ref="V35:W35"/>
    <mergeCell ref="AB35:AC35"/>
    <mergeCell ref="AB36:AC36"/>
    <mergeCell ref="AD34:AE34"/>
    <mergeCell ref="Z27:AA27"/>
    <mergeCell ref="AB27:AC27"/>
    <mergeCell ref="AD27:AE27"/>
    <mergeCell ref="AD35:AE35"/>
    <mergeCell ref="AJ35:AK35"/>
    <mergeCell ref="AN35:AO35"/>
    <mergeCell ref="X27:Y27"/>
    <mergeCell ref="V27:W27"/>
    <mergeCell ref="P36:Q36"/>
    <mergeCell ref="R36:S36"/>
    <mergeCell ref="T35:U35"/>
    <mergeCell ref="P35:Q35"/>
    <mergeCell ref="R35:S35"/>
    <mergeCell ref="T36:U36"/>
    <mergeCell ref="AH37:AI37"/>
    <mergeCell ref="AF37:AG37"/>
    <mergeCell ref="AT37:AU37"/>
    <mergeCell ref="AP37:AQ37"/>
    <mergeCell ref="AD37:AE37"/>
    <mergeCell ref="AR35:AS35"/>
    <mergeCell ref="B37:O37"/>
    <mergeCell ref="P37:Q37"/>
    <mergeCell ref="R37:S37"/>
    <mergeCell ref="T37:U37"/>
    <mergeCell ref="V37:W37"/>
    <mergeCell ref="X37:Y37"/>
    <mergeCell ref="AH36:AI36"/>
    <mergeCell ref="AJ37:AK37"/>
    <mergeCell ref="B35:O35"/>
    <mergeCell ref="AX36:AY36"/>
    <mergeCell ref="AP36:AQ36"/>
    <mergeCell ref="AR36:AS36"/>
    <mergeCell ref="AV36:AW36"/>
    <mergeCell ref="AJ36:AK36"/>
    <mergeCell ref="AL36:AM36"/>
    <mergeCell ref="AV33:AW33"/>
    <mergeCell ref="AX33:AY33"/>
    <mergeCell ref="BF23:BG23"/>
    <mergeCell ref="BD23:BE23"/>
    <mergeCell ref="BB23:BC23"/>
    <mergeCell ref="P24:BG24"/>
    <mergeCell ref="AR26:AS26"/>
    <mergeCell ref="R27:S27"/>
    <mergeCell ref="P27:Q27"/>
    <mergeCell ref="AB23:AC23"/>
    <mergeCell ref="AJ11:AM12"/>
    <mergeCell ref="AP12:AQ15"/>
    <mergeCell ref="AR12:AW12"/>
    <mergeCell ref="A10:A15"/>
    <mergeCell ref="B10:O15"/>
    <mergeCell ref="V12:W15"/>
    <mergeCell ref="P10:S10"/>
    <mergeCell ref="T11:U15"/>
    <mergeCell ref="AP11:AW11"/>
    <mergeCell ref="AT13:AU15"/>
    <mergeCell ref="T10:AM10"/>
    <mergeCell ref="P11:Q15"/>
    <mergeCell ref="AB20:AC20"/>
    <mergeCell ref="X13:Y15"/>
    <mergeCell ref="BH17:BI17"/>
    <mergeCell ref="BH18:BI18"/>
    <mergeCell ref="AD11:AE15"/>
    <mergeCell ref="AN11:AO15"/>
    <mergeCell ref="AL13:AM15"/>
    <mergeCell ref="AB13:AC15"/>
    <mergeCell ref="BH23:BI23"/>
    <mergeCell ref="AR23:AS23"/>
    <mergeCell ref="AT23:AU23"/>
    <mergeCell ref="AZ23:BA23"/>
    <mergeCell ref="AJ13:AK15"/>
    <mergeCell ref="BH19:BI19"/>
    <mergeCell ref="AX23:AY23"/>
    <mergeCell ref="BF19:BG19"/>
    <mergeCell ref="BF20:BG20"/>
    <mergeCell ref="BF13:BG15"/>
    <mergeCell ref="Z13:AA15"/>
    <mergeCell ref="AN23:AO23"/>
    <mergeCell ref="AV13:AW15"/>
    <mergeCell ref="AF20:AG20"/>
    <mergeCell ref="Z20:AA20"/>
    <mergeCell ref="P17:BG17"/>
    <mergeCell ref="AF19:AG19"/>
    <mergeCell ref="AB19:AC19"/>
    <mergeCell ref="P21:Q21"/>
    <mergeCell ref="BD20:BE20"/>
    <mergeCell ref="B23:O23"/>
    <mergeCell ref="P23:Q23"/>
    <mergeCell ref="T23:U23"/>
    <mergeCell ref="AD23:AE23"/>
    <mergeCell ref="AF23:AG23"/>
    <mergeCell ref="P20:Q20"/>
    <mergeCell ref="V23:W23"/>
    <mergeCell ref="AD20:AE20"/>
    <mergeCell ref="B21:O21"/>
    <mergeCell ref="AF21:AG21"/>
    <mergeCell ref="Z37:AA37"/>
    <mergeCell ref="AB37:AC37"/>
    <mergeCell ref="AD36:AE36"/>
    <mergeCell ref="AZ20:BA20"/>
    <mergeCell ref="BF34:BG34"/>
    <mergeCell ref="AT35:AU35"/>
    <mergeCell ref="Z30:AA30"/>
    <mergeCell ref="AR27:AS27"/>
    <mergeCell ref="AF27:AG27"/>
    <mergeCell ref="AB30:AC30"/>
    <mergeCell ref="AF34:AG34"/>
    <mergeCell ref="AT36:AU36"/>
    <mergeCell ref="AN36:AO36"/>
    <mergeCell ref="X31:Y31"/>
    <mergeCell ref="AD31:AE31"/>
    <mergeCell ref="AT31:AU31"/>
    <mergeCell ref="AT34:AU34"/>
    <mergeCell ref="AT33:AU33"/>
    <mergeCell ref="AR34:AS34"/>
    <mergeCell ref="AP35:AQ35"/>
    <mergeCell ref="B30:O30"/>
    <mergeCell ref="B24:O24"/>
    <mergeCell ref="P31:Q31"/>
    <mergeCell ref="R31:S31"/>
    <mergeCell ref="V31:W31"/>
    <mergeCell ref="AL27:AM27"/>
    <mergeCell ref="B26:O26"/>
    <mergeCell ref="B29:O29"/>
    <mergeCell ref="B27:O27"/>
    <mergeCell ref="B31:O31"/>
    <mergeCell ref="AN26:AO26"/>
    <mergeCell ref="AP26:AQ26"/>
    <mergeCell ref="AP27:AQ27"/>
    <mergeCell ref="AT26:AU26"/>
    <mergeCell ref="P18:BG18"/>
    <mergeCell ref="AP23:AQ23"/>
    <mergeCell ref="R21:S21"/>
    <mergeCell ref="AD19:AE19"/>
    <mergeCell ref="AV23:AW23"/>
    <mergeCell ref="AJ23:AK23"/>
    <mergeCell ref="AX27:AY27"/>
    <mergeCell ref="AT27:AU27"/>
    <mergeCell ref="BD26:BE26"/>
    <mergeCell ref="AV27:AW27"/>
    <mergeCell ref="AF26:AG26"/>
    <mergeCell ref="AD26:AE26"/>
    <mergeCell ref="AZ27:BA27"/>
    <mergeCell ref="BD27:BE27"/>
    <mergeCell ref="BB27:BC27"/>
    <mergeCell ref="BB26:BC26"/>
    <mergeCell ref="BH24:BI24"/>
    <mergeCell ref="AN27:AO27"/>
    <mergeCell ref="BH27:BI27"/>
    <mergeCell ref="AV26:AW26"/>
    <mergeCell ref="AX26:AY26"/>
    <mergeCell ref="AH26:AI26"/>
    <mergeCell ref="AJ26:AK26"/>
    <mergeCell ref="AL26:AM26"/>
    <mergeCell ref="BH26:BI26"/>
    <mergeCell ref="AH27:AI27"/>
    <mergeCell ref="AZ26:BA26"/>
    <mergeCell ref="BD30:BE30"/>
    <mergeCell ref="AT30:AU30"/>
    <mergeCell ref="AV30:AW30"/>
    <mergeCell ref="BB30:BC30"/>
    <mergeCell ref="P29:BG29"/>
    <mergeCell ref="T26:U26"/>
    <mergeCell ref="P26:Q26"/>
    <mergeCell ref="R26:S26"/>
    <mergeCell ref="BF27:BG27"/>
    <mergeCell ref="BF26:BG26"/>
    <mergeCell ref="BH32:BI32"/>
    <mergeCell ref="AH30:AI30"/>
    <mergeCell ref="AN30:AO30"/>
    <mergeCell ref="AP30:AQ30"/>
    <mergeCell ref="AD30:AE30"/>
    <mergeCell ref="AF30:AG30"/>
    <mergeCell ref="AZ30:BA30"/>
    <mergeCell ref="AJ30:AK30"/>
    <mergeCell ref="AL30:AM30"/>
    <mergeCell ref="AP31:AQ31"/>
    <mergeCell ref="AJ31:AK31"/>
    <mergeCell ref="AL31:AM31"/>
    <mergeCell ref="AN31:AO31"/>
    <mergeCell ref="AR31:AS31"/>
    <mergeCell ref="P30:Q30"/>
    <mergeCell ref="R30:S30"/>
    <mergeCell ref="T30:U30"/>
    <mergeCell ref="V30:W30"/>
    <mergeCell ref="AR30:AS30"/>
    <mergeCell ref="AV31:AW31"/>
    <mergeCell ref="B28:O28"/>
    <mergeCell ref="BH30:BI30"/>
    <mergeCell ref="BB31:BC31"/>
    <mergeCell ref="AF31:AG31"/>
    <mergeCell ref="AH31:AI31"/>
    <mergeCell ref="AX30:AY30"/>
    <mergeCell ref="BD31:BE31"/>
    <mergeCell ref="BF31:BG31"/>
    <mergeCell ref="BH31:BI31"/>
    <mergeCell ref="BB33:BC33"/>
    <mergeCell ref="AB31:AC31"/>
    <mergeCell ref="Z31:AA31"/>
    <mergeCell ref="T31:U31"/>
    <mergeCell ref="P33:Q33"/>
    <mergeCell ref="AX31:AY31"/>
    <mergeCell ref="AP33:AQ33"/>
    <mergeCell ref="AR33:AS33"/>
    <mergeCell ref="AJ33:AK33"/>
    <mergeCell ref="AH33:AI33"/>
    <mergeCell ref="AF35:AG35"/>
    <mergeCell ref="AF33:AG33"/>
    <mergeCell ref="AF36:AG36"/>
    <mergeCell ref="B32:O32"/>
    <mergeCell ref="P32:BG32"/>
    <mergeCell ref="AN33:AO33"/>
    <mergeCell ref="AL33:AM33"/>
    <mergeCell ref="V33:W33"/>
    <mergeCell ref="AB33:AC33"/>
    <mergeCell ref="AD33:AE33"/>
    <mergeCell ref="AL37:AM37"/>
    <mergeCell ref="B33:O33"/>
    <mergeCell ref="BD36:BE36"/>
    <mergeCell ref="A40:S40"/>
    <mergeCell ref="T40:AM40"/>
    <mergeCell ref="AN40:BG40"/>
    <mergeCell ref="Z35:AA35"/>
    <mergeCell ref="AL35:AM35"/>
    <mergeCell ref="BB37:BC37"/>
    <mergeCell ref="BF37:BG37"/>
    <mergeCell ref="BH40:BI40"/>
    <mergeCell ref="BH35:BI35"/>
    <mergeCell ref="AV35:AW35"/>
    <mergeCell ref="AX35:AY35"/>
    <mergeCell ref="AZ35:BA35"/>
    <mergeCell ref="BB35:BC35"/>
    <mergeCell ref="BD35:BE35"/>
    <mergeCell ref="AX37:AY37"/>
    <mergeCell ref="BB36:BC36"/>
    <mergeCell ref="AV37:AW37"/>
    <mergeCell ref="AN37:AO37"/>
    <mergeCell ref="P7:BI7"/>
    <mergeCell ref="BH37:BI37"/>
    <mergeCell ref="BH36:BI36"/>
    <mergeCell ref="X33:Y33"/>
    <mergeCell ref="BF35:BG35"/>
    <mergeCell ref="AZ34:BA34"/>
    <mergeCell ref="BD34:BE34"/>
    <mergeCell ref="AR37:AS37"/>
    <mergeCell ref="AH35:AI35"/>
  </mergeCells>
  <phoneticPr fontId="0" type="noConversion"/>
  <printOptions horizontalCentered="1"/>
  <pageMargins left="0.19685039370078741" right="0.19685039370078741" top="0.39370078740157483" bottom="0.19685039370078741" header="7.874015748031496E-2" footer="7.874015748031496E-2"/>
  <pageSetup paperSize="9" scale="50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</vt:lpstr>
      <vt:lpstr>Лист!Print_Area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</dc:creator>
  <cp:lastModifiedBy>Eugene Kondratiev</cp:lastModifiedBy>
  <cp:lastPrinted>2019-07-08T22:04:24Z</cp:lastPrinted>
  <dcterms:created xsi:type="dcterms:W3CDTF">2013-01-23T07:36:26Z</dcterms:created>
  <dcterms:modified xsi:type="dcterms:W3CDTF">2020-05-25T22:06:10Z</dcterms:modified>
</cp:coreProperties>
</file>