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Учеба\Полиграфические машины, автоматы и поточные линии\Лабораторная работа №5\"/>
    </mc:Choice>
  </mc:AlternateContent>
  <xr:revisionPtr revIDLastSave="0" documentId="13_ncr:1_{AAF27202-DECE-4104-8DF3-017E7B1B03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I13" i="1"/>
  <c r="J13" i="1" s="1"/>
  <c r="B13" i="1"/>
  <c r="C13" i="1" s="1"/>
  <c r="G13" i="1" s="1"/>
  <c r="A19" i="1" s="1"/>
  <c r="C16" i="1" l="1"/>
  <c r="G19" i="1" s="1"/>
  <c r="L13" i="1"/>
  <c r="N13" i="1" s="1"/>
  <c r="F19" i="1"/>
  <c r="B19" i="1"/>
  <c r="M13" i="1"/>
  <c r="H19" i="1" s="1"/>
  <c r="R13" i="1"/>
  <c r="C19" i="1" l="1"/>
  <c r="D19" i="1"/>
</calcChain>
</file>

<file path=xl/sharedStrings.xml><?xml version="1.0" encoding="utf-8"?>
<sst xmlns="http://schemas.openxmlformats.org/spreadsheetml/2006/main" count="48" uniqueCount="37">
  <si>
    <t>n</t>
  </si>
  <si>
    <t>i</t>
  </si>
  <si>
    <t>T0</t>
  </si>
  <si>
    <t>L</t>
  </si>
  <si>
    <t>y0</t>
  </si>
  <si>
    <t>Vt</t>
  </si>
  <si>
    <t>Tв</t>
  </si>
  <si>
    <t>T1</t>
  </si>
  <si>
    <t>Vtср</t>
  </si>
  <si>
    <t>Vt(в)ср</t>
  </si>
  <si>
    <t>T2</t>
  </si>
  <si>
    <t>tв</t>
  </si>
  <si>
    <t>t'в</t>
  </si>
  <si>
    <t>tб</t>
  </si>
  <si>
    <t>tв1</t>
  </si>
  <si>
    <t>m</t>
  </si>
  <si>
    <t>y1</t>
  </si>
  <si>
    <t>T3</t>
  </si>
  <si>
    <t>T4</t>
  </si>
  <si>
    <t>Vt(в1)ср</t>
  </si>
  <si>
    <t>Kф</t>
  </si>
  <si>
    <t>Кп</t>
  </si>
  <si>
    <t>y2</t>
  </si>
  <si>
    <t>c</t>
  </si>
  <si>
    <t>Tвн</t>
  </si>
  <si>
    <t>y3</t>
  </si>
  <si>
    <t>Tн</t>
  </si>
  <si>
    <t>t''в</t>
  </si>
  <si>
    <t>б</t>
  </si>
  <si>
    <t>y4</t>
  </si>
  <si>
    <t>Вывод:</t>
  </si>
  <si>
    <t>Тн</t>
  </si>
  <si>
    <t>Тв</t>
  </si>
  <si>
    <t>Твн</t>
  </si>
  <si>
    <t>Нижний упор и нижний фогрейфер</t>
  </si>
  <si>
    <t>Способ подачи листов - ступенчатая с переменной скоростью</t>
  </si>
  <si>
    <t>Вариант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</si>
</sst>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3" borderId="0" xfId="0" applyFill="1"/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1</xdr:row>
      <xdr:rowOff>15240</xdr:rowOff>
    </xdr:from>
    <xdr:to>
      <xdr:col>17</xdr:col>
      <xdr:colOff>393629</xdr:colOff>
      <xdr:row>9</xdr:row>
      <xdr:rowOff>95465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080" y="198120"/>
          <a:ext cx="8592749" cy="1543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W26"/>
  <sheetViews>
    <sheetView tabSelected="1" workbookViewId="0">
      <selection activeCell="A10" sqref="A10"/>
    </sheetView>
  </sheetViews>
  <sheetFormatPr defaultRowHeight="14.4" x14ac:dyDescent="0.3"/>
  <sheetData>
    <row r="10" spans="1:23" x14ac:dyDescent="0.3">
      <c r="A10" t="s">
        <v>36</v>
      </c>
    </row>
    <row r="12" spans="1:23" x14ac:dyDescent="0.3">
      <c r="A12" s="7" t="s">
        <v>1</v>
      </c>
      <c r="B12" s="7" t="s">
        <v>0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11</v>
      </c>
      <c r="H12" s="3"/>
      <c r="I12" s="7" t="s">
        <v>8</v>
      </c>
      <c r="J12" s="7" t="s">
        <v>9</v>
      </c>
      <c r="K12" s="4"/>
      <c r="L12" s="7" t="s">
        <v>12</v>
      </c>
      <c r="M12" s="7" t="s">
        <v>13</v>
      </c>
      <c r="N12" s="7" t="s">
        <v>14</v>
      </c>
      <c r="O12" s="7" t="s">
        <v>15</v>
      </c>
      <c r="P12" s="7" t="s">
        <v>16</v>
      </c>
      <c r="Q12" s="4"/>
      <c r="R12" s="7" t="s">
        <v>19</v>
      </c>
      <c r="S12" s="4"/>
      <c r="T12" s="7" t="s">
        <v>20</v>
      </c>
      <c r="U12" s="8" t="s">
        <v>21</v>
      </c>
      <c r="V12" s="9" t="s">
        <v>22</v>
      </c>
      <c r="W12" s="9" t="s">
        <v>23</v>
      </c>
    </row>
    <row r="13" spans="1:23" x14ac:dyDescent="0.3">
      <c r="A13" s="2">
        <v>5</v>
      </c>
      <c r="B13" s="2">
        <f>4.8+A13*0.5</f>
        <v>7.3</v>
      </c>
      <c r="C13" s="2">
        <f>3.6/B13</f>
        <v>0.49315068493150688</v>
      </c>
      <c r="D13" s="2">
        <v>0.84</v>
      </c>
      <c r="E13" s="2">
        <v>2.5000000000000001E-2</v>
      </c>
      <c r="F13" s="2">
        <v>0.45</v>
      </c>
      <c r="G13">
        <f>C13/3</f>
        <v>0.16438356164383564</v>
      </c>
      <c r="I13" s="1">
        <f>1.6*F13</f>
        <v>0.72000000000000008</v>
      </c>
      <c r="J13">
        <f>0.9*I13</f>
        <v>0.64800000000000013</v>
      </c>
      <c r="L13">
        <f>G13/4</f>
        <v>4.1095890410958909E-2</v>
      </c>
      <c r="M13">
        <f>G13/2</f>
        <v>8.2191780821917818E-2</v>
      </c>
      <c r="N13">
        <f>L13+M13</f>
        <v>0.12328767123287673</v>
      </c>
      <c r="O13" s="1">
        <f>0.2*D13</f>
        <v>0.16800000000000001</v>
      </c>
      <c r="P13" s="1">
        <v>0.02</v>
      </c>
      <c r="R13" s="1">
        <f>0.85*I13</f>
        <v>0.6120000000000001</v>
      </c>
      <c r="T13" s="1">
        <v>0.2</v>
      </c>
      <c r="U13" s="1">
        <v>0.75</v>
      </c>
      <c r="V13" s="1">
        <v>0.04</v>
      </c>
      <c r="W13" s="1">
        <v>1</v>
      </c>
    </row>
    <row r="14" spans="1:23" x14ac:dyDescent="0.3">
      <c r="A14" s="2"/>
      <c r="B14" s="2"/>
      <c r="C14" s="2"/>
      <c r="D14" s="2"/>
      <c r="E14" s="2"/>
      <c r="F14" s="2"/>
      <c r="I14" s="1"/>
      <c r="O14" s="1"/>
      <c r="P14" s="1"/>
      <c r="R14" s="1"/>
      <c r="T14" s="1"/>
      <c r="U14" s="1"/>
      <c r="V14" s="1"/>
      <c r="W14" s="1"/>
    </row>
    <row r="15" spans="1:23" x14ac:dyDescent="0.3">
      <c r="A15" s="7" t="s">
        <v>25</v>
      </c>
      <c r="B15" s="5"/>
      <c r="C15" s="7" t="s">
        <v>27</v>
      </c>
      <c r="D15" s="7" t="s">
        <v>28</v>
      </c>
      <c r="E15" s="7" t="s">
        <v>29</v>
      </c>
      <c r="F15" s="2"/>
      <c r="I15" s="1"/>
      <c r="O15" s="1"/>
      <c r="P15" s="1"/>
      <c r="R15" s="1"/>
      <c r="T15" s="1"/>
      <c r="U15" s="1"/>
      <c r="V15" s="1"/>
      <c r="W15" s="1"/>
    </row>
    <row r="16" spans="1:23" x14ac:dyDescent="0.3">
      <c r="A16" s="2">
        <v>0.08</v>
      </c>
      <c r="B16" s="2"/>
      <c r="C16" s="2">
        <f>G13/4</f>
        <v>4.1095890410958909E-2</v>
      </c>
      <c r="D16" s="2">
        <v>1.4999999999999999E-2</v>
      </c>
      <c r="E16" s="2">
        <v>0.02</v>
      </c>
      <c r="F16" s="2"/>
      <c r="I16" s="1"/>
      <c r="O16" s="1"/>
      <c r="P16" s="1"/>
      <c r="R16" s="1"/>
      <c r="T16" s="1"/>
      <c r="U16" s="1"/>
      <c r="V16" s="1"/>
      <c r="W16" s="1"/>
    </row>
    <row r="18" spans="1:11" x14ac:dyDescent="0.3">
      <c r="A18" s="9" t="s">
        <v>7</v>
      </c>
      <c r="B18" s="9" t="s">
        <v>10</v>
      </c>
      <c r="C18" s="9" t="s">
        <v>17</v>
      </c>
      <c r="D18" s="9" t="s">
        <v>18</v>
      </c>
      <c r="F18" s="9" t="s">
        <v>6</v>
      </c>
      <c r="G18" s="9" t="s">
        <v>24</v>
      </c>
      <c r="H18" s="9" t="s">
        <v>26</v>
      </c>
    </row>
    <row r="19" spans="1:11" x14ac:dyDescent="0.3">
      <c r="A19">
        <f>G13+(D13+E13)/F13</f>
        <v>2.0866057838660579</v>
      </c>
      <c r="B19">
        <f>G13*(J13/I13)+(D13+E13)/I13</f>
        <v>1.349334094368341</v>
      </c>
      <c r="C19" s="1">
        <f>N13+(O13+P13)/F13</f>
        <v>0.54106544901065445</v>
      </c>
      <c r="D19">
        <f>N13*(R13/I13)+(O13+P13)/I13</f>
        <v>0.36590563165905632</v>
      </c>
      <c r="F19">
        <f>G13/(1-0.5*T13-((D13+V13)*U13)/(W13*D13))</f>
        <v>1.4383561643835627</v>
      </c>
      <c r="G19">
        <f>C16/(1-0.5*T13-((D13+A16)*U13)/(W13*D13))</f>
        <v>0.5230386052303857</v>
      </c>
      <c r="H19">
        <f>(M13+C16)/(1-0.5*T13-((D13-O13+D16+E16)*U13)/(W13*D13))</f>
        <v>0.45874482319209942</v>
      </c>
    </row>
    <row r="21" spans="1:11" x14ac:dyDescent="0.3">
      <c r="A21" s="12" t="s">
        <v>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A22" t="s">
        <v>34</v>
      </c>
    </row>
    <row r="23" spans="1:11" x14ac:dyDescent="0.3">
      <c r="A23" s="6" t="s">
        <v>30</v>
      </c>
      <c r="B23" s="6" t="s">
        <v>18</v>
      </c>
      <c r="C23">
        <v>0.36590600000000001</v>
      </c>
      <c r="D23" t="s">
        <v>23</v>
      </c>
      <c r="E23" s="10" t="s">
        <v>31</v>
      </c>
      <c r="F23">
        <v>0.45874500000000001</v>
      </c>
      <c r="G23" t="s">
        <v>23</v>
      </c>
    </row>
    <row r="24" spans="1:11" x14ac:dyDescent="0.3">
      <c r="B24" s="10" t="s">
        <v>17</v>
      </c>
      <c r="C24">
        <v>0.54106500000000002</v>
      </c>
      <c r="D24" t="s">
        <v>23</v>
      </c>
      <c r="E24" s="10" t="s">
        <v>33</v>
      </c>
      <c r="F24">
        <v>0.52303900000000003</v>
      </c>
      <c r="G24" t="s">
        <v>23</v>
      </c>
    </row>
    <row r="25" spans="1:11" x14ac:dyDescent="0.3">
      <c r="B25" s="10" t="s">
        <v>10</v>
      </c>
      <c r="C25">
        <v>1.349334</v>
      </c>
      <c r="D25" t="s">
        <v>23</v>
      </c>
      <c r="E25" s="10" t="s">
        <v>32</v>
      </c>
      <c r="F25" s="11">
        <v>1.438356</v>
      </c>
      <c r="G25" t="s">
        <v>23</v>
      </c>
    </row>
    <row r="26" spans="1:11" x14ac:dyDescent="0.3">
      <c r="B26" s="10" t="s">
        <v>7</v>
      </c>
      <c r="C26">
        <v>2.0866060000000002</v>
      </c>
      <c r="D26" t="s">
        <v>23</v>
      </c>
    </row>
  </sheetData>
  <mergeCells count="1">
    <mergeCell ref="A21:K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evgenij-2002@bk.ru</dc:creator>
  <cp:lastModifiedBy>evgenij-2002@bk.ru</cp:lastModifiedBy>
  <dcterms:created xsi:type="dcterms:W3CDTF">2022-04-18T17:22:04Z</dcterms:created>
  <dcterms:modified xsi:type="dcterms:W3CDTF">2022-05-23T07:38:20Z</dcterms:modified>
</cp:coreProperties>
</file>