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Учеба\Полиграфические машины, автоматы и поточные линии\Лабораторная работа №6\"/>
    </mc:Choice>
  </mc:AlternateContent>
  <xr:revisionPtr revIDLastSave="0" documentId="13_ncr:1_{410F2757-84A3-4762-AECB-DA5771FB2E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M24" i="1"/>
  <c r="H33" i="1"/>
  <c r="J32" i="1"/>
  <c r="J27" i="1"/>
  <c r="I27" i="1"/>
  <c r="H28" i="1"/>
  <c r="J24" i="1"/>
  <c r="I24" i="1"/>
  <c r="H24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23" i="1"/>
  <c r="D24" i="1" s="1"/>
  <c r="E24" i="1" l="1"/>
  <c r="D25" i="1"/>
  <c r="E23" i="1"/>
  <c r="H25" i="1" l="1"/>
  <c r="E25" i="1"/>
  <c r="D26" i="1"/>
  <c r="D27" i="1" l="1"/>
  <c r="H26" i="1"/>
  <c r="E26" i="1"/>
  <c r="D28" i="1" l="1"/>
  <c r="H27" i="1"/>
  <c r="E27" i="1"/>
  <c r="D29" i="1" l="1"/>
  <c r="E28" i="1"/>
  <c r="D30" i="1" l="1"/>
  <c r="H29" i="1"/>
  <c r="E29" i="1"/>
  <c r="D31" i="1" l="1"/>
  <c r="H30" i="1"/>
  <c r="E30" i="1"/>
  <c r="D32" i="1" l="1"/>
  <c r="H31" i="1"/>
  <c r="E31" i="1"/>
  <c r="D33" i="1" l="1"/>
  <c r="H32" i="1"/>
  <c r="E32" i="1"/>
  <c r="D34" i="1" l="1"/>
  <c r="E33" i="1"/>
  <c r="H34" i="1" l="1"/>
  <c r="I32" i="1" s="1"/>
  <c r="E34" i="1"/>
</calcChain>
</file>

<file path=xl/sharedStrings.xml><?xml version="1.0" encoding="utf-8"?>
<sst xmlns="http://schemas.openxmlformats.org/spreadsheetml/2006/main" count="27" uniqueCount="24">
  <si>
    <t>Вариант - 5</t>
  </si>
  <si>
    <t>N</t>
  </si>
  <si>
    <t>Z</t>
  </si>
  <si>
    <t>Порядковый номер</t>
  </si>
  <si>
    <t>n</t>
  </si>
  <si>
    <t>диаметр(мм)</t>
  </si>
  <si>
    <t>Количество зубьев</t>
  </si>
  <si>
    <t>угловая скорость</t>
  </si>
  <si>
    <t>R</t>
  </si>
  <si>
    <t>D</t>
  </si>
  <si>
    <t>радиус(м)</t>
  </si>
  <si>
    <t>-</t>
  </si>
  <si>
    <t>Раскатные цилиндры</t>
  </si>
  <si>
    <t>Раскатные валики</t>
  </si>
  <si>
    <t>Накатные валики</t>
  </si>
  <si>
    <t>Формный цилиндр</t>
  </si>
  <si>
    <t>Вывод:</t>
  </si>
  <si>
    <t>Кц</t>
  </si>
  <si>
    <t>Кв</t>
  </si>
  <si>
    <t>Кэф нак</t>
  </si>
  <si>
    <t>Кэф рас</t>
  </si>
  <si>
    <t>Кэф акк</t>
  </si>
  <si>
    <t>Кэф нак = 1,412698 Кэф рас = 4,396825397 Кэф акк = 5,80952381 Линий раската = 7</t>
  </si>
  <si>
    <t>Линий раската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</si>
</sst>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69713</xdr:colOff>
      <xdr:row>9</xdr:row>
      <xdr:rowOff>154556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6433" cy="180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T42"/>
  <sheetViews>
    <sheetView tabSelected="1" workbookViewId="0">
      <selection activeCell="O25" sqref="O25"/>
    </sheetView>
  </sheetViews>
  <sheetFormatPr defaultRowHeight="14.4" x14ac:dyDescent="0.3"/>
  <cols>
    <col min="1" max="1" width="10.6640625" bestFit="1" customWidth="1"/>
  </cols>
  <sheetData>
    <row r="12" spans="1:10" x14ac:dyDescent="0.3">
      <c r="H12" s="10"/>
      <c r="I12" s="2" t="s">
        <v>11</v>
      </c>
      <c r="J12" t="s">
        <v>15</v>
      </c>
    </row>
    <row r="13" spans="1:10" x14ac:dyDescent="0.3">
      <c r="A13" t="s">
        <v>0</v>
      </c>
      <c r="H13" s="1"/>
      <c r="I13" s="2" t="s">
        <v>11</v>
      </c>
      <c r="J13" t="s">
        <v>12</v>
      </c>
    </row>
    <row r="14" spans="1:10" x14ac:dyDescent="0.3">
      <c r="H14" s="5"/>
      <c r="I14" s="2" t="s">
        <v>11</v>
      </c>
      <c r="J14" t="s">
        <v>13</v>
      </c>
    </row>
    <row r="15" spans="1:10" x14ac:dyDescent="0.3">
      <c r="A15" t="s">
        <v>3</v>
      </c>
      <c r="H15" s="7"/>
      <c r="I15" s="2" t="s">
        <v>11</v>
      </c>
      <c r="J15" t="s">
        <v>14</v>
      </c>
    </row>
    <row r="16" spans="1:10" x14ac:dyDescent="0.3">
      <c r="A16" t="s">
        <v>6</v>
      </c>
    </row>
    <row r="17" spans="1:20" x14ac:dyDescent="0.3">
      <c r="A17" t="s">
        <v>7</v>
      </c>
    </row>
    <row r="18" spans="1:20" x14ac:dyDescent="0.3">
      <c r="A18" t="s">
        <v>10</v>
      </c>
    </row>
    <row r="19" spans="1:20" x14ac:dyDescent="0.3">
      <c r="A19" t="s">
        <v>5</v>
      </c>
    </row>
    <row r="22" spans="1:20" x14ac:dyDescent="0.3">
      <c r="A22" s="8" t="s">
        <v>1</v>
      </c>
      <c r="B22" s="8" t="s">
        <v>2</v>
      </c>
      <c r="C22" s="8" t="s">
        <v>4</v>
      </c>
      <c r="D22" s="8" t="s">
        <v>8</v>
      </c>
      <c r="E22" s="8" t="s">
        <v>9</v>
      </c>
      <c r="H22" s="12"/>
      <c r="I22" s="12"/>
      <c r="J22" s="12"/>
      <c r="K22" s="12"/>
      <c r="L22" s="12"/>
      <c r="M22" s="12"/>
      <c r="N22" s="12"/>
    </row>
    <row r="23" spans="1:20" x14ac:dyDescent="0.3">
      <c r="A23" s="9">
        <v>1</v>
      </c>
      <c r="B23" s="2">
        <v>75</v>
      </c>
      <c r="C23" s="2">
        <v>140</v>
      </c>
      <c r="D23" s="2">
        <f>(30*1.5)/(3.14*C23)</f>
        <v>0.10236578707916287</v>
      </c>
      <c r="E23" s="2">
        <f>2*D23*1000</f>
        <v>204.73157415832574</v>
      </c>
      <c r="M23" s="12" t="s">
        <v>20</v>
      </c>
      <c r="N23" s="12"/>
      <c r="O23" s="12" t="s">
        <v>21</v>
      </c>
      <c r="P23" s="12"/>
      <c r="Q23" s="12" t="s">
        <v>23</v>
      </c>
      <c r="R23" s="12"/>
      <c r="S23" s="12"/>
      <c r="T23" s="12"/>
    </row>
    <row r="24" spans="1:20" x14ac:dyDescent="0.3">
      <c r="A24" s="3">
        <v>2</v>
      </c>
      <c r="B24" s="2">
        <v>40</v>
      </c>
      <c r="C24" s="2">
        <f>(B23*C23)/B24</f>
        <v>262.5</v>
      </c>
      <c r="D24">
        <f>(D23*B24)/B23</f>
        <v>5.4595086442220192E-2</v>
      </c>
      <c r="E24" s="2">
        <f t="shared" ref="E24:E34" si="0">2*D24*1000</f>
        <v>109.19017288444039</v>
      </c>
      <c r="H24">
        <f>2*3.14*D24</f>
        <v>0.3428571428571428</v>
      </c>
      <c r="I24" s="13">
        <f>SUM(H24:H26)</f>
        <v>1.097142857142857</v>
      </c>
      <c r="J24" s="13">
        <f>I24/(0.6*0.9)</f>
        <v>2.0317460317460312</v>
      </c>
      <c r="K24" s="13" t="s">
        <v>17</v>
      </c>
      <c r="M24" s="12">
        <f>J24+J27</f>
        <v>4.3968253968253954</v>
      </c>
      <c r="N24" s="12"/>
      <c r="O24" s="12">
        <f>J32+M24</f>
        <v>5.8095238095238084</v>
      </c>
      <c r="P24" s="12"/>
      <c r="Q24" s="12">
        <v>7</v>
      </c>
      <c r="R24" s="12"/>
      <c r="S24" s="12"/>
      <c r="T24" s="12"/>
    </row>
    <row r="25" spans="1:20" x14ac:dyDescent="0.3">
      <c r="A25" s="3">
        <v>3</v>
      </c>
      <c r="B25" s="2">
        <v>43</v>
      </c>
      <c r="C25" s="2">
        <f t="shared" ref="C25:C34" si="1">(B24*C24)/B25</f>
        <v>244.18604651162789</v>
      </c>
      <c r="D25">
        <f t="shared" ref="D25:D34" si="2">(D24*B25)/B24</f>
        <v>5.8689717925386707E-2</v>
      </c>
      <c r="E25" s="2">
        <f t="shared" si="0"/>
        <v>117.37943585077342</v>
      </c>
      <c r="H25">
        <f t="shared" ref="H25:H34" si="3">2*3.14*D25</f>
        <v>0.36857142857142855</v>
      </c>
      <c r="I25" s="13"/>
      <c r="J25" s="13"/>
      <c r="K25" s="13"/>
    </row>
    <row r="26" spans="1:20" x14ac:dyDescent="0.3">
      <c r="A26" s="3">
        <v>4</v>
      </c>
      <c r="B26" s="2">
        <v>45</v>
      </c>
      <c r="C26" s="2">
        <f t="shared" si="1"/>
        <v>233.33333333333334</v>
      </c>
      <c r="D26">
        <f t="shared" si="2"/>
        <v>6.1419472247497719E-2</v>
      </c>
      <c r="E26" s="2">
        <f t="shared" si="0"/>
        <v>122.83894449499545</v>
      </c>
      <c r="H26">
        <f t="shared" si="3"/>
        <v>0.38571428571428568</v>
      </c>
      <c r="I26" s="13"/>
      <c r="J26" s="13"/>
      <c r="K26" s="13"/>
    </row>
    <row r="27" spans="1:20" x14ac:dyDescent="0.3">
      <c r="A27" s="4">
        <v>5</v>
      </c>
      <c r="B27" s="2">
        <v>24</v>
      </c>
      <c r="C27" s="2">
        <f t="shared" si="1"/>
        <v>437.5</v>
      </c>
      <c r="D27">
        <f t="shared" si="2"/>
        <v>3.2757051865332114E-2</v>
      </c>
      <c r="E27" s="2">
        <f t="shared" si="0"/>
        <v>65.514103730664232</v>
      </c>
      <c r="H27">
        <f t="shared" si="3"/>
        <v>0.20571428571428568</v>
      </c>
      <c r="I27" s="13">
        <f>SUM(H27:H31)</f>
        <v>1.2771428571428569</v>
      </c>
      <c r="J27" s="13">
        <f>I27/(0.6*0.9)</f>
        <v>2.3650793650793647</v>
      </c>
      <c r="K27" s="13" t="s">
        <v>18</v>
      </c>
    </row>
    <row r="28" spans="1:20" x14ac:dyDescent="0.3">
      <c r="A28" s="4">
        <v>6</v>
      </c>
      <c r="B28" s="2">
        <v>28</v>
      </c>
      <c r="C28" s="2">
        <f t="shared" si="1"/>
        <v>375</v>
      </c>
      <c r="D28">
        <f t="shared" si="2"/>
        <v>3.8216560509554132E-2</v>
      </c>
      <c r="E28" s="2">
        <f t="shared" si="0"/>
        <v>76.433121019108256</v>
      </c>
      <c r="H28">
        <f>2*3.14*D28</f>
        <v>0.23999999999999996</v>
      </c>
      <c r="I28" s="13"/>
      <c r="J28" s="13"/>
      <c r="K28" s="13"/>
    </row>
    <row r="29" spans="1:20" x14ac:dyDescent="0.3">
      <c r="A29" s="4">
        <v>7</v>
      </c>
      <c r="B29" s="2">
        <v>30</v>
      </c>
      <c r="C29" s="2">
        <f t="shared" si="1"/>
        <v>350</v>
      </c>
      <c r="D29">
        <f t="shared" si="2"/>
        <v>4.0946314831665144E-2</v>
      </c>
      <c r="E29" s="2">
        <f t="shared" si="0"/>
        <v>81.892629663330283</v>
      </c>
      <c r="H29">
        <f t="shared" si="3"/>
        <v>0.25714285714285712</v>
      </c>
      <c r="I29" s="13"/>
      <c r="J29" s="13"/>
      <c r="K29" s="13"/>
    </row>
    <row r="30" spans="1:20" x14ac:dyDescent="0.3">
      <c r="A30" s="4">
        <v>8</v>
      </c>
      <c r="B30" s="2">
        <v>33</v>
      </c>
      <c r="C30" s="2">
        <f t="shared" si="1"/>
        <v>318.18181818181819</v>
      </c>
      <c r="D30">
        <f t="shared" si="2"/>
        <v>4.5040946314831659E-2</v>
      </c>
      <c r="E30" s="2">
        <f t="shared" si="0"/>
        <v>90.081892629663315</v>
      </c>
      <c r="H30">
        <f t="shared" si="3"/>
        <v>0.28285714285714281</v>
      </c>
      <c r="I30" s="13"/>
      <c r="J30" s="13"/>
      <c r="K30" s="13"/>
    </row>
    <row r="31" spans="1:20" x14ac:dyDescent="0.3">
      <c r="A31" s="4">
        <v>9</v>
      </c>
      <c r="B31" s="2">
        <v>34</v>
      </c>
      <c r="C31" s="2">
        <f t="shared" si="1"/>
        <v>308.8235294117647</v>
      </c>
      <c r="D31">
        <f t="shared" si="2"/>
        <v>4.6405823475887169E-2</v>
      </c>
      <c r="E31" s="2">
        <f t="shared" si="0"/>
        <v>92.811646951774335</v>
      </c>
      <c r="H31">
        <f t="shared" si="3"/>
        <v>0.29142857142857143</v>
      </c>
      <c r="I31" s="13"/>
      <c r="J31" s="13"/>
      <c r="K31" s="13"/>
    </row>
    <row r="32" spans="1:20" x14ac:dyDescent="0.3">
      <c r="A32" s="6">
        <v>10</v>
      </c>
      <c r="B32" s="2">
        <v>29</v>
      </c>
      <c r="C32" s="2">
        <f t="shared" si="1"/>
        <v>362.06896551724139</v>
      </c>
      <c r="D32">
        <f t="shared" si="2"/>
        <v>3.9581437670609648E-2</v>
      </c>
      <c r="E32" s="2">
        <f t="shared" si="0"/>
        <v>79.162875341219291</v>
      </c>
      <c r="H32">
        <f t="shared" si="3"/>
        <v>0.24857142857142861</v>
      </c>
      <c r="I32" s="13">
        <f>SUM(H32:H34)</f>
        <v>0.7628571428571429</v>
      </c>
      <c r="J32" s="13">
        <f>I32/(0.6*0.9)</f>
        <v>1.4126984126984128</v>
      </c>
      <c r="K32" s="13" t="s">
        <v>19</v>
      </c>
    </row>
    <row r="33" spans="1:14" x14ac:dyDescent="0.3">
      <c r="A33" s="6">
        <v>11</v>
      </c>
      <c r="B33" s="2">
        <v>25</v>
      </c>
      <c r="C33" s="2">
        <f t="shared" si="1"/>
        <v>420</v>
      </c>
      <c r="D33">
        <f t="shared" si="2"/>
        <v>3.4121929026387623E-2</v>
      </c>
      <c r="E33" s="2">
        <f t="shared" si="0"/>
        <v>68.243858052775252</v>
      </c>
      <c r="H33">
        <f>2*3.14*D33</f>
        <v>0.21428571428571427</v>
      </c>
      <c r="I33" s="13"/>
      <c r="J33" s="13"/>
      <c r="K33" s="13"/>
    </row>
    <row r="34" spans="1:14" x14ac:dyDescent="0.3">
      <c r="A34" s="6">
        <v>12</v>
      </c>
      <c r="B34" s="2">
        <v>35</v>
      </c>
      <c r="C34" s="2">
        <f t="shared" si="1"/>
        <v>300</v>
      </c>
      <c r="D34">
        <f t="shared" si="2"/>
        <v>4.7770700636942671E-2</v>
      </c>
      <c r="E34" s="2">
        <f t="shared" si="0"/>
        <v>95.541401273885342</v>
      </c>
      <c r="H34">
        <f t="shared" si="3"/>
        <v>0.3</v>
      </c>
      <c r="I34" s="13"/>
      <c r="J34" s="13"/>
      <c r="K34" s="13"/>
    </row>
    <row r="37" spans="1:14" ht="17.399999999999999" x14ac:dyDescent="0.3">
      <c r="A37" s="11" t="s">
        <v>16</v>
      </c>
      <c r="B37" s="14" t="s">
        <v>22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</sheetData>
  <mergeCells count="17">
    <mergeCell ref="O23:P23"/>
    <mergeCell ref="O24:P24"/>
    <mergeCell ref="Q23:T23"/>
    <mergeCell ref="Q24:T24"/>
    <mergeCell ref="B37:N42"/>
    <mergeCell ref="H22:N22"/>
    <mergeCell ref="I24:I26"/>
    <mergeCell ref="I27:I31"/>
    <mergeCell ref="I32:I34"/>
    <mergeCell ref="K24:K26"/>
    <mergeCell ref="J24:J26"/>
    <mergeCell ref="J27:J31"/>
    <mergeCell ref="J32:J34"/>
    <mergeCell ref="K27:K31"/>
    <mergeCell ref="K32:K34"/>
    <mergeCell ref="M23:N23"/>
    <mergeCell ref="M24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2022-04-19T05:32:56Z</dcterms:created>
  <dcterms:modified xsi:type="dcterms:W3CDTF">2022-05-23T07:38:25Z</dcterms:modified>
</cp:coreProperties>
</file>