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Полиграфические машины, автоматы и поточные линии\Лабораторная работа №8\"/>
    </mc:Choice>
  </mc:AlternateContent>
  <xr:revisionPtr revIDLastSave="0" documentId="13_ncr:1_{430ADD5C-C33C-405D-9106-98BF30AD2DA7}" xr6:coauthVersionLast="45" xr6:coauthVersionMax="45" xr10:uidLastSave="{00000000-0000-0000-0000-000000000000}"/>
  <bookViews>
    <workbookView xWindow="-108" yWindow="-108" windowWidth="23256" windowHeight="12576" xr2:uid="{17831E9A-76AD-4E4F-9907-9BA126BC75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" i="1" l="1"/>
  <c r="T19" i="1"/>
  <c r="S19" i="1"/>
  <c r="Q13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6" i="1"/>
  <c r="S16" i="1"/>
  <c r="R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6" i="1"/>
  <c r="K16" i="1"/>
  <c r="L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6" i="1"/>
  <c r="J1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7" i="1"/>
  <c r="H18" i="1"/>
  <c r="H19" i="1"/>
  <c r="H20" i="1"/>
  <c r="H21" i="1"/>
  <c r="H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6" i="1"/>
  <c r="G16" i="1"/>
  <c r="C16" i="1"/>
  <c r="A16" i="1"/>
</calcChain>
</file>

<file path=xl/sharedStrings.xml><?xml version="1.0" encoding="utf-8"?>
<sst xmlns="http://schemas.openxmlformats.org/spreadsheetml/2006/main" count="33" uniqueCount="33">
  <si>
    <t>w</t>
  </si>
  <si>
    <t>K</t>
  </si>
  <si>
    <t>lc</t>
  </si>
  <si>
    <t>fi</t>
  </si>
  <si>
    <t>n</t>
  </si>
  <si>
    <t>w1</t>
  </si>
  <si>
    <t>w2</t>
  </si>
  <si>
    <t>E2</t>
  </si>
  <si>
    <t>M2ин</t>
  </si>
  <si>
    <t>m1</t>
  </si>
  <si>
    <t>mk</t>
  </si>
  <si>
    <t>z</t>
  </si>
  <si>
    <t>r</t>
  </si>
  <si>
    <t>Jв</t>
  </si>
  <si>
    <t>Мст</t>
  </si>
  <si>
    <t>Mвс</t>
  </si>
  <si>
    <t>fпр</t>
  </si>
  <si>
    <t>g</t>
  </si>
  <si>
    <t>Mкс</t>
  </si>
  <si>
    <t>М2</t>
  </si>
  <si>
    <t>Mдв</t>
  </si>
  <si>
    <t>wдв</t>
  </si>
  <si>
    <t>ne</t>
  </si>
  <si>
    <t>np</t>
  </si>
  <si>
    <t>nzp</t>
  </si>
  <si>
    <t>nm</t>
  </si>
  <si>
    <t>Nдвмакс</t>
  </si>
  <si>
    <t>Вт</t>
  </si>
  <si>
    <t>рад/с^2</t>
  </si>
  <si>
    <t>рад/с</t>
  </si>
  <si>
    <t xml:space="preserve"> H*м</t>
  </si>
  <si>
    <t>в-5</t>
  </si>
  <si>
    <t>Вывод: Nдвмакс =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</si>
</sst>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w2=f(fi)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Лист1!$E$16:$E$196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Лист1!$F$16:$F$196</c:f>
              <c:numCache>
                <c:formatCode>General</c:formatCode>
                <c:ptCount val="181"/>
                <c:pt idx="0">
                  <c:v>1.0298912615986216E-16</c:v>
                </c:pt>
                <c:pt idx="1">
                  <c:v>2.9342926770389466E-2</c:v>
                </c:pt>
                <c:pt idx="2">
                  <c:v>5.8683179599734139E-2</c:v>
                </c:pt>
                <c:pt idx="3">
                  <c:v>8.8018072643876122E-2</c:v>
                </c:pt>
                <c:pt idx="4">
                  <c:v>0.11734489626366269</c:v>
                </c:pt>
                <c:pt idx="5">
                  <c:v>0.14666090515563288</c:v>
                </c:pt>
                <c:pt idx="6">
                  <c:v>0.17596330651680103</c:v>
                </c:pt>
                <c:pt idx="7">
                  <c:v>0.20524924825538313</c:v>
                </c:pt>
                <c:pt idx="8">
                  <c:v>0.23451580725969723</c:v>
                </c:pt>
                <c:pt idx="9">
                  <c:v>0.26375997773797621</c:v>
                </c:pt>
                <c:pt idx="10">
                  <c:v>0.29297865964242059</c:v>
                </c:pt>
                <c:pt idx="11">
                  <c:v>0.32216864719150495</c:v>
                </c:pt>
                <c:pt idx="12">
                  <c:v>0.3513266175053249</c:v>
                </c:pt>
                <c:pt idx="13">
                  <c:v>0.38044911936963327</c:v>
                </c:pt>
                <c:pt idx="14">
                  <c:v>0.40953256214515699</c:v>
                </c:pt>
                <c:pt idx="15">
                  <c:v>0.438573204839798</c:v>
                </c:pt>
                <c:pt idx="16">
                  <c:v>0.46756714536242489</c:v>
                </c:pt>
                <c:pt idx="17">
                  <c:v>0.49651030997810436</c:v>
                </c:pt>
                <c:pt idx="18">
                  <c:v>0.52539844298584515</c:v>
                </c:pt>
                <c:pt idx="19">
                  <c:v>0.55422709664119019</c:v>
                </c:pt>
                <c:pt idx="20">
                  <c:v>0.58299162134730054</c:v>
                </c:pt>
                <c:pt idx="21">
                  <c:v>0.61168715613952129</c:v>
                </c:pt>
                <c:pt idx="22">
                  <c:v>0.64030861948978313</c:v>
                </c:pt>
                <c:pt idx="23">
                  <c:v>0.66885070045857742</c:v>
                </c:pt>
                <c:pt idx="24">
                  <c:v>0.69730785022361663</c:v>
                </c:pt>
                <c:pt idx="25">
                  <c:v>0.72567427401567575</c:v>
                </c:pt>
                <c:pt idx="26">
                  <c:v>0.75394392349343975</c:v>
                </c:pt>
                <c:pt idx="27">
                  <c:v>0.78211048959050244</c:v>
                </c:pt>
                <c:pt idx="28">
                  <c:v>0.81016739586890207</c:v>
                </c:pt>
                <c:pt idx="29">
                  <c:v>0.83810779241476474</c:v>
                </c:pt>
                <c:pt idx="30">
                  <c:v>0.86592455031271687</c:v>
                </c:pt>
                <c:pt idx="31">
                  <c:v>0.89361025673670691</c:v>
                </c:pt>
                <c:pt idx="32">
                  <c:v>0.92115721069574141</c:v>
                </c:pt>
                <c:pt idx="33">
                  <c:v>0.94855741947374272</c:v>
                </c:pt>
                <c:pt idx="34">
                  <c:v>0.97580259580329554</c:v>
                </c:pt>
                <c:pt idx="35">
                  <c:v>1.0028841558133954</c:v>
                </c:pt>
                <c:pt idx="36">
                  <c:v>1.0297932177914721</c:v>
                </c:pt>
                <c:pt idx="37">
                  <c:v>1.0565206017998874</c:v>
                </c:pt>
                <c:pt idx="38">
                  <c:v>1.08305683018677</c:v>
                </c:pt>
                <c:pt idx="39">
                  <c:v>1.1093921290304705</c:v>
                </c:pt>
                <c:pt idx="40">
                  <c:v>1.1355164305560101</c:v>
                </c:pt>
                <c:pt idx="41">
                  <c:v>1.1614193765607261</c:v>
                </c:pt>
                <c:pt idx="42">
                  <c:v>1.1870903228847638</c:v>
                </c:pt>
                <c:pt idx="43">
                  <c:v>1.2125183449602128</c:v>
                </c:pt>
                <c:pt idx="44">
                  <c:v>1.2376922444704375</c:v>
                </c:pt>
                <c:pt idx="45">
                  <c:v>1.2626005571485468</c:v>
                </c:pt>
                <c:pt idx="46">
                  <c:v>1.2872315617409547</c:v>
                </c:pt>
                <c:pt idx="47">
                  <c:v>1.3115732901585808</c:v>
                </c:pt>
                <c:pt idx="48">
                  <c:v>1.3356135388344625</c:v>
                </c:pt>
                <c:pt idx="49">
                  <c:v>1.3593398813023343</c:v>
                </c:pt>
                <c:pt idx="50">
                  <c:v>1.3827396820061524</c:v>
                </c:pt>
                <c:pt idx="51">
                  <c:v>1.4058001113455387</c:v>
                </c:pt>
                <c:pt idx="52">
                  <c:v>1.428508161956731</c:v>
                </c:pt>
                <c:pt idx="53">
                  <c:v>1.4508506662228979</c:v>
                </c:pt>
                <c:pt idx="54">
                  <c:v>1.4728143150015398</c:v>
                </c:pt>
                <c:pt idx="55">
                  <c:v>1.4943856775503064</c:v>
                </c:pt>
                <c:pt idx="56">
                  <c:v>1.5155512226257899</c:v>
                </c:pt>
                <c:pt idx="57">
                  <c:v>1.536297340722895</c:v>
                </c:pt>
                <c:pt idx="58">
                  <c:v>1.5566103674151508</c:v>
                </c:pt>
                <c:pt idx="59">
                  <c:v>1.5764766077489445</c:v>
                </c:pt>
                <c:pt idx="60">
                  <c:v>1.5958823616371414</c:v>
                </c:pt>
                <c:pt idx="61">
                  <c:v>1.6148139501899572</c:v>
                </c:pt>
                <c:pt idx="62">
                  <c:v>1.6332577429133563</c:v>
                </c:pt>
                <c:pt idx="63">
                  <c:v>1.6512001856976934</c:v>
                </c:pt>
                <c:pt idx="64">
                  <c:v>1.668627829511903</c:v>
                </c:pt>
                <c:pt idx="65">
                  <c:v>1.6855273597112905</c:v>
                </c:pt>
                <c:pt idx="66">
                  <c:v>1.7018856258600241</c:v>
                </c:pt>
                <c:pt idx="67">
                  <c:v>1.7176896719627937</c:v>
                </c:pt>
                <c:pt idx="68">
                  <c:v>1.7329267669938893</c:v>
                </c:pt>
                <c:pt idx="69">
                  <c:v>1.7475844356062413</c:v>
                </c:pt>
                <c:pt idx="70">
                  <c:v>1.7616504888977966</c:v>
                </c:pt>
                <c:pt idx="71">
                  <c:v>1.7751130551081076</c:v>
                </c:pt>
                <c:pt idx="72">
                  <c:v>1.7879606101141889</c:v>
                </c:pt>
                <c:pt idx="73">
                  <c:v>1.8001820075916806</c:v>
                </c:pt>
                <c:pt idx="74">
                  <c:v>1.8117665087051233</c:v>
                </c:pt>
                <c:pt idx="75">
                  <c:v>1.822703811189873</c:v>
                </c:pt>
                <c:pt idx="76">
                  <c:v>1.8329840776877604</c:v>
                </c:pt>
                <c:pt idx="77">
                  <c:v>1.842597963199196</c:v>
                </c:pt>
                <c:pt idx="78">
                  <c:v>1.8515366415159957</c:v>
                </c:pt>
                <c:pt idx="79">
                  <c:v>1.8597918305017886</c:v>
                </c:pt>
                <c:pt idx="80">
                  <c:v>1.867355816090474</c:v>
                </c:pt>
                <c:pt idx="81">
                  <c:v>1.8742214748778308</c:v>
                </c:pt>
                <c:pt idx="82">
                  <c:v>1.8803822951870037</c:v>
                </c:pt>
                <c:pt idx="83">
                  <c:v>1.8858323964952046</c:v>
                </c:pt>
                <c:pt idx="84">
                  <c:v>1.8905665471165083</c:v>
                </c:pt>
                <c:pt idx="85">
                  <c:v>1.8945801800440527</c:v>
                </c:pt>
                <c:pt idx="86">
                  <c:v>1.8978694068642283</c:v>
                </c:pt>
                <c:pt idx="87">
                  <c:v>1.9004310296654634</c:v>
                </c:pt>
                <c:pt idx="88">
                  <c:v>1.902262550874892</c:v>
                </c:pt>
                <c:pt idx="89">
                  <c:v>1.9033621809675259</c:v>
                </c:pt>
                <c:pt idx="90">
                  <c:v>1.9037288440042939</c:v>
                </c:pt>
                <c:pt idx="91">
                  <c:v>1.9033621809675259</c:v>
                </c:pt>
                <c:pt idx="92">
                  <c:v>1.902262550874892</c:v>
                </c:pt>
                <c:pt idx="93">
                  <c:v>1.9004310296654634</c:v>
                </c:pt>
                <c:pt idx="94">
                  <c:v>1.8978694068642283</c:v>
                </c:pt>
                <c:pt idx="95">
                  <c:v>1.8945801800440527</c:v>
                </c:pt>
                <c:pt idx="96">
                  <c:v>1.8905665471165083</c:v>
                </c:pt>
                <c:pt idx="97">
                  <c:v>1.8858323964952046</c:v>
                </c:pt>
                <c:pt idx="98">
                  <c:v>1.8803822951870037</c:v>
                </c:pt>
                <c:pt idx="99">
                  <c:v>1.8742214748778308</c:v>
                </c:pt>
                <c:pt idx="100">
                  <c:v>1.867355816090474</c:v>
                </c:pt>
                <c:pt idx="101">
                  <c:v>1.8597918305017886</c:v>
                </c:pt>
                <c:pt idx="102">
                  <c:v>1.8515366415159957</c:v>
                </c:pt>
                <c:pt idx="103">
                  <c:v>1.842597963199196</c:v>
                </c:pt>
                <c:pt idx="104">
                  <c:v>1.8329840776877604</c:v>
                </c:pt>
                <c:pt idx="105">
                  <c:v>1.822703811189873</c:v>
                </c:pt>
                <c:pt idx="106">
                  <c:v>1.8117665087051233</c:v>
                </c:pt>
                <c:pt idx="107">
                  <c:v>1.8001820075916806</c:v>
                </c:pt>
                <c:pt idx="108">
                  <c:v>1.7879606101141889</c:v>
                </c:pt>
                <c:pt idx="109">
                  <c:v>1.7751130551081076</c:v>
                </c:pt>
                <c:pt idx="110">
                  <c:v>1.7616504888977966</c:v>
                </c:pt>
                <c:pt idx="111">
                  <c:v>1.7475844356062413</c:v>
                </c:pt>
                <c:pt idx="112">
                  <c:v>1.7329267669938893</c:v>
                </c:pt>
                <c:pt idx="113">
                  <c:v>1.7176896719627937</c:v>
                </c:pt>
                <c:pt idx="114">
                  <c:v>1.7018856258600241</c:v>
                </c:pt>
                <c:pt idx="115">
                  <c:v>1.6855273597112905</c:v>
                </c:pt>
                <c:pt idx="116">
                  <c:v>1.668627829511903</c:v>
                </c:pt>
                <c:pt idx="117">
                  <c:v>1.6512001856976934</c:v>
                </c:pt>
                <c:pt idx="118">
                  <c:v>1.6332577429133563</c:v>
                </c:pt>
                <c:pt idx="119">
                  <c:v>1.6148139501899572</c:v>
                </c:pt>
                <c:pt idx="120">
                  <c:v>1.5958823616371414</c:v>
                </c:pt>
                <c:pt idx="121">
                  <c:v>1.5764766077489445</c:v>
                </c:pt>
                <c:pt idx="122">
                  <c:v>1.5566103674151508</c:v>
                </c:pt>
                <c:pt idx="123">
                  <c:v>1.536297340722895</c:v>
                </c:pt>
                <c:pt idx="124">
                  <c:v>1.5155512226257899</c:v>
                </c:pt>
                <c:pt idx="125">
                  <c:v>1.4943856775503064</c:v>
                </c:pt>
                <c:pt idx="126">
                  <c:v>1.4728143150015398</c:v>
                </c:pt>
                <c:pt idx="127">
                  <c:v>1.4508506662228979</c:v>
                </c:pt>
                <c:pt idx="128">
                  <c:v>1.428508161956731</c:v>
                </c:pt>
                <c:pt idx="129">
                  <c:v>1.4058001113455387</c:v>
                </c:pt>
                <c:pt idx="130">
                  <c:v>1.3827396820061524</c:v>
                </c:pt>
                <c:pt idx="131">
                  <c:v>1.3593398813023343</c:v>
                </c:pt>
                <c:pt idx="132">
                  <c:v>1.3356135388344625</c:v>
                </c:pt>
                <c:pt idx="133">
                  <c:v>1.3115732901585808</c:v>
                </c:pt>
                <c:pt idx="134">
                  <c:v>1.2872315617409547</c:v>
                </c:pt>
                <c:pt idx="135">
                  <c:v>1.2626005571485468</c:v>
                </c:pt>
                <c:pt idx="136">
                  <c:v>1.2376922444704375</c:v>
                </c:pt>
                <c:pt idx="137">
                  <c:v>1.2125183449602128</c:v>
                </c:pt>
                <c:pt idx="138">
                  <c:v>1.1870903228847638</c:v>
                </c:pt>
                <c:pt idx="139">
                  <c:v>1.1614193765607261</c:v>
                </c:pt>
                <c:pt idx="140">
                  <c:v>1.1355164305560101</c:v>
                </c:pt>
                <c:pt idx="141">
                  <c:v>1.1093921290304705</c:v>
                </c:pt>
                <c:pt idx="142">
                  <c:v>1.08305683018677</c:v>
                </c:pt>
                <c:pt idx="143">
                  <c:v>1.0565206017998874</c:v>
                </c:pt>
                <c:pt idx="144">
                  <c:v>1.0297932177914721</c:v>
                </c:pt>
                <c:pt idx="145">
                  <c:v>1.0028841558133954</c:v>
                </c:pt>
                <c:pt idx="146">
                  <c:v>0.97580259580329554</c:v>
                </c:pt>
                <c:pt idx="147">
                  <c:v>0.94855741947374272</c:v>
                </c:pt>
                <c:pt idx="148">
                  <c:v>0.92115721069574141</c:v>
                </c:pt>
                <c:pt idx="149">
                  <c:v>0.89361025673670691</c:v>
                </c:pt>
                <c:pt idx="150">
                  <c:v>0.86592455031271687</c:v>
                </c:pt>
                <c:pt idx="151">
                  <c:v>0.83810779241476474</c:v>
                </c:pt>
                <c:pt idx="152">
                  <c:v>0.81016739586890207</c:v>
                </c:pt>
                <c:pt idx="153">
                  <c:v>0.78211048959050244</c:v>
                </c:pt>
                <c:pt idx="154">
                  <c:v>0.75394392349343975</c:v>
                </c:pt>
                <c:pt idx="155">
                  <c:v>0.72567427401567575</c:v>
                </c:pt>
                <c:pt idx="156">
                  <c:v>0.69730785022361663</c:v>
                </c:pt>
                <c:pt idx="157">
                  <c:v>0.66885070045857742</c:v>
                </c:pt>
                <c:pt idx="158">
                  <c:v>0.64030861948978313</c:v>
                </c:pt>
                <c:pt idx="159">
                  <c:v>0.61168715613952129</c:v>
                </c:pt>
                <c:pt idx="160">
                  <c:v>0.58299162134730054</c:v>
                </c:pt>
                <c:pt idx="161">
                  <c:v>0.55422709664119019</c:v>
                </c:pt>
                <c:pt idx="162">
                  <c:v>0.52539844298584515</c:v>
                </c:pt>
                <c:pt idx="163">
                  <c:v>0.49651030997810436</c:v>
                </c:pt>
                <c:pt idx="164">
                  <c:v>0.46756714536242489</c:v>
                </c:pt>
                <c:pt idx="165">
                  <c:v>0.438573204839798</c:v>
                </c:pt>
                <c:pt idx="166">
                  <c:v>0.40953256214515699</c:v>
                </c:pt>
                <c:pt idx="167">
                  <c:v>0.38044911936963327</c:v>
                </c:pt>
                <c:pt idx="168">
                  <c:v>0.3513266175053249</c:v>
                </c:pt>
                <c:pt idx="169">
                  <c:v>0.32216864719150495</c:v>
                </c:pt>
                <c:pt idx="170">
                  <c:v>0.29297865964242059</c:v>
                </c:pt>
                <c:pt idx="171">
                  <c:v>0.26375997773797621</c:v>
                </c:pt>
                <c:pt idx="172">
                  <c:v>0.23451580725969723</c:v>
                </c:pt>
                <c:pt idx="173">
                  <c:v>0.20524924825538313</c:v>
                </c:pt>
                <c:pt idx="174">
                  <c:v>0.17596330651680103</c:v>
                </c:pt>
                <c:pt idx="175">
                  <c:v>0.14666090515563288</c:v>
                </c:pt>
                <c:pt idx="176">
                  <c:v>0.11734489626366269</c:v>
                </c:pt>
                <c:pt idx="177">
                  <c:v>8.8018072643876122E-2</c:v>
                </c:pt>
                <c:pt idx="178">
                  <c:v>5.8683179599734139E-2</c:v>
                </c:pt>
                <c:pt idx="179">
                  <c:v>2.9342926770389466E-2</c:v>
                </c:pt>
                <c:pt idx="180">
                  <c:v>1.0298912615986216E-16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2-4423-956A-ED8C5157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71728"/>
        <c:axId val="1719289568"/>
      </c:lineChart>
      <c:catAx>
        <c:axId val="18923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289568"/>
        <c:crosses val="autoZero"/>
        <c:auto val="1"/>
        <c:lblAlgn val="ctr"/>
        <c:lblOffset val="100"/>
        <c:noMultiLvlLbl val="0"/>
      </c:catAx>
      <c:valAx>
        <c:axId val="17192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3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E2=f(fI)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Лист1!$E$16:$E$196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Лист1!$H$16:$H$196</c:f>
              <c:numCache>
                <c:formatCode>General</c:formatCode>
                <c:ptCount val="181"/>
                <c:pt idx="0">
                  <c:v>8.7985488573869066</c:v>
                </c:pt>
                <c:pt idx="1">
                  <c:v>8.8157788097003653</c:v>
                </c:pt>
                <c:pt idx="2">
                  <c:v>8.8315659579598407</c:v>
                </c:pt>
                <c:pt idx="3">
                  <c:v>8.8458927932768194</c:v>
                </c:pt>
                <c:pt idx="4">
                  <c:v>8.8587395922643779</c:v>
                </c:pt>
                <c:pt idx="5">
                  <c:v>8.8700844127783025</c:v>
                </c:pt>
                <c:pt idx="6">
                  <c:v>8.879903092901273</c:v>
                </c:pt>
                <c:pt idx="7">
                  <c:v>8.8881692533115313</c:v>
                </c:pt>
                <c:pt idx="8">
                  <c:v>8.8948543031934513</c:v>
                </c:pt>
                <c:pt idx="9">
                  <c:v>8.8999274498636716</c:v>
                </c:pt>
                <c:pt idx="10">
                  <c:v>8.9033557123019254</c:v>
                </c:pt>
                <c:pt idx="11">
                  <c:v>8.905103938790683</c:v>
                </c:pt>
                <c:pt idx="12">
                  <c:v>8.9051348288823178</c:v>
                </c:pt>
                <c:pt idx="13">
                  <c:v>8.9034089599260042</c:v>
                </c:pt>
                <c:pt idx="14">
                  <c:v>8.8998848183993999</c:v>
                </c:pt>
                <c:pt idx="15">
                  <c:v>8.8945188363018328</c:v>
                </c:pt>
                <c:pt idx="16">
                  <c:v>8.8872654328761858</c:v>
                </c:pt>
                <c:pt idx="17">
                  <c:v>8.8780770619358407</c:v>
                </c:pt>
                <c:pt idx="18">
                  <c:v>8.8669042650807093</c:v>
                </c:pt>
                <c:pt idx="19">
                  <c:v>8.8536957310920918</c:v>
                </c:pt>
                <c:pt idx="20">
                  <c:v>8.8383983618003175</c:v>
                </c:pt>
                <c:pt idx="21">
                  <c:v>8.820957344720858</c:v>
                </c:pt>
                <c:pt idx="22">
                  <c:v>8.8013162327543331</c:v>
                </c:pt>
                <c:pt idx="23">
                  <c:v>8.7794170312428115</c:v>
                </c:pt>
                <c:pt idx="24">
                  <c:v>8.7552002926693717</c:v>
                </c:pt>
                <c:pt idx="25">
                  <c:v>8.7286052192793147</c:v>
                </c:pt>
                <c:pt idx="26">
                  <c:v>8.6995697738897011</c:v>
                </c:pt>
                <c:pt idx="27">
                  <c:v>8.6680307991391299</c:v>
                </c:pt>
                <c:pt idx="28">
                  <c:v>8.6339241454110169</c:v>
                </c:pt>
                <c:pt idx="29">
                  <c:v>8.5971848076414066</c:v>
                </c:pt>
                <c:pt idx="30">
                  <c:v>8.5577470711963652</c:v>
                </c:pt>
                <c:pt idx="31">
                  <c:v>8.5155446669736428</c:v>
                </c:pt>
                <c:pt idx="32">
                  <c:v>8.470510935848873</c:v>
                </c:pt>
                <c:pt idx="33">
                  <c:v>8.4225790025478258</c:v>
                </c:pt>
                <c:pt idx="34">
                  <c:v>8.3716819589829505</c:v>
                </c:pt>
                <c:pt idx="35">
                  <c:v>8.3177530570446461</c:v>
                </c:pt>
                <c:pt idx="36">
                  <c:v>8.2607259107853608</c:v>
                </c:pt>
                <c:pt idx="37">
                  <c:v>8.2005347078777735</c:v>
                </c:pt>
                <c:pt idx="38">
                  <c:v>8.1371144301669052</c:v>
                </c:pt>
                <c:pt idx="39">
                  <c:v>8.0704010830703119</c:v>
                </c:pt>
                <c:pt idx="40">
                  <c:v>8.0003319335104397</c:v>
                </c:pt>
                <c:pt idx="41">
                  <c:v>7.9268457559894374</c:v>
                </c:pt>
                <c:pt idx="42">
                  <c:v>7.8498830863388793</c:v>
                </c:pt>
                <c:pt idx="43">
                  <c:v>7.7693864825960439</c:v>
                </c:pt>
                <c:pt idx="44">
                  <c:v>7.6853007923743117</c:v>
                </c:pt>
                <c:pt idx="45">
                  <c:v>7.5975734260090588</c:v>
                </c:pt>
                <c:pt idx="46">
                  <c:v>7.5061546346722503</c:v>
                </c:pt>
                <c:pt idx="47">
                  <c:v>7.4109977925595771</c:v>
                </c:pt>
                <c:pt idx="48">
                  <c:v>7.31205968216433</c:v>
                </c:pt>
                <c:pt idx="49">
                  <c:v>7.2093007815627663</c:v>
                </c:pt>
                <c:pt idx="50">
                  <c:v>7.102685552547686</c:v>
                </c:pt>
                <c:pt idx="51">
                  <c:v>6.9921827283609721</c:v>
                </c:pt>
                <c:pt idx="52">
                  <c:v>6.8777655996932401</c:v>
                </c:pt>
                <c:pt idx="53">
                  <c:v>6.7594122975403055</c:v>
                </c:pt>
                <c:pt idx="54">
                  <c:v>6.6371060714331795</c:v>
                </c:pt>
                <c:pt idx="55">
                  <c:v>6.5108355614918532</c:v>
                </c:pt>
                <c:pt idx="56">
                  <c:v>6.3805950626944012</c:v>
                </c:pt>
                <c:pt idx="57">
                  <c:v>6.2463847797028818</c:v>
                </c:pt>
                <c:pt idx="58">
                  <c:v>6.1082110705479131</c:v>
                </c:pt>
                <c:pt idx="59">
                  <c:v>5.9660866774448076</c:v>
                </c:pt>
                <c:pt idx="60">
                  <c:v>5.8200309429979145</c:v>
                </c:pt>
                <c:pt idx="61">
                  <c:v>5.6700700100465316</c:v>
                </c:pt>
                <c:pt idx="62">
                  <c:v>5.516237003416844</c:v>
                </c:pt>
                <c:pt idx="63">
                  <c:v>5.3585721918704143</c:v>
                </c:pt>
                <c:pt idx="64">
                  <c:v>5.1971231285816382</c:v>
                </c:pt>
                <c:pt idx="65">
                  <c:v>5.0319447685346788</c:v>
                </c:pt>
                <c:pt idx="66">
                  <c:v>4.8630995613054493</c:v>
                </c:pt>
                <c:pt idx="67">
                  <c:v>4.6906575177858887</c:v>
                </c:pt>
                <c:pt idx="68">
                  <c:v>4.5146962495166898</c:v>
                </c:pt>
                <c:pt idx="69">
                  <c:v>4.3353009794201789</c:v>
                </c:pt>
                <c:pt idx="70">
                  <c:v>4.1525645228669061</c:v>
                </c:pt>
                <c:pt idx="71">
                  <c:v>3.966587238167238</c:v>
                </c:pt>
                <c:pt idx="72">
                  <c:v>3.7774769457514825</c:v>
                </c:pt>
                <c:pt idx="73">
                  <c:v>3.5853488154884254</c:v>
                </c:pt>
                <c:pt idx="74">
                  <c:v>3.3903252217903419</c:v>
                </c:pt>
                <c:pt idx="75">
                  <c:v>3.1925355663620523</c:v>
                </c:pt>
                <c:pt idx="76">
                  <c:v>2.9921160686695383</c:v>
                </c:pt>
                <c:pt idx="77">
                  <c:v>2.7892095244289679</c:v>
                </c:pt>
                <c:pt idx="78">
                  <c:v>2.5839650326469679</c:v>
                </c:pt>
                <c:pt idx="79">
                  <c:v>2.3765376919754764</c:v>
                </c:pt>
                <c:pt idx="80">
                  <c:v>2.1670882673772325</c:v>
                </c:pt>
                <c:pt idx="81">
                  <c:v>1.955782828328152</c:v>
                </c:pt>
                <c:pt idx="82">
                  <c:v>1.7427923600081441</c:v>
                </c:pt>
                <c:pt idx="83">
                  <c:v>1.5282923491496592</c:v>
                </c:pt>
                <c:pt idx="84">
                  <c:v>1.3124623464209006</c:v>
                </c:pt>
                <c:pt idx="85">
                  <c:v>1.0954855074157364</c:v>
                </c:pt>
                <c:pt idx="86">
                  <c:v>0.87754811450249548</c:v>
                </c:pt>
                <c:pt idx="87">
                  <c:v>0.65883908194681984</c:v>
                </c:pt>
                <c:pt idx="88">
                  <c:v>0.43954944686754438</c:v>
                </c:pt>
                <c:pt idx="89">
                  <c:v>0.21987184870733587</c:v>
                </c:pt>
                <c:pt idx="90">
                  <c:v>0</c:v>
                </c:pt>
                <c:pt idx="91">
                  <c:v>-0.21987184870733587</c:v>
                </c:pt>
                <c:pt idx="92">
                  <c:v>-0.43954944686754438</c:v>
                </c:pt>
                <c:pt idx="93">
                  <c:v>-0.65883908194681984</c:v>
                </c:pt>
                <c:pt idx="94">
                  <c:v>-0.87754811450249548</c:v>
                </c:pt>
                <c:pt idx="95">
                  <c:v>-1.0954855074157364</c:v>
                </c:pt>
                <c:pt idx="96">
                  <c:v>-1.3124623464209006</c:v>
                </c:pt>
                <c:pt idx="97">
                  <c:v>-1.5282923491496592</c:v>
                </c:pt>
                <c:pt idx="98">
                  <c:v>-1.7427923600081441</c:v>
                </c:pt>
                <c:pt idx="99">
                  <c:v>-1.955782828328152</c:v>
                </c:pt>
                <c:pt idx="100">
                  <c:v>-2.1670882673772325</c:v>
                </c:pt>
                <c:pt idx="101">
                  <c:v>-2.3765376919754764</c:v>
                </c:pt>
                <c:pt idx="102">
                  <c:v>-2.5839650326469679</c:v>
                </c:pt>
                <c:pt idx="103">
                  <c:v>-2.7892095244289679</c:v>
                </c:pt>
                <c:pt idx="104">
                  <c:v>-2.9921160686695383</c:v>
                </c:pt>
                <c:pt idx="105">
                  <c:v>-3.1925355663620523</c:v>
                </c:pt>
                <c:pt idx="106">
                  <c:v>-3.3903252217903419</c:v>
                </c:pt>
                <c:pt idx="107">
                  <c:v>-3.5853488154884254</c:v>
                </c:pt>
                <c:pt idx="108">
                  <c:v>-3.7774769457514825</c:v>
                </c:pt>
                <c:pt idx="109">
                  <c:v>-3.966587238167238</c:v>
                </c:pt>
                <c:pt idx="110">
                  <c:v>-4.1525645228669061</c:v>
                </c:pt>
                <c:pt idx="111">
                  <c:v>-4.3353009794201789</c:v>
                </c:pt>
                <c:pt idx="112">
                  <c:v>-4.5146962495166898</c:v>
                </c:pt>
                <c:pt idx="113">
                  <c:v>-4.6906575177858887</c:v>
                </c:pt>
                <c:pt idx="114">
                  <c:v>-4.8630995613054493</c:v>
                </c:pt>
                <c:pt idx="115">
                  <c:v>-5.0319447685346788</c:v>
                </c:pt>
                <c:pt idx="116">
                  <c:v>-5.1971231285816382</c:v>
                </c:pt>
                <c:pt idx="117">
                  <c:v>-5.3585721918704143</c:v>
                </c:pt>
                <c:pt idx="118">
                  <c:v>-5.516237003416844</c:v>
                </c:pt>
                <c:pt idx="119">
                  <c:v>-5.6700700100465316</c:v>
                </c:pt>
                <c:pt idx="120">
                  <c:v>-5.8200309429979145</c:v>
                </c:pt>
                <c:pt idx="121">
                  <c:v>-5.9660866774448076</c:v>
                </c:pt>
                <c:pt idx="122">
                  <c:v>-6.1082110705479131</c:v>
                </c:pt>
                <c:pt idx="123">
                  <c:v>-6.2463847797028818</c:v>
                </c:pt>
                <c:pt idx="124">
                  <c:v>-6.3805950626944012</c:v>
                </c:pt>
                <c:pt idx="125">
                  <c:v>-6.5108355614918532</c:v>
                </c:pt>
                <c:pt idx="126">
                  <c:v>-6.6371060714331795</c:v>
                </c:pt>
                <c:pt idx="127">
                  <c:v>-6.7594122975403055</c:v>
                </c:pt>
                <c:pt idx="128">
                  <c:v>-6.8777655996932401</c:v>
                </c:pt>
                <c:pt idx="129">
                  <c:v>-6.9921827283609721</c:v>
                </c:pt>
                <c:pt idx="130">
                  <c:v>-7.102685552547686</c:v>
                </c:pt>
                <c:pt idx="131">
                  <c:v>-7.2093007815627663</c:v>
                </c:pt>
                <c:pt idx="132">
                  <c:v>-7.31205968216433</c:v>
                </c:pt>
                <c:pt idx="133">
                  <c:v>-7.4109977925595771</c:v>
                </c:pt>
                <c:pt idx="134">
                  <c:v>-7.5061546346722503</c:v>
                </c:pt>
                <c:pt idx="135">
                  <c:v>-7.5975734260090588</c:v>
                </c:pt>
                <c:pt idx="136">
                  <c:v>-7.6853007923743117</c:v>
                </c:pt>
                <c:pt idx="137">
                  <c:v>-7.7693864825960439</c:v>
                </c:pt>
                <c:pt idx="138">
                  <c:v>-7.8498830863388793</c:v>
                </c:pt>
                <c:pt idx="139">
                  <c:v>-7.9268457559894374</c:v>
                </c:pt>
                <c:pt idx="140">
                  <c:v>-8.0003319335104397</c:v>
                </c:pt>
                <c:pt idx="141">
                  <c:v>-8.0704010830703119</c:v>
                </c:pt>
                <c:pt idx="142">
                  <c:v>-8.1371144301669052</c:v>
                </c:pt>
                <c:pt idx="143">
                  <c:v>-8.2005347078777735</c:v>
                </c:pt>
                <c:pt idx="144">
                  <c:v>-8.2607259107853608</c:v>
                </c:pt>
                <c:pt idx="145">
                  <c:v>-8.3177530570446461</c:v>
                </c:pt>
                <c:pt idx="146">
                  <c:v>-8.3716819589829505</c:v>
                </c:pt>
                <c:pt idx="147">
                  <c:v>-8.4225790025478258</c:v>
                </c:pt>
                <c:pt idx="148">
                  <c:v>-8.470510935848873</c:v>
                </c:pt>
                <c:pt idx="149">
                  <c:v>-8.5155446669736428</c:v>
                </c:pt>
                <c:pt idx="150">
                  <c:v>-8.5577470711963652</c:v>
                </c:pt>
                <c:pt idx="151">
                  <c:v>-8.5971848076414066</c:v>
                </c:pt>
                <c:pt idx="152">
                  <c:v>-8.6339241454110169</c:v>
                </c:pt>
                <c:pt idx="153">
                  <c:v>-8.6680307991391299</c:v>
                </c:pt>
                <c:pt idx="154">
                  <c:v>-8.6995697738897011</c:v>
                </c:pt>
                <c:pt idx="155">
                  <c:v>-8.7286052192793147</c:v>
                </c:pt>
                <c:pt idx="156">
                  <c:v>-8.7552002926693717</c:v>
                </c:pt>
                <c:pt idx="157">
                  <c:v>-8.7794170312428115</c:v>
                </c:pt>
                <c:pt idx="158">
                  <c:v>-8.8013162327543331</c:v>
                </c:pt>
                <c:pt idx="159">
                  <c:v>-8.820957344720858</c:v>
                </c:pt>
                <c:pt idx="160">
                  <c:v>-8.8383983618003175</c:v>
                </c:pt>
                <c:pt idx="161">
                  <c:v>-8.8536957310920918</c:v>
                </c:pt>
                <c:pt idx="162">
                  <c:v>-8.8669042650807093</c:v>
                </c:pt>
                <c:pt idx="163">
                  <c:v>-8.8780770619358407</c:v>
                </c:pt>
                <c:pt idx="164">
                  <c:v>-8.8872654328761858</c:v>
                </c:pt>
                <c:pt idx="165">
                  <c:v>-8.8945188363018328</c:v>
                </c:pt>
                <c:pt idx="166">
                  <c:v>-8.8998848183993999</c:v>
                </c:pt>
                <c:pt idx="167">
                  <c:v>-8.9034089599260042</c:v>
                </c:pt>
                <c:pt idx="168">
                  <c:v>-8.9051348288823178</c:v>
                </c:pt>
                <c:pt idx="169">
                  <c:v>-8.905103938790683</c:v>
                </c:pt>
                <c:pt idx="170">
                  <c:v>-8.9033557123019254</c:v>
                </c:pt>
                <c:pt idx="171">
                  <c:v>-8.8999274498636716</c:v>
                </c:pt>
                <c:pt idx="172">
                  <c:v>-8.8948543031934513</c:v>
                </c:pt>
                <c:pt idx="173">
                  <c:v>-8.8881692533115313</c:v>
                </c:pt>
                <c:pt idx="174">
                  <c:v>-8.879903092901273</c:v>
                </c:pt>
                <c:pt idx="175">
                  <c:v>-8.8700844127783025</c:v>
                </c:pt>
                <c:pt idx="176">
                  <c:v>-8.8587395922643779</c:v>
                </c:pt>
                <c:pt idx="177">
                  <c:v>-8.8458927932768194</c:v>
                </c:pt>
                <c:pt idx="178">
                  <c:v>-8.8315659579598407</c:v>
                </c:pt>
                <c:pt idx="179">
                  <c:v>-8.8157788097003653</c:v>
                </c:pt>
                <c:pt idx="180">
                  <c:v>-8.7985488573869066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E-4B22-B1A1-448A02F0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30528"/>
        <c:axId val="1712315616"/>
      </c:lineChart>
      <c:catAx>
        <c:axId val="18923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315616"/>
        <c:crosses val="autoZero"/>
        <c:auto val="1"/>
        <c:lblAlgn val="ctr"/>
        <c:lblOffset val="100"/>
        <c:noMultiLvlLbl val="0"/>
      </c:catAx>
      <c:valAx>
        <c:axId val="17123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3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Лист1!$E$16:$E$196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Лист1!$Q$16:$Q$196</c:f>
              <c:numCache>
                <c:formatCode>General</c:formatCode>
                <c:ptCount val="181"/>
                <c:pt idx="0">
                  <c:v>6.6595805547257461E-15</c:v>
                </c:pt>
                <c:pt idx="1">
                  <c:v>1.9009034313589104</c:v>
                </c:pt>
                <c:pt idx="2">
                  <c:v>3.8080531724475901</c:v>
                </c:pt>
                <c:pt idx="3">
                  <c:v>5.7203831192243708</c:v>
                </c:pt>
                <c:pt idx="4">
                  <c:v>7.6368087862568919</c:v>
                </c:pt>
                <c:pt idx="5">
                  <c:v>9.5562245519400584</c:v>
                </c:pt>
                <c:pt idx="6">
                  <c:v>11.477500913238458</c:v>
                </c:pt>
                <c:pt idx="7">
                  <c:v>13.399481759834384</c:v>
                </c:pt>
                <c:pt idx="8">
                  <c:v>15.320981677987062</c:v>
                </c:pt>
                <c:pt idx="9">
                  <c:v>17.240783294882071</c:v>
                </c:pt>
                <c:pt idx="10">
                  <c:v>19.15763467476707</c:v>
                </c:pt>
                <c:pt idx="11">
                  <c:v>21.07024677872851</c:v>
                </c:pt>
                <c:pt idx="12">
                  <c:v>22.977291000561063</c:v>
                </c:pt>
                <c:pt idx="13">
                  <c:v>24.877396791811247</c:v>
                </c:pt>
                <c:pt idx="14">
                  <c:v>26.769149389735251</c:v>
                </c:pt>
                <c:pt idx="15">
                  <c:v>28.651087662591081</c:v>
                </c:pt>
                <c:pt idx="16">
                  <c:v>30.521702087381591</c:v>
                </c:pt>
                <c:pt idx="17">
                  <c:v>32.379432875868297</c:v>
                </c:pt>
                <c:pt idx="18">
                  <c:v>34.22266826537922</c:v>
                </c:pt>
                <c:pt idx="19">
                  <c:v>36.049742991626609</c:v>
                </c:pt>
                <c:pt idx="20">
                  <c:v>37.858936961422764</c:v>
                </c:pt>
                <c:pt idx="21">
                  <c:v>39.648474143822391</c:v>
                </c:pt>
                <c:pt idx="22">
                  <c:v>41.416521698816062</c:v>
                </c:pt>
                <c:pt idx="23">
                  <c:v>43.161189363237632</c:v>
                </c:pt>
                <c:pt idx="24">
                  <c:v>44.880529114015282</c:v>
                </c:pt>
                <c:pt idx="25">
                  <c:v>46.572535129276346</c:v>
                </c:pt>
                <c:pt idx="26">
                  <c:v>48.235144068092268</c:v>
                </c:pt>
                <c:pt idx="27">
                  <c:v>49.866235689809578</c:v>
                </c:pt>
                <c:pt idx="28">
                  <c:v>51.463633833932917</c:v>
                </c:pt>
                <c:pt idx="29">
                  <c:v>53.025107781393785</c:v>
                </c:pt>
                <c:pt idx="30">
                  <c:v>54.548374017733735</c:v>
                </c:pt>
                <c:pt idx="31">
                  <c:v>56.031098418233739</c:v>
                </c:pt>
                <c:pt idx="32">
                  <c:v>57.470898874316802</c:v>
                </c:pt>
                <c:pt idx="33">
                  <c:v>58.865348379617984</c:v>
                </c:pt>
                <c:pt idx="34">
                  <c:v>60.211978592940469</c:v>
                </c:pt>
                <c:pt idx="35">
                  <c:v>61.50828389387695</c:v>
                </c:pt>
                <c:pt idx="36">
                  <c:v>62.751725945162249</c:v>
                </c:pt>
                <c:pt idx="37">
                  <c:v>63.939738773819407</c:v>
                </c:pt>
                <c:pt idx="38">
                  <c:v>65.069734380853546</c:v>
                </c:pt>
                <c:pt idx="39">
                  <c:v>66.1391088866324</c:v>
                </c:pt>
                <c:pt idx="40">
                  <c:v>67.145249216154056</c:v>
                </c:pt>
                <c:pt idx="41">
                  <c:v>68.085540325148131</c:v>
                </c:pt>
                <c:pt idx="42">
                  <c:v>68.957372964376106</c:v>
                </c:pt>
                <c:pt idx="43">
                  <c:v>69.758151975603212</c:v>
                </c:pt>
                <c:pt idx="44">
                  <c:v>70.485305108510786</c:v>
                </c:pt>
                <c:pt idx="45">
                  <c:v>71.136292343322154</c:v>
                </c:pt>
                <c:pt idx="46">
                  <c:v>71.708615699145057</c:v>
                </c:pt>
                <c:pt idx="47">
                  <c:v>72.199829503013063</c:v>
                </c:pt>
                <c:pt idx="48">
                  <c:v>72.607551089371611</c:v>
                </c:pt>
                <c:pt idx="49">
                  <c:v>72.929471894333787</c:v>
                </c:pt>
                <c:pt idx="50">
                  <c:v>73.163368903476453</c:v>
                </c:pt>
                <c:pt idx="51">
                  <c:v>73.307116406300125</c:v>
                </c:pt>
                <c:pt idx="52">
                  <c:v>73.35869800480188</c:v>
                </c:pt>
                <c:pt idx="53">
                  <c:v>73.316218817962465</c:v>
                </c:pt>
                <c:pt idx="54">
                  <c:v>73.177917818398285</c:v>
                </c:pt>
                <c:pt idx="55">
                  <c:v>72.942180232051712</c:v>
                </c:pt>
                <c:pt idx="56">
                  <c:v>72.607549926657683</c:v>
                </c:pt>
                <c:pt idx="57">
                  <c:v>72.172741709918611</c:v>
                </c:pt>
                <c:pt idx="58">
                  <c:v>71.636653453926968</c:v>
                </c:pt>
                <c:pt idx="59">
                  <c:v>70.998377958471252</c:v>
                </c:pt>
                <c:pt idx="60">
                  <c:v>70.257214462543629</c:v>
                </c:pt>
                <c:pt idx="61">
                  <c:v>69.412679710711387</c:v>
                </c:pt>
                <c:pt idx="62">
                  <c:v>68.464518479104484</c:v>
                </c:pt>
                <c:pt idx="63">
                  <c:v>67.412713464683961</c:v>
                </c:pt>
                <c:pt idx="64">
                  <c:v>66.257494441263972</c:v>
                </c:pt>
                <c:pt idx="65">
                  <c:v>64.999346586523188</c:v>
                </c:pt>
                <c:pt idx="66">
                  <c:v>63.639017886020227</c:v>
                </c:pt>
                <c:pt idx="67">
                  <c:v>62.177525523058648</c:v>
                </c:pt>
                <c:pt idx="68">
                  <c:v>60.61616116716764</c:v>
                </c:pt>
                <c:pt idx="69">
                  <c:v>58.956495078988105</c:v>
                </c:pt>
                <c:pt idx="70">
                  <c:v>57.20037895548262</c:v>
                </c:pt>
                <c:pt idx="71">
                  <c:v>55.349947446610621</c:v>
                </c:pt>
                <c:pt idx="72">
                  <c:v>53.407618282889487</c:v>
                </c:pt>
                <c:pt idx="73">
                  <c:v>51.376090962557868</c:v>
                </c:pt>
                <c:pt idx="74">
                  <c:v>49.258343957290712</c:v>
                </c:pt>
                <c:pt idx="75">
                  <c:v>47.057630406516104</c:v>
                </c:pt>
                <c:pt idx="76">
                  <c:v>44.777472282234918</c:v>
                </c:pt>
                <c:pt idx="77">
                  <c:v>42.421653018739875</c:v>
                </c:pt>
                <c:pt idx="78">
                  <c:v>39.994208614630629</c:v>
                </c:pt>
                <c:pt idx="79">
                  <c:v>37.499417227881125</c:v>
                </c:pt>
                <c:pt idx="80">
                  <c:v>34.941787298277866</c:v>
                </c:pt>
                <c:pt idx="81">
                  <c:v>32.326044245144615</c:v>
                </c:pt>
                <c:pt idx="82">
                  <c:v>29.657115801727077</c:v>
                </c:pt>
                <c:pt idx="83">
                  <c:v>26.940116060755003</c:v>
                </c:pt>
                <c:pt idx="84">
                  <c:v>24.180328318348408</c:v>
                </c:pt>
                <c:pt idx="85">
                  <c:v>21.383186815417933</c:v>
                </c:pt>
                <c:pt idx="86">
                  <c:v>18.554257486855516</c:v>
                </c:pt>
                <c:pt idx="87">
                  <c:v>15.699217838961465</c:v>
                </c:pt>
                <c:pt idx="88">
                  <c:v>12.823836084559991</c:v>
                </c:pt>
                <c:pt idx="89">
                  <c:v>9.9339496729850829</c:v>
                </c:pt>
                <c:pt idx="90">
                  <c:v>7.035443358456023</c:v>
                </c:pt>
                <c:pt idx="91">
                  <c:v>4.1342269552134931</c:v>
                </c:pt>
                <c:pt idx="92">
                  <c:v>1.2362129310782728</c:v>
                </c:pt>
                <c:pt idx="93">
                  <c:v>-1.041400531050267</c:v>
                </c:pt>
                <c:pt idx="94">
                  <c:v>-2.8523440255361798</c:v>
                </c:pt>
                <c:pt idx="95">
                  <c:v>-4.650223630489827</c:v>
                </c:pt>
                <c:pt idx="96">
                  <c:v>-6.4314469507153662</c:v>
                </c:pt>
                <c:pt idx="97">
                  <c:v>-8.1924886783113777</c:v>
                </c:pt>
                <c:pt idx="98">
                  <c:v>-9.9299033277384794</c:v>
                </c:pt>
                <c:pt idx="99">
                  <c:v>-11.640337430912457</c:v>
                </c:pt>
                <c:pt idx="100">
                  <c:v>-13.320541116067222</c:v>
                </c:pt>
                <c:pt idx="101">
                  <c:v>-14.967379000480733</c:v>
                </c:pt>
                <c:pt idx="102">
                  <c:v>-16.577840334137466</c:v>
                </c:pt>
                <c:pt idx="103">
                  <c:v>-18.149048338912262</c:v>
                </c:pt>
                <c:pt idx="104">
                  <c:v>-19.678268695796273</c:v>
                </c:pt>
                <c:pt idx="105">
                  <c:v>-21.162917140936763</c:v>
                </c:pt>
                <c:pt idx="106">
                  <c:v>-22.600566139716694</c:v>
                </c:pt>
                <c:pt idx="107">
                  <c:v>-23.98895061664583</c:v>
                </c:pt>
                <c:pt idx="108">
                  <c:v>-25.325972727364746</c:v>
                </c:pt>
                <c:pt idx="109">
                  <c:v>-26.609705667468514</c:v>
                </c:pt>
                <c:pt idx="110">
                  <c:v>-27.838396521041592</c:v>
                </c:pt>
                <c:pt idx="111">
                  <c:v>-29.010468159666239</c:v>
                </c:pt>
                <c:pt idx="112">
                  <c:v>-30.124520210136122</c:v>
                </c:pt>
                <c:pt idx="113">
                  <c:v>-31.179329116107475</c:v>
                </c:pt>
                <c:pt idx="114">
                  <c:v>-32.173847325378738</c:v>
                </c:pt>
                <c:pt idx="115">
                  <c:v>-33.107201640361026</c:v>
                </c:pt>
                <c:pt idx="116">
                  <c:v>-33.978690774536339</c:v>
                </c:pt>
                <c:pt idx="117">
                  <c:v>-34.787782162272826</c:v>
                </c:pt>
                <c:pt idx="118">
                  <c:v>-35.534108073252398</c:v>
                </c:pt>
                <c:pt idx="119">
                  <c:v>-36.217461085957694</c:v>
                </c:pt>
                <c:pt idx="120">
                  <c:v>-36.837788977165246</c:v>
                </c:pt>
                <c:pt idx="121">
                  <c:v>-37.395189086205939</c:v>
                </c:pt>
                <c:pt idx="122">
                  <c:v>-37.889902213907391</c:v>
                </c:pt>
                <c:pt idx="123">
                  <c:v>-38.322306116647503</c:v>
                </c:pt>
                <c:pt idx="124">
                  <c:v>-38.69290865586175</c:v>
                </c:pt>
                <c:pt idx="125">
                  <c:v>-39.002340662696838</c:v>
                </c:pt>
                <c:pt idx="126">
                  <c:v>-39.251348576335168</c:v>
                </c:pt>
                <c:pt idx="127">
                  <c:v>-39.440786912876696</c:v>
                </c:pt>
                <c:pt idx="128">
                  <c:v>-39.5716106196084</c:v>
                </c:pt>
                <c:pt idx="129">
                  <c:v>-39.644867367067576</c:v>
                </c:pt>
                <c:pt idx="130">
                  <c:v>-39.66168982856972</c:v>
                </c:pt>
                <c:pt idx="131">
                  <c:v>-39.623287993876559</c:v>
                </c:pt>
                <c:pt idx="132">
                  <c:v>-39.530941560475299</c:v>
                </c:pt>
                <c:pt idx="133">
                  <c:v>-39.38599244258161</c:v>
                </c:pt>
                <c:pt idx="134">
                  <c:v>-39.189837434509251</c:v>
                </c:pt>
                <c:pt idx="135">
                  <c:v>-38.943921061518594</c:v>
                </c:pt>
                <c:pt idx="136">
                  <c:v>-38.649728647704165</c:v>
                </c:pt>
                <c:pt idx="137">
                  <c:v>-38.308779626947647</c:v>
                </c:pt>
                <c:pt idx="138">
                  <c:v>-37.92262111948309</c:v>
                </c:pt>
                <c:pt idx="139">
                  <c:v>-37.492821793225922</c:v>
                </c:pt>
                <c:pt idx="140">
                  <c:v>-37.020966025734609</c:v>
                </c:pt>
                <c:pt idx="141">
                  <c:v>-36.508648379526505</c:v>
                </c:pt>
                <c:pt idx="142">
                  <c:v>-35.957468400477097</c:v>
                </c:pt>
                <c:pt idx="143">
                  <c:v>-35.369025746211982</c:v>
                </c:pt>
                <c:pt idx="144">
                  <c:v>-34.744915648761562</c:v>
                </c:pt>
                <c:pt idx="145">
                  <c:v>-34.086724713304839</c:v>
                </c:pt>
                <c:pt idx="146">
                  <c:v>-33.396027052579193</c:v>
                </c:pt>
                <c:pt idx="147">
                  <c:v>-32.674380754487878</c:v>
                </c:pt>
                <c:pt idx="148">
                  <c:v>-31.923324678590184</c:v>
                </c:pt>
                <c:pt idx="149">
                  <c:v>-31.144375575513173</c:v>
                </c:pt>
                <c:pt idx="150">
                  <c:v>-30.339025521871765</c:v>
                </c:pt>
                <c:pt idx="151">
                  <c:v>-29.508739662021693</c:v>
                </c:pt>
                <c:pt idx="152">
                  <c:v>-28.654954246888952</c:v>
                </c:pt>
                <c:pt idx="153">
                  <c:v>-27.77907495921157</c:v>
                </c:pt>
                <c:pt idx="154">
                  <c:v>-26.882475513785515</c:v>
                </c:pt>
                <c:pt idx="155">
                  <c:v>-25.966496520715868</c:v>
                </c:pt>
                <c:pt idx="156">
                  <c:v>-25.032444599226238</c:v>
                </c:pt>
                <c:pt idx="157">
                  <c:v>-24.081591729261451</c:v>
                </c:pt>
                <c:pt idx="158">
                  <c:v>-23.115174827921663</c:v>
                </c:pt>
                <c:pt idx="159">
                  <c:v>-22.134395537677015</c:v>
                </c:pt>
                <c:pt idx="160">
                  <c:v>-21.140420213318507</c:v>
                </c:pt>
                <c:pt idx="161">
                  <c:v>-20.134380094695818</c:v>
                </c:pt>
                <c:pt idx="162">
                  <c:v>-19.117371652460076</c:v>
                </c:pt>
                <c:pt idx="163">
                  <c:v>-18.090457094263023</c:v>
                </c:pt>
                <c:pt idx="164">
                  <c:v>-17.054665019152015</c:v>
                </c:pt>
                <c:pt idx="165">
                  <c:v>-16.010991208232724</c:v>
                </c:pt>
                <c:pt idx="166">
                  <c:v>-14.960399540040923</c:v>
                </c:pt>
                <c:pt idx="167">
                  <c:v>-13.903823019461576</c:v>
                </c:pt>
                <c:pt idx="168">
                  <c:v>-12.842164909451514</c:v>
                </c:pt>
                <c:pt idx="169">
                  <c:v>-11.776299955251966</c:v>
                </c:pt>
                <c:pt idx="170">
                  <c:v>-10.707075691215225</c:v>
                </c:pt>
                <c:pt idx="171">
                  <c:v>-9.6353138208071165</c:v>
                </c:pt>
                <c:pt idx="172">
                  <c:v>-8.561811660781034</c:v>
                </c:pt>
                <c:pt idx="173">
                  <c:v>-7.4873436409429397</c:v>
                </c:pt>
                <c:pt idx="174">
                  <c:v>-6.4126628513372861</c:v>
                </c:pt>
                <c:pt idx="175">
                  <c:v>-5.3385026290767135</c:v>
                </c:pt>
                <c:pt idx="176">
                  <c:v>-4.2655781774109141</c:v>
                </c:pt>
                <c:pt idx="177">
                  <c:v>-3.1945882099788636</c:v>
                </c:pt>
                <c:pt idx="178">
                  <c:v>-2.1262166135116658</c:v>
                </c:pt>
                <c:pt idx="179">
                  <c:v>-1.0611341225492865</c:v>
                </c:pt>
                <c:pt idx="180">
                  <c:v>-3.7166684466871124E-15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A-46CB-9AC0-C57F5E41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55376"/>
        <c:axId val="1712333504"/>
      </c:lineChart>
      <c:catAx>
        <c:axId val="19873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333504"/>
        <c:crosses val="autoZero"/>
        <c:auto val="1"/>
        <c:lblAlgn val="ctr"/>
        <c:lblOffset val="100"/>
        <c:noMultiLvlLbl val="0"/>
      </c:catAx>
      <c:valAx>
        <c:axId val="1712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3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0</xdr:row>
      <xdr:rowOff>106680</xdr:rowOff>
    </xdr:from>
    <xdr:to>
      <xdr:col>16</xdr:col>
      <xdr:colOff>149789</xdr:colOff>
      <xdr:row>10</xdr:row>
      <xdr:rowOff>135514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B5B821A-CA98-4BEF-BDF0-2F0CA894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0" y="106680"/>
          <a:ext cx="8592749" cy="1857634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17</xdr:row>
      <xdr:rowOff>156210</xdr:rowOff>
    </xdr:from>
    <xdr:to>
      <xdr:col>14</xdr:col>
      <xdr:colOff>53340</xdr:colOff>
      <xdr:row>32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0D3F6E-C995-43B7-BE4B-14830DA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34</xdr:row>
      <xdr:rowOff>49530</xdr:rowOff>
    </xdr:from>
    <xdr:to>
      <xdr:col>14</xdr:col>
      <xdr:colOff>83820</xdr:colOff>
      <xdr:row>49</xdr:row>
      <xdr:rowOff>49530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3331EE-AD37-4712-8775-09B65F2F1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160020</xdr:colOff>
      <xdr:row>51</xdr:row>
      <xdr:rowOff>3810</xdr:rowOff>
    </xdr:from>
    <xdr:to>
      <xdr:col>14</xdr:col>
      <xdr:colOff>144780</xdr:colOff>
      <xdr:row>66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A4B2764-91C9-4D33-A30A-F94E8094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205740</xdr:colOff>
      <xdr:row>197</xdr:row>
      <xdr:rowOff>22860</xdr:rowOff>
    </xdr:from>
    <xdr:to>
      <xdr:col>3</xdr:col>
      <xdr:colOff>358140</xdr:colOff>
      <xdr:row>198</xdr:row>
      <xdr:rowOff>8500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6DE3B38-8B2D-4522-8428-40E6F9F6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4940" y="36050220"/>
          <a:ext cx="762000" cy="16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F0C5-D78B-400F-AB1C-0EDEED2355C6}">
  <dimension ref="A9:V209"/>
  <sheetViews>
    <sheetView tabSelected="1" zoomScaleNormal="100" workbookViewId="0">
      <selection activeCell="Q13" sqref="Q13"/>
    </sheetView>
  </sheetViews>
  <sheetFormatPr defaultRowHeight="14.4" x14ac:dyDescent="0.3"/>
  <cols>
    <col min="6" max="6" width="12" bestFit="1" customWidth="1"/>
    <col min="8" max="8" width="13.5546875" customWidth="1"/>
    <col min="17" max="17" width="12" bestFit="1" customWidth="1"/>
  </cols>
  <sheetData>
    <row r="9" spans="1:22" x14ac:dyDescent="0.3">
      <c r="A9" t="s">
        <v>31</v>
      </c>
    </row>
    <row r="12" spans="1:22" x14ac:dyDescent="0.3">
      <c r="A12" s="1" t="s">
        <v>1</v>
      </c>
      <c r="B12" s="1" t="s">
        <v>4</v>
      </c>
      <c r="C12" s="1" t="s">
        <v>9</v>
      </c>
      <c r="D12" s="1" t="s">
        <v>11</v>
      </c>
      <c r="E12" s="1" t="s">
        <v>12</v>
      </c>
      <c r="F12" s="1" t="s">
        <v>13</v>
      </c>
      <c r="G12" s="1" t="s">
        <v>15</v>
      </c>
      <c r="H12" s="1"/>
      <c r="I12" s="1"/>
      <c r="Q12" s="1" t="s">
        <v>26</v>
      </c>
    </row>
    <row r="13" spans="1:22" x14ac:dyDescent="0.3">
      <c r="A13" s="2">
        <v>9</v>
      </c>
      <c r="B13" s="2">
        <v>50</v>
      </c>
      <c r="C13" s="2">
        <v>42</v>
      </c>
      <c r="D13" s="2">
        <v>31</v>
      </c>
      <c r="E13" s="2">
        <v>0.75</v>
      </c>
      <c r="F13" s="2">
        <v>0.35</v>
      </c>
      <c r="G13" s="2">
        <v>8</v>
      </c>
      <c r="I13" s="2"/>
      <c r="Q13">
        <f>MAX(Q16:Q196)*R16</f>
        <v>10749.494547636968</v>
      </c>
      <c r="R13" t="s">
        <v>27</v>
      </c>
    </row>
    <row r="14" spans="1:22" x14ac:dyDescent="0.3">
      <c r="F14" t="s">
        <v>29</v>
      </c>
      <c r="H14" t="s">
        <v>28</v>
      </c>
      <c r="Q14" t="s">
        <v>30</v>
      </c>
    </row>
    <row r="15" spans="1:22" x14ac:dyDescent="0.3">
      <c r="A15" s="1" t="s">
        <v>0</v>
      </c>
      <c r="B15" s="3"/>
      <c r="C15" s="1" t="s">
        <v>2</v>
      </c>
      <c r="D15" s="3"/>
      <c r="E15" s="1" t="s">
        <v>3</v>
      </c>
      <c r="F15" s="5" t="s">
        <v>6</v>
      </c>
      <c r="G15" s="4" t="s">
        <v>5</v>
      </c>
      <c r="H15" s="5" t="s">
        <v>7</v>
      </c>
      <c r="I15" s="5" t="s">
        <v>8</v>
      </c>
      <c r="J15" s="4" t="s">
        <v>10</v>
      </c>
      <c r="K15" s="5" t="s">
        <v>14</v>
      </c>
      <c r="L15" s="4" t="s">
        <v>18</v>
      </c>
      <c r="M15" s="4" t="s">
        <v>17</v>
      </c>
      <c r="N15" s="4" t="s">
        <v>16</v>
      </c>
      <c r="O15" s="5" t="s">
        <v>19</v>
      </c>
      <c r="P15" s="6"/>
      <c r="Q15" s="4" t="s">
        <v>20</v>
      </c>
      <c r="R15" s="4" t="s">
        <v>21</v>
      </c>
      <c r="S15" s="4" t="s">
        <v>22</v>
      </c>
      <c r="T15" s="4" t="s">
        <v>23</v>
      </c>
      <c r="U15" s="4" t="s">
        <v>24</v>
      </c>
      <c r="V15" s="4" t="s">
        <v>25</v>
      </c>
    </row>
    <row r="16" spans="1:22" x14ac:dyDescent="0.3">
      <c r="A16">
        <f>RADIANS(360)/A13</f>
        <v>0.69813170079773179</v>
      </c>
      <c r="C16" s="2">
        <f>TAN(3.14/A13)</f>
        <v>0.36376984280336827</v>
      </c>
      <c r="E16" s="2">
        <v>90</v>
      </c>
      <c r="F16" s="2">
        <f>(($C$16*COS(RADIANS(E16)))/(1+POWER($C$16,2)*POWER(SIN(RADIANS(E16)),2)))*$G$16</f>
        <v>1.0298912615986216E-16</v>
      </c>
      <c r="G16">
        <f>(3.14*B13)/30</f>
        <v>5.2333333333333334</v>
      </c>
      <c r="H16">
        <f>(($C$16*SIN(RADIANS(E16))*(1+POWER($C$16,2)*(1+COS(RADIANS(E16)))))/POWER(1+POWER($C$16,2)*POWER(SIN(RADIANS(E16)),2),2))*POWER($G$16,2)</f>
        <v>8.7985488573869066</v>
      </c>
      <c r="I16">
        <f>($J$16*POWER($E$13,2)+$F$13)*H16</f>
        <v>6446.916711528821</v>
      </c>
      <c r="J16" s="2">
        <f>C13*D13</f>
        <v>1302</v>
      </c>
      <c r="K16">
        <f>L16+G13</f>
        <v>390.78800000000001</v>
      </c>
      <c r="L16">
        <f>J16*M16*N16</f>
        <v>382.78800000000001</v>
      </c>
      <c r="M16" s="2">
        <v>9.8000000000000007</v>
      </c>
      <c r="N16" s="2">
        <v>0.03</v>
      </c>
      <c r="O16">
        <f>I16+$K$16</f>
        <v>6837.7047115288206</v>
      </c>
      <c r="Q16">
        <f>IF(O16&gt;0,(1.1*O16*F16)/($R$16*$S$16),(1.1*O16*F16*$S$16)/($R$16))</f>
        <v>6.6595805547257461E-15</v>
      </c>
      <c r="R16">
        <f>(3.14*1400)/30</f>
        <v>146.53333333333333</v>
      </c>
      <c r="S16">
        <f>T16*U16*V16</f>
        <v>0.79380000000000006</v>
      </c>
      <c r="T16" s="2">
        <v>0.9</v>
      </c>
      <c r="U16" s="2">
        <v>0.98</v>
      </c>
      <c r="V16" s="2">
        <v>0.9</v>
      </c>
    </row>
    <row r="17" spans="5:21" x14ac:dyDescent="0.3">
      <c r="E17" s="2">
        <v>89</v>
      </c>
      <c r="F17" s="2">
        <f t="shared" ref="F17:F80" si="0">(($C$16*COS(RADIANS(E17)))/(1+POWER($C$16,2)*POWER(SIN(RADIANS(E17)),2)))*$G$16</f>
        <v>2.9342926770389466E-2</v>
      </c>
      <c r="H17">
        <f t="shared" ref="H17:H80" si="1">(($C$16*SIN(RADIANS(E17))*(1+POWER($C$16,2)*(1+COS(RADIANS(E17)))))/POWER(1+POWER($C$16,2)*POWER(SIN(RADIANS(E17)),2),2))*POWER($G$16,2)</f>
        <v>8.8157788097003653</v>
      </c>
      <c r="I17">
        <f t="shared" ref="I17:I80" si="2">($J$16*POWER($E$13,2)+$F$13)*H17</f>
        <v>6459.5415283377006</v>
      </c>
      <c r="O17">
        <f t="shared" ref="O17:O80" si="3">I17+$K$16</f>
        <v>6850.329528337701</v>
      </c>
      <c r="Q17">
        <f t="shared" ref="Q17:Q80" si="4">IF(O17&gt;0,(1.1*O17*F17)/($R$16*$S$16),(1.1*O17*F17*$S$16)/($R$16))</f>
        <v>1.9009034313589104</v>
      </c>
    </row>
    <row r="18" spans="5:21" x14ac:dyDescent="0.3">
      <c r="E18" s="2">
        <v>88</v>
      </c>
      <c r="F18" s="2">
        <f t="shared" si="0"/>
        <v>5.8683179599734139E-2</v>
      </c>
      <c r="H18">
        <f t="shared" si="1"/>
        <v>8.8315659579598407</v>
      </c>
      <c r="I18">
        <f t="shared" si="2"/>
        <v>6471.1091665461245</v>
      </c>
      <c r="O18">
        <f t="shared" si="3"/>
        <v>6861.8971665461249</v>
      </c>
      <c r="Q18">
        <f t="shared" si="4"/>
        <v>3.8080531724475901</v>
      </c>
    </row>
    <row r="19" spans="5:21" x14ac:dyDescent="0.3">
      <c r="E19" s="2">
        <v>87</v>
      </c>
      <c r="F19" s="2">
        <f t="shared" si="0"/>
        <v>8.8018072643876122E-2</v>
      </c>
      <c r="H19">
        <f t="shared" si="1"/>
        <v>8.8458927932768194</v>
      </c>
      <c r="I19">
        <f t="shared" si="2"/>
        <v>6481.606796953758</v>
      </c>
      <c r="O19">
        <f t="shared" si="3"/>
        <v>6872.3947969537585</v>
      </c>
      <c r="Q19">
        <f t="shared" si="4"/>
        <v>5.7203831192243708</v>
      </c>
      <c r="S19">
        <f>MAX(F16:F196)</f>
        <v>1.9037288440042939</v>
      </c>
      <c r="T19">
        <f>H16:H196</f>
        <v>8.8458927932768194</v>
      </c>
      <c r="U19">
        <f>MAX(Q16:Q196)</f>
        <v>73.35869800480188</v>
      </c>
    </row>
    <row r="20" spans="5:21" x14ac:dyDescent="0.3">
      <c r="E20" s="2">
        <v>86</v>
      </c>
      <c r="F20" s="2">
        <f t="shared" si="0"/>
        <v>0.11734489626366269</v>
      </c>
      <c r="H20">
        <f t="shared" si="1"/>
        <v>8.8587395922643779</v>
      </c>
      <c r="I20">
        <f t="shared" si="2"/>
        <v>6491.0199677419168</v>
      </c>
      <c r="O20">
        <f t="shared" si="3"/>
        <v>6881.8079677419173</v>
      </c>
      <c r="Q20">
        <f t="shared" si="4"/>
        <v>7.6368087862568919</v>
      </c>
    </row>
    <row r="21" spans="5:21" x14ac:dyDescent="0.3">
      <c r="E21" s="2">
        <v>85</v>
      </c>
      <c r="F21" s="2">
        <f t="shared" si="0"/>
        <v>0.14666090515563288</v>
      </c>
      <c r="H21">
        <f t="shared" si="1"/>
        <v>8.8700844127783025</v>
      </c>
      <c r="I21">
        <f t="shared" si="2"/>
        <v>6499.3326013529822</v>
      </c>
      <c r="O21">
        <f t="shared" si="3"/>
        <v>6890.1206013529827</v>
      </c>
      <c r="Q21">
        <f t="shared" si="4"/>
        <v>9.5562245519400584</v>
      </c>
    </row>
    <row r="22" spans="5:21" x14ac:dyDescent="0.3">
      <c r="E22" s="2">
        <v>84</v>
      </c>
      <c r="F22" s="2">
        <f t="shared" si="0"/>
        <v>0.17596330651680103</v>
      </c>
      <c r="H22">
        <f t="shared" si="1"/>
        <v>8.879903092901273</v>
      </c>
      <c r="I22">
        <f t="shared" si="2"/>
        <v>6506.5269937460853</v>
      </c>
      <c r="O22">
        <f t="shared" si="3"/>
        <v>6897.3149937460857</v>
      </c>
      <c r="Q22">
        <f t="shared" si="4"/>
        <v>11.477500913238458</v>
      </c>
    </row>
    <row r="23" spans="5:21" x14ac:dyDescent="0.3">
      <c r="E23" s="2">
        <v>83</v>
      </c>
      <c r="F23" s="2">
        <f t="shared" si="0"/>
        <v>0.20524924825538313</v>
      </c>
      <c r="H23">
        <f t="shared" si="1"/>
        <v>8.8881692533115313</v>
      </c>
      <c r="I23">
        <f t="shared" si="2"/>
        <v>6512.5838161326919</v>
      </c>
      <c r="O23">
        <f t="shared" si="3"/>
        <v>6903.3718161326924</v>
      </c>
      <c r="Q23">
        <f t="shared" si="4"/>
        <v>13.399481759834384</v>
      </c>
    </row>
    <row r="24" spans="5:21" x14ac:dyDescent="0.3">
      <c r="E24" s="2">
        <v>82</v>
      </c>
      <c r="F24" s="2">
        <f t="shared" si="0"/>
        <v>0.23451580725969723</v>
      </c>
      <c r="H24">
        <f t="shared" si="1"/>
        <v>8.8948543031934513</v>
      </c>
      <c r="I24">
        <f t="shared" si="2"/>
        <v>6517.4821193074222</v>
      </c>
      <c r="O24">
        <f t="shared" si="3"/>
        <v>6908.2701193074226</v>
      </c>
      <c r="Q24">
        <f t="shared" si="4"/>
        <v>15.320981677987062</v>
      </c>
    </row>
    <row r="25" spans="5:21" x14ac:dyDescent="0.3">
      <c r="E25" s="2">
        <v>81</v>
      </c>
      <c r="F25" s="2">
        <f t="shared" si="0"/>
        <v>0.26375997773797621</v>
      </c>
      <c r="H25">
        <f t="shared" si="1"/>
        <v>8.8999274498636716</v>
      </c>
      <c r="I25">
        <f t="shared" si="2"/>
        <v>6521.1993407013588</v>
      </c>
      <c r="O25">
        <f t="shared" si="3"/>
        <v>6911.9873407013583</v>
      </c>
      <c r="Q25">
        <f t="shared" si="4"/>
        <v>17.240783294882071</v>
      </c>
    </row>
    <row r="26" spans="5:21" x14ac:dyDescent="0.3">
      <c r="E26" s="2">
        <v>80</v>
      </c>
      <c r="F26" s="2">
        <f t="shared" si="0"/>
        <v>0.29297865964242059</v>
      </c>
      <c r="H26">
        <f t="shared" si="1"/>
        <v>8.9033557123019254</v>
      </c>
      <c r="I26">
        <f t="shared" si="2"/>
        <v>6523.7113142964281</v>
      </c>
      <c r="O26">
        <f t="shared" si="3"/>
        <v>6914.4993142964286</v>
      </c>
      <c r="Q26">
        <f t="shared" si="4"/>
        <v>19.15763467476707</v>
      </c>
    </row>
    <row r="27" spans="5:21" x14ac:dyDescent="0.3">
      <c r="E27" s="2">
        <v>79</v>
      </c>
      <c r="F27" s="2">
        <f t="shared" si="0"/>
        <v>0.32216864719150495</v>
      </c>
      <c r="H27">
        <f t="shared" si="1"/>
        <v>8.905103938790683</v>
      </c>
      <c r="I27">
        <f t="shared" si="2"/>
        <v>6524.992283550403</v>
      </c>
      <c r="O27">
        <f t="shared" si="3"/>
        <v>6915.7802835504026</v>
      </c>
      <c r="Q27">
        <f t="shared" si="4"/>
        <v>21.07024677872851</v>
      </c>
    </row>
    <row r="28" spans="5:21" x14ac:dyDescent="0.3">
      <c r="E28" s="2">
        <v>78</v>
      </c>
      <c r="F28" s="2">
        <f t="shared" si="0"/>
        <v>0.3513266175053249</v>
      </c>
      <c r="H28">
        <f t="shared" si="1"/>
        <v>8.9051348288823178</v>
      </c>
      <c r="I28">
        <f t="shared" si="2"/>
        <v>6525.0149174927965</v>
      </c>
      <c r="O28">
        <f t="shared" si="3"/>
        <v>6915.802917492796</v>
      </c>
      <c r="Q28">
        <f t="shared" si="4"/>
        <v>22.977291000561063</v>
      </c>
    </row>
    <row r="29" spans="5:21" x14ac:dyDescent="0.3">
      <c r="E29" s="2">
        <v>77</v>
      </c>
      <c r="F29" s="2">
        <f t="shared" si="0"/>
        <v>0.38044911936963327</v>
      </c>
      <c r="H29">
        <f t="shared" si="1"/>
        <v>8.9034089599260042</v>
      </c>
      <c r="I29">
        <f t="shared" si="2"/>
        <v>6523.7503301617817</v>
      </c>
      <c r="O29">
        <f t="shared" si="3"/>
        <v>6914.5383301617821</v>
      </c>
      <c r="Q29">
        <f t="shared" si="4"/>
        <v>24.877396791811247</v>
      </c>
    </row>
    <row r="30" spans="5:21" x14ac:dyDescent="0.3">
      <c r="E30" s="2">
        <v>76</v>
      </c>
      <c r="F30" s="2">
        <f t="shared" si="0"/>
        <v>0.40953256214515699</v>
      </c>
      <c r="H30">
        <f t="shared" si="1"/>
        <v>8.8998848183993999</v>
      </c>
      <c r="I30">
        <f t="shared" si="2"/>
        <v>6521.1681035617003</v>
      </c>
      <c r="O30">
        <f t="shared" si="3"/>
        <v>6911.9561035617007</v>
      </c>
      <c r="Q30">
        <f t="shared" si="4"/>
        <v>26.769149389735251</v>
      </c>
    </row>
    <row r="31" spans="5:21" x14ac:dyDescent="0.3">
      <c r="E31" s="2">
        <v>75</v>
      </c>
      <c r="F31" s="2">
        <f t="shared" si="0"/>
        <v>0.438573204839798</v>
      </c>
      <c r="H31">
        <f t="shared" si="1"/>
        <v>8.8945188363018328</v>
      </c>
      <c r="I31">
        <f t="shared" si="2"/>
        <v>6517.2363143292605</v>
      </c>
      <c r="O31">
        <f t="shared" si="3"/>
        <v>6908.024314329261</v>
      </c>
      <c r="Q31">
        <f t="shared" si="4"/>
        <v>28.651087662591081</v>
      </c>
    </row>
    <row r="32" spans="5:21" x14ac:dyDescent="0.3">
      <c r="E32" s="2">
        <v>74</v>
      </c>
      <c r="F32" s="2">
        <f t="shared" si="0"/>
        <v>0.46756714536242489</v>
      </c>
      <c r="H32">
        <f t="shared" si="1"/>
        <v>8.8872654328761858</v>
      </c>
      <c r="I32">
        <f t="shared" si="2"/>
        <v>6511.9215643042035</v>
      </c>
      <c r="O32">
        <f t="shared" si="3"/>
        <v>6902.709564304203</v>
      </c>
      <c r="Q32">
        <f t="shared" si="4"/>
        <v>30.521702087381591</v>
      </c>
    </row>
    <row r="33" spans="5:17" x14ac:dyDescent="0.3">
      <c r="E33" s="2">
        <v>73</v>
      </c>
      <c r="F33" s="2">
        <f t="shared" si="0"/>
        <v>0.49651030997810436</v>
      </c>
      <c r="H33">
        <f t="shared" si="1"/>
        <v>8.8780770619358407</v>
      </c>
      <c r="I33">
        <f t="shared" si="2"/>
        <v>6505.1890152069391</v>
      </c>
      <c r="O33">
        <f t="shared" si="3"/>
        <v>6895.9770152069395</v>
      </c>
      <c r="Q33">
        <f t="shared" si="4"/>
        <v>32.379432875868297</v>
      </c>
    </row>
    <row r="34" spans="5:17" x14ac:dyDescent="0.3">
      <c r="E34" s="2">
        <v>72</v>
      </c>
      <c r="F34" s="2">
        <f t="shared" si="0"/>
        <v>0.52539844298584515</v>
      </c>
      <c r="H34">
        <f t="shared" si="1"/>
        <v>8.8669042650807093</v>
      </c>
      <c r="I34">
        <f t="shared" si="2"/>
        <v>6497.0024276312633</v>
      </c>
      <c r="O34">
        <f t="shared" si="3"/>
        <v>6887.7904276312638</v>
      </c>
      <c r="Q34">
        <f t="shared" si="4"/>
        <v>34.22266826537922</v>
      </c>
    </row>
    <row r="35" spans="5:17" x14ac:dyDescent="0.3">
      <c r="E35" s="2">
        <v>71</v>
      </c>
      <c r="F35" s="2">
        <f t="shared" si="0"/>
        <v>0.55422709664119019</v>
      </c>
      <c r="H35">
        <f t="shared" si="1"/>
        <v>8.8536957310920918</v>
      </c>
      <c r="I35">
        <f t="shared" si="2"/>
        <v>6487.3242045644529</v>
      </c>
      <c r="O35">
        <f t="shared" si="3"/>
        <v>6878.1122045644534</v>
      </c>
      <c r="Q35">
        <f t="shared" si="4"/>
        <v>36.049742991626609</v>
      </c>
    </row>
    <row r="36" spans="5:17" x14ac:dyDescent="0.3">
      <c r="E36" s="2">
        <v>70</v>
      </c>
      <c r="F36" s="2">
        <f t="shared" si="0"/>
        <v>0.58299162134730054</v>
      </c>
      <c r="H36">
        <f t="shared" si="1"/>
        <v>8.8383983618003175</v>
      </c>
      <c r="I36">
        <f t="shared" si="2"/>
        <v>6476.1154396501379</v>
      </c>
      <c r="O36">
        <f t="shared" si="3"/>
        <v>6866.9034396501374</v>
      </c>
      <c r="Q36">
        <f t="shared" si="4"/>
        <v>37.858936961422764</v>
      </c>
    </row>
    <row r="37" spans="5:17" x14ac:dyDescent="0.3">
      <c r="E37" s="2">
        <v>69</v>
      </c>
      <c r="F37" s="2">
        <f t="shared" si="0"/>
        <v>0.61168715613952129</v>
      </c>
      <c r="H37">
        <f t="shared" si="1"/>
        <v>8.820957344720858</v>
      </c>
      <c r="I37">
        <f t="shared" si="2"/>
        <v>6463.3359704105906</v>
      </c>
      <c r="O37">
        <f t="shared" si="3"/>
        <v>6854.1239704105901</v>
      </c>
      <c r="Q37">
        <f t="shared" si="4"/>
        <v>39.648474143822391</v>
      </c>
    </row>
    <row r="38" spans="5:17" x14ac:dyDescent="0.3">
      <c r="E38" s="2">
        <v>68</v>
      </c>
      <c r="F38" s="2">
        <f t="shared" si="0"/>
        <v>0.64030861948978313</v>
      </c>
      <c r="H38">
        <f t="shared" si="1"/>
        <v>8.8013162327543331</v>
      </c>
      <c r="I38">
        <f t="shared" si="2"/>
        <v>6448.9444366449188</v>
      </c>
      <c r="O38">
        <f t="shared" si="3"/>
        <v>6839.7324366449193</v>
      </c>
      <c r="Q38">
        <f t="shared" si="4"/>
        <v>41.416521698816062</v>
      </c>
    </row>
    <row r="39" spans="5:17" x14ac:dyDescent="0.3">
      <c r="E39" s="2">
        <v>67</v>
      </c>
      <c r="F39" s="2">
        <f t="shared" si="0"/>
        <v>0.66885070045857742</v>
      </c>
      <c r="H39">
        <f t="shared" si="1"/>
        <v>8.7794170312428115</v>
      </c>
      <c r="I39">
        <f t="shared" si="2"/>
        <v>6432.8983442173894</v>
      </c>
      <c r="O39">
        <f t="shared" si="3"/>
        <v>6823.686344217389</v>
      </c>
      <c r="Q39">
        <f t="shared" si="4"/>
        <v>43.161189363237632</v>
      </c>
    </row>
    <row r="40" spans="5:17" x14ac:dyDescent="0.3">
      <c r="E40" s="2">
        <v>66</v>
      </c>
      <c r="F40" s="2">
        <f t="shared" si="0"/>
        <v>0.69730785022361663</v>
      </c>
      <c r="H40">
        <f t="shared" si="1"/>
        <v>8.7552002926693717</v>
      </c>
      <c r="I40">
        <f t="shared" si="2"/>
        <v>6415.1541344461657</v>
      </c>
      <c r="O40">
        <f t="shared" si="3"/>
        <v>6805.9421344461662</v>
      </c>
      <c r="Q40">
        <f t="shared" si="4"/>
        <v>44.880529114015282</v>
      </c>
    </row>
    <row r="41" spans="5:17" x14ac:dyDescent="0.3">
      <c r="E41" s="2">
        <v>65</v>
      </c>
      <c r="F41" s="2">
        <f t="shared" si="0"/>
        <v>0.72567427401567575</v>
      </c>
      <c r="H41">
        <f t="shared" si="1"/>
        <v>8.7286052192793147</v>
      </c>
      <c r="I41">
        <f t="shared" si="2"/>
        <v>6395.667259296436</v>
      </c>
      <c r="O41">
        <f t="shared" si="3"/>
        <v>6786.4552592964355</v>
      </c>
      <c r="Q41">
        <f t="shared" si="4"/>
        <v>46.572535129276346</v>
      </c>
    </row>
    <row r="42" spans="5:17" x14ac:dyDescent="0.3">
      <c r="E42" s="2">
        <v>64</v>
      </c>
      <c r="F42" s="2">
        <f t="shared" si="0"/>
        <v>0.75394392349343975</v>
      </c>
      <c r="H42">
        <f t="shared" si="1"/>
        <v>8.6995697738897011</v>
      </c>
      <c r="I42">
        <f t="shared" si="2"/>
        <v>6374.3922625733312</v>
      </c>
      <c r="O42">
        <f t="shared" si="3"/>
        <v>6765.1802625733308</v>
      </c>
      <c r="Q42">
        <f t="shared" si="4"/>
        <v>48.235144068092268</v>
      </c>
    </row>
    <row r="43" spans="5:17" x14ac:dyDescent="0.3">
      <c r="E43" s="2">
        <v>63</v>
      </c>
      <c r="F43" s="2">
        <f t="shared" si="0"/>
        <v>0.78211048959050244</v>
      </c>
      <c r="H43">
        <f t="shared" si="1"/>
        <v>8.6680307991391299</v>
      </c>
      <c r="I43">
        <f t="shared" si="2"/>
        <v>6351.2828672992191</v>
      </c>
      <c r="O43">
        <f t="shared" si="3"/>
        <v>6742.0708672992187</v>
      </c>
      <c r="Q43">
        <f t="shared" si="4"/>
        <v>49.866235689809578</v>
      </c>
    </row>
    <row r="44" spans="5:17" x14ac:dyDescent="0.3">
      <c r="E44" s="2">
        <v>62</v>
      </c>
      <c r="F44" s="2">
        <f t="shared" si="0"/>
        <v>0.81016739586890207</v>
      </c>
      <c r="H44">
        <f t="shared" si="1"/>
        <v>8.6339241454110169</v>
      </c>
      <c r="I44">
        <f t="shared" si="2"/>
        <v>6326.2920694462873</v>
      </c>
      <c r="O44">
        <f t="shared" si="3"/>
        <v>6717.0800694462869</v>
      </c>
      <c r="Q44">
        <f t="shared" si="4"/>
        <v>51.463633833932917</v>
      </c>
    </row>
    <row r="45" spans="5:17" x14ac:dyDescent="0.3">
      <c r="E45" s="2">
        <v>61</v>
      </c>
      <c r="F45" s="2">
        <f t="shared" si="0"/>
        <v>0.83810779241476474</v>
      </c>
      <c r="H45">
        <f t="shared" si="1"/>
        <v>8.5971848076414066</v>
      </c>
      <c r="I45">
        <f t="shared" si="2"/>
        <v>6299.3722381790494</v>
      </c>
      <c r="O45">
        <f t="shared" si="3"/>
        <v>6690.160238179049</v>
      </c>
      <c r="Q45">
        <f t="shared" si="4"/>
        <v>53.025107781393785</v>
      </c>
    </row>
    <row r="46" spans="5:17" x14ac:dyDescent="0.3">
      <c r="E46" s="2">
        <v>60</v>
      </c>
      <c r="F46" s="2">
        <f t="shared" si="0"/>
        <v>0.86592455031271687</v>
      </c>
      <c r="H46">
        <f t="shared" si="1"/>
        <v>8.5577470711963652</v>
      </c>
      <c r="I46">
        <f t="shared" si="2"/>
        <v>6270.4752227423569</v>
      </c>
      <c r="O46">
        <f t="shared" si="3"/>
        <v>6661.2632227423564</v>
      </c>
      <c r="Q46">
        <f t="shared" si="4"/>
        <v>54.548374017733735</v>
      </c>
    </row>
    <row r="47" spans="5:17" x14ac:dyDescent="0.3">
      <c r="E47" s="2">
        <v>59</v>
      </c>
      <c r="F47" s="2">
        <f t="shared" si="0"/>
        <v>0.89361025673670691</v>
      </c>
      <c r="H47">
        <f t="shared" si="1"/>
        <v>8.5155446669736428</v>
      </c>
      <c r="I47">
        <f t="shared" si="2"/>
        <v>6239.5524661082627</v>
      </c>
      <c r="O47">
        <f t="shared" si="3"/>
        <v>6630.3404661082623</v>
      </c>
      <c r="Q47">
        <f t="shared" si="4"/>
        <v>56.031098418233739</v>
      </c>
    </row>
    <row r="48" spans="5:17" x14ac:dyDescent="0.3">
      <c r="E48" s="2">
        <v>58</v>
      </c>
      <c r="F48" s="2">
        <f t="shared" si="0"/>
        <v>0.92115721069574141</v>
      </c>
      <c r="H48">
        <f t="shared" si="1"/>
        <v>8.470510935848873</v>
      </c>
      <c r="I48">
        <f t="shared" si="2"/>
        <v>6206.5551254698657</v>
      </c>
      <c r="O48">
        <f t="shared" si="3"/>
        <v>6597.3431254698662</v>
      </c>
      <c r="Q48">
        <f t="shared" si="4"/>
        <v>57.470898874316802</v>
      </c>
    </row>
    <row r="49" spans="5:17" x14ac:dyDescent="0.3">
      <c r="E49" s="2">
        <v>57</v>
      </c>
      <c r="F49" s="2">
        <f t="shared" si="0"/>
        <v>0.94855741947374272</v>
      </c>
      <c r="H49">
        <f t="shared" si="1"/>
        <v>8.4225790025478258</v>
      </c>
      <c r="I49">
        <f t="shared" si="2"/>
        <v>6171.4341996418561</v>
      </c>
      <c r="O49">
        <f t="shared" si="3"/>
        <v>6562.2221996418557</v>
      </c>
      <c r="Q49">
        <f t="shared" si="4"/>
        <v>58.865348379617984</v>
      </c>
    </row>
    <row r="50" spans="5:17" x14ac:dyDescent="0.3">
      <c r="E50" s="2">
        <v>56</v>
      </c>
      <c r="F50" s="2">
        <f t="shared" si="0"/>
        <v>0.97580259580329554</v>
      </c>
      <c r="H50">
        <f t="shared" si="1"/>
        <v>8.3716819589829505</v>
      </c>
      <c r="I50">
        <f t="shared" si="2"/>
        <v>6134.1406633957822</v>
      </c>
      <c r="O50">
        <f t="shared" si="3"/>
        <v>6524.9286633957818</v>
      </c>
      <c r="Q50">
        <f t="shared" si="4"/>
        <v>60.211978592940469</v>
      </c>
    </row>
    <row r="51" spans="5:17" x14ac:dyDescent="0.3">
      <c r="E51" s="2">
        <v>55</v>
      </c>
      <c r="F51" s="2">
        <f t="shared" si="0"/>
        <v>1.0028841558133954</v>
      </c>
      <c r="H51">
        <f t="shared" si="1"/>
        <v>8.3177530570446461</v>
      </c>
      <c r="I51">
        <f t="shared" si="2"/>
        <v>6094.6256087230386</v>
      </c>
      <c r="O51">
        <f t="shared" si="3"/>
        <v>6485.4136087230381</v>
      </c>
      <c r="Q51">
        <f t="shared" si="4"/>
        <v>61.50828389387695</v>
      </c>
    </row>
    <row r="52" spans="5:17" x14ac:dyDescent="0.3">
      <c r="E52" s="2">
        <v>54</v>
      </c>
      <c r="F52" s="2">
        <f t="shared" si="0"/>
        <v>1.0297932177914721</v>
      </c>
      <c r="H52">
        <f t="shared" si="1"/>
        <v>8.2607259107853608</v>
      </c>
      <c r="I52">
        <f t="shared" si="2"/>
        <v>6052.8403929802034</v>
      </c>
      <c r="O52">
        <f t="shared" si="3"/>
        <v>6443.628392980203</v>
      </c>
      <c r="Q52">
        <f t="shared" si="4"/>
        <v>62.751725945162249</v>
      </c>
    </row>
    <row r="53" spans="5:17" x14ac:dyDescent="0.3">
      <c r="E53" s="2">
        <v>53</v>
      </c>
      <c r="F53" s="2">
        <f t="shared" si="0"/>
        <v>1.0565206017998874</v>
      </c>
      <c r="H53">
        <f t="shared" si="1"/>
        <v>8.2005347078777735</v>
      </c>
      <c r="I53">
        <f t="shared" si="2"/>
        <v>6008.7367938297421</v>
      </c>
      <c r="O53">
        <f t="shared" si="3"/>
        <v>6399.5247938297416</v>
      </c>
      <c r="Q53">
        <f t="shared" si="4"/>
        <v>63.939738773819407</v>
      </c>
    </row>
    <row r="54" spans="5:17" x14ac:dyDescent="0.3">
      <c r="E54" s="2">
        <v>52</v>
      </c>
      <c r="F54" s="2">
        <f t="shared" si="0"/>
        <v>1.08305683018677</v>
      </c>
      <c r="H54">
        <f t="shared" si="1"/>
        <v>8.1371144301669052</v>
      </c>
      <c r="I54">
        <f t="shared" si="2"/>
        <v>5962.2671708440457</v>
      </c>
      <c r="O54">
        <f t="shared" si="3"/>
        <v>6353.0551708440453</v>
      </c>
      <c r="Q54">
        <f t="shared" si="4"/>
        <v>65.069734380853546</v>
      </c>
    </row>
    <row r="55" spans="5:17" x14ac:dyDescent="0.3">
      <c r="E55" s="2">
        <v>51</v>
      </c>
      <c r="F55" s="2">
        <f t="shared" si="0"/>
        <v>1.1093921290304705</v>
      </c>
      <c r="H55">
        <f t="shared" si="1"/>
        <v>8.0704010830703119</v>
      </c>
      <c r="I55">
        <f t="shared" si="2"/>
        <v>5913.3846335926946</v>
      </c>
      <c r="O55">
        <f t="shared" si="3"/>
        <v>6304.1726335926942</v>
      </c>
      <c r="Q55">
        <f t="shared" si="4"/>
        <v>66.1391088866324</v>
      </c>
    </row>
    <row r="56" spans="5:17" x14ac:dyDescent="0.3">
      <c r="E56" s="2">
        <v>50</v>
      </c>
      <c r="F56" s="2">
        <f t="shared" si="0"/>
        <v>1.1355164305560101</v>
      </c>
      <c r="H56">
        <f t="shared" si="1"/>
        <v>8.0003319335104397</v>
      </c>
      <c r="I56">
        <f t="shared" si="2"/>
        <v>5862.0432159814372</v>
      </c>
      <c r="O56">
        <f t="shared" si="3"/>
        <v>6252.8312159814377</v>
      </c>
      <c r="Q56">
        <f t="shared" si="4"/>
        <v>67.145249216154056</v>
      </c>
    </row>
    <row r="57" spans="5:17" x14ac:dyDescent="0.3">
      <c r="E57" s="2">
        <v>49</v>
      </c>
      <c r="F57" s="2">
        <f t="shared" si="0"/>
        <v>1.1614193765607261</v>
      </c>
      <c r="H57">
        <f t="shared" si="1"/>
        <v>7.9268457559894374</v>
      </c>
      <c r="I57">
        <f t="shared" si="2"/>
        <v>5808.1980565573604</v>
      </c>
      <c r="O57">
        <f t="shared" si="3"/>
        <v>6198.9860565573599</v>
      </c>
      <c r="Q57">
        <f t="shared" si="4"/>
        <v>68.085540325148131</v>
      </c>
    </row>
    <row r="58" spans="5:17" x14ac:dyDescent="0.3">
      <c r="E58" s="2">
        <v>48</v>
      </c>
      <c r="F58" s="2">
        <f t="shared" si="0"/>
        <v>1.1870903228847638</v>
      </c>
      <c r="H58">
        <f t="shared" si="1"/>
        <v>7.8498830863388793</v>
      </c>
      <c r="I58">
        <f t="shared" si="2"/>
        <v>5751.8055844376559</v>
      </c>
      <c r="O58">
        <f t="shared" si="3"/>
        <v>6142.5935844376563</v>
      </c>
      <c r="Q58">
        <f t="shared" si="4"/>
        <v>68.957372964376106</v>
      </c>
    </row>
    <row r="59" spans="5:17" x14ac:dyDescent="0.3">
      <c r="E59" s="2">
        <v>47</v>
      </c>
      <c r="F59" s="2">
        <f t="shared" si="0"/>
        <v>1.2125183449602128</v>
      </c>
      <c r="H59">
        <f t="shared" si="1"/>
        <v>7.7693864825960439</v>
      </c>
      <c r="I59">
        <f t="shared" si="2"/>
        <v>5692.8237104601867</v>
      </c>
      <c r="O59">
        <f t="shared" si="3"/>
        <v>6083.6117104601872</v>
      </c>
      <c r="Q59">
        <f t="shared" si="4"/>
        <v>69.758151975603212</v>
      </c>
    </row>
    <row r="60" spans="5:17" x14ac:dyDescent="0.3">
      <c r="E60" s="2">
        <v>46</v>
      </c>
      <c r="F60" s="2">
        <f t="shared" si="0"/>
        <v>1.2376922444704375</v>
      </c>
      <c r="H60">
        <f t="shared" si="1"/>
        <v>7.6853007923743117</v>
      </c>
      <c r="I60">
        <f t="shared" si="2"/>
        <v>5631.2120230924675</v>
      </c>
      <c r="O60">
        <f t="shared" si="3"/>
        <v>6022.000023092467</v>
      </c>
      <c r="Q60">
        <f t="shared" si="4"/>
        <v>70.485305108510786</v>
      </c>
    </row>
    <row r="61" spans="5:17" x14ac:dyDescent="0.3">
      <c r="E61" s="2">
        <v>45</v>
      </c>
      <c r="F61" s="2">
        <f t="shared" si="0"/>
        <v>1.2626005571485468</v>
      </c>
      <c r="H61">
        <f t="shared" si="1"/>
        <v>7.5975734260090588</v>
      </c>
      <c r="I61">
        <f t="shared" si="2"/>
        <v>5566.9319885724881</v>
      </c>
      <c r="O61">
        <f t="shared" si="3"/>
        <v>5957.7199885724876</v>
      </c>
      <c r="Q61">
        <f t="shared" si="4"/>
        <v>71.136292343322154</v>
      </c>
    </row>
    <row r="62" spans="5:17" x14ac:dyDescent="0.3">
      <c r="E62" s="2">
        <v>44</v>
      </c>
      <c r="F62" s="2">
        <f t="shared" si="0"/>
        <v>1.2872315617409547</v>
      </c>
      <c r="H62">
        <f t="shared" si="1"/>
        <v>7.5061546346722503</v>
      </c>
      <c r="I62">
        <f t="shared" si="2"/>
        <v>5499.947154690225</v>
      </c>
      <c r="O62">
        <f t="shared" si="3"/>
        <v>5890.7351546902246</v>
      </c>
      <c r="Q62">
        <f t="shared" si="4"/>
        <v>71.708615699145057</v>
      </c>
    </row>
    <row r="63" spans="5:17" x14ac:dyDescent="0.3">
      <c r="E63" s="2">
        <v>43</v>
      </c>
      <c r="F63" s="2">
        <f t="shared" si="0"/>
        <v>1.3115732901585808</v>
      </c>
      <c r="H63">
        <f t="shared" si="1"/>
        <v>7.4109977925595771</v>
      </c>
      <c r="I63">
        <f t="shared" si="2"/>
        <v>5430.2233575532164</v>
      </c>
      <c r="O63">
        <f t="shared" si="3"/>
        <v>5821.0113575532159</v>
      </c>
      <c r="Q63">
        <f t="shared" si="4"/>
        <v>72.199829503013063</v>
      </c>
    </row>
    <row r="64" spans="5:17" x14ac:dyDescent="0.3">
      <c r="E64" s="2">
        <v>42</v>
      </c>
      <c r="F64" s="2">
        <f t="shared" si="0"/>
        <v>1.3356135388344625</v>
      </c>
      <c r="H64">
        <f t="shared" si="1"/>
        <v>7.31205968216433</v>
      </c>
      <c r="I64">
        <f t="shared" si="2"/>
        <v>5357.7289306138591</v>
      </c>
      <c r="O64">
        <f t="shared" si="3"/>
        <v>5748.5169306138596</v>
      </c>
      <c r="Q64">
        <f t="shared" si="4"/>
        <v>72.607551089371611</v>
      </c>
    </row>
    <row r="65" spans="5:17" x14ac:dyDescent="0.3">
      <c r="E65" s="2">
        <v>41</v>
      </c>
      <c r="F65" s="2">
        <f t="shared" si="0"/>
        <v>1.3593398813023343</v>
      </c>
      <c r="H65">
        <f t="shared" si="1"/>
        <v>7.2093007815627663</v>
      </c>
      <c r="I65">
        <f t="shared" si="2"/>
        <v>5282.4349151705783</v>
      </c>
      <c r="O65">
        <f t="shared" si="3"/>
        <v>5673.2229151705778</v>
      </c>
      <c r="Q65">
        <f t="shared" si="4"/>
        <v>72.929471894333787</v>
      </c>
    </row>
    <row r="66" spans="5:17" x14ac:dyDescent="0.3">
      <c r="E66" s="2">
        <v>40</v>
      </c>
      <c r="F66" s="2">
        <f t="shared" si="0"/>
        <v>1.3827396820061524</v>
      </c>
      <c r="H66">
        <f t="shared" si="1"/>
        <v>7.102685552547686</v>
      </c>
      <c r="I66">
        <f t="shared" si="2"/>
        <v>5204.3152714905036</v>
      </c>
      <c r="O66">
        <f t="shared" si="3"/>
        <v>5595.1032714905032</v>
      </c>
      <c r="Q66">
        <f t="shared" si="4"/>
        <v>73.163368903476453</v>
      </c>
    </row>
    <row r="67" spans="5:17" x14ac:dyDescent="0.3">
      <c r="E67" s="2">
        <v>39</v>
      </c>
      <c r="F67" s="2">
        <f t="shared" si="0"/>
        <v>1.4058001113455387</v>
      </c>
      <c r="H67">
        <f t="shared" si="1"/>
        <v>6.9921827283609721</v>
      </c>
      <c r="I67">
        <f t="shared" si="2"/>
        <v>5123.3470896382933</v>
      </c>
      <c r="O67">
        <f t="shared" si="3"/>
        <v>5514.1350896382937</v>
      </c>
      <c r="Q67">
        <f t="shared" si="4"/>
        <v>73.307116406300125</v>
      </c>
    </row>
    <row r="68" spans="5:17" x14ac:dyDescent="0.3">
      <c r="E68" s="2">
        <v>38</v>
      </c>
      <c r="F68" s="2">
        <f t="shared" si="0"/>
        <v>1.428508161956731</v>
      </c>
      <c r="H68">
        <f t="shared" si="1"/>
        <v>6.8777655996932401</v>
      </c>
      <c r="I68">
        <f t="shared" si="2"/>
        <v>5039.5107990352299</v>
      </c>
      <c r="O68">
        <f t="shared" si="3"/>
        <v>5430.2987990352303</v>
      </c>
      <c r="Q68">
        <f t="shared" si="4"/>
        <v>73.35869800480188</v>
      </c>
    </row>
    <row r="69" spans="5:17" x14ac:dyDescent="0.3">
      <c r="E69" s="2">
        <v>37</v>
      </c>
      <c r="F69" s="2">
        <f t="shared" si="0"/>
        <v>1.4508506662228979</v>
      </c>
      <c r="H69">
        <f t="shared" si="1"/>
        <v>6.7594122975403055</v>
      </c>
      <c r="I69">
        <f t="shared" si="2"/>
        <v>4952.7903757152208</v>
      </c>
      <c r="O69">
        <f t="shared" si="3"/>
        <v>5343.5783757152203</v>
      </c>
      <c r="Q69">
        <f t="shared" si="4"/>
        <v>73.316218817962465</v>
      </c>
    </row>
    <row r="70" spans="5:17" x14ac:dyDescent="0.3">
      <c r="E70" s="2">
        <v>36</v>
      </c>
      <c r="F70" s="2">
        <f t="shared" si="0"/>
        <v>1.4728143150015398</v>
      </c>
      <c r="H70">
        <f t="shared" si="1"/>
        <v>6.6371060714331795</v>
      </c>
      <c r="I70">
        <f t="shared" si="2"/>
        <v>4863.1735461908766</v>
      </c>
      <c r="O70">
        <f t="shared" si="3"/>
        <v>5253.9615461908761</v>
      </c>
      <c r="Q70">
        <f t="shared" si="4"/>
        <v>73.177917818398285</v>
      </c>
    </row>
    <row r="71" spans="5:17" x14ac:dyDescent="0.3">
      <c r="E71" s="2">
        <v>35</v>
      </c>
      <c r="F71" s="2">
        <f t="shared" si="0"/>
        <v>1.4943856775503064</v>
      </c>
      <c r="H71">
        <f t="shared" si="1"/>
        <v>6.5108355614918532</v>
      </c>
      <c r="I71">
        <f t="shared" si="2"/>
        <v>4770.6519867941179</v>
      </c>
      <c r="O71">
        <f t="shared" si="3"/>
        <v>5161.4399867941174</v>
      </c>
      <c r="Q71">
        <f t="shared" si="4"/>
        <v>72.942180232051712</v>
      </c>
    </row>
    <row r="72" spans="5:17" x14ac:dyDescent="0.3">
      <c r="E72" s="2">
        <v>34</v>
      </c>
      <c r="F72" s="2">
        <f t="shared" si="0"/>
        <v>1.5155512226257899</v>
      </c>
      <c r="H72">
        <f t="shared" si="1"/>
        <v>6.3805950626944012</v>
      </c>
      <c r="I72">
        <f t="shared" si="2"/>
        <v>4675.2215173127552</v>
      </c>
      <c r="O72">
        <f t="shared" si="3"/>
        <v>5066.0095173127556</v>
      </c>
      <c r="Q72">
        <f t="shared" si="4"/>
        <v>72.607549926657683</v>
      </c>
    </row>
    <row r="73" spans="5:17" x14ac:dyDescent="0.3">
      <c r="E73" s="2">
        <v>33</v>
      </c>
      <c r="F73" s="2">
        <f t="shared" si="0"/>
        <v>1.536297340722895</v>
      </c>
      <c r="H73">
        <f t="shared" si="1"/>
        <v>6.2463847797028818</v>
      </c>
      <c r="I73">
        <f t="shared" si="2"/>
        <v>4576.8822877077946</v>
      </c>
      <c r="O73">
        <f t="shared" si="3"/>
        <v>4967.6702877077951</v>
      </c>
      <c r="Q73">
        <f t="shared" si="4"/>
        <v>72.172741709918611</v>
      </c>
    </row>
    <row r="74" spans="5:17" x14ac:dyDescent="0.3">
      <c r="E74" s="2">
        <v>32</v>
      </c>
      <c r="F74" s="2">
        <f t="shared" si="0"/>
        <v>1.5566103674151508</v>
      </c>
      <c r="H74">
        <f t="shared" si="1"/>
        <v>6.1082110705479131</v>
      </c>
      <c r="I74">
        <f t="shared" si="2"/>
        <v>4475.6389566672196</v>
      </c>
      <c r="O74">
        <f t="shared" si="3"/>
        <v>4866.4269566672192</v>
      </c>
      <c r="Q74">
        <f t="shared" si="4"/>
        <v>71.636653453926968</v>
      </c>
    </row>
    <row r="75" spans="5:17" x14ac:dyDescent="0.3">
      <c r="E75" s="2">
        <v>31</v>
      </c>
      <c r="F75" s="2">
        <f t="shared" si="0"/>
        <v>1.5764766077489445</v>
      </c>
      <c r="H75">
        <f t="shared" si="1"/>
        <v>5.9660866774448076</v>
      </c>
      <c r="I75">
        <f t="shared" si="2"/>
        <v>4371.5008607307464</v>
      </c>
      <c r="O75">
        <f t="shared" si="3"/>
        <v>4762.2888607307468</v>
      </c>
      <c r="Q75">
        <f t="shared" si="4"/>
        <v>70.998377958471252</v>
      </c>
    </row>
    <row r="76" spans="5:17" x14ac:dyDescent="0.3">
      <c r="E76" s="2">
        <v>30</v>
      </c>
      <c r="F76" s="2">
        <f t="shared" si="0"/>
        <v>1.5958823616371414</v>
      </c>
      <c r="H76">
        <f t="shared" si="1"/>
        <v>5.8200309429979145</v>
      </c>
      <c r="I76">
        <f t="shared" si="2"/>
        <v>4264.4821727081471</v>
      </c>
      <c r="O76">
        <f t="shared" si="3"/>
        <v>4655.2701727081476</v>
      </c>
      <c r="Q76">
        <f t="shared" si="4"/>
        <v>70.257214462543629</v>
      </c>
    </row>
    <row r="77" spans="5:17" x14ac:dyDescent="0.3">
      <c r="E77" s="2">
        <v>29</v>
      </c>
      <c r="F77" s="2">
        <f t="shared" si="0"/>
        <v>1.6148139501899572</v>
      </c>
      <c r="H77">
        <f t="shared" si="1"/>
        <v>5.6700700100465316</v>
      </c>
      <c r="I77">
        <f t="shared" si="2"/>
        <v>4154.6020481113446</v>
      </c>
      <c r="O77">
        <f t="shared" si="3"/>
        <v>4545.3900481113451</v>
      </c>
      <c r="Q77">
        <f t="shared" si="4"/>
        <v>69.412679710711387</v>
      </c>
    </row>
    <row r="78" spans="5:17" x14ac:dyDescent="0.3">
      <c r="E78" s="2">
        <v>28</v>
      </c>
      <c r="F78" s="2">
        <f t="shared" si="0"/>
        <v>1.6332577429133563</v>
      </c>
      <c r="H78">
        <f t="shared" si="1"/>
        <v>5.516237003416844</v>
      </c>
      <c r="I78">
        <f t="shared" si="2"/>
        <v>4041.8847583286069</v>
      </c>
      <c r="O78">
        <f t="shared" si="3"/>
        <v>4432.6727583286065</v>
      </c>
      <c r="Q78">
        <f t="shared" si="4"/>
        <v>68.464518479104484</v>
      </c>
    </row>
    <row r="79" spans="5:17" x14ac:dyDescent="0.3">
      <c r="E79" s="2">
        <v>27</v>
      </c>
      <c r="F79" s="2">
        <f t="shared" si="0"/>
        <v>1.6512001856976934</v>
      </c>
      <c r="H79">
        <f t="shared" si="1"/>
        <v>5.3585721918704143</v>
      </c>
      <c r="I79">
        <f t="shared" si="2"/>
        <v>3926.3598092882494</v>
      </c>
      <c r="O79">
        <f t="shared" si="3"/>
        <v>4317.1478092882498</v>
      </c>
      <c r="Q79">
        <f t="shared" si="4"/>
        <v>67.412713464683961</v>
      </c>
    </row>
    <row r="80" spans="5:17" x14ac:dyDescent="0.3">
      <c r="E80" s="2">
        <v>26</v>
      </c>
      <c r="F80" s="2">
        <f t="shared" si="0"/>
        <v>1.668627829511903</v>
      </c>
      <c r="H80">
        <f t="shared" si="1"/>
        <v>5.1971231285816382</v>
      </c>
      <c r="I80">
        <f t="shared" si="2"/>
        <v>3808.0620443899811</v>
      </c>
      <c r="O80">
        <f t="shared" si="3"/>
        <v>4198.8500443899811</v>
      </c>
      <c r="Q80">
        <f t="shared" si="4"/>
        <v>66.257494441263972</v>
      </c>
    </row>
    <row r="81" spans="5:17" x14ac:dyDescent="0.3">
      <c r="E81" s="2">
        <v>25</v>
      </c>
      <c r="F81" s="2">
        <f t="shared" ref="F81:F144" si="5">(($C$16*COS(RADIANS(E81)))/(1+POWER($C$16,2)*POWER(SIN(RADIANS(E81)),2)))*$G$16</f>
        <v>1.6855273597112905</v>
      </c>
      <c r="H81">
        <f t="shared" ref="H81:H144" si="6">(($C$16*SIN(RADIANS(E81))*(1+POWER($C$16,2)*(1+COS(RADIANS(E81)))))/POWER(1+POWER($C$16,2)*POWER(SIN(RADIANS(E81)),2),2))*POWER($G$16,2)</f>
        <v>5.0319447685346788</v>
      </c>
      <c r="I81">
        <f t="shared" ref="I81:I144" si="7">($J$16*POWER($E$13,2)+$F$13)*H81</f>
        <v>3687.0317305245726</v>
      </c>
      <c r="O81">
        <f t="shared" ref="O81:O144" si="8">I81+$K$16</f>
        <v>4077.8197305245726</v>
      </c>
      <c r="Q81">
        <f t="shared" ref="Q81:Q144" si="9">IF(O81&gt;0,(1.1*O81*F81)/($R$16*$S$16),(1.1*O81*F81*$S$16)/($R$16))</f>
        <v>64.999346586523188</v>
      </c>
    </row>
    <row r="82" spans="5:17" x14ac:dyDescent="0.3">
      <c r="E82" s="2">
        <v>24</v>
      </c>
      <c r="F82" s="2">
        <f t="shared" si="5"/>
        <v>1.7018856258600241</v>
      </c>
      <c r="H82">
        <f t="shared" si="6"/>
        <v>4.8630995613054493</v>
      </c>
      <c r="I82">
        <f t="shared" si="7"/>
        <v>3563.3146260575354</v>
      </c>
      <c r="O82">
        <f t="shared" si="8"/>
        <v>3954.1026260575354</v>
      </c>
      <c r="Q82">
        <f t="shared" si="9"/>
        <v>63.639017886020227</v>
      </c>
    </row>
    <row r="83" spans="5:17" x14ac:dyDescent="0.3">
      <c r="E83" s="2">
        <v>23</v>
      </c>
      <c r="F83" s="2">
        <f t="shared" si="5"/>
        <v>1.7176896719627937</v>
      </c>
      <c r="H83">
        <f t="shared" si="6"/>
        <v>4.6906575177858887</v>
      </c>
      <c r="I83">
        <f t="shared" si="7"/>
        <v>3436.9620297196652</v>
      </c>
      <c r="O83">
        <f t="shared" si="8"/>
        <v>3827.7500297196652</v>
      </c>
      <c r="Q83">
        <f t="shared" si="9"/>
        <v>62.177525523058648</v>
      </c>
    </row>
    <row r="84" spans="5:17" x14ac:dyDescent="0.3">
      <c r="E84" s="2">
        <v>22</v>
      </c>
      <c r="F84" s="2">
        <f t="shared" si="5"/>
        <v>1.7329267669938893</v>
      </c>
      <c r="H84">
        <f t="shared" si="6"/>
        <v>4.5146962495166898</v>
      </c>
      <c r="I84">
        <f t="shared" si="7"/>
        <v>3308.0308094271168</v>
      </c>
      <c r="O84">
        <f t="shared" si="8"/>
        <v>3698.8188094271168</v>
      </c>
      <c r="Q84">
        <f t="shared" si="9"/>
        <v>60.61616116716764</v>
      </c>
    </row>
    <row r="85" spans="5:17" x14ac:dyDescent="0.3">
      <c r="E85" s="2">
        <v>21</v>
      </c>
      <c r="F85" s="2">
        <f t="shared" si="5"/>
        <v>1.7475844356062413</v>
      </c>
      <c r="H85">
        <f t="shared" si="6"/>
        <v>4.3353009794201789</v>
      </c>
      <c r="I85">
        <f t="shared" si="7"/>
        <v>3176.5834101456508</v>
      </c>
      <c r="O85">
        <f t="shared" si="8"/>
        <v>3567.3714101456508</v>
      </c>
      <c r="Q85">
        <f t="shared" si="9"/>
        <v>58.956495078988105</v>
      </c>
    </row>
    <row r="86" spans="5:17" x14ac:dyDescent="0.3">
      <c r="E86" s="2">
        <v>20</v>
      </c>
      <c r="F86" s="2">
        <f t="shared" si="5"/>
        <v>1.7616504888977966</v>
      </c>
      <c r="H86">
        <f t="shared" si="6"/>
        <v>4.1525645228669061</v>
      </c>
      <c r="I86">
        <f t="shared" si="7"/>
        <v>3042.6878400176538</v>
      </c>
      <c r="O86">
        <f t="shared" si="8"/>
        <v>3433.4758400176538</v>
      </c>
      <c r="Q86">
        <f t="shared" si="9"/>
        <v>57.20037895548262</v>
      </c>
    </row>
    <row r="87" spans="5:17" x14ac:dyDescent="0.3">
      <c r="E87" s="2">
        <v>19</v>
      </c>
      <c r="F87" s="2">
        <f t="shared" si="5"/>
        <v>1.7751130551081076</v>
      </c>
      <c r="H87">
        <f t="shared" si="6"/>
        <v>3.966587238167238</v>
      </c>
      <c r="I87">
        <f t="shared" si="7"/>
        <v>2906.4176340860895</v>
      </c>
      <c r="O87">
        <f t="shared" si="8"/>
        <v>3297.2056340860895</v>
      </c>
      <c r="Q87">
        <f t="shared" si="9"/>
        <v>55.349947446610621</v>
      </c>
    </row>
    <row r="88" spans="5:17" x14ac:dyDescent="0.3">
      <c r="E88" s="2">
        <v>18</v>
      </c>
      <c r="F88" s="2">
        <f t="shared" si="5"/>
        <v>1.7879606101141889</v>
      </c>
      <c r="H88">
        <f t="shared" si="6"/>
        <v>3.7774769457514825</v>
      </c>
      <c r="I88">
        <f t="shared" si="7"/>
        <v>2767.851795075755</v>
      </c>
      <c r="O88">
        <f t="shared" si="8"/>
        <v>3158.639795075755</v>
      </c>
      <c r="Q88">
        <f t="shared" si="9"/>
        <v>53.407618282889487</v>
      </c>
    </row>
    <row r="89" spans="5:17" x14ac:dyDescent="0.3">
      <c r="E89" s="2">
        <v>17</v>
      </c>
      <c r="F89" s="2">
        <f t="shared" si="5"/>
        <v>1.8001820075916806</v>
      </c>
      <c r="H89">
        <f t="shared" si="6"/>
        <v>3.5853488154884254</v>
      </c>
      <c r="I89">
        <f t="shared" si="7"/>
        <v>2627.0747108287565</v>
      </c>
      <c r="O89">
        <f t="shared" si="8"/>
        <v>3017.8627108287565</v>
      </c>
      <c r="Q89">
        <f t="shared" si="9"/>
        <v>51.376090962557868</v>
      </c>
    </row>
    <row r="90" spans="5:17" x14ac:dyDescent="0.3">
      <c r="E90" s="2">
        <v>16</v>
      </c>
      <c r="F90" s="2">
        <f t="shared" si="5"/>
        <v>1.8117665087051233</v>
      </c>
      <c r="H90">
        <f t="shared" si="6"/>
        <v>3.3903252217903419</v>
      </c>
      <c r="I90">
        <f t="shared" si="7"/>
        <v>2484.1760481363285</v>
      </c>
      <c r="O90">
        <f t="shared" si="8"/>
        <v>2874.9640481363285</v>
      </c>
      <c r="Q90">
        <f t="shared" si="9"/>
        <v>49.258343957290712</v>
      </c>
    </row>
    <row r="91" spans="5:17" x14ac:dyDescent="0.3">
      <c r="E91" s="2">
        <v>15</v>
      </c>
      <c r="F91" s="2">
        <f t="shared" si="5"/>
        <v>1.822703811189873</v>
      </c>
      <c r="H91">
        <f t="shared" si="6"/>
        <v>3.1925355663620523</v>
      </c>
      <c r="I91">
        <f t="shared" si="7"/>
        <v>2339.2506228626348</v>
      </c>
      <c r="O91">
        <f t="shared" si="8"/>
        <v>2730.0386228626348</v>
      </c>
      <c r="Q91">
        <f t="shared" si="9"/>
        <v>47.057630406516104</v>
      </c>
    </row>
    <row r="92" spans="5:17" x14ac:dyDescent="0.3">
      <c r="E92" s="2">
        <v>14</v>
      </c>
      <c r="F92" s="2">
        <f t="shared" si="5"/>
        <v>1.8329840776877604</v>
      </c>
      <c r="H92">
        <f t="shared" si="6"/>
        <v>2.9921160686695383</v>
      </c>
      <c r="I92">
        <f t="shared" si="7"/>
        <v>2192.3982464158876</v>
      </c>
      <c r="O92">
        <f t="shared" si="8"/>
        <v>2583.1862464158876</v>
      </c>
      <c r="Q92">
        <f t="shared" si="9"/>
        <v>44.777472282234918</v>
      </c>
    </row>
    <row r="93" spans="5:17" x14ac:dyDescent="0.3">
      <c r="E93" s="2">
        <v>13</v>
      </c>
      <c r="F93" s="2">
        <f t="shared" si="5"/>
        <v>1.842597963199196</v>
      </c>
      <c r="H93">
        <f t="shared" si="6"/>
        <v>2.7892095244289679</v>
      </c>
      <c r="I93">
        <f t="shared" si="7"/>
        <v>2043.7235487872156</v>
      </c>
      <c r="O93">
        <f t="shared" si="8"/>
        <v>2434.5115487872154</v>
      </c>
      <c r="Q93">
        <f t="shared" si="9"/>
        <v>42.421653018739875</v>
      </c>
    </row>
    <row r="94" spans="5:17" x14ac:dyDescent="0.3">
      <c r="E94" s="2">
        <v>12</v>
      </c>
      <c r="F94" s="2">
        <f t="shared" si="5"/>
        <v>1.8515366415159957</v>
      </c>
      <c r="H94">
        <f t="shared" si="6"/>
        <v>2.5839650326469679</v>
      </c>
      <c r="I94">
        <f t="shared" si="7"/>
        <v>1893.3357785462497</v>
      </c>
      <c r="O94">
        <f t="shared" si="8"/>
        <v>2284.1237785462499</v>
      </c>
      <c r="Q94">
        <f t="shared" si="9"/>
        <v>39.994208614630629</v>
      </c>
    </row>
    <row r="95" spans="5:17" x14ac:dyDescent="0.3">
      <c r="E95" s="2">
        <v>11</v>
      </c>
      <c r="F95" s="2">
        <f t="shared" si="5"/>
        <v>1.8597918305017886</v>
      </c>
      <c r="H95">
        <f t="shared" si="6"/>
        <v>2.3765376919754764</v>
      </c>
      <c r="I95">
        <f t="shared" si="7"/>
        <v>1741.348580352731</v>
      </c>
      <c r="O95">
        <f t="shared" si="8"/>
        <v>2132.136580352731</v>
      </c>
      <c r="Q95">
        <f t="shared" si="9"/>
        <v>37.499417227881125</v>
      </c>
    </row>
    <row r="96" spans="5:17" x14ac:dyDescent="0.3">
      <c r="E96" s="2">
        <v>10</v>
      </c>
      <c r="F96" s="2">
        <f t="shared" si="5"/>
        <v>1.867355816090474</v>
      </c>
      <c r="H96">
        <f t="shared" si="6"/>
        <v>2.1670882673772325</v>
      </c>
      <c r="I96">
        <f t="shared" si="7"/>
        <v>1587.8797507139827</v>
      </c>
      <c r="O96">
        <f t="shared" si="8"/>
        <v>1978.6677507139827</v>
      </c>
      <c r="Q96">
        <f t="shared" si="9"/>
        <v>34.941787298277866</v>
      </c>
    </row>
    <row r="97" spans="5:17" x14ac:dyDescent="0.3">
      <c r="E97" s="2">
        <v>9</v>
      </c>
      <c r="F97" s="2">
        <f t="shared" si="5"/>
        <v>1.8742214748778308</v>
      </c>
      <c r="H97">
        <f t="shared" si="6"/>
        <v>1.955782828328152</v>
      </c>
      <c r="I97">
        <f t="shared" si="7"/>
        <v>1433.0509728867453</v>
      </c>
      <c r="O97">
        <f t="shared" si="8"/>
        <v>1823.8389728867453</v>
      </c>
      <c r="Q97">
        <f t="shared" si="9"/>
        <v>32.326044245144615</v>
      </c>
    </row>
    <row r="98" spans="5:17" x14ac:dyDescent="0.3">
      <c r="E98" s="2">
        <v>8</v>
      </c>
      <c r="F98" s="2">
        <f t="shared" si="5"/>
        <v>1.8803822951870037</v>
      </c>
      <c r="H98">
        <f t="shared" si="6"/>
        <v>1.7427923600081441</v>
      </c>
      <c r="I98">
        <f t="shared" si="7"/>
        <v>1276.9875319869675</v>
      </c>
      <c r="O98">
        <f t="shared" si="8"/>
        <v>1667.7755319869675</v>
      </c>
      <c r="Q98">
        <f t="shared" si="9"/>
        <v>29.657115801727077</v>
      </c>
    </row>
    <row r="99" spans="5:17" x14ac:dyDescent="0.3">
      <c r="E99" s="2">
        <v>7</v>
      </c>
      <c r="F99" s="2">
        <f t="shared" si="5"/>
        <v>1.8858323964952046</v>
      </c>
      <c r="H99">
        <f t="shared" si="6"/>
        <v>1.5282923491496592</v>
      </c>
      <c r="I99">
        <f t="shared" si="7"/>
        <v>1119.8180115306841</v>
      </c>
      <c r="O99">
        <f t="shared" si="8"/>
        <v>1510.6060115306841</v>
      </c>
      <c r="Q99">
        <f t="shared" si="9"/>
        <v>26.940116060755003</v>
      </c>
    </row>
    <row r="100" spans="5:17" x14ac:dyDescent="0.3">
      <c r="E100" s="2">
        <v>6</v>
      </c>
      <c r="F100" s="2">
        <f t="shared" si="5"/>
        <v>1.8905665471165083</v>
      </c>
      <c r="H100">
        <f t="shared" si="6"/>
        <v>1.3124623464209006</v>
      </c>
      <c r="I100">
        <f t="shared" si="7"/>
        <v>961.67397278125441</v>
      </c>
      <c r="O100">
        <f t="shared" si="8"/>
        <v>1352.4619727812544</v>
      </c>
      <c r="Q100">
        <f t="shared" si="9"/>
        <v>24.180328318348408</v>
      </c>
    </row>
    <row r="101" spans="5:17" x14ac:dyDescent="0.3">
      <c r="E101" s="2">
        <v>5</v>
      </c>
      <c r="F101" s="2">
        <f t="shared" si="5"/>
        <v>1.8945801800440527</v>
      </c>
      <c r="H101">
        <f t="shared" si="6"/>
        <v>1.0954855074157364</v>
      </c>
      <c r="I101">
        <f t="shared" si="7"/>
        <v>802.68961842119541</v>
      </c>
      <c r="O101">
        <f t="shared" si="8"/>
        <v>1193.4776184211955</v>
      </c>
      <c r="Q101">
        <f t="shared" si="9"/>
        <v>21.383186815417933</v>
      </c>
    </row>
    <row r="102" spans="5:17" x14ac:dyDescent="0.3">
      <c r="E102" s="2">
        <v>4</v>
      </c>
      <c r="F102" s="2">
        <f t="shared" si="5"/>
        <v>1.8978694068642283</v>
      </c>
      <c r="H102">
        <f t="shared" si="6"/>
        <v>0.87754811450249548</v>
      </c>
      <c r="I102">
        <f t="shared" si="7"/>
        <v>643.001442198841</v>
      </c>
      <c r="O102">
        <f t="shared" si="8"/>
        <v>1033.789442198841</v>
      </c>
      <c r="Q102">
        <f t="shared" si="9"/>
        <v>18.554257486855516</v>
      </c>
    </row>
    <row r="103" spans="5:17" x14ac:dyDescent="0.3">
      <c r="E103" s="2">
        <v>3</v>
      </c>
      <c r="F103" s="2">
        <f t="shared" si="5"/>
        <v>1.9004310296654634</v>
      </c>
      <c r="H103">
        <f t="shared" si="6"/>
        <v>0.65883908194681984</v>
      </c>
      <c r="I103">
        <f t="shared" si="7"/>
        <v>482.74786631948359</v>
      </c>
      <c r="O103">
        <f t="shared" si="8"/>
        <v>873.5358663194836</v>
      </c>
      <c r="Q103">
        <f t="shared" si="9"/>
        <v>15.699217838961465</v>
      </c>
    </row>
    <row r="104" spans="5:17" x14ac:dyDescent="0.3">
      <c r="E104" s="2">
        <v>2</v>
      </c>
      <c r="F104" s="2">
        <f t="shared" si="5"/>
        <v>1.902262550874892</v>
      </c>
      <c r="H104">
        <f t="shared" si="6"/>
        <v>0.43954944686754438</v>
      </c>
      <c r="I104">
        <f t="shared" si="7"/>
        <v>322.06886845602145</v>
      </c>
      <c r="O104">
        <f t="shared" si="8"/>
        <v>712.8568684560214</v>
      </c>
      <c r="Q104">
        <f t="shared" si="9"/>
        <v>12.823836084559991</v>
      </c>
    </row>
    <row r="105" spans="5:17" x14ac:dyDescent="0.3">
      <c r="E105" s="2">
        <v>1</v>
      </c>
      <c r="F105" s="2">
        <f t="shared" si="5"/>
        <v>1.9033621809675259</v>
      </c>
      <c r="H105">
        <f t="shared" si="6"/>
        <v>0.21987184870733587</v>
      </c>
      <c r="I105">
        <f t="shared" si="7"/>
        <v>161.10560034408269</v>
      </c>
      <c r="O105">
        <f t="shared" si="8"/>
        <v>551.89360034408264</v>
      </c>
      <c r="Q105">
        <f t="shared" si="9"/>
        <v>9.9339496729850829</v>
      </c>
    </row>
    <row r="106" spans="5:17" x14ac:dyDescent="0.3">
      <c r="E106" s="2">
        <v>0</v>
      </c>
      <c r="F106" s="2">
        <f t="shared" si="5"/>
        <v>1.9037288440042939</v>
      </c>
      <c r="H106">
        <f t="shared" si="6"/>
        <v>0</v>
      </c>
      <c r="I106">
        <f t="shared" si="7"/>
        <v>0</v>
      </c>
      <c r="O106">
        <f t="shared" si="8"/>
        <v>390.78800000000001</v>
      </c>
      <c r="Q106">
        <f t="shared" si="9"/>
        <v>7.035443358456023</v>
      </c>
    </row>
    <row r="107" spans="5:17" x14ac:dyDescent="0.3">
      <c r="E107" s="2">
        <v>-1</v>
      </c>
      <c r="F107" s="2">
        <f t="shared" si="5"/>
        <v>1.9033621809675259</v>
      </c>
      <c r="H107">
        <f t="shared" si="6"/>
        <v>-0.21987184870733587</v>
      </c>
      <c r="I107">
        <f t="shared" si="7"/>
        <v>-161.10560034408269</v>
      </c>
      <c r="O107">
        <f t="shared" si="8"/>
        <v>229.68239965591732</v>
      </c>
      <c r="Q107">
        <f t="shared" si="9"/>
        <v>4.1342269552134931</v>
      </c>
    </row>
    <row r="108" spans="5:17" x14ac:dyDescent="0.3">
      <c r="E108" s="2">
        <v>-2</v>
      </c>
      <c r="F108" s="2">
        <f t="shared" si="5"/>
        <v>1.902262550874892</v>
      </c>
      <c r="H108">
        <f t="shared" si="6"/>
        <v>-0.43954944686754438</v>
      </c>
      <c r="I108">
        <f t="shared" si="7"/>
        <v>-322.06886845602145</v>
      </c>
      <c r="O108">
        <f t="shared" si="8"/>
        <v>68.719131543978563</v>
      </c>
      <c r="Q108">
        <f t="shared" si="9"/>
        <v>1.2362129310782728</v>
      </c>
    </row>
    <row r="109" spans="5:17" x14ac:dyDescent="0.3">
      <c r="E109" s="2">
        <v>-3</v>
      </c>
      <c r="F109" s="2">
        <f t="shared" si="5"/>
        <v>1.9004310296654634</v>
      </c>
      <c r="H109">
        <f t="shared" si="6"/>
        <v>-0.65883908194681984</v>
      </c>
      <c r="I109">
        <f t="shared" si="7"/>
        <v>-482.74786631948359</v>
      </c>
      <c r="O109">
        <f t="shared" si="8"/>
        <v>-91.959866319483581</v>
      </c>
      <c r="Q109">
        <f t="shared" si="9"/>
        <v>-1.041400531050267</v>
      </c>
    </row>
    <row r="110" spans="5:17" x14ac:dyDescent="0.3">
      <c r="E110" s="2">
        <v>-4</v>
      </c>
      <c r="F110" s="2">
        <f t="shared" si="5"/>
        <v>1.8978694068642283</v>
      </c>
      <c r="H110">
        <f t="shared" si="6"/>
        <v>-0.87754811450249548</v>
      </c>
      <c r="I110">
        <f t="shared" si="7"/>
        <v>-643.001442198841</v>
      </c>
      <c r="O110">
        <f t="shared" si="8"/>
        <v>-252.21344219884099</v>
      </c>
      <c r="Q110">
        <f t="shared" si="9"/>
        <v>-2.8523440255361798</v>
      </c>
    </row>
    <row r="111" spans="5:17" x14ac:dyDescent="0.3">
      <c r="E111" s="2">
        <v>-5</v>
      </c>
      <c r="F111" s="2">
        <f t="shared" si="5"/>
        <v>1.8945801800440527</v>
      </c>
      <c r="H111">
        <f t="shared" si="6"/>
        <v>-1.0954855074157364</v>
      </c>
      <c r="I111">
        <f t="shared" si="7"/>
        <v>-802.68961842119541</v>
      </c>
      <c r="O111">
        <f t="shared" si="8"/>
        <v>-411.90161842119539</v>
      </c>
      <c r="Q111">
        <f t="shared" si="9"/>
        <v>-4.650223630489827</v>
      </c>
    </row>
    <row r="112" spans="5:17" x14ac:dyDescent="0.3">
      <c r="E112" s="2">
        <v>-6</v>
      </c>
      <c r="F112" s="2">
        <f t="shared" si="5"/>
        <v>1.8905665471165083</v>
      </c>
      <c r="H112">
        <f t="shared" si="6"/>
        <v>-1.3124623464209006</v>
      </c>
      <c r="I112">
        <f t="shared" si="7"/>
        <v>-961.67397278125441</v>
      </c>
      <c r="O112">
        <f t="shared" si="8"/>
        <v>-570.8859727812544</v>
      </c>
      <c r="Q112">
        <f t="shared" si="9"/>
        <v>-6.4314469507153662</v>
      </c>
    </row>
    <row r="113" spans="5:17" x14ac:dyDescent="0.3">
      <c r="E113" s="2">
        <v>-7</v>
      </c>
      <c r="F113" s="2">
        <f t="shared" si="5"/>
        <v>1.8858323964952046</v>
      </c>
      <c r="H113">
        <f t="shared" si="6"/>
        <v>-1.5282923491496592</v>
      </c>
      <c r="I113">
        <f t="shared" si="7"/>
        <v>-1119.8180115306841</v>
      </c>
      <c r="O113">
        <f t="shared" si="8"/>
        <v>-729.03001153068408</v>
      </c>
      <c r="Q113">
        <f t="shared" si="9"/>
        <v>-8.1924886783113777</v>
      </c>
    </row>
    <row r="114" spans="5:17" x14ac:dyDescent="0.3">
      <c r="E114" s="2">
        <v>-8</v>
      </c>
      <c r="F114" s="2">
        <f t="shared" si="5"/>
        <v>1.8803822951870037</v>
      </c>
      <c r="H114">
        <f t="shared" si="6"/>
        <v>-1.7427923600081441</v>
      </c>
      <c r="I114">
        <f t="shared" si="7"/>
        <v>-1276.9875319869675</v>
      </c>
      <c r="O114">
        <f t="shared" si="8"/>
        <v>-886.19953198696749</v>
      </c>
      <c r="Q114">
        <f t="shared" si="9"/>
        <v>-9.9299033277384794</v>
      </c>
    </row>
    <row r="115" spans="5:17" x14ac:dyDescent="0.3">
      <c r="E115" s="2">
        <v>-9</v>
      </c>
      <c r="F115" s="2">
        <f t="shared" si="5"/>
        <v>1.8742214748778308</v>
      </c>
      <c r="H115">
        <f t="shared" si="6"/>
        <v>-1.955782828328152</v>
      </c>
      <c r="I115">
        <f t="shared" si="7"/>
        <v>-1433.0509728867453</v>
      </c>
      <c r="O115">
        <f t="shared" si="8"/>
        <v>-1042.2629728867453</v>
      </c>
      <c r="Q115">
        <f t="shared" si="9"/>
        <v>-11.640337430912457</v>
      </c>
    </row>
    <row r="116" spans="5:17" x14ac:dyDescent="0.3">
      <c r="E116" s="2">
        <v>-10</v>
      </c>
      <c r="F116" s="2">
        <f t="shared" si="5"/>
        <v>1.867355816090474</v>
      </c>
      <c r="H116">
        <f t="shared" si="6"/>
        <v>-2.1670882673772325</v>
      </c>
      <c r="I116">
        <f t="shared" si="7"/>
        <v>-1587.8797507139827</v>
      </c>
      <c r="O116">
        <f t="shared" si="8"/>
        <v>-1197.0917507139827</v>
      </c>
      <c r="Q116">
        <f t="shared" si="9"/>
        <v>-13.320541116067222</v>
      </c>
    </row>
    <row r="117" spans="5:17" x14ac:dyDescent="0.3">
      <c r="E117" s="2">
        <v>-11</v>
      </c>
      <c r="F117" s="2">
        <f t="shared" si="5"/>
        <v>1.8597918305017886</v>
      </c>
      <c r="H117">
        <f t="shared" si="6"/>
        <v>-2.3765376919754764</v>
      </c>
      <c r="I117">
        <f t="shared" si="7"/>
        <v>-1741.348580352731</v>
      </c>
      <c r="O117">
        <f t="shared" si="8"/>
        <v>-1350.560580352731</v>
      </c>
      <c r="Q117">
        <f t="shared" si="9"/>
        <v>-14.967379000480733</v>
      </c>
    </row>
    <row r="118" spans="5:17" x14ac:dyDescent="0.3">
      <c r="E118" s="2">
        <v>-12</v>
      </c>
      <c r="F118" s="2">
        <f t="shared" si="5"/>
        <v>1.8515366415159957</v>
      </c>
      <c r="H118">
        <f t="shared" si="6"/>
        <v>-2.5839650326469679</v>
      </c>
      <c r="I118">
        <f t="shared" si="7"/>
        <v>-1893.3357785462497</v>
      </c>
      <c r="O118">
        <f t="shared" si="8"/>
        <v>-1502.5477785462497</v>
      </c>
      <c r="Q118">
        <f t="shared" si="9"/>
        <v>-16.577840334137466</v>
      </c>
    </row>
    <row r="119" spans="5:17" x14ac:dyDescent="0.3">
      <c r="E119" s="2">
        <v>-13</v>
      </c>
      <c r="F119" s="2">
        <f t="shared" si="5"/>
        <v>1.842597963199196</v>
      </c>
      <c r="H119">
        <f t="shared" si="6"/>
        <v>-2.7892095244289679</v>
      </c>
      <c r="I119">
        <f t="shared" si="7"/>
        <v>-2043.7235487872156</v>
      </c>
      <c r="O119">
        <f t="shared" si="8"/>
        <v>-1652.9355487872156</v>
      </c>
      <c r="Q119">
        <f t="shared" si="9"/>
        <v>-18.149048338912262</v>
      </c>
    </row>
    <row r="120" spans="5:17" x14ac:dyDescent="0.3">
      <c r="E120" s="2">
        <v>-14</v>
      </c>
      <c r="F120" s="2">
        <f t="shared" si="5"/>
        <v>1.8329840776877604</v>
      </c>
      <c r="H120">
        <f t="shared" si="6"/>
        <v>-2.9921160686695383</v>
      </c>
      <c r="I120">
        <f t="shared" si="7"/>
        <v>-2192.3982464158876</v>
      </c>
      <c r="O120">
        <f t="shared" si="8"/>
        <v>-1801.6102464158876</v>
      </c>
      <c r="Q120">
        <f t="shared" si="9"/>
        <v>-19.678268695796273</v>
      </c>
    </row>
    <row r="121" spans="5:17" x14ac:dyDescent="0.3">
      <c r="E121" s="2">
        <v>-15</v>
      </c>
      <c r="F121" s="2">
        <f t="shared" si="5"/>
        <v>1.822703811189873</v>
      </c>
      <c r="H121">
        <f t="shared" si="6"/>
        <v>-3.1925355663620523</v>
      </c>
      <c r="I121">
        <f t="shared" si="7"/>
        <v>-2339.2506228626348</v>
      </c>
      <c r="O121">
        <f t="shared" si="8"/>
        <v>-1948.4626228626348</v>
      </c>
      <c r="Q121">
        <f t="shared" si="9"/>
        <v>-21.162917140936763</v>
      </c>
    </row>
    <row r="122" spans="5:17" x14ac:dyDescent="0.3">
      <c r="E122" s="2">
        <v>-16</v>
      </c>
      <c r="F122" s="2">
        <f t="shared" si="5"/>
        <v>1.8117665087051233</v>
      </c>
      <c r="H122">
        <f t="shared" si="6"/>
        <v>-3.3903252217903419</v>
      </c>
      <c r="I122">
        <f t="shared" si="7"/>
        <v>-2484.1760481363285</v>
      </c>
      <c r="O122">
        <f t="shared" si="8"/>
        <v>-2093.3880481363285</v>
      </c>
      <c r="Q122">
        <f t="shared" si="9"/>
        <v>-22.600566139716694</v>
      </c>
    </row>
    <row r="123" spans="5:17" x14ac:dyDescent="0.3">
      <c r="E123" s="2">
        <v>-17</v>
      </c>
      <c r="F123" s="2">
        <f t="shared" si="5"/>
        <v>1.8001820075916806</v>
      </c>
      <c r="H123">
        <f t="shared" si="6"/>
        <v>-3.5853488154884254</v>
      </c>
      <c r="I123">
        <f t="shared" si="7"/>
        <v>-2627.0747108287565</v>
      </c>
      <c r="O123">
        <f t="shared" si="8"/>
        <v>-2236.2867108287564</v>
      </c>
      <c r="Q123">
        <f t="shared" si="9"/>
        <v>-23.98895061664583</v>
      </c>
    </row>
    <row r="124" spans="5:17" x14ac:dyDescent="0.3">
      <c r="E124" s="2">
        <v>-18</v>
      </c>
      <c r="F124" s="2">
        <f t="shared" si="5"/>
        <v>1.7879606101141889</v>
      </c>
      <c r="H124">
        <f t="shared" si="6"/>
        <v>-3.7774769457514825</v>
      </c>
      <c r="I124">
        <f t="shared" si="7"/>
        <v>-2767.851795075755</v>
      </c>
      <c r="O124">
        <f t="shared" si="8"/>
        <v>-2377.063795075755</v>
      </c>
      <c r="Q124">
        <f t="shared" si="9"/>
        <v>-25.325972727364746</v>
      </c>
    </row>
    <row r="125" spans="5:17" x14ac:dyDescent="0.3">
      <c r="E125" s="2">
        <v>-19</v>
      </c>
      <c r="F125" s="2">
        <f t="shared" si="5"/>
        <v>1.7751130551081076</v>
      </c>
      <c r="H125">
        <f t="shared" si="6"/>
        <v>-3.966587238167238</v>
      </c>
      <c r="I125">
        <f t="shared" si="7"/>
        <v>-2906.4176340860895</v>
      </c>
      <c r="O125">
        <f t="shared" si="8"/>
        <v>-2515.6296340860895</v>
      </c>
      <c r="Q125">
        <f t="shared" si="9"/>
        <v>-26.609705667468514</v>
      </c>
    </row>
    <row r="126" spans="5:17" x14ac:dyDescent="0.3">
      <c r="E126" s="2">
        <v>-20</v>
      </c>
      <c r="F126" s="2">
        <f t="shared" si="5"/>
        <v>1.7616504888977966</v>
      </c>
      <c r="H126">
        <f t="shared" si="6"/>
        <v>-4.1525645228669061</v>
      </c>
      <c r="I126">
        <f t="shared" si="7"/>
        <v>-3042.6878400176538</v>
      </c>
      <c r="O126">
        <f t="shared" si="8"/>
        <v>-2651.8998400176538</v>
      </c>
      <c r="Q126">
        <f t="shared" si="9"/>
        <v>-27.838396521041592</v>
      </c>
    </row>
    <row r="127" spans="5:17" x14ac:dyDescent="0.3">
      <c r="E127" s="2">
        <v>-21</v>
      </c>
      <c r="F127" s="2">
        <f t="shared" si="5"/>
        <v>1.7475844356062413</v>
      </c>
      <c r="H127">
        <f t="shared" si="6"/>
        <v>-4.3353009794201789</v>
      </c>
      <c r="I127">
        <f t="shared" si="7"/>
        <v>-3176.5834101456508</v>
      </c>
      <c r="O127">
        <f t="shared" si="8"/>
        <v>-2785.7954101456507</v>
      </c>
      <c r="Q127">
        <f t="shared" si="9"/>
        <v>-29.010468159666239</v>
      </c>
    </row>
    <row r="128" spans="5:17" x14ac:dyDescent="0.3">
      <c r="E128" s="2">
        <v>-22</v>
      </c>
      <c r="F128" s="2">
        <f t="shared" si="5"/>
        <v>1.7329267669938893</v>
      </c>
      <c r="H128">
        <f t="shared" si="6"/>
        <v>-4.5146962495166898</v>
      </c>
      <c r="I128">
        <f t="shared" si="7"/>
        <v>-3308.0308094271168</v>
      </c>
      <c r="O128">
        <f t="shared" si="8"/>
        <v>-2917.2428094271168</v>
      </c>
      <c r="Q128">
        <f t="shared" si="9"/>
        <v>-30.124520210136122</v>
      </c>
    </row>
    <row r="129" spans="5:17" x14ac:dyDescent="0.3">
      <c r="E129" s="2">
        <v>-23</v>
      </c>
      <c r="F129" s="2">
        <f t="shared" si="5"/>
        <v>1.7176896719627937</v>
      </c>
      <c r="H129">
        <f t="shared" si="6"/>
        <v>-4.6906575177858887</v>
      </c>
      <c r="I129">
        <f t="shared" si="7"/>
        <v>-3436.9620297196652</v>
      </c>
      <c r="O129">
        <f t="shared" si="8"/>
        <v>-3046.1740297196652</v>
      </c>
      <c r="Q129">
        <f t="shared" si="9"/>
        <v>-31.179329116107475</v>
      </c>
    </row>
    <row r="130" spans="5:17" x14ac:dyDescent="0.3">
      <c r="E130" s="2">
        <v>-24</v>
      </c>
      <c r="F130" s="2">
        <f t="shared" si="5"/>
        <v>1.7018856258600241</v>
      </c>
      <c r="H130">
        <f t="shared" si="6"/>
        <v>-4.8630995613054493</v>
      </c>
      <c r="I130">
        <f t="shared" si="7"/>
        <v>-3563.3146260575354</v>
      </c>
      <c r="O130">
        <f t="shared" si="8"/>
        <v>-3172.5266260575354</v>
      </c>
      <c r="Q130">
        <f t="shared" si="9"/>
        <v>-32.173847325378738</v>
      </c>
    </row>
    <row r="131" spans="5:17" x14ac:dyDescent="0.3">
      <c r="E131" s="2">
        <v>-25</v>
      </c>
      <c r="F131" s="2">
        <f t="shared" si="5"/>
        <v>1.6855273597112905</v>
      </c>
      <c r="H131">
        <f t="shared" si="6"/>
        <v>-5.0319447685346788</v>
      </c>
      <c r="I131">
        <f t="shared" si="7"/>
        <v>-3687.0317305245726</v>
      </c>
      <c r="O131">
        <f t="shared" si="8"/>
        <v>-3296.2437305245726</v>
      </c>
      <c r="Q131">
        <f t="shared" si="9"/>
        <v>-33.107201640361026</v>
      </c>
    </row>
    <row r="132" spans="5:17" x14ac:dyDescent="0.3">
      <c r="E132" s="2">
        <v>-26</v>
      </c>
      <c r="F132" s="2">
        <f t="shared" si="5"/>
        <v>1.668627829511903</v>
      </c>
      <c r="H132">
        <f t="shared" si="6"/>
        <v>-5.1971231285816382</v>
      </c>
      <c r="I132">
        <f t="shared" si="7"/>
        <v>-3808.0620443899811</v>
      </c>
      <c r="O132">
        <f t="shared" si="8"/>
        <v>-3417.2740443899811</v>
      </c>
      <c r="Q132">
        <f t="shared" si="9"/>
        <v>-33.978690774536339</v>
      </c>
    </row>
    <row r="133" spans="5:17" x14ac:dyDescent="0.3">
      <c r="E133" s="2">
        <v>-27</v>
      </c>
      <c r="F133" s="2">
        <f t="shared" si="5"/>
        <v>1.6512001856976934</v>
      </c>
      <c r="H133">
        <f t="shared" si="6"/>
        <v>-5.3585721918704143</v>
      </c>
      <c r="I133">
        <f t="shared" si="7"/>
        <v>-3926.3598092882494</v>
      </c>
      <c r="O133">
        <f t="shared" si="8"/>
        <v>-3535.5718092882494</v>
      </c>
      <c r="Q133">
        <f t="shared" si="9"/>
        <v>-34.787782162272826</v>
      </c>
    </row>
    <row r="134" spans="5:17" x14ac:dyDescent="0.3">
      <c r="E134" s="2">
        <v>-28</v>
      </c>
      <c r="F134" s="2">
        <f t="shared" si="5"/>
        <v>1.6332577429133563</v>
      </c>
      <c r="H134">
        <f t="shared" si="6"/>
        <v>-5.516237003416844</v>
      </c>
      <c r="I134">
        <f t="shared" si="7"/>
        <v>-4041.8847583286069</v>
      </c>
      <c r="O134">
        <f t="shared" si="8"/>
        <v>-3651.0967583286069</v>
      </c>
      <c r="Q134">
        <f t="shared" si="9"/>
        <v>-35.534108073252398</v>
      </c>
    </row>
    <row r="135" spans="5:17" x14ac:dyDescent="0.3">
      <c r="E135" s="2">
        <v>-29</v>
      </c>
      <c r="F135" s="2">
        <f t="shared" si="5"/>
        <v>1.6148139501899572</v>
      </c>
      <c r="H135">
        <f t="shared" si="6"/>
        <v>-5.6700700100465316</v>
      </c>
      <c r="I135">
        <f t="shared" si="7"/>
        <v>-4154.6020481113446</v>
      </c>
      <c r="O135">
        <f t="shared" si="8"/>
        <v>-3763.8140481113446</v>
      </c>
      <c r="Q135">
        <f t="shared" si="9"/>
        <v>-36.217461085957694</v>
      </c>
    </row>
    <row r="136" spans="5:17" x14ac:dyDescent="0.3">
      <c r="E136" s="2">
        <v>-30</v>
      </c>
      <c r="F136" s="2">
        <f t="shared" si="5"/>
        <v>1.5958823616371414</v>
      </c>
      <c r="H136">
        <f t="shared" si="6"/>
        <v>-5.8200309429979145</v>
      </c>
      <c r="I136">
        <f t="shared" si="7"/>
        <v>-4264.4821727081471</v>
      </c>
      <c r="O136">
        <f t="shared" si="8"/>
        <v>-3873.6941727081471</v>
      </c>
      <c r="Q136">
        <f t="shared" si="9"/>
        <v>-36.837788977165246</v>
      </c>
    </row>
    <row r="137" spans="5:17" x14ac:dyDescent="0.3">
      <c r="E137" s="2">
        <v>-31</v>
      </c>
      <c r="F137" s="2">
        <f t="shared" si="5"/>
        <v>1.5764766077489445</v>
      </c>
      <c r="H137">
        <f t="shared" si="6"/>
        <v>-5.9660866774448076</v>
      </c>
      <c r="I137">
        <f t="shared" si="7"/>
        <v>-4371.5008607307464</v>
      </c>
      <c r="O137">
        <f t="shared" si="8"/>
        <v>-3980.7128607307463</v>
      </c>
      <c r="Q137">
        <f t="shared" si="9"/>
        <v>-37.395189086205939</v>
      </c>
    </row>
    <row r="138" spans="5:17" x14ac:dyDescent="0.3">
      <c r="E138" s="2">
        <v>-32</v>
      </c>
      <c r="F138" s="2">
        <f t="shared" si="5"/>
        <v>1.5566103674151508</v>
      </c>
      <c r="H138">
        <f t="shared" si="6"/>
        <v>-6.1082110705479131</v>
      </c>
      <c r="I138">
        <f t="shared" si="7"/>
        <v>-4475.6389566672196</v>
      </c>
      <c r="O138">
        <f t="shared" si="8"/>
        <v>-4084.8509566672196</v>
      </c>
      <c r="Q138">
        <f t="shared" si="9"/>
        <v>-37.889902213907391</v>
      </c>
    </row>
    <row r="139" spans="5:17" x14ac:dyDescent="0.3">
      <c r="E139" s="2">
        <v>-33</v>
      </c>
      <c r="F139" s="2">
        <f t="shared" si="5"/>
        <v>1.536297340722895</v>
      </c>
      <c r="H139">
        <f t="shared" si="6"/>
        <v>-6.2463847797028818</v>
      </c>
      <c r="I139">
        <f t="shared" si="7"/>
        <v>-4576.8822877077946</v>
      </c>
      <c r="O139">
        <f t="shared" si="8"/>
        <v>-4186.0942877077941</v>
      </c>
      <c r="Q139">
        <f t="shared" si="9"/>
        <v>-38.322306116647503</v>
      </c>
    </row>
    <row r="140" spans="5:17" x14ac:dyDescent="0.3">
      <c r="E140" s="2">
        <v>-34</v>
      </c>
      <c r="F140" s="2">
        <f t="shared" si="5"/>
        <v>1.5155512226257899</v>
      </c>
      <c r="H140">
        <f t="shared" si="6"/>
        <v>-6.3805950626944012</v>
      </c>
      <c r="I140">
        <f t="shared" si="7"/>
        <v>-4675.2215173127552</v>
      </c>
      <c r="O140">
        <f t="shared" si="8"/>
        <v>-4284.4335173127547</v>
      </c>
      <c r="Q140">
        <f t="shared" si="9"/>
        <v>-38.69290865586175</v>
      </c>
    </row>
    <row r="141" spans="5:17" x14ac:dyDescent="0.3">
      <c r="E141" s="2">
        <v>-35</v>
      </c>
      <c r="F141" s="2">
        <f t="shared" si="5"/>
        <v>1.4943856775503064</v>
      </c>
      <c r="H141">
        <f t="shared" si="6"/>
        <v>-6.5108355614918532</v>
      </c>
      <c r="I141">
        <f t="shared" si="7"/>
        <v>-4770.6519867941179</v>
      </c>
      <c r="O141">
        <f t="shared" si="8"/>
        <v>-4379.8639867941183</v>
      </c>
      <c r="Q141">
        <f t="shared" si="9"/>
        <v>-39.002340662696838</v>
      </c>
    </row>
    <row r="142" spans="5:17" x14ac:dyDescent="0.3">
      <c r="E142" s="2">
        <v>-36</v>
      </c>
      <c r="F142" s="2">
        <f t="shared" si="5"/>
        <v>1.4728143150015398</v>
      </c>
      <c r="H142">
        <f t="shared" si="6"/>
        <v>-6.6371060714331795</v>
      </c>
      <c r="I142">
        <f t="shared" si="7"/>
        <v>-4863.1735461908766</v>
      </c>
      <c r="O142">
        <f t="shared" si="8"/>
        <v>-4472.385546190877</v>
      </c>
      <c r="Q142">
        <f t="shared" si="9"/>
        <v>-39.251348576335168</v>
      </c>
    </row>
    <row r="143" spans="5:17" x14ac:dyDescent="0.3">
      <c r="E143" s="2">
        <v>-37</v>
      </c>
      <c r="F143" s="2">
        <f t="shared" si="5"/>
        <v>1.4508506662228979</v>
      </c>
      <c r="H143">
        <f t="shared" si="6"/>
        <v>-6.7594122975403055</v>
      </c>
      <c r="I143">
        <f t="shared" si="7"/>
        <v>-4952.7903757152208</v>
      </c>
      <c r="O143">
        <f t="shared" si="8"/>
        <v>-4562.0023757152212</v>
      </c>
      <c r="Q143">
        <f t="shared" si="9"/>
        <v>-39.440786912876696</v>
      </c>
    </row>
    <row r="144" spans="5:17" x14ac:dyDescent="0.3">
      <c r="E144" s="2">
        <v>-38</v>
      </c>
      <c r="F144" s="2">
        <f t="shared" si="5"/>
        <v>1.428508161956731</v>
      </c>
      <c r="H144">
        <f t="shared" si="6"/>
        <v>-6.8777655996932401</v>
      </c>
      <c r="I144">
        <f t="shared" si="7"/>
        <v>-5039.5107990352299</v>
      </c>
      <c r="O144">
        <f t="shared" si="8"/>
        <v>-4648.7227990352294</v>
      </c>
      <c r="Q144">
        <f t="shared" si="9"/>
        <v>-39.5716106196084</v>
      </c>
    </row>
    <row r="145" spans="5:17" x14ac:dyDescent="0.3">
      <c r="E145" s="2">
        <v>-39</v>
      </c>
      <c r="F145" s="2">
        <f t="shared" ref="F145:F196" si="10">(($C$16*COS(RADIANS(E145)))/(1+POWER($C$16,2)*POWER(SIN(RADIANS(E145)),2)))*$G$16</f>
        <v>1.4058001113455387</v>
      </c>
      <c r="H145">
        <f t="shared" ref="H145:H196" si="11">(($C$16*SIN(RADIANS(E145))*(1+POWER($C$16,2)*(1+COS(RADIANS(E145)))))/POWER(1+POWER($C$16,2)*POWER(SIN(RADIANS(E145)),2),2))*POWER($G$16,2)</f>
        <v>-6.9921827283609721</v>
      </c>
      <c r="I145">
        <f t="shared" ref="I145:I196" si="12">($J$16*POWER($E$13,2)+$F$13)*H145</f>
        <v>-5123.3470896382933</v>
      </c>
      <c r="O145">
        <f t="shared" ref="O145:O196" si="13">I145+$K$16</f>
        <v>-4732.5590896382928</v>
      </c>
      <c r="Q145">
        <f t="shared" ref="Q145:Q196" si="14">IF(O145&gt;0,(1.1*O145*F145)/($R$16*$S$16),(1.1*O145*F145*$S$16)/($R$16))</f>
        <v>-39.644867367067576</v>
      </c>
    </row>
    <row r="146" spans="5:17" x14ac:dyDescent="0.3">
      <c r="E146" s="2">
        <v>-40</v>
      </c>
      <c r="F146" s="2">
        <f t="shared" si="10"/>
        <v>1.3827396820061524</v>
      </c>
      <c r="H146">
        <f t="shared" si="11"/>
        <v>-7.102685552547686</v>
      </c>
      <c r="I146">
        <f t="shared" si="12"/>
        <v>-5204.3152714905036</v>
      </c>
      <c r="O146">
        <f t="shared" si="13"/>
        <v>-4813.5272714905041</v>
      </c>
      <c r="Q146">
        <f t="shared" si="14"/>
        <v>-39.66168982856972</v>
      </c>
    </row>
    <row r="147" spans="5:17" x14ac:dyDescent="0.3">
      <c r="E147" s="2">
        <v>-41</v>
      </c>
      <c r="F147" s="2">
        <f t="shared" si="10"/>
        <v>1.3593398813023343</v>
      </c>
      <c r="H147">
        <f t="shared" si="11"/>
        <v>-7.2093007815627663</v>
      </c>
      <c r="I147">
        <f t="shared" si="12"/>
        <v>-5282.4349151705783</v>
      </c>
      <c r="O147">
        <f t="shared" si="13"/>
        <v>-4891.6469151705787</v>
      </c>
      <c r="Q147">
        <f t="shared" si="14"/>
        <v>-39.623287993876559</v>
      </c>
    </row>
    <row r="148" spans="5:17" x14ac:dyDescent="0.3">
      <c r="E148" s="2">
        <v>-42</v>
      </c>
      <c r="F148" s="2">
        <f t="shared" si="10"/>
        <v>1.3356135388344625</v>
      </c>
      <c r="H148">
        <f t="shared" si="11"/>
        <v>-7.31205968216433</v>
      </c>
      <c r="I148">
        <f t="shared" si="12"/>
        <v>-5357.7289306138591</v>
      </c>
      <c r="O148">
        <f t="shared" si="13"/>
        <v>-4966.9409306138587</v>
      </c>
      <c r="Q148">
        <f t="shared" si="14"/>
        <v>-39.530941560475299</v>
      </c>
    </row>
    <row r="149" spans="5:17" x14ac:dyDescent="0.3">
      <c r="E149" s="2">
        <v>-43</v>
      </c>
      <c r="F149" s="2">
        <f t="shared" si="10"/>
        <v>1.3115732901585808</v>
      </c>
      <c r="H149">
        <f t="shared" si="11"/>
        <v>-7.4109977925595771</v>
      </c>
      <c r="I149">
        <f t="shared" si="12"/>
        <v>-5430.2233575532164</v>
      </c>
      <c r="O149">
        <f t="shared" si="13"/>
        <v>-5039.4353575532168</v>
      </c>
      <c r="Q149">
        <f t="shared" si="14"/>
        <v>-39.38599244258161</v>
      </c>
    </row>
    <row r="150" spans="5:17" x14ac:dyDescent="0.3">
      <c r="E150" s="2">
        <v>-44</v>
      </c>
      <c r="F150" s="2">
        <f t="shared" si="10"/>
        <v>1.2872315617409547</v>
      </c>
      <c r="H150">
        <f t="shared" si="11"/>
        <v>-7.5061546346722503</v>
      </c>
      <c r="I150">
        <f t="shared" si="12"/>
        <v>-5499.947154690225</v>
      </c>
      <c r="O150">
        <f t="shared" si="13"/>
        <v>-5109.1591546902255</v>
      </c>
      <c r="Q150">
        <f t="shared" si="14"/>
        <v>-39.189837434509251</v>
      </c>
    </row>
    <row r="151" spans="5:17" x14ac:dyDescent="0.3">
      <c r="E151" s="2">
        <v>-45</v>
      </c>
      <c r="F151" s="2">
        <f t="shared" si="10"/>
        <v>1.2626005571485468</v>
      </c>
      <c r="H151">
        <f t="shared" si="11"/>
        <v>-7.5975734260090588</v>
      </c>
      <c r="I151">
        <f t="shared" si="12"/>
        <v>-5566.9319885724881</v>
      </c>
      <c r="O151">
        <f t="shared" si="13"/>
        <v>-5176.1439885724885</v>
      </c>
      <c r="Q151">
        <f t="shared" si="14"/>
        <v>-38.943921061518594</v>
      </c>
    </row>
    <row r="152" spans="5:17" x14ac:dyDescent="0.3">
      <c r="E152" s="2">
        <v>-46</v>
      </c>
      <c r="F152" s="2">
        <f t="shared" si="10"/>
        <v>1.2376922444704375</v>
      </c>
      <c r="H152">
        <f t="shared" si="11"/>
        <v>-7.6853007923743117</v>
      </c>
      <c r="I152">
        <f t="shared" si="12"/>
        <v>-5631.2120230924675</v>
      </c>
      <c r="O152">
        <f t="shared" si="13"/>
        <v>-5240.4240230924679</v>
      </c>
      <c r="Q152">
        <f t="shared" si="14"/>
        <v>-38.649728647704165</v>
      </c>
    </row>
    <row r="153" spans="5:17" x14ac:dyDescent="0.3">
      <c r="E153" s="2">
        <v>-47</v>
      </c>
      <c r="F153" s="2">
        <f t="shared" si="10"/>
        <v>1.2125183449602128</v>
      </c>
      <c r="H153">
        <f t="shared" si="11"/>
        <v>-7.7693864825960439</v>
      </c>
      <c r="I153">
        <f t="shared" si="12"/>
        <v>-5692.8237104601867</v>
      </c>
      <c r="O153">
        <f t="shared" si="13"/>
        <v>-5302.0357104601862</v>
      </c>
      <c r="Q153">
        <f t="shared" si="14"/>
        <v>-38.308779626947647</v>
      </c>
    </row>
    <row r="154" spans="5:17" x14ac:dyDescent="0.3">
      <c r="E154" s="2">
        <v>-48</v>
      </c>
      <c r="F154" s="2">
        <f t="shared" si="10"/>
        <v>1.1870903228847638</v>
      </c>
      <c r="H154">
        <f t="shared" si="11"/>
        <v>-7.8498830863388793</v>
      </c>
      <c r="I154">
        <f t="shared" si="12"/>
        <v>-5751.8055844376559</v>
      </c>
      <c r="O154">
        <f t="shared" si="13"/>
        <v>-5361.0175844376554</v>
      </c>
      <c r="Q154">
        <f t="shared" si="14"/>
        <v>-37.92262111948309</v>
      </c>
    </row>
    <row r="155" spans="5:17" x14ac:dyDescent="0.3">
      <c r="E155" s="2">
        <v>-49</v>
      </c>
      <c r="F155" s="2">
        <f t="shared" si="10"/>
        <v>1.1614193765607261</v>
      </c>
      <c r="H155">
        <f t="shared" si="11"/>
        <v>-7.9268457559894374</v>
      </c>
      <c r="I155">
        <f t="shared" si="12"/>
        <v>-5808.1980565573604</v>
      </c>
      <c r="O155">
        <f t="shared" si="13"/>
        <v>-5417.4100565573608</v>
      </c>
      <c r="Q155">
        <f t="shared" si="14"/>
        <v>-37.492821793225922</v>
      </c>
    </row>
    <row r="156" spans="5:17" x14ac:dyDescent="0.3">
      <c r="E156" s="2">
        <v>-50</v>
      </c>
      <c r="F156" s="2">
        <f t="shared" si="10"/>
        <v>1.1355164305560101</v>
      </c>
      <c r="H156">
        <f t="shared" si="11"/>
        <v>-8.0003319335104397</v>
      </c>
      <c r="I156">
        <f t="shared" si="12"/>
        <v>-5862.0432159814372</v>
      </c>
      <c r="O156">
        <f t="shared" si="13"/>
        <v>-5471.2552159814368</v>
      </c>
      <c r="Q156">
        <f t="shared" si="14"/>
        <v>-37.020966025734609</v>
      </c>
    </row>
    <row r="157" spans="5:17" x14ac:dyDescent="0.3">
      <c r="E157" s="2">
        <v>-51</v>
      </c>
      <c r="F157" s="2">
        <f t="shared" si="10"/>
        <v>1.1093921290304705</v>
      </c>
      <c r="H157">
        <f t="shared" si="11"/>
        <v>-8.0704010830703119</v>
      </c>
      <c r="I157">
        <f t="shared" si="12"/>
        <v>-5913.3846335926946</v>
      </c>
      <c r="O157">
        <f t="shared" si="13"/>
        <v>-5522.5966335926951</v>
      </c>
      <c r="Q157">
        <f t="shared" si="14"/>
        <v>-36.508648379526505</v>
      </c>
    </row>
    <row r="158" spans="5:17" x14ac:dyDescent="0.3">
      <c r="E158" s="2">
        <v>-52</v>
      </c>
      <c r="F158" s="2">
        <f t="shared" si="10"/>
        <v>1.08305683018677</v>
      </c>
      <c r="H158">
        <f t="shared" si="11"/>
        <v>-8.1371144301669052</v>
      </c>
      <c r="I158">
        <f t="shared" si="12"/>
        <v>-5962.2671708440457</v>
      </c>
      <c r="O158">
        <f t="shared" si="13"/>
        <v>-5571.4791708440462</v>
      </c>
      <c r="Q158">
        <f t="shared" si="14"/>
        <v>-35.957468400477097</v>
      </c>
    </row>
    <row r="159" spans="5:17" x14ac:dyDescent="0.3">
      <c r="E159" s="2">
        <v>-53</v>
      </c>
      <c r="F159" s="2">
        <f t="shared" si="10"/>
        <v>1.0565206017998874</v>
      </c>
      <c r="H159">
        <f t="shared" si="11"/>
        <v>-8.2005347078777735</v>
      </c>
      <c r="I159">
        <f t="shared" si="12"/>
        <v>-6008.7367938297421</v>
      </c>
      <c r="O159">
        <f t="shared" si="13"/>
        <v>-5617.9487938297425</v>
      </c>
      <c r="Q159">
        <f t="shared" si="14"/>
        <v>-35.369025746211982</v>
      </c>
    </row>
    <row r="160" spans="5:17" x14ac:dyDescent="0.3">
      <c r="E160" s="2">
        <v>-54</v>
      </c>
      <c r="F160" s="2">
        <f t="shared" si="10"/>
        <v>1.0297932177914721</v>
      </c>
      <c r="H160">
        <f t="shared" si="11"/>
        <v>-8.2607259107853608</v>
      </c>
      <c r="I160">
        <f t="shared" si="12"/>
        <v>-6052.8403929802034</v>
      </c>
      <c r="O160">
        <f t="shared" si="13"/>
        <v>-5662.0523929802039</v>
      </c>
      <c r="Q160">
        <f t="shared" si="14"/>
        <v>-34.744915648761562</v>
      </c>
    </row>
    <row r="161" spans="5:17" x14ac:dyDescent="0.3">
      <c r="E161" s="2">
        <v>-55</v>
      </c>
      <c r="F161" s="2">
        <f t="shared" si="10"/>
        <v>1.0028841558133954</v>
      </c>
      <c r="H161">
        <f t="shared" si="11"/>
        <v>-8.3177530570446461</v>
      </c>
      <c r="I161">
        <f t="shared" si="12"/>
        <v>-6094.6256087230386</v>
      </c>
      <c r="O161">
        <f t="shared" si="13"/>
        <v>-5703.837608723039</v>
      </c>
      <c r="Q161">
        <f t="shared" si="14"/>
        <v>-34.086724713304839</v>
      </c>
    </row>
    <row r="162" spans="5:17" x14ac:dyDescent="0.3">
      <c r="E162" s="2">
        <v>-56</v>
      </c>
      <c r="F162" s="2">
        <f t="shared" si="10"/>
        <v>0.97580259580329554</v>
      </c>
      <c r="H162">
        <f t="shared" si="11"/>
        <v>-8.3716819589829505</v>
      </c>
      <c r="I162">
        <f t="shared" si="12"/>
        <v>-6134.1406633957822</v>
      </c>
      <c r="O162">
        <f t="shared" si="13"/>
        <v>-5743.3526633957827</v>
      </c>
      <c r="Q162">
        <f t="shared" si="14"/>
        <v>-33.396027052579193</v>
      </c>
    </row>
    <row r="163" spans="5:17" x14ac:dyDescent="0.3">
      <c r="E163" s="2">
        <v>-57</v>
      </c>
      <c r="F163" s="2">
        <f t="shared" si="10"/>
        <v>0.94855741947374272</v>
      </c>
      <c r="H163">
        <f t="shared" si="11"/>
        <v>-8.4225790025478258</v>
      </c>
      <c r="I163">
        <f t="shared" si="12"/>
        <v>-6171.4341996418561</v>
      </c>
      <c r="O163">
        <f t="shared" si="13"/>
        <v>-5780.6461996418566</v>
      </c>
      <c r="Q163">
        <f t="shared" si="14"/>
        <v>-32.674380754487878</v>
      </c>
    </row>
    <row r="164" spans="5:17" x14ac:dyDescent="0.3">
      <c r="E164" s="2">
        <v>-58</v>
      </c>
      <c r="F164" s="2">
        <f t="shared" si="10"/>
        <v>0.92115721069574141</v>
      </c>
      <c r="H164">
        <f t="shared" si="11"/>
        <v>-8.470510935848873</v>
      </c>
      <c r="I164">
        <f t="shared" si="12"/>
        <v>-6206.5551254698657</v>
      </c>
      <c r="O164">
        <f t="shared" si="13"/>
        <v>-5815.7671254698653</v>
      </c>
      <c r="Q164">
        <f t="shared" si="14"/>
        <v>-31.923324678590184</v>
      </c>
    </row>
    <row r="165" spans="5:17" x14ac:dyDescent="0.3">
      <c r="E165" s="2">
        <v>-59</v>
      </c>
      <c r="F165" s="2">
        <f t="shared" si="10"/>
        <v>0.89361025673670691</v>
      </c>
      <c r="H165">
        <f t="shared" si="11"/>
        <v>-8.5155446669736428</v>
      </c>
      <c r="I165">
        <f t="shared" si="12"/>
        <v>-6239.5524661082627</v>
      </c>
      <c r="O165">
        <f t="shared" si="13"/>
        <v>-5848.7644661082632</v>
      </c>
      <c r="Q165">
        <f t="shared" si="14"/>
        <v>-31.144375575513173</v>
      </c>
    </row>
    <row r="166" spans="5:17" x14ac:dyDescent="0.3">
      <c r="E166" s="2">
        <v>-60</v>
      </c>
      <c r="F166" s="2">
        <f t="shared" si="10"/>
        <v>0.86592455031271687</v>
      </c>
      <c r="H166">
        <f t="shared" si="11"/>
        <v>-8.5577470711963652</v>
      </c>
      <c r="I166">
        <f t="shared" si="12"/>
        <v>-6270.4752227423569</v>
      </c>
      <c r="O166">
        <f t="shared" si="13"/>
        <v>-5879.6872227423573</v>
      </c>
      <c r="Q166">
        <f t="shared" si="14"/>
        <v>-30.339025521871765</v>
      </c>
    </row>
    <row r="167" spans="5:17" x14ac:dyDescent="0.3">
      <c r="E167" s="2">
        <v>-61</v>
      </c>
      <c r="F167" s="2">
        <f t="shared" si="10"/>
        <v>0.83810779241476474</v>
      </c>
      <c r="H167">
        <f t="shared" si="11"/>
        <v>-8.5971848076414066</v>
      </c>
      <c r="I167">
        <f t="shared" si="12"/>
        <v>-6299.3722381790494</v>
      </c>
      <c r="O167">
        <f t="shared" si="13"/>
        <v>-5908.5842381790499</v>
      </c>
      <c r="Q167">
        <f t="shared" si="14"/>
        <v>-29.508739662021693</v>
      </c>
    </row>
    <row r="168" spans="5:17" x14ac:dyDescent="0.3">
      <c r="E168" s="2">
        <v>-62</v>
      </c>
      <c r="F168" s="2">
        <f t="shared" si="10"/>
        <v>0.81016739586890207</v>
      </c>
      <c r="H168">
        <f t="shared" si="11"/>
        <v>-8.6339241454110169</v>
      </c>
      <c r="I168">
        <f t="shared" si="12"/>
        <v>-6326.2920694462873</v>
      </c>
      <c r="O168">
        <f t="shared" si="13"/>
        <v>-5935.5040694462878</v>
      </c>
      <c r="Q168">
        <f t="shared" si="14"/>
        <v>-28.654954246888952</v>
      </c>
    </row>
    <row r="169" spans="5:17" x14ac:dyDescent="0.3">
      <c r="E169" s="2">
        <v>-63</v>
      </c>
      <c r="F169" s="2">
        <f t="shared" si="10"/>
        <v>0.78211048959050244</v>
      </c>
      <c r="H169">
        <f t="shared" si="11"/>
        <v>-8.6680307991391299</v>
      </c>
      <c r="I169">
        <f t="shared" si="12"/>
        <v>-6351.2828672992191</v>
      </c>
      <c r="O169">
        <f t="shared" si="13"/>
        <v>-5960.4948672992195</v>
      </c>
      <c r="Q169">
        <f t="shared" si="14"/>
        <v>-27.77907495921157</v>
      </c>
    </row>
    <row r="170" spans="5:17" x14ac:dyDescent="0.3">
      <c r="E170" s="2">
        <v>-64</v>
      </c>
      <c r="F170" s="2">
        <f t="shared" si="10"/>
        <v>0.75394392349343975</v>
      </c>
      <c r="H170">
        <f t="shared" si="11"/>
        <v>-8.6995697738897011</v>
      </c>
      <c r="I170">
        <f t="shared" si="12"/>
        <v>-6374.3922625733312</v>
      </c>
      <c r="O170">
        <f t="shared" si="13"/>
        <v>-5983.6042625733317</v>
      </c>
      <c r="Q170">
        <f t="shared" si="14"/>
        <v>-26.882475513785515</v>
      </c>
    </row>
    <row r="171" spans="5:17" x14ac:dyDescent="0.3">
      <c r="E171" s="2">
        <v>-65</v>
      </c>
      <c r="F171" s="2">
        <f t="shared" si="10"/>
        <v>0.72567427401567575</v>
      </c>
      <c r="H171">
        <f t="shared" si="11"/>
        <v>-8.7286052192793147</v>
      </c>
      <c r="I171">
        <f t="shared" si="12"/>
        <v>-6395.667259296436</v>
      </c>
      <c r="O171">
        <f t="shared" si="13"/>
        <v>-6004.8792592964364</v>
      </c>
      <c r="Q171">
        <f t="shared" si="14"/>
        <v>-25.966496520715868</v>
      </c>
    </row>
    <row r="172" spans="5:17" x14ac:dyDescent="0.3">
      <c r="E172" s="2">
        <v>-66</v>
      </c>
      <c r="F172" s="2">
        <f t="shared" si="10"/>
        <v>0.69730785022361663</v>
      </c>
      <c r="H172">
        <f t="shared" si="11"/>
        <v>-8.7552002926693717</v>
      </c>
      <c r="I172">
        <f t="shared" si="12"/>
        <v>-6415.1541344461657</v>
      </c>
      <c r="O172">
        <f t="shared" si="13"/>
        <v>-6024.3661344461652</v>
      </c>
      <c r="Q172">
        <f t="shared" si="14"/>
        <v>-25.032444599226238</v>
      </c>
    </row>
    <row r="173" spans="5:17" x14ac:dyDescent="0.3">
      <c r="E173" s="2">
        <v>-67</v>
      </c>
      <c r="F173" s="2">
        <f t="shared" si="10"/>
        <v>0.66885070045857742</v>
      </c>
      <c r="H173">
        <f t="shared" si="11"/>
        <v>-8.7794170312428115</v>
      </c>
      <c r="I173">
        <f t="shared" si="12"/>
        <v>-6432.8983442173894</v>
      </c>
      <c r="O173">
        <f t="shared" si="13"/>
        <v>-6042.1103442173899</v>
      </c>
      <c r="Q173">
        <f t="shared" si="14"/>
        <v>-24.081591729261451</v>
      </c>
    </row>
    <row r="174" spans="5:17" x14ac:dyDescent="0.3">
      <c r="E174" s="2">
        <v>-68</v>
      </c>
      <c r="F174" s="2">
        <f t="shared" si="10"/>
        <v>0.64030861948978313</v>
      </c>
      <c r="H174">
        <f t="shared" si="11"/>
        <v>-8.8013162327543331</v>
      </c>
      <c r="I174">
        <f t="shared" si="12"/>
        <v>-6448.9444366449188</v>
      </c>
      <c r="O174">
        <f t="shared" si="13"/>
        <v>-6058.1564366449184</v>
      </c>
      <c r="Q174">
        <f t="shared" si="14"/>
        <v>-23.115174827921663</v>
      </c>
    </row>
    <row r="175" spans="5:17" x14ac:dyDescent="0.3">
      <c r="E175" s="2">
        <v>-69</v>
      </c>
      <c r="F175" s="2">
        <f t="shared" si="10"/>
        <v>0.61168715613952129</v>
      </c>
      <c r="H175">
        <f t="shared" si="11"/>
        <v>-8.820957344720858</v>
      </c>
      <c r="I175">
        <f t="shared" si="12"/>
        <v>-6463.3359704105906</v>
      </c>
      <c r="O175">
        <f t="shared" si="13"/>
        <v>-6072.547970410591</v>
      </c>
      <c r="Q175">
        <f t="shared" si="14"/>
        <v>-22.134395537677015</v>
      </c>
    </row>
    <row r="176" spans="5:17" x14ac:dyDescent="0.3">
      <c r="E176" s="2">
        <v>-70</v>
      </c>
      <c r="F176" s="2">
        <f t="shared" si="10"/>
        <v>0.58299162134730054</v>
      </c>
      <c r="H176">
        <f t="shared" si="11"/>
        <v>-8.8383983618003175</v>
      </c>
      <c r="I176">
        <f t="shared" si="12"/>
        <v>-6476.1154396501379</v>
      </c>
      <c r="O176">
        <f t="shared" si="13"/>
        <v>-6085.3274396501383</v>
      </c>
      <c r="Q176">
        <f t="shared" si="14"/>
        <v>-21.140420213318507</v>
      </c>
    </row>
    <row r="177" spans="5:17" x14ac:dyDescent="0.3">
      <c r="E177" s="2">
        <v>-71</v>
      </c>
      <c r="F177" s="2">
        <f t="shared" si="10"/>
        <v>0.55422709664119019</v>
      </c>
      <c r="H177">
        <f t="shared" si="11"/>
        <v>-8.8536957310920918</v>
      </c>
      <c r="I177">
        <f t="shared" si="12"/>
        <v>-6487.3242045644529</v>
      </c>
      <c r="O177">
        <f t="shared" si="13"/>
        <v>-6096.5362045644524</v>
      </c>
      <c r="Q177">
        <f t="shared" si="14"/>
        <v>-20.134380094695818</v>
      </c>
    </row>
    <row r="178" spans="5:17" x14ac:dyDescent="0.3">
      <c r="E178" s="2">
        <v>-72</v>
      </c>
      <c r="F178" s="2">
        <f t="shared" si="10"/>
        <v>0.52539844298584515</v>
      </c>
      <c r="H178">
        <f t="shared" si="11"/>
        <v>-8.8669042650807093</v>
      </c>
      <c r="I178">
        <f t="shared" si="12"/>
        <v>-6497.0024276312633</v>
      </c>
      <c r="O178">
        <f t="shared" si="13"/>
        <v>-6106.2144276312629</v>
      </c>
      <c r="Q178">
        <f t="shared" si="14"/>
        <v>-19.117371652460076</v>
      </c>
    </row>
    <row r="179" spans="5:17" x14ac:dyDescent="0.3">
      <c r="E179" s="2">
        <v>-73</v>
      </c>
      <c r="F179" s="2">
        <f t="shared" si="10"/>
        <v>0.49651030997810436</v>
      </c>
      <c r="H179">
        <f t="shared" si="11"/>
        <v>-8.8780770619358407</v>
      </c>
      <c r="I179">
        <f t="shared" si="12"/>
        <v>-6505.1890152069391</v>
      </c>
      <c r="O179">
        <f t="shared" si="13"/>
        <v>-6114.4010152069386</v>
      </c>
      <c r="Q179">
        <f t="shared" si="14"/>
        <v>-18.090457094263023</v>
      </c>
    </row>
    <row r="180" spans="5:17" x14ac:dyDescent="0.3">
      <c r="E180" s="2">
        <v>-74</v>
      </c>
      <c r="F180" s="2">
        <f t="shared" si="10"/>
        <v>0.46756714536242489</v>
      </c>
      <c r="H180">
        <f t="shared" si="11"/>
        <v>-8.8872654328761858</v>
      </c>
      <c r="I180">
        <f t="shared" si="12"/>
        <v>-6511.9215643042035</v>
      </c>
      <c r="O180">
        <f t="shared" si="13"/>
        <v>-6121.1335643042039</v>
      </c>
      <c r="Q180">
        <f t="shared" si="14"/>
        <v>-17.054665019152015</v>
      </c>
    </row>
    <row r="181" spans="5:17" x14ac:dyDescent="0.3">
      <c r="E181" s="2">
        <v>-75</v>
      </c>
      <c r="F181" s="2">
        <f t="shared" si="10"/>
        <v>0.438573204839798</v>
      </c>
      <c r="H181">
        <f t="shared" si="11"/>
        <v>-8.8945188363018328</v>
      </c>
      <c r="I181">
        <f t="shared" si="12"/>
        <v>-6517.2363143292605</v>
      </c>
      <c r="O181">
        <f t="shared" si="13"/>
        <v>-6126.44831432926</v>
      </c>
      <c r="Q181">
        <f t="shared" si="14"/>
        <v>-16.010991208232724</v>
      </c>
    </row>
    <row r="182" spans="5:17" x14ac:dyDescent="0.3">
      <c r="E182" s="2">
        <v>-76</v>
      </c>
      <c r="F182" s="2">
        <f t="shared" si="10"/>
        <v>0.40953256214515699</v>
      </c>
      <c r="H182">
        <f t="shared" si="11"/>
        <v>-8.8998848183993999</v>
      </c>
      <c r="I182">
        <f t="shared" si="12"/>
        <v>-6521.1681035617003</v>
      </c>
      <c r="O182">
        <f t="shared" si="13"/>
        <v>-6130.3801035616998</v>
      </c>
      <c r="Q182">
        <f t="shared" si="14"/>
        <v>-14.960399540040923</v>
      </c>
    </row>
    <row r="183" spans="5:17" x14ac:dyDescent="0.3">
      <c r="E183" s="2">
        <v>-77</v>
      </c>
      <c r="F183" s="2">
        <f t="shared" si="10"/>
        <v>0.38044911936963327</v>
      </c>
      <c r="H183">
        <f t="shared" si="11"/>
        <v>-8.9034089599260042</v>
      </c>
      <c r="I183">
        <f t="shared" si="12"/>
        <v>-6523.7503301617817</v>
      </c>
      <c r="O183">
        <f t="shared" si="13"/>
        <v>-6132.9623301617812</v>
      </c>
      <c r="Q183">
        <f t="shared" si="14"/>
        <v>-13.903823019461576</v>
      </c>
    </row>
    <row r="184" spans="5:17" x14ac:dyDescent="0.3">
      <c r="E184" s="2">
        <v>-78</v>
      </c>
      <c r="F184" s="2">
        <f t="shared" si="10"/>
        <v>0.3513266175053249</v>
      </c>
      <c r="H184">
        <f t="shared" si="11"/>
        <v>-8.9051348288823178</v>
      </c>
      <c r="I184">
        <f t="shared" si="12"/>
        <v>-6525.0149174927965</v>
      </c>
      <c r="O184">
        <f t="shared" si="13"/>
        <v>-6134.2269174927969</v>
      </c>
      <c r="Q184">
        <f t="shared" si="14"/>
        <v>-12.842164909451514</v>
      </c>
    </row>
    <row r="185" spans="5:17" x14ac:dyDescent="0.3">
      <c r="E185" s="2">
        <v>-79</v>
      </c>
      <c r="F185" s="2">
        <f t="shared" si="10"/>
        <v>0.32216864719150495</v>
      </c>
      <c r="H185">
        <f t="shared" si="11"/>
        <v>-8.905103938790683</v>
      </c>
      <c r="I185">
        <f t="shared" si="12"/>
        <v>-6524.992283550403</v>
      </c>
      <c r="O185">
        <f t="shared" si="13"/>
        <v>-6134.2042835504035</v>
      </c>
      <c r="Q185">
        <f t="shared" si="14"/>
        <v>-11.776299955251966</v>
      </c>
    </row>
    <row r="186" spans="5:17" x14ac:dyDescent="0.3">
      <c r="E186" s="2">
        <v>-80</v>
      </c>
      <c r="F186" s="2">
        <f t="shared" si="10"/>
        <v>0.29297865964242059</v>
      </c>
      <c r="H186">
        <f t="shared" si="11"/>
        <v>-8.9033557123019254</v>
      </c>
      <c r="I186">
        <f t="shared" si="12"/>
        <v>-6523.7113142964281</v>
      </c>
      <c r="O186">
        <f t="shared" si="13"/>
        <v>-6132.9233142964276</v>
      </c>
      <c r="Q186">
        <f t="shared" si="14"/>
        <v>-10.707075691215225</v>
      </c>
    </row>
    <row r="187" spans="5:17" x14ac:dyDescent="0.3">
      <c r="E187" s="2">
        <v>-81</v>
      </c>
      <c r="F187" s="2">
        <f t="shared" si="10"/>
        <v>0.26375997773797621</v>
      </c>
      <c r="H187">
        <f t="shared" si="11"/>
        <v>-8.8999274498636716</v>
      </c>
      <c r="I187">
        <f t="shared" si="12"/>
        <v>-6521.1993407013588</v>
      </c>
      <c r="O187">
        <f t="shared" si="13"/>
        <v>-6130.4113407013592</v>
      </c>
      <c r="Q187">
        <f t="shared" si="14"/>
        <v>-9.6353138208071165</v>
      </c>
    </row>
    <row r="188" spans="5:17" x14ac:dyDescent="0.3">
      <c r="E188" s="2">
        <v>-82</v>
      </c>
      <c r="F188" s="2">
        <f t="shared" si="10"/>
        <v>0.23451580725969723</v>
      </c>
      <c r="H188">
        <f t="shared" si="11"/>
        <v>-8.8948543031934513</v>
      </c>
      <c r="I188">
        <f t="shared" si="12"/>
        <v>-6517.4821193074222</v>
      </c>
      <c r="O188">
        <f t="shared" si="13"/>
        <v>-6126.6941193074217</v>
      </c>
      <c r="Q188">
        <f t="shared" si="14"/>
        <v>-8.561811660781034</v>
      </c>
    </row>
    <row r="189" spans="5:17" x14ac:dyDescent="0.3">
      <c r="E189" s="2">
        <v>-83</v>
      </c>
      <c r="F189" s="2">
        <f t="shared" si="10"/>
        <v>0.20524924825538313</v>
      </c>
      <c r="H189">
        <f t="shared" si="11"/>
        <v>-8.8881692533115313</v>
      </c>
      <c r="I189">
        <f t="shared" si="12"/>
        <v>-6512.5838161326919</v>
      </c>
      <c r="O189">
        <f t="shared" si="13"/>
        <v>-6121.7958161326915</v>
      </c>
      <c r="Q189">
        <f t="shared" si="14"/>
        <v>-7.4873436409429397</v>
      </c>
    </row>
    <row r="190" spans="5:17" x14ac:dyDescent="0.3">
      <c r="E190" s="2">
        <v>-84</v>
      </c>
      <c r="F190" s="2">
        <f t="shared" si="10"/>
        <v>0.17596330651680103</v>
      </c>
      <c r="H190">
        <f t="shared" si="11"/>
        <v>-8.879903092901273</v>
      </c>
      <c r="I190">
        <f t="shared" si="12"/>
        <v>-6506.5269937460853</v>
      </c>
      <c r="O190">
        <f t="shared" si="13"/>
        <v>-6115.7389937460848</v>
      </c>
      <c r="Q190">
        <f t="shared" si="14"/>
        <v>-6.4126628513372861</v>
      </c>
    </row>
    <row r="191" spans="5:17" x14ac:dyDescent="0.3">
      <c r="E191" s="2">
        <v>-85</v>
      </c>
      <c r="F191" s="2">
        <f t="shared" si="10"/>
        <v>0.14666090515563288</v>
      </c>
      <c r="H191">
        <f t="shared" si="11"/>
        <v>-8.8700844127783025</v>
      </c>
      <c r="I191">
        <f t="shared" si="12"/>
        <v>-6499.3326013529822</v>
      </c>
      <c r="O191">
        <f t="shared" si="13"/>
        <v>-6108.5446013529818</v>
      </c>
      <c r="Q191">
        <f t="shared" si="14"/>
        <v>-5.3385026290767135</v>
      </c>
    </row>
    <row r="192" spans="5:17" x14ac:dyDescent="0.3">
      <c r="E192" s="2">
        <v>-86</v>
      </c>
      <c r="F192" s="2">
        <f t="shared" si="10"/>
        <v>0.11734489626366269</v>
      </c>
      <c r="H192">
        <f t="shared" si="11"/>
        <v>-8.8587395922643779</v>
      </c>
      <c r="I192">
        <f t="shared" si="12"/>
        <v>-6491.0199677419168</v>
      </c>
      <c r="O192">
        <f t="shared" si="13"/>
        <v>-6100.2319677419164</v>
      </c>
      <c r="Q192">
        <f t="shared" si="14"/>
        <v>-4.2655781774109141</v>
      </c>
    </row>
    <row r="193" spans="1:21" x14ac:dyDescent="0.3">
      <c r="E193" s="2">
        <v>-87</v>
      </c>
      <c r="F193" s="2">
        <f t="shared" si="10"/>
        <v>8.8018072643876122E-2</v>
      </c>
      <c r="H193">
        <f t="shared" si="11"/>
        <v>-8.8458927932768194</v>
      </c>
      <c r="I193">
        <f t="shared" si="12"/>
        <v>-6481.606796953758</v>
      </c>
      <c r="O193">
        <f t="shared" si="13"/>
        <v>-6090.8187969537576</v>
      </c>
      <c r="Q193">
        <f t="shared" si="14"/>
        <v>-3.1945882099788636</v>
      </c>
    </row>
    <row r="194" spans="1:21" x14ac:dyDescent="0.3">
      <c r="E194" s="2">
        <v>-88</v>
      </c>
      <c r="F194" s="2">
        <f t="shared" si="10"/>
        <v>5.8683179599734139E-2</v>
      </c>
      <c r="H194">
        <f t="shared" si="11"/>
        <v>-8.8315659579598407</v>
      </c>
      <c r="I194">
        <f t="shared" si="12"/>
        <v>-6471.1091665461245</v>
      </c>
      <c r="O194">
        <f t="shared" si="13"/>
        <v>-6080.321166546124</v>
      </c>
      <c r="Q194">
        <f t="shared" si="14"/>
        <v>-2.1262166135116658</v>
      </c>
    </row>
    <row r="195" spans="1:21" x14ac:dyDescent="0.3">
      <c r="E195" s="2">
        <v>-89</v>
      </c>
      <c r="F195" s="2">
        <f t="shared" si="10"/>
        <v>2.9342926770389466E-2</v>
      </c>
      <c r="H195">
        <f t="shared" si="11"/>
        <v>-8.8157788097003653</v>
      </c>
      <c r="I195">
        <f t="shared" si="12"/>
        <v>-6459.5415283377006</v>
      </c>
      <c r="O195">
        <f t="shared" si="13"/>
        <v>-6068.7535283377001</v>
      </c>
      <c r="Q195">
        <f t="shared" si="14"/>
        <v>-1.0611341225492865</v>
      </c>
    </row>
    <row r="196" spans="1:21" x14ac:dyDescent="0.3">
      <c r="E196" s="2">
        <v>-90</v>
      </c>
      <c r="F196" s="2">
        <f t="shared" si="10"/>
        <v>1.0298912615986216E-16</v>
      </c>
      <c r="H196">
        <f t="shared" si="11"/>
        <v>-8.7985488573869066</v>
      </c>
      <c r="I196">
        <f t="shared" si="12"/>
        <v>-6446.916711528821</v>
      </c>
      <c r="O196">
        <f t="shared" si="13"/>
        <v>-6056.1287115288214</v>
      </c>
      <c r="Q196">
        <f t="shared" si="14"/>
        <v>-3.7166684466871124E-15</v>
      </c>
    </row>
    <row r="198" spans="1:21" x14ac:dyDescent="0.3">
      <c r="A198" s="7" t="s">
        <v>32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</sheetData>
  <mergeCells count="1">
    <mergeCell ref="A198:U20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2022-05-30T20:55:33Z</dcterms:created>
  <dcterms:modified xsi:type="dcterms:W3CDTF">2022-05-31T05:44:27Z</dcterms:modified>
</cp:coreProperties>
</file>