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375" windowWidth="28275" windowHeight="12300"/>
  </bookViews>
  <sheets>
    <sheet name="Hoja1" sheetId="1" r:id="rId1"/>
    <sheet name="Hoja2" sheetId="2" r:id="rId2"/>
    <sheet name="Hoja3" sheetId="3" r:id="rId3"/>
  </sheets>
  <calcPr calcId="125725" calcMode="manual"/>
</workbook>
</file>

<file path=xl/calcChain.xml><?xml version="1.0" encoding="utf-8"?>
<calcChain xmlns="http://schemas.openxmlformats.org/spreadsheetml/2006/main">
  <c r="D98" i="1"/>
  <c r="F97"/>
  <c r="G96"/>
  <c r="F96"/>
  <c r="G95"/>
  <c r="F95"/>
  <c r="G94"/>
  <c r="F94"/>
  <c r="G93"/>
  <c r="F93"/>
  <c r="G92"/>
  <c r="F92"/>
  <c r="F91"/>
  <c r="F90"/>
  <c r="G88"/>
  <c r="F88"/>
  <c r="G87"/>
  <c r="F87"/>
  <c r="H86"/>
  <c r="F86"/>
  <c r="H85"/>
  <c r="F85"/>
  <c r="G85" s="1"/>
  <c r="F84"/>
  <c r="G84" s="1"/>
  <c r="F83"/>
  <c r="G83" s="1"/>
  <c r="F82"/>
  <c r="G82" s="1"/>
  <c r="F79"/>
  <c r="G79" s="1"/>
  <c r="F78"/>
  <c r="G78" s="1"/>
  <c r="F77"/>
  <c r="G77" s="1"/>
  <c r="F76"/>
  <c r="G76" s="1"/>
  <c r="F75"/>
  <c r="G75" s="1"/>
  <c r="F74"/>
  <c r="G74" s="1"/>
  <c r="F73"/>
  <c r="G73" s="1"/>
  <c r="F72"/>
  <c r="G72" s="1"/>
  <c r="F71"/>
  <c r="G71" s="1"/>
  <c r="F70"/>
  <c r="G70" s="1"/>
  <c r="F69"/>
  <c r="G69" s="1"/>
  <c r="F68"/>
  <c r="G68" s="1"/>
  <c r="F67"/>
  <c r="G67" s="1"/>
  <c r="F66"/>
  <c r="G66" s="1"/>
  <c r="F65"/>
  <c r="G65" s="1"/>
  <c r="F64"/>
  <c r="G64" s="1"/>
  <c r="F63"/>
  <c r="G63" s="1"/>
  <c r="F62"/>
  <c r="G62" s="1"/>
  <c r="F61"/>
  <c r="G61" s="1"/>
  <c r="F60"/>
  <c r="G60" s="1"/>
  <c r="F59"/>
  <c r="G59" s="1"/>
  <c r="F58"/>
  <c r="G58" s="1"/>
  <c r="F57"/>
  <c r="G57" s="1"/>
  <c r="F56"/>
  <c r="G56" s="1"/>
  <c r="F55"/>
  <c r="G55" s="1"/>
  <c r="F54"/>
  <c r="G54" s="1"/>
  <c r="F53"/>
  <c r="G53" s="1"/>
  <c r="F52"/>
  <c r="G52" s="1"/>
  <c r="F51"/>
  <c r="G51" s="1"/>
  <c r="F50"/>
  <c r="G50" s="1"/>
  <c r="F49"/>
  <c r="G49" s="1"/>
  <c r="F48"/>
  <c r="G48" s="1"/>
  <c r="F47"/>
  <c r="G47" s="1"/>
  <c r="F46"/>
  <c r="G46" s="1"/>
  <c r="F45"/>
  <c r="G45" s="1"/>
  <c r="F44"/>
  <c r="G44" s="1"/>
  <c r="F43"/>
  <c r="G43" s="1"/>
  <c r="F42"/>
  <c r="G42" s="1"/>
  <c r="F41"/>
  <c r="G41" s="1"/>
  <c r="F40"/>
  <c r="G40" s="1"/>
  <c r="F39"/>
  <c r="G39" s="1"/>
  <c r="F38"/>
  <c r="G38" s="1"/>
  <c r="F37"/>
  <c r="G37" s="1"/>
  <c r="F36"/>
  <c r="G36" s="1"/>
  <c r="G33"/>
  <c r="G32"/>
  <c r="G31"/>
  <c r="G30"/>
  <c r="G29"/>
  <c r="G28"/>
  <c r="G26"/>
  <c r="G25"/>
  <c r="G24"/>
  <c r="F23"/>
  <c r="G23" s="1"/>
  <c r="G22"/>
  <c r="G21"/>
  <c r="G20"/>
  <c r="G19"/>
  <c r="G18"/>
  <c r="G17"/>
  <c r="F16"/>
  <c r="G16" s="1"/>
  <c r="G15"/>
  <c r="F15"/>
  <c r="F14"/>
  <c r="G14" s="1"/>
  <c r="G13"/>
  <c r="F13"/>
  <c r="F12"/>
  <c r="G12" s="1"/>
  <c r="G11"/>
  <c r="F11"/>
  <c r="F10"/>
  <c r="G10" s="1"/>
  <c r="G9"/>
  <c r="F9"/>
  <c r="F8"/>
  <c r="G8" s="1"/>
  <c r="G4"/>
</calcChain>
</file>

<file path=xl/sharedStrings.xml><?xml version="1.0" encoding="utf-8"?>
<sst xmlns="http://schemas.openxmlformats.org/spreadsheetml/2006/main" count="173" uniqueCount="125">
  <si>
    <t>GRUPO</t>
  </si>
  <si>
    <t>PRODUCTO</t>
  </si>
  <si>
    <t>FUENTE DE INFORMACIÓN</t>
  </si>
  <si>
    <t>TONELADAS</t>
  </si>
  <si>
    <t>FACTOR DE EQUIVALENCIA</t>
  </si>
  <si>
    <t>TONELADAS EQUIVALENTES</t>
  </si>
  <si>
    <t>TON-KM</t>
  </si>
  <si>
    <t>DISTANCIA MEDIA</t>
  </si>
  <si>
    <t xml:space="preserve">ton </t>
  </si>
  <si>
    <t>ton equiv/ton</t>
  </si>
  <si>
    <t>ton</t>
  </si>
  <si>
    <t xml:space="preserve">M ton equiv- km </t>
  </si>
  <si>
    <t>km</t>
  </si>
  <si>
    <t>CARNES</t>
  </si>
  <si>
    <t>Avícola</t>
  </si>
  <si>
    <t xml:space="preserve">SENASA </t>
  </si>
  <si>
    <t>Bovino</t>
  </si>
  <si>
    <t>Caprino</t>
  </si>
  <si>
    <t>Ovino</t>
  </si>
  <si>
    <t>Porcino</t>
  </si>
  <si>
    <t>GRANOS</t>
  </si>
  <si>
    <t>Girasol</t>
  </si>
  <si>
    <t>Carta de Porte</t>
  </si>
  <si>
    <t>Alpiste-Lenteja-Poroto-Mijo-Arveja-Otr.Leg</t>
  </si>
  <si>
    <t>Arroz</t>
  </si>
  <si>
    <t>Cebada</t>
  </si>
  <si>
    <t>Maíz</t>
  </si>
  <si>
    <t>Soja</t>
  </si>
  <si>
    <t>Trigo</t>
  </si>
  <si>
    <t xml:space="preserve"> Colza-Avena-Cartamo-Triticale</t>
  </si>
  <si>
    <t>Sorgo</t>
  </si>
  <si>
    <t>REGIONALES</t>
  </si>
  <si>
    <t>Limón</t>
  </si>
  <si>
    <t>Subsecretaría de Planificación Económica</t>
  </si>
  <si>
    <t>Mandarina</t>
  </si>
  <si>
    <t xml:space="preserve">SPE </t>
  </si>
  <si>
    <t>Naranja</t>
  </si>
  <si>
    <t>Pomelo</t>
  </si>
  <si>
    <t>Ciruela</t>
  </si>
  <si>
    <t>Durazno</t>
  </si>
  <si>
    <t>Peras y Manzanas</t>
  </si>
  <si>
    <t>Papas</t>
  </si>
  <si>
    <t>Té</t>
  </si>
  <si>
    <t>Yerba</t>
  </si>
  <si>
    <t>Pescado</t>
  </si>
  <si>
    <t>Forestal</t>
  </si>
  <si>
    <t>Tabaco</t>
  </si>
  <si>
    <t>Lana</t>
  </si>
  <si>
    <t>Vinos y Mostos</t>
  </si>
  <si>
    <t>Azúcar</t>
  </si>
  <si>
    <t>Algodón</t>
  </si>
  <si>
    <t>MINERÍA</t>
  </si>
  <si>
    <t>Arena para Construcción</t>
  </si>
  <si>
    <t>Nota Secretaria de Mineria con Toneladas de producción Minera 2008-2012</t>
  </si>
  <si>
    <t>Arena Silícea</t>
  </si>
  <si>
    <t>Canto Rodado</t>
  </si>
  <si>
    <t>Triturados Pétreos</t>
  </si>
  <si>
    <t>Dolomita Triturada</t>
  </si>
  <si>
    <t>Carbón Mineral</t>
  </si>
  <si>
    <t>Turba</t>
  </si>
  <si>
    <t>Amianto</t>
  </si>
  <si>
    <t>Baritina</t>
  </si>
  <si>
    <t>Cuarzo</t>
  </si>
  <si>
    <t>Diatomita</t>
  </si>
  <si>
    <t>Feldespato</t>
  </si>
  <si>
    <t>Granulado Volcánico</t>
  </si>
  <si>
    <t>Mica</t>
  </si>
  <si>
    <t>Perlita</t>
  </si>
  <si>
    <t>Piedra Pómez</t>
  </si>
  <si>
    <t>Puzolana</t>
  </si>
  <si>
    <t>Talco</t>
  </si>
  <si>
    <t>Toba</t>
  </si>
  <si>
    <t>Tosca</t>
  </si>
  <si>
    <t>Vermiculita</t>
  </si>
  <si>
    <t>Arcillas</t>
  </si>
  <si>
    <t>Bentonita</t>
  </si>
  <si>
    <t>Caolín</t>
  </si>
  <si>
    <t>Pirofilita</t>
  </si>
  <si>
    <t>Cadmio</t>
  </si>
  <si>
    <t>Cinc</t>
  </si>
  <si>
    <t>Mercurio</t>
  </si>
  <si>
    <t>Plomo</t>
  </si>
  <si>
    <t>Caliza</t>
  </si>
  <si>
    <t>Conchilla</t>
  </si>
  <si>
    <t>Yeso</t>
  </si>
  <si>
    <t>Cuarcita</t>
  </si>
  <si>
    <t>Dolomita</t>
  </si>
  <si>
    <t>Granito</t>
  </si>
  <si>
    <t>Marmol Aragonita</t>
  </si>
  <si>
    <t>Marmol</t>
  </si>
  <si>
    <t>Marmol Onix</t>
  </si>
  <si>
    <t>Piedra Laja</t>
  </si>
  <si>
    <t>Porfido</t>
  </si>
  <si>
    <t>Serpentina</t>
  </si>
  <si>
    <t>Travertino</t>
  </si>
  <si>
    <t>Sal Comun</t>
  </si>
  <si>
    <t>Sal de Roca</t>
  </si>
  <si>
    <t>M ton equiv-km</t>
  </si>
  <si>
    <t>SEMITERMINADOS</t>
  </si>
  <si>
    <t>Plástico</t>
  </si>
  <si>
    <t>IPA</t>
  </si>
  <si>
    <t>Caucho</t>
  </si>
  <si>
    <t>Aluminio Elaborado</t>
  </si>
  <si>
    <t>CAIAMA</t>
  </si>
  <si>
    <t>Aluminio Primario</t>
  </si>
  <si>
    <t>Papel</t>
  </si>
  <si>
    <t>Acero</t>
  </si>
  <si>
    <t>CAA</t>
  </si>
  <si>
    <t>Cemento</t>
  </si>
  <si>
    <t>Industria Maderera</t>
  </si>
  <si>
    <t>Publicacion del programa Nacional de Bosques Nativos</t>
  </si>
  <si>
    <t>INDUSTRIALIZADOS</t>
  </si>
  <si>
    <t>Máquinaria Agrícola</t>
  </si>
  <si>
    <t>Cámara Argentina Fabricantes de Maquinaria Agrícola</t>
  </si>
  <si>
    <t>Electrónica y electrodomésticos</t>
  </si>
  <si>
    <t>Vehículos y autopartes</t>
  </si>
  <si>
    <t>ADEFA</t>
  </si>
  <si>
    <t>Lacteos y derivados</t>
  </si>
  <si>
    <t>Harinas y derivados</t>
  </si>
  <si>
    <t>Foro Federal de la Industria</t>
  </si>
  <si>
    <t>Aceites y derivados</t>
  </si>
  <si>
    <t xml:space="preserve">Cigarrillos </t>
  </si>
  <si>
    <t xml:space="preserve">COMBUSTIBLES </t>
  </si>
  <si>
    <t>Combustibles</t>
  </si>
  <si>
    <t>Secretaría de Energía</t>
  </si>
</sst>
</file>

<file path=xl/styles.xml><?xml version="1.0" encoding="utf-8"?>
<styleSheet xmlns="http://schemas.openxmlformats.org/spreadsheetml/2006/main">
  <numFmts count="2">
    <numFmt numFmtId="43" formatCode="_ * #,##0.00_ ;_ * \-#,##0.00_ ;_ * &quot;-&quot;??_ ;_ @_ "/>
    <numFmt numFmtId="164" formatCode="0.0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theme="0"/>
      </right>
      <top style="medium">
        <color indexed="64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indexed="64"/>
      </top>
      <bottom style="medium">
        <color theme="0"/>
      </bottom>
      <diagonal/>
    </border>
    <border>
      <left style="medium">
        <color theme="0"/>
      </left>
      <right style="medium">
        <color indexed="64"/>
      </right>
      <top style="medium">
        <color indexed="64"/>
      </top>
      <bottom style="medium">
        <color theme="0"/>
      </bottom>
      <diagonal/>
    </border>
    <border>
      <left style="medium">
        <color indexed="64"/>
      </left>
      <right style="medium">
        <color theme="0"/>
      </right>
      <top style="medium">
        <color theme="0"/>
      </top>
      <bottom style="medium">
        <color indexed="64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indexed="64"/>
      </bottom>
      <diagonal/>
    </border>
    <border>
      <left style="medium">
        <color theme="0"/>
      </left>
      <right style="medium">
        <color indexed="64"/>
      </right>
      <top style="medium">
        <color theme="0"/>
      </top>
      <bottom style="medium">
        <color indexed="64"/>
      </bottom>
      <diagonal/>
    </border>
    <border>
      <left style="medium">
        <color indexed="64"/>
      </left>
      <right style="medium">
        <color theme="0"/>
      </right>
      <top style="medium">
        <color indexed="64"/>
      </top>
      <bottom/>
      <diagonal/>
    </border>
    <border>
      <left style="medium">
        <color theme="0"/>
      </left>
      <right style="medium">
        <color theme="0"/>
      </right>
      <top style="medium">
        <color indexed="64"/>
      </top>
      <bottom/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medium">
        <color indexed="64"/>
      </left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medium">
        <color theme="0"/>
      </left>
      <right style="medium">
        <color indexed="64"/>
      </right>
      <top style="medium">
        <color theme="0"/>
      </top>
      <bottom style="medium">
        <color theme="0"/>
      </bottom>
      <diagonal/>
    </border>
    <border>
      <left style="medium">
        <color indexed="64"/>
      </left>
      <right style="medium">
        <color theme="0"/>
      </right>
      <top/>
      <bottom style="medium">
        <color indexed="64"/>
      </bottom>
      <diagonal/>
    </border>
    <border>
      <left style="medium">
        <color theme="0"/>
      </left>
      <right style="medium">
        <color theme="0"/>
      </right>
      <top/>
      <bottom style="medium">
        <color indexed="64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medium">
        <color indexed="64"/>
      </right>
      <top style="medium">
        <color theme="0"/>
      </top>
      <bottom/>
      <diagonal/>
    </border>
    <border>
      <left style="medium">
        <color indexed="64"/>
      </left>
      <right style="medium">
        <color theme="0"/>
      </right>
      <top style="medium">
        <color indexed="64"/>
      </top>
      <bottom style="medium">
        <color indexed="64"/>
      </bottom>
      <diagonal/>
    </border>
    <border>
      <left style="medium">
        <color theme="0"/>
      </left>
      <right style="medium">
        <color theme="0"/>
      </right>
      <top style="medium">
        <color indexed="64"/>
      </top>
      <bottom style="medium">
        <color indexed="64"/>
      </bottom>
      <diagonal/>
    </border>
    <border>
      <left style="medium">
        <color theme="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7">
    <xf numFmtId="0" fontId="0" fillId="0" borderId="0" xfId="0"/>
    <xf numFmtId="0" fontId="3" fillId="2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wrapText="1"/>
    </xf>
    <xf numFmtId="0" fontId="3" fillId="3" borderId="5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4" fillId="4" borderId="2" xfId="0" applyFont="1" applyFill="1" applyBorder="1"/>
    <xf numFmtId="43" fontId="4" fillId="4" borderId="2" xfId="1" applyFont="1" applyFill="1" applyBorder="1" applyAlignment="1">
      <alignment horizontal="center"/>
    </xf>
    <xf numFmtId="164" fontId="4" fillId="4" borderId="2" xfId="0" applyNumberFormat="1" applyFont="1" applyFill="1" applyBorder="1" applyAlignment="1">
      <alignment horizontal="center"/>
    </xf>
    <xf numFmtId="43" fontId="4" fillId="4" borderId="9" xfId="1" applyFont="1" applyFill="1" applyBorder="1" applyAlignment="1">
      <alignment horizontal="center"/>
    </xf>
    <xf numFmtId="43" fontId="4" fillId="4" borderId="3" xfId="1" applyFont="1" applyFill="1" applyBorder="1" applyAlignment="1">
      <alignment horizontal="center"/>
    </xf>
    <xf numFmtId="0" fontId="4" fillId="4" borderId="11" xfId="0" applyFont="1" applyFill="1" applyBorder="1"/>
    <xf numFmtId="43" fontId="4" fillId="4" borderId="11" xfId="1" applyFont="1" applyFill="1" applyBorder="1"/>
    <xf numFmtId="164" fontId="4" fillId="4" borderId="11" xfId="0" applyNumberFormat="1" applyFont="1" applyFill="1" applyBorder="1" applyAlignment="1">
      <alignment horizontal="center"/>
    </xf>
    <xf numFmtId="43" fontId="4" fillId="4" borderId="11" xfId="1" applyFont="1" applyFill="1" applyBorder="1" applyAlignment="1">
      <alignment horizontal="center"/>
    </xf>
    <xf numFmtId="43" fontId="4" fillId="4" borderId="13" xfId="1" applyFont="1" applyFill="1" applyBorder="1"/>
    <xf numFmtId="0" fontId="4" fillId="4" borderId="5" xfId="0" applyFont="1" applyFill="1" applyBorder="1"/>
    <xf numFmtId="43" fontId="4" fillId="4" borderId="5" xfId="1" applyFont="1" applyFill="1" applyBorder="1"/>
    <xf numFmtId="164" fontId="4" fillId="4" borderId="5" xfId="0" applyNumberFormat="1" applyFont="1" applyFill="1" applyBorder="1" applyAlignment="1">
      <alignment horizontal="center"/>
    </xf>
    <xf numFmtId="43" fontId="4" fillId="4" borderId="5" xfId="1" applyFont="1" applyFill="1" applyBorder="1" applyAlignment="1">
      <alignment horizontal="center"/>
    </xf>
    <xf numFmtId="43" fontId="4" fillId="4" borderId="6" xfId="1" applyFont="1" applyFill="1" applyBorder="1"/>
    <xf numFmtId="43" fontId="4" fillId="4" borderId="13" xfId="1" applyFont="1" applyFill="1" applyBorder="1" applyAlignment="1">
      <alignment horizontal="center"/>
    </xf>
    <xf numFmtId="43" fontId="4" fillId="4" borderId="2" xfId="1" applyFont="1" applyFill="1" applyBorder="1" applyAlignment="1">
      <alignment horizontal="left"/>
    </xf>
    <xf numFmtId="43" fontId="4" fillId="4" borderId="2" xfId="1" applyFont="1" applyFill="1" applyBorder="1" applyAlignment="1">
      <alignment horizontal="right"/>
    </xf>
    <xf numFmtId="43" fontId="4" fillId="4" borderId="11" xfId="1" applyFont="1" applyFill="1" applyBorder="1" applyAlignment="1">
      <alignment horizontal="left"/>
    </xf>
    <xf numFmtId="43" fontId="4" fillId="4" borderId="11" xfId="1" applyFont="1" applyFill="1" applyBorder="1" applyAlignment="1">
      <alignment horizontal="right"/>
    </xf>
    <xf numFmtId="0" fontId="4" fillId="4" borderId="16" xfId="0" applyFont="1" applyFill="1" applyBorder="1"/>
    <xf numFmtId="43" fontId="4" fillId="4" borderId="16" xfId="1" applyFont="1" applyFill="1" applyBorder="1" applyAlignment="1">
      <alignment horizontal="left"/>
    </xf>
    <xf numFmtId="164" fontId="4" fillId="4" borderId="16" xfId="0" applyNumberFormat="1" applyFont="1" applyFill="1" applyBorder="1" applyAlignment="1">
      <alignment horizontal="center"/>
    </xf>
    <xf numFmtId="43" fontId="4" fillId="4" borderId="16" xfId="1" applyFont="1" applyFill="1" applyBorder="1" applyAlignment="1">
      <alignment horizontal="center"/>
    </xf>
    <xf numFmtId="43" fontId="4" fillId="4" borderId="16" xfId="1" applyFont="1" applyFill="1" applyBorder="1" applyAlignment="1">
      <alignment horizontal="right"/>
    </xf>
    <xf numFmtId="43" fontId="4" fillId="4" borderId="17" xfId="1" applyFont="1" applyFill="1" applyBorder="1" applyAlignment="1">
      <alignment horizontal="center"/>
    </xf>
    <xf numFmtId="0" fontId="4" fillId="4" borderId="5" xfId="0" applyFont="1" applyFill="1" applyBorder="1" applyAlignment="1">
      <alignment horizontal="left"/>
    </xf>
    <xf numFmtId="43" fontId="4" fillId="4" borderId="6" xfId="1" applyFont="1" applyFill="1" applyBorder="1" applyAlignment="1">
      <alignment horizontal="center"/>
    </xf>
    <xf numFmtId="0" fontId="4" fillId="4" borderId="2" xfId="0" applyFont="1" applyFill="1" applyBorder="1" applyAlignment="1">
      <alignment horizontal="left"/>
    </xf>
    <xf numFmtId="43" fontId="4" fillId="4" borderId="2" xfId="1" applyFont="1" applyFill="1" applyBorder="1"/>
    <xf numFmtId="43" fontId="4" fillId="4" borderId="2" xfId="1" applyFont="1" applyFill="1" applyBorder="1" applyAlignment="1">
      <alignment vertical="center" wrapText="1"/>
    </xf>
    <xf numFmtId="43" fontId="4" fillId="4" borderId="3" xfId="1" applyFont="1" applyFill="1" applyBorder="1"/>
    <xf numFmtId="0" fontId="4" fillId="4" borderId="11" xfId="0" applyFont="1" applyFill="1" applyBorder="1" applyAlignment="1">
      <alignment horizontal="left"/>
    </xf>
    <xf numFmtId="43" fontId="4" fillId="4" borderId="11" xfId="1" applyFont="1" applyFill="1" applyBorder="1" applyAlignment="1">
      <alignment vertical="center" wrapText="1"/>
    </xf>
    <xf numFmtId="43" fontId="4" fillId="4" borderId="5" xfId="1" applyFont="1" applyFill="1" applyBorder="1" applyAlignment="1">
      <alignment vertical="center" wrapText="1"/>
    </xf>
    <xf numFmtId="43" fontId="4" fillId="4" borderId="5" xfId="1" applyFont="1" applyFill="1" applyBorder="1" applyAlignment="1">
      <alignment horizontal="right"/>
    </xf>
    <xf numFmtId="2" fontId="4" fillId="4" borderId="6" xfId="0" applyNumberFormat="1" applyFont="1" applyFill="1" applyBorder="1"/>
    <xf numFmtId="0" fontId="4" fillId="4" borderId="18" xfId="0" applyFont="1" applyFill="1" applyBorder="1"/>
    <xf numFmtId="0" fontId="4" fillId="4" borderId="19" xfId="0" applyFont="1" applyFill="1" applyBorder="1"/>
    <xf numFmtId="0" fontId="4" fillId="4" borderId="19" xfId="0" applyFont="1" applyFill="1" applyBorder="1" applyAlignment="1">
      <alignment horizontal="left"/>
    </xf>
    <xf numFmtId="43" fontId="4" fillId="4" borderId="19" xfId="1" applyFont="1" applyFill="1" applyBorder="1"/>
    <xf numFmtId="164" fontId="4" fillId="4" borderId="19" xfId="0" applyNumberFormat="1" applyFont="1" applyFill="1" applyBorder="1" applyAlignment="1">
      <alignment horizontal="center"/>
    </xf>
    <xf numFmtId="43" fontId="4" fillId="4" borderId="19" xfId="1" applyNumberFormat="1" applyFont="1" applyFill="1" applyBorder="1" applyAlignment="1">
      <alignment vertical="center" wrapText="1"/>
    </xf>
    <xf numFmtId="43" fontId="4" fillId="4" borderId="19" xfId="1" applyFont="1" applyFill="1" applyBorder="1" applyAlignment="1">
      <alignment horizontal="right"/>
    </xf>
    <xf numFmtId="43" fontId="4" fillId="4" borderId="20" xfId="1" applyFont="1" applyFill="1" applyBorder="1"/>
    <xf numFmtId="43" fontId="4" fillId="2" borderId="21" xfId="1" applyFont="1" applyFill="1" applyBorder="1"/>
    <xf numFmtId="0" fontId="4" fillId="4" borderId="7" xfId="0" applyFont="1" applyFill="1" applyBorder="1" applyAlignment="1">
      <alignment horizontal="center" vertical="center"/>
    </xf>
    <xf numFmtId="0" fontId="4" fillId="4" borderId="10" xfId="0" applyFont="1" applyFill="1" applyBorder="1" applyAlignment="1">
      <alignment horizontal="center" vertical="center"/>
    </xf>
    <xf numFmtId="0" fontId="4" fillId="4" borderId="14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 wrapText="1"/>
    </xf>
    <xf numFmtId="0" fontId="4" fillId="4" borderId="12" xfId="0" applyFont="1" applyFill="1" applyBorder="1" applyAlignment="1">
      <alignment horizontal="center" vertical="center" wrapText="1"/>
    </xf>
    <xf numFmtId="0" fontId="4" fillId="4" borderId="15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4" fillId="4" borderId="8" xfId="0" applyFont="1" applyFill="1" applyBorder="1" applyAlignment="1">
      <alignment horizontal="center" vertical="center"/>
    </xf>
    <xf numFmtId="0" fontId="4" fillId="4" borderId="12" xfId="0" applyFont="1" applyFill="1" applyBorder="1" applyAlignment="1">
      <alignment horizontal="center" vertical="center"/>
    </xf>
    <xf numFmtId="0" fontId="4" fillId="4" borderId="15" xfId="0" applyFont="1" applyFill="1" applyBorder="1" applyAlignment="1">
      <alignment horizontal="center" vertical="center"/>
    </xf>
  </cellXfs>
  <cellStyles count="2">
    <cellStyle name="Millares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98"/>
  <sheetViews>
    <sheetView tabSelected="1" workbookViewId="0">
      <selection activeCell="K34" sqref="K34"/>
    </sheetView>
  </sheetViews>
  <sheetFormatPr baseColWidth="10" defaultRowHeight="15"/>
  <cols>
    <col min="1" max="1" width="15.7109375" bestFit="1" customWidth="1"/>
    <col min="2" max="2" width="34.85546875" bestFit="1" customWidth="1"/>
    <col min="3" max="3" width="62.140625" bestFit="1" customWidth="1"/>
    <col min="4" max="4" width="14.5703125" bestFit="1" customWidth="1"/>
    <col min="5" max="5" width="12" bestFit="1" customWidth="1"/>
    <col min="6" max="6" width="13.140625" bestFit="1" customWidth="1"/>
    <col min="7" max="7" width="14.28515625" bestFit="1" customWidth="1"/>
    <col min="8" max="8" width="9.28515625" bestFit="1" customWidth="1"/>
  </cols>
  <sheetData>
    <row r="1" spans="1:8" ht="39" thickBot="1">
      <c r="A1" s="58" t="s">
        <v>0</v>
      </c>
      <c r="B1" s="60" t="s">
        <v>1</v>
      </c>
      <c r="C1" s="62" t="s">
        <v>2</v>
      </c>
      <c r="D1" s="1" t="s">
        <v>3</v>
      </c>
      <c r="E1" s="2" t="s">
        <v>4</v>
      </c>
      <c r="F1" s="2" t="s">
        <v>5</v>
      </c>
      <c r="G1" s="1" t="s">
        <v>6</v>
      </c>
      <c r="H1" s="3" t="s">
        <v>7</v>
      </c>
    </row>
    <row r="2" spans="1:8" ht="15.75" thickBot="1">
      <c r="A2" s="59"/>
      <c r="B2" s="61"/>
      <c r="C2" s="63"/>
      <c r="D2" s="4" t="s">
        <v>8</v>
      </c>
      <c r="E2" s="4" t="s">
        <v>9</v>
      </c>
      <c r="F2" s="4" t="s">
        <v>10</v>
      </c>
      <c r="G2" s="4" t="s">
        <v>11</v>
      </c>
      <c r="H2" s="5" t="s">
        <v>12</v>
      </c>
    </row>
    <row r="3" spans="1:8" ht="15.75" thickBot="1">
      <c r="A3" s="52" t="s">
        <v>13</v>
      </c>
      <c r="B3" s="6" t="s">
        <v>14</v>
      </c>
      <c r="C3" s="64" t="s">
        <v>15</v>
      </c>
      <c r="D3" s="7">
        <v>739835</v>
      </c>
      <c r="E3" s="8">
        <v>6</v>
      </c>
      <c r="F3" s="9">
        <v>4439010</v>
      </c>
      <c r="G3" s="7">
        <v>1497.27</v>
      </c>
      <c r="H3" s="10">
        <v>337.3</v>
      </c>
    </row>
    <row r="4" spans="1:8" ht="15.75" thickBot="1">
      <c r="A4" s="53"/>
      <c r="B4" s="11" t="s">
        <v>16</v>
      </c>
      <c r="C4" s="65"/>
      <c r="D4" s="12">
        <v>5469616</v>
      </c>
      <c r="E4" s="13">
        <v>6</v>
      </c>
      <c r="F4" s="14">
        <v>32817696</v>
      </c>
      <c r="G4" s="14">
        <f>(F4*H4)/1000000</f>
        <v>5920.6405353599994</v>
      </c>
      <c r="H4" s="15">
        <v>180.41</v>
      </c>
    </row>
    <row r="5" spans="1:8" ht="15.75" thickBot="1">
      <c r="A5" s="53"/>
      <c r="B5" s="11" t="s">
        <v>17</v>
      </c>
      <c r="C5" s="65"/>
      <c r="D5" s="12">
        <v>13294.480000000001</v>
      </c>
      <c r="E5" s="13">
        <v>6</v>
      </c>
      <c r="F5" s="14">
        <v>79766.880000000005</v>
      </c>
      <c r="G5" s="14">
        <v>42.250123329600001</v>
      </c>
      <c r="H5" s="15">
        <v>529.66999999999996</v>
      </c>
    </row>
    <row r="6" spans="1:8" ht="15.75" thickBot="1">
      <c r="A6" s="53"/>
      <c r="B6" s="11" t="s">
        <v>18</v>
      </c>
      <c r="C6" s="65"/>
      <c r="D6" s="12">
        <v>98302.80250000002</v>
      </c>
      <c r="E6" s="13">
        <v>6</v>
      </c>
      <c r="F6" s="14">
        <v>589816.81500000018</v>
      </c>
      <c r="G6" s="14">
        <v>1069.2789039135005</v>
      </c>
      <c r="H6" s="15">
        <v>1812.9</v>
      </c>
    </row>
    <row r="7" spans="1:8" ht="15.75" thickBot="1">
      <c r="A7" s="54"/>
      <c r="B7" s="16" t="s">
        <v>19</v>
      </c>
      <c r="C7" s="66"/>
      <c r="D7" s="17">
        <v>433145</v>
      </c>
      <c r="E7" s="18">
        <v>6</v>
      </c>
      <c r="F7" s="19">
        <v>2598870</v>
      </c>
      <c r="G7" s="19">
        <v>751.74354096465959</v>
      </c>
      <c r="H7" s="20">
        <v>311.24857397333454</v>
      </c>
    </row>
    <row r="8" spans="1:8" ht="15.75" thickBot="1">
      <c r="A8" s="52" t="s">
        <v>20</v>
      </c>
      <c r="B8" s="6" t="s">
        <v>21</v>
      </c>
      <c r="C8" s="64" t="s">
        <v>22</v>
      </c>
      <c r="D8" s="7">
        <v>5259402</v>
      </c>
      <c r="E8" s="8">
        <v>1</v>
      </c>
      <c r="F8" s="7">
        <f>D8*E8</f>
        <v>5259402</v>
      </c>
      <c r="G8" s="7">
        <f>+(F8*H8)/1000000</f>
        <v>1263.5713304999999</v>
      </c>
      <c r="H8" s="10">
        <v>240.25</v>
      </c>
    </row>
    <row r="9" spans="1:8" ht="15.75" thickBot="1">
      <c r="A9" s="53"/>
      <c r="B9" s="11" t="s">
        <v>23</v>
      </c>
      <c r="C9" s="65"/>
      <c r="D9" s="12">
        <v>654884</v>
      </c>
      <c r="E9" s="13">
        <v>1</v>
      </c>
      <c r="F9" s="14">
        <f t="shared" ref="F9:F14" si="0">D9*E9</f>
        <v>654884</v>
      </c>
      <c r="G9" s="14">
        <f t="shared" ref="G9:G14" si="1">+(F9*H9)/1000000</f>
        <v>219.85045275600001</v>
      </c>
      <c r="H9" s="15">
        <v>335.709</v>
      </c>
    </row>
    <row r="10" spans="1:8" ht="15.75" thickBot="1">
      <c r="A10" s="53"/>
      <c r="B10" s="11" t="s">
        <v>24</v>
      </c>
      <c r="C10" s="65"/>
      <c r="D10" s="12">
        <v>3000000</v>
      </c>
      <c r="E10" s="13">
        <v>1</v>
      </c>
      <c r="F10" s="14">
        <f t="shared" si="0"/>
        <v>3000000</v>
      </c>
      <c r="G10" s="14">
        <f t="shared" si="1"/>
        <v>205.392</v>
      </c>
      <c r="H10" s="15">
        <v>68.463999999999999</v>
      </c>
    </row>
    <row r="11" spans="1:8" ht="15.75" thickBot="1">
      <c r="A11" s="53"/>
      <c r="B11" s="11" t="s">
        <v>25</v>
      </c>
      <c r="C11" s="65"/>
      <c r="D11" s="12">
        <v>7633135</v>
      </c>
      <c r="E11" s="13">
        <v>1</v>
      </c>
      <c r="F11" s="14">
        <f>D11*E11</f>
        <v>7633135</v>
      </c>
      <c r="G11" s="14">
        <f t="shared" si="1"/>
        <v>838.42354839999996</v>
      </c>
      <c r="H11" s="15">
        <v>109.84</v>
      </c>
    </row>
    <row r="12" spans="1:8" ht="15.75" thickBot="1">
      <c r="A12" s="53"/>
      <c r="B12" s="11" t="s">
        <v>26</v>
      </c>
      <c r="C12" s="65"/>
      <c r="D12" s="12">
        <v>36201124</v>
      </c>
      <c r="E12" s="13">
        <v>1</v>
      </c>
      <c r="F12" s="14">
        <f>D12*E12</f>
        <v>36201124</v>
      </c>
      <c r="G12" s="14">
        <f t="shared" si="1"/>
        <v>7401.3198017999994</v>
      </c>
      <c r="H12" s="15">
        <v>204.45</v>
      </c>
    </row>
    <row r="13" spans="1:8" ht="15.75" thickBot="1">
      <c r="A13" s="53"/>
      <c r="B13" s="11" t="s">
        <v>27</v>
      </c>
      <c r="C13" s="65"/>
      <c r="D13" s="14">
        <v>54639064</v>
      </c>
      <c r="E13" s="13">
        <v>1</v>
      </c>
      <c r="F13" s="14">
        <f t="shared" si="0"/>
        <v>54639064</v>
      </c>
      <c r="G13" s="14">
        <f t="shared" si="1"/>
        <v>8209.5193660000004</v>
      </c>
      <c r="H13" s="21">
        <v>150.25</v>
      </c>
    </row>
    <row r="14" spans="1:8" ht="15.75" thickBot="1">
      <c r="A14" s="53"/>
      <c r="B14" s="11" t="s">
        <v>28</v>
      </c>
      <c r="C14" s="65"/>
      <c r="D14" s="12">
        <v>22904756</v>
      </c>
      <c r="E14" s="13">
        <v>1</v>
      </c>
      <c r="F14" s="14">
        <f t="shared" si="0"/>
        <v>22904756</v>
      </c>
      <c r="G14" s="14">
        <f t="shared" si="1"/>
        <v>3232.0901191600005</v>
      </c>
      <c r="H14" s="15">
        <v>141.11000000000001</v>
      </c>
    </row>
    <row r="15" spans="1:8" ht="15.75" thickBot="1">
      <c r="A15" s="53"/>
      <c r="B15" s="11" t="s">
        <v>29</v>
      </c>
      <c r="C15" s="65"/>
      <c r="D15" s="12">
        <v>398978.97</v>
      </c>
      <c r="E15" s="13">
        <v>1</v>
      </c>
      <c r="F15" s="14">
        <f>D15*E15</f>
        <v>398978.97</v>
      </c>
      <c r="G15" s="14">
        <f>+(F15*H15)/1000000</f>
        <v>106.1004774921</v>
      </c>
      <c r="H15" s="15">
        <v>265.93</v>
      </c>
    </row>
    <row r="16" spans="1:8" ht="15.75" thickBot="1">
      <c r="A16" s="54"/>
      <c r="B16" s="16" t="s">
        <v>30</v>
      </c>
      <c r="C16" s="66"/>
      <c r="D16" s="17">
        <v>6565093.3089999994</v>
      </c>
      <c r="E16" s="18">
        <v>1</v>
      </c>
      <c r="F16" s="19">
        <f>D16*E16</f>
        <v>6565093.3089999994</v>
      </c>
      <c r="G16" s="19">
        <f>+(F16*H16)/1000000</f>
        <v>1262.298372849079</v>
      </c>
      <c r="H16" s="20">
        <v>192.2742470573283</v>
      </c>
    </row>
    <row r="17" spans="1:8" ht="15.75" thickBot="1">
      <c r="A17" s="52" t="s">
        <v>31</v>
      </c>
      <c r="B17" s="6" t="s">
        <v>32</v>
      </c>
      <c r="C17" s="55" t="s">
        <v>33</v>
      </c>
      <c r="D17" s="7">
        <v>1456069</v>
      </c>
      <c r="E17" s="8">
        <v>1</v>
      </c>
      <c r="F17" s="7">
        <v>1456069</v>
      </c>
      <c r="G17" s="7">
        <f>+(F17*H17)/1000000</f>
        <v>1103.5546950999999</v>
      </c>
      <c r="H17" s="10">
        <v>757.9</v>
      </c>
    </row>
    <row r="18" spans="1:8" ht="15.75" thickBot="1">
      <c r="A18" s="53"/>
      <c r="B18" s="11" t="s">
        <v>34</v>
      </c>
      <c r="C18" s="56" t="s">
        <v>35</v>
      </c>
      <c r="D18" s="12">
        <v>373970</v>
      </c>
      <c r="E18" s="13">
        <v>1</v>
      </c>
      <c r="F18" s="14">
        <v>373970</v>
      </c>
      <c r="G18" s="14">
        <f t="shared" ref="G18:G33" si="2">+(F18*H18)/1000000</f>
        <v>205.30953</v>
      </c>
      <c r="H18" s="15">
        <v>549</v>
      </c>
    </row>
    <row r="19" spans="1:8" ht="15.75" thickBot="1">
      <c r="A19" s="53"/>
      <c r="B19" s="11" t="s">
        <v>36</v>
      </c>
      <c r="C19" s="56" t="s">
        <v>35</v>
      </c>
      <c r="D19" s="12">
        <v>934495.66666666651</v>
      </c>
      <c r="E19" s="13">
        <v>1</v>
      </c>
      <c r="F19" s="14">
        <v>934495.66666666651</v>
      </c>
      <c r="G19" s="14">
        <f t="shared" si="2"/>
        <v>497.95536093999993</v>
      </c>
      <c r="H19" s="15">
        <v>532.86</v>
      </c>
    </row>
    <row r="20" spans="1:8" ht="15.75" thickBot="1">
      <c r="A20" s="53"/>
      <c r="B20" s="11" t="s">
        <v>37</v>
      </c>
      <c r="C20" s="56" t="s">
        <v>35</v>
      </c>
      <c r="D20" s="12">
        <v>132195.99999999997</v>
      </c>
      <c r="E20" s="13">
        <v>1</v>
      </c>
      <c r="F20" s="14">
        <v>132195.99999999997</v>
      </c>
      <c r="G20" s="14">
        <f t="shared" si="2"/>
        <v>130.92295251999997</v>
      </c>
      <c r="H20" s="15">
        <v>990.37</v>
      </c>
    </row>
    <row r="21" spans="1:8" ht="15.75" thickBot="1">
      <c r="A21" s="53"/>
      <c r="B21" s="11" t="s">
        <v>38</v>
      </c>
      <c r="C21" s="56" t="s">
        <v>35</v>
      </c>
      <c r="D21" s="12">
        <v>75029</v>
      </c>
      <c r="E21" s="13">
        <v>1</v>
      </c>
      <c r="F21" s="14">
        <v>75029</v>
      </c>
      <c r="G21" s="14">
        <f t="shared" si="2"/>
        <v>33.651256789999998</v>
      </c>
      <c r="H21" s="15">
        <v>448.51</v>
      </c>
    </row>
    <row r="22" spans="1:8" ht="15.75" thickBot="1">
      <c r="A22" s="53"/>
      <c r="B22" s="11" t="s">
        <v>39</v>
      </c>
      <c r="C22" s="56" t="s">
        <v>35</v>
      </c>
      <c r="D22" s="14">
        <v>237312</v>
      </c>
      <c r="E22" s="13">
        <v>1</v>
      </c>
      <c r="F22" s="14">
        <v>237312</v>
      </c>
      <c r="G22" s="14">
        <f t="shared" si="2"/>
        <v>141.10808831999998</v>
      </c>
      <c r="H22" s="21">
        <v>594.61</v>
      </c>
    </row>
    <row r="23" spans="1:8" ht="15.75" thickBot="1">
      <c r="A23" s="53"/>
      <c r="B23" s="11" t="s">
        <v>40</v>
      </c>
      <c r="C23" s="56" t="s">
        <v>35</v>
      </c>
      <c r="D23" s="12">
        <v>1799996</v>
      </c>
      <c r="E23" s="13">
        <v>1.3</v>
      </c>
      <c r="F23" s="14">
        <f>D23*E23</f>
        <v>2339994.8000000003</v>
      </c>
      <c r="G23" s="14">
        <f t="shared" si="2"/>
        <v>1958.2714482760002</v>
      </c>
      <c r="H23" s="15">
        <v>836.87</v>
      </c>
    </row>
    <row r="24" spans="1:8" ht="15.75" thickBot="1">
      <c r="A24" s="53"/>
      <c r="B24" s="11" t="s">
        <v>41</v>
      </c>
      <c r="C24" s="56" t="s">
        <v>35</v>
      </c>
      <c r="D24" s="12">
        <v>3020439.2799570113</v>
      </c>
      <c r="E24" s="13">
        <v>1</v>
      </c>
      <c r="F24" s="14">
        <v>3020439.2799570113</v>
      </c>
      <c r="G24" s="14">
        <f t="shared" si="2"/>
        <v>1359.7715594438469</v>
      </c>
      <c r="H24" s="15">
        <v>450.19</v>
      </c>
    </row>
    <row r="25" spans="1:8" ht="15.75" thickBot="1">
      <c r="A25" s="53"/>
      <c r="B25" s="11" t="s">
        <v>42</v>
      </c>
      <c r="C25" s="56" t="s">
        <v>35</v>
      </c>
      <c r="D25" s="12">
        <v>415364</v>
      </c>
      <c r="E25" s="13">
        <v>4.3</v>
      </c>
      <c r="F25" s="14">
        <v>1786065.2</v>
      </c>
      <c r="G25" s="14">
        <f t="shared" si="2"/>
        <v>1853.39985804</v>
      </c>
      <c r="H25" s="15">
        <v>1037.7</v>
      </c>
    </row>
    <row r="26" spans="1:8" ht="15.75" thickBot="1">
      <c r="A26" s="53"/>
      <c r="B26" s="11" t="s">
        <v>43</v>
      </c>
      <c r="C26" s="56" t="s">
        <v>35</v>
      </c>
      <c r="D26" s="14">
        <v>245165.16517999995</v>
      </c>
      <c r="E26" s="13">
        <v>1</v>
      </c>
      <c r="F26" s="14">
        <v>245165.16517999995</v>
      </c>
      <c r="G26" s="14">
        <f t="shared" si="2"/>
        <v>225.77260061426196</v>
      </c>
      <c r="H26" s="21">
        <v>920.9</v>
      </c>
    </row>
    <row r="27" spans="1:8" ht="15.75" thickBot="1">
      <c r="A27" s="53"/>
      <c r="B27" s="11" t="s">
        <v>44</v>
      </c>
      <c r="C27" s="56" t="s">
        <v>35</v>
      </c>
      <c r="D27" s="12">
        <v>519682</v>
      </c>
      <c r="E27" s="13">
        <v>1</v>
      </c>
      <c r="F27" s="14">
        <v>519682</v>
      </c>
      <c r="G27" s="14">
        <v>276.82</v>
      </c>
      <c r="H27" s="15">
        <v>532.6</v>
      </c>
    </row>
    <row r="28" spans="1:8" ht="15.75" thickBot="1">
      <c r="A28" s="53"/>
      <c r="B28" s="11" t="s">
        <v>45</v>
      </c>
      <c r="C28" s="56" t="s">
        <v>35</v>
      </c>
      <c r="D28" s="12">
        <v>2148787</v>
      </c>
      <c r="E28" s="13">
        <v>1</v>
      </c>
      <c r="F28" s="14">
        <v>2148787</v>
      </c>
      <c r="G28" s="14">
        <f t="shared" si="2"/>
        <v>1860.2049059000001</v>
      </c>
      <c r="H28" s="15">
        <v>865.7</v>
      </c>
    </row>
    <row r="29" spans="1:8" ht="15.75" thickBot="1">
      <c r="A29" s="53"/>
      <c r="B29" s="11" t="s">
        <v>46</v>
      </c>
      <c r="C29" s="56" t="s">
        <v>35</v>
      </c>
      <c r="D29" s="12">
        <v>293531</v>
      </c>
      <c r="E29" s="13">
        <v>3</v>
      </c>
      <c r="F29" s="14">
        <v>880593</v>
      </c>
      <c r="G29" s="14">
        <f t="shared" si="2"/>
        <v>506.94858417000006</v>
      </c>
      <c r="H29" s="15">
        <v>575.69000000000005</v>
      </c>
    </row>
    <row r="30" spans="1:8" ht="15.75" thickBot="1">
      <c r="A30" s="53"/>
      <c r="B30" s="11" t="s">
        <v>47</v>
      </c>
      <c r="C30" s="56" t="s">
        <v>35</v>
      </c>
      <c r="D30" s="12">
        <v>63087</v>
      </c>
      <c r="E30" s="13">
        <v>1</v>
      </c>
      <c r="F30" s="14">
        <v>63087</v>
      </c>
      <c r="G30" s="14">
        <f t="shared" si="2"/>
        <v>53.548245599999994</v>
      </c>
      <c r="H30" s="15">
        <v>848.8</v>
      </c>
    </row>
    <row r="31" spans="1:8" ht="15.75" thickBot="1">
      <c r="A31" s="53"/>
      <c r="B31" s="11" t="s">
        <v>48</v>
      </c>
      <c r="C31" s="56" t="s">
        <v>35</v>
      </c>
      <c r="D31" s="14">
        <v>1678329.4</v>
      </c>
      <c r="E31" s="13">
        <v>1.6</v>
      </c>
      <c r="F31" s="14">
        <v>2675882.2400000002</v>
      </c>
      <c r="G31" s="14">
        <f t="shared" si="2"/>
        <v>2663.5731816960001</v>
      </c>
      <c r="H31" s="21">
        <v>995.4</v>
      </c>
    </row>
    <row r="32" spans="1:8" ht="15.75" thickBot="1">
      <c r="A32" s="53"/>
      <c r="B32" s="11" t="s">
        <v>49</v>
      </c>
      <c r="C32" s="56" t="s">
        <v>35</v>
      </c>
      <c r="D32" s="12">
        <v>2030477.9999999998</v>
      </c>
      <c r="E32" s="13">
        <v>1</v>
      </c>
      <c r="F32" s="14">
        <v>2030477.9999999998</v>
      </c>
      <c r="G32" s="14">
        <f t="shared" si="2"/>
        <v>2300.3285261999999</v>
      </c>
      <c r="H32" s="15">
        <v>1132.9000000000001</v>
      </c>
    </row>
    <row r="33" spans="1:8" ht="15.75" thickBot="1">
      <c r="A33" s="54"/>
      <c r="B33" s="16" t="s">
        <v>50</v>
      </c>
      <c r="C33" s="57" t="s">
        <v>35</v>
      </c>
      <c r="D33" s="17">
        <v>747612</v>
      </c>
      <c r="E33" s="18">
        <v>1</v>
      </c>
      <c r="F33" s="19">
        <v>747612</v>
      </c>
      <c r="G33" s="19">
        <f t="shared" si="2"/>
        <v>590.53871879999997</v>
      </c>
      <c r="H33" s="20">
        <v>789.9</v>
      </c>
    </row>
    <row r="34" spans="1:8" ht="39" thickBot="1">
      <c r="A34" s="58" t="s">
        <v>0</v>
      </c>
      <c r="B34" s="60" t="s">
        <v>1</v>
      </c>
      <c r="C34" s="62" t="s">
        <v>2</v>
      </c>
      <c r="D34" s="1" t="s">
        <v>3</v>
      </c>
      <c r="E34" s="2" t="s">
        <v>4</v>
      </c>
      <c r="F34" s="2" t="s">
        <v>5</v>
      </c>
      <c r="G34" s="1" t="s">
        <v>6</v>
      </c>
      <c r="H34" s="3" t="s">
        <v>7</v>
      </c>
    </row>
    <row r="35" spans="1:8" ht="15.75" thickBot="1">
      <c r="A35" s="59"/>
      <c r="B35" s="61"/>
      <c r="C35" s="63"/>
      <c r="D35" s="4" t="s">
        <v>8</v>
      </c>
      <c r="E35" s="4" t="s">
        <v>9</v>
      </c>
      <c r="F35" s="4" t="s">
        <v>10</v>
      </c>
      <c r="G35" s="4" t="s">
        <v>11</v>
      </c>
      <c r="H35" s="5" t="s">
        <v>12</v>
      </c>
    </row>
    <row r="36" spans="1:8" ht="15.75" thickBot="1">
      <c r="A36" s="52" t="s">
        <v>51</v>
      </c>
      <c r="B36" s="6" t="s">
        <v>52</v>
      </c>
      <c r="C36" s="55" t="s">
        <v>53</v>
      </c>
      <c r="D36" s="7">
        <v>28357079.530000001</v>
      </c>
      <c r="E36" s="8">
        <v>1</v>
      </c>
      <c r="F36" s="7">
        <f>D36</f>
        <v>28357079.530000001</v>
      </c>
      <c r="G36" s="7">
        <f>+(F36*H36)/1000000</f>
        <v>7174.0575502947004</v>
      </c>
      <c r="H36" s="10">
        <v>252.99</v>
      </c>
    </row>
    <row r="37" spans="1:8" ht="15.75" thickBot="1">
      <c r="A37" s="53"/>
      <c r="B37" s="11" t="s">
        <v>54</v>
      </c>
      <c r="C37" s="56"/>
      <c r="D37" s="12">
        <v>15428</v>
      </c>
      <c r="E37" s="13">
        <v>1</v>
      </c>
      <c r="F37" s="14">
        <f t="shared" ref="F37:F79" si="3">D37</f>
        <v>15428</v>
      </c>
      <c r="G37" s="14">
        <f t="shared" ref="G37:G79" si="4">+(F37*H37)/1000000</f>
        <v>25.351289600000001</v>
      </c>
      <c r="H37" s="15">
        <v>1643.2</v>
      </c>
    </row>
    <row r="38" spans="1:8" ht="15.75" thickBot="1">
      <c r="A38" s="53"/>
      <c r="B38" s="11" t="s">
        <v>55</v>
      </c>
      <c r="C38" s="56"/>
      <c r="D38" s="12">
        <v>19389658.309999999</v>
      </c>
      <c r="E38" s="13">
        <v>1</v>
      </c>
      <c r="F38" s="14">
        <f t="shared" si="3"/>
        <v>19389658.309999999</v>
      </c>
      <c r="G38" s="14">
        <f t="shared" si="4"/>
        <v>10757.9641201373</v>
      </c>
      <c r="H38" s="15">
        <v>554.83000000000004</v>
      </c>
    </row>
    <row r="39" spans="1:8" ht="15.75" thickBot="1">
      <c r="A39" s="53"/>
      <c r="B39" s="11" t="s">
        <v>56</v>
      </c>
      <c r="C39" s="56"/>
      <c r="D39" s="12">
        <v>26814126.23</v>
      </c>
      <c r="E39" s="13">
        <v>1</v>
      </c>
      <c r="F39" s="14">
        <f t="shared" si="3"/>
        <v>26814126.23</v>
      </c>
      <c r="G39" s="14">
        <f t="shared" si="4"/>
        <v>9351.6946639748003</v>
      </c>
      <c r="H39" s="15">
        <v>348.76</v>
      </c>
    </row>
    <row r="40" spans="1:8" ht="15.75" thickBot="1">
      <c r="A40" s="53"/>
      <c r="B40" s="11" t="s">
        <v>57</v>
      </c>
      <c r="C40" s="56"/>
      <c r="D40" s="12">
        <v>1560949</v>
      </c>
      <c r="E40" s="13">
        <v>1</v>
      </c>
      <c r="F40" s="14">
        <f t="shared" si="3"/>
        <v>1560949</v>
      </c>
      <c r="G40" s="14">
        <f t="shared" si="4"/>
        <v>723.51547099000004</v>
      </c>
      <c r="H40" s="15">
        <v>463.51</v>
      </c>
    </row>
    <row r="41" spans="1:8" ht="15.75" thickBot="1">
      <c r="A41" s="53"/>
      <c r="B41" s="11" t="s">
        <v>58</v>
      </c>
      <c r="C41" s="56"/>
      <c r="D41" s="14">
        <v>245718</v>
      </c>
      <c r="E41" s="13">
        <v>1</v>
      </c>
      <c r="F41" s="14">
        <f t="shared" si="3"/>
        <v>245718</v>
      </c>
      <c r="G41" s="14">
        <f t="shared" si="4"/>
        <v>626.80204620000006</v>
      </c>
      <c r="H41" s="21">
        <v>2550.9</v>
      </c>
    </row>
    <row r="42" spans="1:8" ht="15.75" thickBot="1">
      <c r="A42" s="53"/>
      <c r="B42" s="11" t="s">
        <v>59</v>
      </c>
      <c r="C42" s="56"/>
      <c r="D42" s="12">
        <v>6639</v>
      </c>
      <c r="E42" s="13">
        <v>1</v>
      </c>
      <c r="F42" s="14">
        <f t="shared" si="3"/>
        <v>6639</v>
      </c>
      <c r="G42" s="14">
        <f t="shared" si="4"/>
        <v>16.08941733</v>
      </c>
      <c r="H42" s="15">
        <v>2423.4699999999998</v>
      </c>
    </row>
    <row r="43" spans="1:8" ht="15.75" thickBot="1">
      <c r="A43" s="53"/>
      <c r="B43" s="11" t="s">
        <v>60</v>
      </c>
      <c r="C43" s="56"/>
      <c r="D43" s="12">
        <v>102</v>
      </c>
      <c r="E43" s="13">
        <v>1</v>
      </c>
      <c r="F43" s="14">
        <f t="shared" si="3"/>
        <v>102</v>
      </c>
      <c r="G43" s="14">
        <f t="shared" si="4"/>
        <v>0.10248653999999999</v>
      </c>
      <c r="H43" s="15">
        <v>1004.77</v>
      </c>
    </row>
    <row r="44" spans="1:8" ht="15.75" thickBot="1">
      <c r="A44" s="53"/>
      <c r="B44" s="11" t="s">
        <v>61</v>
      </c>
      <c r="C44" s="56"/>
      <c r="D44" s="12">
        <v>9415</v>
      </c>
      <c r="E44" s="13">
        <v>1</v>
      </c>
      <c r="F44" s="14">
        <f t="shared" si="3"/>
        <v>9415</v>
      </c>
      <c r="G44" s="14">
        <f t="shared" si="4"/>
        <v>13.821784900000001</v>
      </c>
      <c r="H44" s="15">
        <v>1468.06</v>
      </c>
    </row>
    <row r="45" spans="1:8" ht="15.75" thickBot="1">
      <c r="A45" s="53"/>
      <c r="B45" s="11" t="s">
        <v>62</v>
      </c>
      <c r="C45" s="56"/>
      <c r="D45" s="14">
        <v>216697</v>
      </c>
      <c r="E45" s="13">
        <v>1</v>
      </c>
      <c r="F45" s="14">
        <f t="shared" si="3"/>
        <v>216697</v>
      </c>
      <c r="G45" s="14">
        <f t="shared" si="4"/>
        <v>147.44930668000001</v>
      </c>
      <c r="H45" s="21">
        <v>680.44</v>
      </c>
    </row>
    <row r="46" spans="1:8" ht="15.75" thickBot="1">
      <c r="A46" s="53"/>
      <c r="B46" s="11" t="s">
        <v>63</v>
      </c>
      <c r="C46" s="56"/>
      <c r="D46" s="12">
        <v>278126</v>
      </c>
      <c r="E46" s="13">
        <v>1</v>
      </c>
      <c r="F46" s="14">
        <f t="shared" si="3"/>
        <v>278126</v>
      </c>
      <c r="G46" s="14">
        <f t="shared" si="4"/>
        <v>274.12654812</v>
      </c>
      <c r="H46" s="15">
        <v>985.62</v>
      </c>
    </row>
    <row r="47" spans="1:8" ht="15.75" thickBot="1">
      <c r="A47" s="53"/>
      <c r="B47" s="11" t="s">
        <v>64</v>
      </c>
      <c r="C47" s="56"/>
      <c r="D47" s="12">
        <v>273892</v>
      </c>
      <c r="E47" s="13">
        <v>1</v>
      </c>
      <c r="F47" s="14">
        <f t="shared" si="3"/>
        <v>273892</v>
      </c>
      <c r="G47" s="14">
        <f t="shared" si="4"/>
        <v>182.30799303999999</v>
      </c>
      <c r="H47" s="15">
        <v>665.62</v>
      </c>
    </row>
    <row r="48" spans="1:8" ht="15.75" thickBot="1">
      <c r="A48" s="53"/>
      <c r="B48" s="11" t="s">
        <v>65</v>
      </c>
      <c r="C48" s="56"/>
      <c r="D48" s="12">
        <v>13230</v>
      </c>
      <c r="E48" s="13">
        <v>1</v>
      </c>
      <c r="F48" s="14">
        <f t="shared" si="3"/>
        <v>13230</v>
      </c>
      <c r="G48" s="14">
        <f t="shared" si="4"/>
        <v>13.2610905</v>
      </c>
      <c r="H48" s="15">
        <v>1002.35</v>
      </c>
    </row>
    <row r="49" spans="1:8" ht="15.75" thickBot="1">
      <c r="A49" s="53"/>
      <c r="B49" s="11" t="s">
        <v>66</v>
      </c>
      <c r="C49" s="56"/>
      <c r="D49" s="12">
        <v>5785</v>
      </c>
      <c r="E49" s="13">
        <v>1</v>
      </c>
      <c r="F49" s="14">
        <f t="shared" si="3"/>
        <v>5785</v>
      </c>
      <c r="G49" s="14">
        <f t="shared" si="4"/>
        <v>3.8901810999999999</v>
      </c>
      <c r="H49" s="15">
        <v>672.46</v>
      </c>
    </row>
    <row r="50" spans="1:8" ht="15.75" thickBot="1">
      <c r="A50" s="53"/>
      <c r="B50" s="11" t="s">
        <v>67</v>
      </c>
      <c r="C50" s="56"/>
      <c r="D50" s="14">
        <v>24662</v>
      </c>
      <c r="E50" s="13">
        <v>1</v>
      </c>
      <c r="F50" s="14">
        <f t="shared" si="3"/>
        <v>24662</v>
      </c>
      <c r="G50" s="14">
        <f t="shared" si="4"/>
        <v>26.321259359999999</v>
      </c>
      <c r="H50" s="21">
        <v>1067.28</v>
      </c>
    </row>
    <row r="51" spans="1:8" ht="15.75" thickBot="1">
      <c r="A51" s="53"/>
      <c r="B51" s="11" t="s">
        <v>68</v>
      </c>
      <c r="C51" s="56"/>
      <c r="D51" s="12">
        <v>6251</v>
      </c>
      <c r="E51" s="13">
        <v>1</v>
      </c>
      <c r="F51" s="14">
        <f t="shared" si="3"/>
        <v>6251</v>
      </c>
      <c r="G51" s="14">
        <f t="shared" si="4"/>
        <v>5.2055202500000002</v>
      </c>
      <c r="H51" s="15">
        <v>832.75</v>
      </c>
    </row>
    <row r="52" spans="1:8" ht="15.75" thickBot="1">
      <c r="A52" s="53"/>
      <c r="B52" s="11" t="s">
        <v>69</v>
      </c>
      <c r="C52" s="56"/>
      <c r="D52" s="12">
        <v>3961</v>
      </c>
      <c r="E52" s="13">
        <v>1</v>
      </c>
      <c r="F52" s="14">
        <f t="shared" si="3"/>
        <v>3961</v>
      </c>
      <c r="G52" s="14">
        <f t="shared" si="4"/>
        <v>3.2985227500000001</v>
      </c>
      <c r="H52" s="15">
        <v>832.75</v>
      </c>
    </row>
    <row r="53" spans="1:8" ht="15.75" thickBot="1">
      <c r="A53" s="53"/>
      <c r="B53" s="11" t="s">
        <v>70</v>
      </c>
      <c r="C53" s="56"/>
      <c r="D53" s="12">
        <v>13370</v>
      </c>
      <c r="E53" s="13">
        <v>1</v>
      </c>
      <c r="F53" s="14">
        <f t="shared" si="3"/>
        <v>13370</v>
      </c>
      <c r="G53" s="14">
        <f t="shared" si="4"/>
        <v>12.7960259</v>
      </c>
      <c r="H53" s="15">
        <v>957.07</v>
      </c>
    </row>
    <row r="54" spans="1:8" ht="15.75" thickBot="1">
      <c r="A54" s="53"/>
      <c r="B54" s="11" t="s">
        <v>71</v>
      </c>
      <c r="C54" s="56"/>
      <c r="D54" s="14">
        <v>46952</v>
      </c>
      <c r="E54" s="13">
        <v>1</v>
      </c>
      <c r="F54" s="14">
        <f t="shared" si="3"/>
        <v>46952</v>
      </c>
      <c r="G54" s="14">
        <f t="shared" si="4"/>
        <v>46.400314000000002</v>
      </c>
      <c r="H54" s="21">
        <v>988.25</v>
      </c>
    </row>
    <row r="55" spans="1:8" ht="15.75" thickBot="1">
      <c r="A55" s="53"/>
      <c r="B55" s="11" t="s">
        <v>72</v>
      </c>
      <c r="C55" s="56"/>
      <c r="D55" s="12">
        <v>8336101</v>
      </c>
      <c r="E55" s="13">
        <v>1</v>
      </c>
      <c r="F55" s="14">
        <f t="shared" si="3"/>
        <v>8336101</v>
      </c>
      <c r="G55" s="14">
        <f t="shared" si="4"/>
        <v>3900.2949358800001</v>
      </c>
      <c r="H55" s="15">
        <v>467.88</v>
      </c>
    </row>
    <row r="56" spans="1:8" ht="15.75" thickBot="1">
      <c r="A56" s="53"/>
      <c r="B56" s="11" t="s">
        <v>73</v>
      </c>
      <c r="C56" s="56"/>
      <c r="D56" s="12">
        <v>320</v>
      </c>
      <c r="E56" s="13">
        <v>1</v>
      </c>
      <c r="F56" s="14">
        <f t="shared" si="3"/>
        <v>320</v>
      </c>
      <c r="G56" s="14">
        <f t="shared" si="4"/>
        <v>0.21257599999999999</v>
      </c>
      <c r="H56" s="15">
        <v>664.3</v>
      </c>
    </row>
    <row r="57" spans="1:8" ht="15.75" thickBot="1">
      <c r="A57" s="53"/>
      <c r="B57" s="11" t="s">
        <v>74</v>
      </c>
      <c r="C57" s="56"/>
      <c r="D57" s="12">
        <v>8294406</v>
      </c>
      <c r="E57" s="13">
        <v>1</v>
      </c>
      <c r="F57" s="14">
        <f t="shared" si="3"/>
        <v>8294406</v>
      </c>
      <c r="G57" s="14">
        <f t="shared" si="4"/>
        <v>6795.8556679800004</v>
      </c>
      <c r="H57" s="15">
        <v>819.33</v>
      </c>
    </row>
    <row r="58" spans="1:8" ht="15.75" thickBot="1">
      <c r="A58" s="53"/>
      <c r="B58" s="11" t="s">
        <v>75</v>
      </c>
      <c r="C58" s="56"/>
      <c r="D58" s="12">
        <v>193795</v>
      </c>
      <c r="E58" s="13">
        <v>1</v>
      </c>
      <c r="F58" s="14">
        <f t="shared" si="3"/>
        <v>193795</v>
      </c>
      <c r="G58" s="14">
        <f t="shared" si="4"/>
        <v>154.53600890000001</v>
      </c>
      <c r="H58" s="15">
        <v>797.42</v>
      </c>
    </row>
    <row r="59" spans="1:8" ht="15.75" thickBot="1">
      <c r="A59" s="53"/>
      <c r="B59" s="11" t="s">
        <v>76</v>
      </c>
      <c r="C59" s="56"/>
      <c r="D59" s="14">
        <v>66574</v>
      </c>
      <c r="E59" s="13">
        <v>1</v>
      </c>
      <c r="F59" s="14">
        <f t="shared" si="3"/>
        <v>66574</v>
      </c>
      <c r="G59" s="14">
        <f t="shared" si="4"/>
        <v>70.495208600000012</v>
      </c>
      <c r="H59" s="21">
        <v>1058.9000000000001</v>
      </c>
    </row>
    <row r="60" spans="1:8" ht="15.75" thickBot="1">
      <c r="A60" s="53"/>
      <c r="B60" s="11" t="s">
        <v>77</v>
      </c>
      <c r="C60" s="56"/>
      <c r="D60" s="12">
        <v>10204</v>
      </c>
      <c r="E60" s="13">
        <v>1</v>
      </c>
      <c r="F60" s="14">
        <f t="shared" si="3"/>
        <v>10204</v>
      </c>
      <c r="G60" s="14">
        <f t="shared" si="4"/>
        <v>12.274187520000002</v>
      </c>
      <c r="H60" s="15">
        <v>1202.8800000000001</v>
      </c>
    </row>
    <row r="61" spans="1:8" ht="15.75" thickBot="1">
      <c r="A61" s="53"/>
      <c r="B61" s="11" t="s">
        <v>78</v>
      </c>
      <c r="C61" s="56"/>
      <c r="D61" s="12">
        <v>144</v>
      </c>
      <c r="E61" s="13">
        <v>1</v>
      </c>
      <c r="F61" s="14">
        <f t="shared" si="3"/>
        <v>144</v>
      </c>
      <c r="G61" s="14">
        <f t="shared" si="4"/>
        <v>0.13903776000000001</v>
      </c>
      <c r="H61" s="15">
        <v>965.54</v>
      </c>
    </row>
    <row r="62" spans="1:8" ht="15.75" thickBot="1">
      <c r="A62" s="53"/>
      <c r="B62" s="11" t="s">
        <v>79</v>
      </c>
      <c r="C62" s="56"/>
      <c r="D62" s="12">
        <v>39602</v>
      </c>
      <c r="E62" s="13">
        <v>1</v>
      </c>
      <c r="F62" s="14">
        <f t="shared" si="3"/>
        <v>39602</v>
      </c>
      <c r="G62" s="14">
        <f t="shared" si="4"/>
        <v>38.047225479999994</v>
      </c>
      <c r="H62" s="15">
        <v>960.74</v>
      </c>
    </row>
    <row r="63" spans="1:8" ht="15.75" thickBot="1">
      <c r="A63" s="53"/>
      <c r="B63" s="11" t="s">
        <v>80</v>
      </c>
      <c r="C63" s="56"/>
      <c r="D63" s="14">
        <v>100.18</v>
      </c>
      <c r="E63" s="13">
        <v>1</v>
      </c>
      <c r="F63" s="14">
        <f t="shared" si="3"/>
        <v>100.18</v>
      </c>
      <c r="G63" s="14">
        <f t="shared" si="4"/>
        <v>9.9323461000000016E-2</v>
      </c>
      <c r="H63" s="21">
        <v>991.45</v>
      </c>
    </row>
    <row r="64" spans="1:8" ht="15.75" thickBot="1">
      <c r="A64" s="53"/>
      <c r="B64" s="11" t="s">
        <v>81</v>
      </c>
      <c r="C64" s="56"/>
      <c r="D64" s="12">
        <v>26475</v>
      </c>
      <c r="E64" s="13">
        <v>1</v>
      </c>
      <c r="F64" s="14">
        <f t="shared" si="3"/>
        <v>26475</v>
      </c>
      <c r="G64" s="14">
        <f t="shared" si="4"/>
        <v>26.159153249999999</v>
      </c>
      <c r="H64" s="15">
        <v>988.07</v>
      </c>
    </row>
    <row r="65" spans="1:8" ht="15.75" thickBot="1">
      <c r="A65" s="53"/>
      <c r="B65" s="11" t="s">
        <v>82</v>
      </c>
      <c r="C65" s="56"/>
      <c r="D65" s="12">
        <v>19885622</v>
      </c>
      <c r="E65" s="13">
        <v>1</v>
      </c>
      <c r="F65" s="14">
        <f t="shared" si="3"/>
        <v>19885622</v>
      </c>
      <c r="G65" s="14">
        <f t="shared" si="4"/>
        <v>4316.1742551000007</v>
      </c>
      <c r="H65" s="15">
        <v>217.05</v>
      </c>
    </row>
    <row r="66" spans="1:8" ht="15.75" thickBot="1">
      <c r="A66" s="53"/>
      <c r="B66" s="11" t="s">
        <v>83</v>
      </c>
      <c r="C66" s="56"/>
      <c r="D66" s="12">
        <v>487633</v>
      </c>
      <c r="E66" s="13">
        <v>1</v>
      </c>
      <c r="F66" s="14">
        <f t="shared" si="3"/>
        <v>487633</v>
      </c>
      <c r="G66" s="14">
        <f t="shared" si="4"/>
        <v>301.98624057000001</v>
      </c>
      <c r="H66" s="15">
        <v>619.29</v>
      </c>
    </row>
    <row r="67" spans="1:8" ht="15.75" thickBot="1">
      <c r="A67" s="53"/>
      <c r="B67" s="11" t="s">
        <v>84</v>
      </c>
      <c r="C67" s="56"/>
      <c r="D67" s="12">
        <v>1308644.32</v>
      </c>
      <c r="E67" s="13">
        <v>1</v>
      </c>
      <c r="F67" s="14">
        <f t="shared" si="3"/>
        <v>1308644.32</v>
      </c>
      <c r="G67" s="14">
        <f t="shared" si="4"/>
        <v>824.19727917919988</v>
      </c>
      <c r="H67" s="15">
        <v>629.80999999999995</v>
      </c>
    </row>
    <row r="68" spans="1:8" ht="15.75" thickBot="1">
      <c r="A68" s="53"/>
      <c r="B68" s="11" t="s">
        <v>85</v>
      </c>
      <c r="C68" s="56"/>
      <c r="D68" s="14">
        <v>1370053</v>
      </c>
      <c r="E68" s="13">
        <v>1</v>
      </c>
      <c r="F68" s="14">
        <f t="shared" si="3"/>
        <v>1370053</v>
      </c>
      <c r="G68" s="14">
        <f t="shared" si="4"/>
        <v>983.94466353999996</v>
      </c>
      <c r="H68" s="21">
        <v>718.18</v>
      </c>
    </row>
    <row r="69" spans="1:8" ht="15.75" thickBot="1">
      <c r="A69" s="53"/>
      <c r="B69" s="11" t="s">
        <v>86</v>
      </c>
      <c r="C69" s="56"/>
      <c r="D69" s="12">
        <v>912</v>
      </c>
      <c r="E69" s="13">
        <v>1</v>
      </c>
      <c r="F69" s="14">
        <f t="shared" si="3"/>
        <v>912</v>
      </c>
      <c r="G69" s="14">
        <f t="shared" si="4"/>
        <v>0.62084399999999995</v>
      </c>
      <c r="H69" s="15">
        <v>680.75</v>
      </c>
    </row>
    <row r="70" spans="1:8" ht="15.75" thickBot="1">
      <c r="A70" s="53"/>
      <c r="B70" s="11" t="s">
        <v>87</v>
      </c>
      <c r="C70" s="56"/>
      <c r="D70" s="12">
        <v>72908</v>
      </c>
      <c r="E70" s="13">
        <v>1</v>
      </c>
      <c r="F70" s="14">
        <f t="shared" si="3"/>
        <v>72908</v>
      </c>
      <c r="G70" s="14">
        <f t="shared" si="4"/>
        <v>38.614264040000002</v>
      </c>
      <c r="H70" s="15">
        <v>529.63</v>
      </c>
    </row>
    <row r="71" spans="1:8" ht="15.75" thickBot="1">
      <c r="A71" s="53"/>
      <c r="B71" s="11" t="s">
        <v>88</v>
      </c>
      <c r="C71" s="56"/>
      <c r="D71" s="12">
        <v>11</v>
      </c>
      <c r="E71" s="13">
        <v>1</v>
      </c>
      <c r="F71" s="14">
        <f t="shared" si="3"/>
        <v>11</v>
      </c>
      <c r="G71" s="14">
        <f t="shared" si="4"/>
        <v>1.5392959999999999E-2</v>
      </c>
      <c r="H71" s="15">
        <v>1399.36</v>
      </c>
    </row>
    <row r="72" spans="1:8" ht="15.75" thickBot="1">
      <c r="A72" s="53"/>
      <c r="B72" s="11" t="s">
        <v>89</v>
      </c>
      <c r="C72" s="56"/>
      <c r="D72" s="14">
        <v>13089</v>
      </c>
      <c r="E72" s="13">
        <v>1</v>
      </c>
      <c r="F72" s="14">
        <f t="shared" si="3"/>
        <v>13089</v>
      </c>
      <c r="G72" s="14">
        <f t="shared" si="4"/>
        <v>12.736644120000001</v>
      </c>
      <c r="H72" s="21">
        <v>973.08</v>
      </c>
    </row>
    <row r="73" spans="1:8" ht="15.75" thickBot="1">
      <c r="A73" s="53"/>
      <c r="B73" s="11" t="s">
        <v>90</v>
      </c>
      <c r="C73" s="56"/>
      <c r="D73" s="12">
        <v>451</v>
      </c>
      <c r="E73" s="13">
        <v>1</v>
      </c>
      <c r="F73" s="14">
        <f t="shared" si="3"/>
        <v>451</v>
      </c>
      <c r="G73" s="14">
        <f t="shared" si="4"/>
        <v>0.53206273999999998</v>
      </c>
      <c r="H73" s="15">
        <v>1179.74</v>
      </c>
    </row>
    <row r="74" spans="1:8" ht="15.75" thickBot="1">
      <c r="A74" s="53"/>
      <c r="B74" s="11" t="s">
        <v>91</v>
      </c>
      <c r="C74" s="56"/>
      <c r="D74" s="12">
        <v>80024</v>
      </c>
      <c r="E74" s="13">
        <v>1</v>
      </c>
      <c r="F74" s="14">
        <f t="shared" si="3"/>
        <v>80024</v>
      </c>
      <c r="G74" s="14">
        <f t="shared" si="4"/>
        <v>52.584570640000003</v>
      </c>
      <c r="H74" s="15">
        <v>657.11</v>
      </c>
    </row>
    <row r="75" spans="1:8" ht="15.75" thickBot="1">
      <c r="A75" s="53"/>
      <c r="B75" s="11" t="s">
        <v>92</v>
      </c>
      <c r="C75" s="56"/>
      <c r="D75" s="12">
        <v>998</v>
      </c>
      <c r="E75" s="13">
        <v>1</v>
      </c>
      <c r="F75" s="14">
        <f t="shared" si="3"/>
        <v>998</v>
      </c>
      <c r="G75" s="14">
        <f t="shared" si="4"/>
        <v>1.4357028399999998</v>
      </c>
      <c r="H75" s="15">
        <v>1438.58</v>
      </c>
    </row>
    <row r="76" spans="1:8" ht="15.75" thickBot="1">
      <c r="A76" s="53"/>
      <c r="B76" s="11" t="s">
        <v>93</v>
      </c>
      <c r="C76" s="56"/>
      <c r="D76" s="12">
        <v>237000</v>
      </c>
      <c r="E76" s="13">
        <v>1</v>
      </c>
      <c r="F76" s="14">
        <f t="shared" si="3"/>
        <v>237000</v>
      </c>
      <c r="G76" s="14">
        <f t="shared" si="4"/>
        <v>162.2028</v>
      </c>
      <c r="H76" s="15">
        <v>684.4</v>
      </c>
    </row>
    <row r="77" spans="1:8" ht="15.75" thickBot="1">
      <c r="A77" s="53"/>
      <c r="B77" s="11" t="s">
        <v>94</v>
      </c>
      <c r="C77" s="56"/>
      <c r="D77" s="14">
        <v>155831</v>
      </c>
      <c r="E77" s="13">
        <v>1</v>
      </c>
      <c r="F77" s="14">
        <f t="shared" si="3"/>
        <v>155831</v>
      </c>
      <c r="G77" s="14">
        <f t="shared" si="4"/>
        <v>158.05626667999999</v>
      </c>
      <c r="H77" s="21">
        <v>1014.28</v>
      </c>
    </row>
    <row r="78" spans="1:8" ht="15.75" thickBot="1">
      <c r="A78" s="53"/>
      <c r="B78" s="11" t="s">
        <v>95</v>
      </c>
      <c r="C78" s="56"/>
      <c r="D78" s="12">
        <v>1843975</v>
      </c>
      <c r="E78" s="13">
        <v>1</v>
      </c>
      <c r="F78" s="14">
        <f t="shared" si="3"/>
        <v>1843975</v>
      </c>
      <c r="G78" s="14">
        <f t="shared" si="4"/>
        <v>1228.382386</v>
      </c>
      <c r="H78" s="15">
        <v>666.16</v>
      </c>
    </row>
    <row r="79" spans="1:8" ht="15.75" thickBot="1">
      <c r="A79" s="54"/>
      <c r="B79" s="16" t="s">
        <v>96</v>
      </c>
      <c r="C79" s="57"/>
      <c r="D79" s="17">
        <v>108</v>
      </c>
      <c r="E79" s="18">
        <v>1</v>
      </c>
      <c r="F79" s="19">
        <f t="shared" si="3"/>
        <v>108</v>
      </c>
      <c r="G79" s="19">
        <f t="shared" si="4"/>
        <v>0.13619123999999999</v>
      </c>
      <c r="H79" s="20">
        <v>1261.03</v>
      </c>
    </row>
    <row r="80" spans="1:8" ht="39" thickBot="1">
      <c r="A80" s="58" t="s">
        <v>0</v>
      </c>
      <c r="B80" s="60" t="s">
        <v>1</v>
      </c>
      <c r="C80" s="62" t="s">
        <v>2</v>
      </c>
      <c r="D80" s="1" t="s">
        <v>3</v>
      </c>
      <c r="E80" s="2" t="s">
        <v>4</v>
      </c>
      <c r="F80" s="2" t="s">
        <v>5</v>
      </c>
      <c r="G80" s="1" t="s">
        <v>6</v>
      </c>
      <c r="H80" s="3" t="s">
        <v>7</v>
      </c>
    </row>
    <row r="81" spans="1:8" ht="15.75" thickBot="1">
      <c r="A81" s="59"/>
      <c r="B81" s="61"/>
      <c r="C81" s="63"/>
      <c r="D81" s="4" t="s">
        <v>8</v>
      </c>
      <c r="E81" s="4" t="s">
        <v>9</v>
      </c>
      <c r="F81" s="4" t="s">
        <v>10</v>
      </c>
      <c r="G81" s="4" t="s">
        <v>97</v>
      </c>
      <c r="H81" s="5" t="s">
        <v>12</v>
      </c>
    </row>
    <row r="82" spans="1:8" ht="15.75" thickBot="1">
      <c r="A82" s="52" t="s">
        <v>98</v>
      </c>
      <c r="B82" s="6" t="s">
        <v>99</v>
      </c>
      <c r="C82" s="22" t="s">
        <v>100</v>
      </c>
      <c r="D82" s="22">
        <v>1882933</v>
      </c>
      <c r="E82" s="8">
        <v>1</v>
      </c>
      <c r="F82" s="7">
        <f>+E82*D82</f>
        <v>1882933</v>
      </c>
      <c r="G82" s="23">
        <f t="shared" ref="G82:G88" si="5">+(F82*H82)/1000000</f>
        <v>782.32374138479997</v>
      </c>
      <c r="H82" s="10">
        <v>415.4814544037414</v>
      </c>
    </row>
    <row r="83" spans="1:8" ht="15.75" thickBot="1">
      <c r="A83" s="53"/>
      <c r="B83" s="11" t="s">
        <v>101</v>
      </c>
      <c r="C83" s="24" t="s">
        <v>100</v>
      </c>
      <c r="D83" s="24">
        <v>80267</v>
      </c>
      <c r="E83" s="13">
        <v>1</v>
      </c>
      <c r="F83" s="14">
        <f>+E83*D83</f>
        <v>80267</v>
      </c>
      <c r="G83" s="25">
        <f t="shared" si="5"/>
        <v>38.600863038216175</v>
      </c>
      <c r="H83" s="21">
        <v>480.90576498705786</v>
      </c>
    </row>
    <row r="84" spans="1:8" ht="15.75" thickBot="1">
      <c r="A84" s="53"/>
      <c r="B84" s="11" t="s">
        <v>102</v>
      </c>
      <c r="C84" s="24" t="s">
        <v>103</v>
      </c>
      <c r="D84" s="24">
        <v>278294</v>
      </c>
      <c r="E84" s="13">
        <v>1</v>
      </c>
      <c r="F84" s="14">
        <f>+E84*D84</f>
        <v>278294</v>
      </c>
      <c r="G84" s="25">
        <f t="shared" si="5"/>
        <v>195.77671299431074</v>
      </c>
      <c r="H84" s="21">
        <v>703.48880318767465</v>
      </c>
    </row>
    <row r="85" spans="1:8" ht="15.75" thickBot="1">
      <c r="A85" s="53"/>
      <c r="B85" s="11" t="s">
        <v>104</v>
      </c>
      <c r="C85" s="24" t="s">
        <v>103</v>
      </c>
      <c r="D85" s="24">
        <v>469447</v>
      </c>
      <c r="E85" s="13">
        <v>1</v>
      </c>
      <c r="F85" s="14">
        <f t="shared" ref="F85:F88" si="6">+E85*D85</f>
        <v>469447</v>
      </c>
      <c r="G85" s="25">
        <f t="shared" si="5"/>
        <v>76.249400451401826</v>
      </c>
      <c r="H85" s="21">
        <f>162423.874157044/1000</f>
        <v>162.423874157044</v>
      </c>
    </row>
    <row r="86" spans="1:8" ht="15.75" thickBot="1">
      <c r="A86" s="53"/>
      <c r="B86" s="11" t="s">
        <v>105</v>
      </c>
      <c r="C86" s="24" t="s">
        <v>33</v>
      </c>
      <c r="D86" s="24">
        <v>3842193</v>
      </c>
      <c r="E86" s="13">
        <v>1</v>
      </c>
      <c r="F86" s="14">
        <f t="shared" si="6"/>
        <v>3842193</v>
      </c>
      <c r="G86" s="25">
        <v>1494.72</v>
      </c>
      <c r="H86" s="21">
        <f>389028.817296867/1000</f>
        <v>389.02881729686703</v>
      </c>
    </row>
    <row r="87" spans="1:8" ht="15.75" thickBot="1">
      <c r="A87" s="53"/>
      <c r="B87" s="11" t="s">
        <v>106</v>
      </c>
      <c r="C87" s="24" t="s">
        <v>107</v>
      </c>
      <c r="D87" s="24">
        <v>6285865.1100000003</v>
      </c>
      <c r="E87" s="13">
        <v>1</v>
      </c>
      <c r="F87" s="14">
        <f t="shared" si="6"/>
        <v>6285865.1100000003</v>
      </c>
      <c r="G87" s="25">
        <f t="shared" si="5"/>
        <v>1770.8539187892004</v>
      </c>
      <c r="H87" s="21">
        <v>281.72000000000003</v>
      </c>
    </row>
    <row r="88" spans="1:8" ht="15.75" thickBot="1">
      <c r="A88" s="53"/>
      <c r="B88" s="26" t="s">
        <v>108</v>
      </c>
      <c r="C88" s="27" t="s">
        <v>33</v>
      </c>
      <c r="D88" s="27">
        <v>10544343.354080023</v>
      </c>
      <c r="E88" s="28">
        <v>1</v>
      </c>
      <c r="F88" s="29">
        <f t="shared" si="6"/>
        <v>10544343.354080023</v>
      </c>
      <c r="G88" s="30">
        <f t="shared" si="5"/>
        <v>3044.4868937490742</v>
      </c>
      <c r="H88" s="31">
        <v>288.73176749987391</v>
      </c>
    </row>
    <row r="89" spans="1:8" ht="15.75" thickBot="1">
      <c r="A89" s="54"/>
      <c r="B89" s="16" t="s">
        <v>109</v>
      </c>
      <c r="C89" s="32" t="s">
        <v>110</v>
      </c>
      <c r="D89" s="19">
        <v>2148787.0000000005</v>
      </c>
      <c r="E89" s="18">
        <v>1</v>
      </c>
      <c r="F89" s="19">
        <v>2148787.0000000005</v>
      </c>
      <c r="G89" s="30">
        <v>1028.06</v>
      </c>
      <c r="H89" s="33">
        <v>305.04102290794799</v>
      </c>
    </row>
    <row r="90" spans="1:8" ht="15.75" thickBot="1">
      <c r="A90" s="52" t="s">
        <v>111</v>
      </c>
      <c r="B90" s="6" t="s">
        <v>112</v>
      </c>
      <c r="C90" s="34" t="s">
        <v>113</v>
      </c>
      <c r="D90" s="35">
        <v>10444</v>
      </c>
      <c r="E90" s="8">
        <v>1</v>
      </c>
      <c r="F90" s="36">
        <f>D90</f>
        <v>10444</v>
      </c>
      <c r="G90" s="23">
        <v>1.94</v>
      </c>
      <c r="H90" s="37">
        <v>186.47</v>
      </c>
    </row>
    <row r="91" spans="1:8" ht="15.75" thickBot="1">
      <c r="A91" s="53"/>
      <c r="B91" s="11" t="s">
        <v>114</v>
      </c>
      <c r="C91" s="38" t="s">
        <v>33</v>
      </c>
      <c r="D91" s="12">
        <v>425138</v>
      </c>
      <c r="E91" s="13">
        <v>6</v>
      </c>
      <c r="F91" s="39">
        <f>D91*E91</f>
        <v>2550828</v>
      </c>
      <c r="G91" s="25">
        <v>389.59</v>
      </c>
      <c r="H91" s="15">
        <v>916.38</v>
      </c>
    </row>
    <row r="92" spans="1:8" ht="15.75" thickBot="1">
      <c r="A92" s="53"/>
      <c r="B92" s="11" t="s">
        <v>115</v>
      </c>
      <c r="C92" s="38" t="s">
        <v>116</v>
      </c>
      <c r="D92" s="12">
        <v>5203476</v>
      </c>
      <c r="E92" s="13">
        <v>3.27</v>
      </c>
      <c r="F92" s="39">
        <f t="shared" ref="F92:F95" si="7">D92*E92</f>
        <v>17015366.52</v>
      </c>
      <c r="G92" s="25">
        <f t="shared" ref="G92:G96" si="8">+(F92*H92)/1000000</f>
        <v>381.78041823707002</v>
      </c>
      <c r="H92" s="15">
        <v>22.4373902136238</v>
      </c>
    </row>
    <row r="93" spans="1:8" ht="15.75" thickBot="1">
      <c r="A93" s="53"/>
      <c r="B93" s="11" t="s">
        <v>117</v>
      </c>
      <c r="C93" s="38" t="s">
        <v>33</v>
      </c>
      <c r="D93" s="12">
        <v>2568975</v>
      </c>
      <c r="E93" s="13">
        <v>1</v>
      </c>
      <c r="F93" s="39">
        <f t="shared" si="7"/>
        <v>2568975</v>
      </c>
      <c r="G93" s="25">
        <f t="shared" si="8"/>
        <v>653.23896300000001</v>
      </c>
      <c r="H93" s="15">
        <v>254.28</v>
      </c>
    </row>
    <row r="94" spans="1:8" ht="15.75" thickBot="1">
      <c r="A94" s="53"/>
      <c r="B94" s="11" t="s">
        <v>118</v>
      </c>
      <c r="C94" s="11" t="s">
        <v>119</v>
      </c>
      <c r="D94" s="12">
        <v>27814982</v>
      </c>
      <c r="E94" s="13">
        <v>1</v>
      </c>
      <c r="F94" s="39">
        <f t="shared" si="7"/>
        <v>27814982</v>
      </c>
      <c r="G94" s="25">
        <f t="shared" si="8"/>
        <v>15773.041842740002</v>
      </c>
      <c r="H94" s="15">
        <v>567.07000000000005</v>
      </c>
    </row>
    <row r="95" spans="1:8" ht="15.75" thickBot="1">
      <c r="A95" s="53"/>
      <c r="B95" s="11" t="s">
        <v>120</v>
      </c>
      <c r="C95" s="11" t="s">
        <v>119</v>
      </c>
      <c r="D95" s="12">
        <v>7997061</v>
      </c>
      <c r="E95" s="13">
        <v>1</v>
      </c>
      <c r="F95" s="39">
        <f t="shared" si="7"/>
        <v>7997061</v>
      </c>
      <c r="G95" s="25">
        <f t="shared" si="8"/>
        <v>1861.3159477500001</v>
      </c>
      <c r="H95" s="15">
        <v>232.75</v>
      </c>
    </row>
    <row r="96" spans="1:8" ht="15.75" thickBot="1">
      <c r="A96" s="54"/>
      <c r="B96" s="16" t="s">
        <v>121</v>
      </c>
      <c r="C96" s="32" t="s">
        <v>33</v>
      </c>
      <c r="D96" s="17">
        <v>165908.89936978463</v>
      </c>
      <c r="E96" s="18">
        <v>3</v>
      </c>
      <c r="F96" s="40">
        <f>D96*E96</f>
        <v>497726.69810935389</v>
      </c>
      <c r="G96" s="41">
        <f t="shared" si="8"/>
        <v>314.73428806403376</v>
      </c>
      <c r="H96" s="42">
        <v>632.34359189404893</v>
      </c>
    </row>
    <row r="97" spans="1:8" ht="15.75" thickBot="1">
      <c r="A97" s="43" t="s">
        <v>122</v>
      </c>
      <c r="B97" s="44" t="s">
        <v>123</v>
      </c>
      <c r="C97" s="45" t="s">
        <v>124</v>
      </c>
      <c r="D97" s="46">
        <v>25165190</v>
      </c>
      <c r="E97" s="47">
        <v>1</v>
      </c>
      <c r="F97" s="48">
        <f>D97*E97</f>
        <v>25165190</v>
      </c>
      <c r="G97" s="49">
        <v>13722.33</v>
      </c>
      <c r="H97" s="50">
        <v>545.29</v>
      </c>
    </row>
    <row r="98" spans="1:8" ht="15.75" thickBot="1">
      <c r="D98" s="51">
        <f>SUM(D3:D33)+SUM(D36:D79)+SUM(D82:D97)</f>
        <v>374772499.00675344</v>
      </c>
    </row>
  </sheetData>
  <mergeCells count="19">
    <mergeCell ref="A80:A81"/>
    <mergeCell ref="B80:B81"/>
    <mergeCell ref="C80:C81"/>
    <mergeCell ref="A82:A89"/>
    <mergeCell ref="A90:A96"/>
    <mergeCell ref="A36:A79"/>
    <mergeCell ref="C36:C79"/>
    <mergeCell ref="A1:A2"/>
    <mergeCell ref="B1:B2"/>
    <mergeCell ref="C1:C2"/>
    <mergeCell ref="A3:A7"/>
    <mergeCell ref="C3:C7"/>
    <mergeCell ref="A8:A16"/>
    <mergeCell ref="C8:C16"/>
    <mergeCell ref="A17:A33"/>
    <mergeCell ref="C17:C33"/>
    <mergeCell ref="A34:A35"/>
    <mergeCell ref="B34:B35"/>
    <mergeCell ref="C34:C3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www.intercambiosvirtuales.org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Mariana.Rodriguez.Melgarejo</dc:creator>
  <cp:lastModifiedBy>Mariana.Rodriguez.Melgarejo</cp:lastModifiedBy>
  <dcterms:created xsi:type="dcterms:W3CDTF">2016-03-10T16:10:20Z</dcterms:created>
  <dcterms:modified xsi:type="dcterms:W3CDTF">2016-03-15T15:16:02Z</dcterms:modified>
</cp:coreProperties>
</file>