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815"/>
  </bookViews>
  <sheets>
    <sheet name="Polarimetro" sheetId="1" r:id="rId1"/>
  </sheets>
  <calcPr calcId="145621"/>
</workbook>
</file>

<file path=xl/calcChain.xml><?xml version="1.0" encoding="utf-8"?>
<calcChain xmlns="http://schemas.openxmlformats.org/spreadsheetml/2006/main">
  <c r="J227" i="1" l="1"/>
  <c r="I227" i="1"/>
  <c r="J225" i="1"/>
  <c r="J250" i="1" s="1"/>
  <c r="I225" i="1"/>
  <c r="I250" i="1" s="1"/>
  <c r="H225" i="1"/>
  <c r="H238" i="1" s="1"/>
  <c r="G225" i="1"/>
  <c r="G238" i="1" s="1"/>
  <c r="F225" i="1"/>
  <c r="F238" i="1" s="1"/>
  <c r="E225" i="1"/>
  <c r="E238" i="1" s="1"/>
  <c r="P32" i="1"/>
  <c r="L32" i="1"/>
  <c r="D32" i="1"/>
  <c r="E234" i="1" l="1"/>
  <c r="I246" i="1"/>
  <c r="F234" i="1"/>
  <c r="J246" i="1"/>
  <c r="G234" i="1"/>
  <c r="H234" i="1"/>
</calcChain>
</file>

<file path=xl/sharedStrings.xml><?xml version="1.0" encoding="utf-8"?>
<sst xmlns="http://schemas.openxmlformats.org/spreadsheetml/2006/main" count="152" uniqueCount="70">
  <si>
    <t>CONSIGLIAMO DI APRIRE IL FILE CON EXCEL PER VISUALIZZARE CORRETTAMENTE L'IMPAGINAZIONE COME INTESA DAGLI AUTORI</t>
  </si>
  <si>
    <t>GRUPPO D7</t>
  </si>
  <si>
    <t>COSTA, DI PAOLA, DUI</t>
  </si>
  <si>
    <r>
      <t>ESPERIMENTO 1</t>
    </r>
    <r>
      <rPr>
        <sz val="11"/>
        <color rgb="FFFF0000"/>
        <rFont val="Calibri"/>
        <family val="2"/>
        <scheme val="minor"/>
      </rPr>
      <t>4</t>
    </r>
  </si>
  <si>
    <t>POLARIMETRO DI LAURENT</t>
  </si>
  <si>
    <t>COMPATIBILITA' CON UNA DISTRIBUZIONE GAUSSIANA</t>
  </si>
  <si>
    <t>SENZA AMPOLLA</t>
  </si>
  <si>
    <t>PRIMA AMPOLLA LUNGA</t>
  </si>
  <si>
    <t>SECONDA AMPOLLA LUNGA</t>
  </si>
  <si>
    <t>AMPOLLA CORTA</t>
  </si>
  <si>
    <r>
      <rPr>
        <sz val="10"/>
        <color theme="1"/>
        <rFont val="Calibri"/>
        <family val="2"/>
      </rPr>
      <t>θ</t>
    </r>
    <r>
      <rPr>
        <sz val="8.5"/>
        <color theme="1"/>
        <rFont val="Liberation Sans1"/>
      </rPr>
      <t xml:space="preserve"> (°)</t>
    </r>
  </si>
  <si>
    <t>angolo di eguale minima illuminazione delle due lamine</t>
  </si>
  <si>
    <t>angolo di massima eguale illuminazione delle lamine</t>
  </si>
  <si>
    <t>angolo di massimo contrasto tra le due lamine</t>
  </si>
  <si>
    <t>angolo  di massimo contrasto tra le due lamine</t>
  </si>
  <si>
    <t>scala del polarimetro</t>
  </si>
  <si>
    <r>
      <t>scarto medi</t>
    </r>
    <r>
      <rPr>
        <sz val="11"/>
        <color rgb="FFC00000"/>
        <rFont val="Calibri"/>
        <family val="2"/>
        <scheme val="minor"/>
      </rPr>
      <t>o</t>
    </r>
    <r>
      <rPr>
        <sz val="11"/>
        <color theme="1"/>
        <rFont val="Calibri"/>
        <family val="2"/>
        <scheme val="minor"/>
      </rPr>
      <t xml:space="preserve"> assoluto</t>
    </r>
  </si>
  <si>
    <t>scarto medio assoluto</t>
  </si>
  <si>
    <t>CALCOLO DELLE CONCENTRAZIONI E IDENTIFICAZIONE DELLO ZUCCHERO IN SOLUZIONE</t>
  </si>
  <si>
    <r>
      <rPr>
        <sz val="15"/>
        <color theme="1"/>
        <rFont val="Calibri"/>
        <family val="2"/>
      </rPr>
      <t>α</t>
    </r>
    <r>
      <rPr>
        <vertAlign val="subscript"/>
        <sz val="15"/>
        <color theme="1"/>
        <rFont val="Calibri"/>
        <family val="2"/>
        <scheme val="minor"/>
      </rPr>
      <t>senza ampolla</t>
    </r>
    <r>
      <rPr>
        <sz val="15"/>
        <color theme="1"/>
        <rFont val="Calibri"/>
        <family val="2"/>
        <scheme val="minor"/>
      </rPr>
      <t xml:space="preserve"> (°)</t>
    </r>
  </si>
  <si>
    <r>
      <rPr>
        <sz val="15"/>
        <color theme="1"/>
        <rFont val="Calibri"/>
        <family val="2"/>
      </rPr>
      <t>σ</t>
    </r>
    <r>
      <rPr>
        <vertAlign val="subscript"/>
        <sz val="15"/>
        <color theme="1"/>
        <rFont val="Calibri"/>
        <family val="2"/>
      </rPr>
      <t xml:space="preserve">α </t>
    </r>
    <r>
      <rPr>
        <vertAlign val="subscript"/>
        <sz val="15"/>
        <color theme="1"/>
        <rFont val="Calibri"/>
        <family val="2"/>
        <scheme val="minor"/>
      </rPr>
      <t>senza ampolla</t>
    </r>
    <r>
      <rPr>
        <sz val="15"/>
        <color theme="1"/>
        <rFont val="Calibri"/>
        <family val="2"/>
        <scheme val="minor"/>
      </rPr>
      <t xml:space="preserve"> (°)</t>
    </r>
  </si>
  <si>
    <r>
      <rPr>
        <sz val="15"/>
        <color theme="1"/>
        <rFont val="Calibri"/>
        <family val="2"/>
      </rPr>
      <t>α</t>
    </r>
    <r>
      <rPr>
        <vertAlign val="subscript"/>
        <sz val="15"/>
        <color theme="1"/>
        <rFont val="Calibri"/>
        <family val="2"/>
        <scheme val="minor"/>
      </rPr>
      <t>ampolla lunga 1</t>
    </r>
    <r>
      <rPr>
        <sz val="15"/>
        <color theme="1"/>
        <rFont val="Calibri"/>
        <family val="2"/>
        <scheme val="minor"/>
      </rPr>
      <t xml:space="preserve"> (°)</t>
    </r>
  </si>
  <si>
    <r>
      <rPr>
        <sz val="15"/>
        <color theme="1"/>
        <rFont val="Calibri"/>
        <family val="2"/>
      </rPr>
      <t>σ</t>
    </r>
    <r>
      <rPr>
        <vertAlign val="subscript"/>
        <sz val="15"/>
        <color theme="1"/>
        <rFont val="Calibri"/>
        <family val="2"/>
      </rPr>
      <t xml:space="preserve">α </t>
    </r>
    <r>
      <rPr>
        <vertAlign val="subscript"/>
        <sz val="15"/>
        <color theme="1"/>
        <rFont val="Calibri"/>
        <family val="2"/>
        <scheme val="minor"/>
      </rPr>
      <t>ampolla lunga 1</t>
    </r>
    <r>
      <rPr>
        <sz val="15"/>
        <color theme="1"/>
        <rFont val="Calibri"/>
        <family val="2"/>
        <scheme val="minor"/>
      </rPr>
      <t xml:space="preserve"> (°)</t>
    </r>
  </si>
  <si>
    <r>
      <rPr>
        <sz val="15"/>
        <color theme="1"/>
        <rFont val="Calibri"/>
        <family val="2"/>
      </rPr>
      <t>α</t>
    </r>
    <r>
      <rPr>
        <vertAlign val="subscript"/>
        <sz val="15"/>
        <color theme="1"/>
        <rFont val="Calibri"/>
        <family val="2"/>
        <scheme val="minor"/>
      </rPr>
      <t>ampolla lunga 2</t>
    </r>
    <r>
      <rPr>
        <sz val="15"/>
        <color theme="1"/>
        <rFont val="Calibri"/>
        <family val="2"/>
        <scheme val="minor"/>
      </rPr>
      <t xml:space="preserve"> (°)</t>
    </r>
  </si>
  <si>
    <r>
      <rPr>
        <sz val="15"/>
        <color theme="1"/>
        <rFont val="Calibri"/>
        <family val="2"/>
      </rPr>
      <t>σ</t>
    </r>
    <r>
      <rPr>
        <vertAlign val="subscript"/>
        <sz val="15"/>
        <color theme="1"/>
        <rFont val="Calibri"/>
        <family val="2"/>
      </rPr>
      <t xml:space="preserve">α </t>
    </r>
    <r>
      <rPr>
        <vertAlign val="subscript"/>
        <sz val="15"/>
        <color theme="1"/>
        <rFont val="Calibri"/>
        <family val="2"/>
        <scheme val="minor"/>
      </rPr>
      <t>ampolla lunga 2</t>
    </r>
    <r>
      <rPr>
        <sz val="15"/>
        <color theme="1"/>
        <rFont val="Calibri"/>
        <family val="2"/>
        <scheme val="minor"/>
      </rPr>
      <t xml:space="preserve"> (°)</t>
    </r>
  </si>
  <si>
    <r>
      <rPr>
        <sz val="15"/>
        <color theme="1"/>
        <rFont val="Calibri"/>
        <family val="2"/>
      </rPr>
      <t>α</t>
    </r>
    <r>
      <rPr>
        <vertAlign val="subscript"/>
        <sz val="15"/>
        <color theme="1"/>
        <rFont val="Calibri"/>
        <family val="2"/>
        <scheme val="minor"/>
      </rPr>
      <t>ampolla corta</t>
    </r>
    <r>
      <rPr>
        <sz val="15"/>
        <color theme="1"/>
        <rFont val="Calibri"/>
        <family val="2"/>
        <scheme val="minor"/>
      </rPr>
      <t xml:space="preserve"> (°)</t>
    </r>
  </si>
  <si>
    <r>
      <rPr>
        <sz val="15"/>
        <color theme="1"/>
        <rFont val="Calibri"/>
        <family val="2"/>
      </rPr>
      <t>σ</t>
    </r>
    <r>
      <rPr>
        <vertAlign val="subscript"/>
        <sz val="15"/>
        <color theme="1"/>
        <rFont val="Calibri"/>
        <family val="2"/>
      </rPr>
      <t xml:space="preserve">α </t>
    </r>
    <r>
      <rPr>
        <vertAlign val="subscript"/>
        <sz val="15"/>
        <color theme="1"/>
        <rFont val="Calibri"/>
        <family val="2"/>
        <scheme val="minor"/>
      </rPr>
      <t>ampolla corta</t>
    </r>
    <r>
      <rPr>
        <sz val="15"/>
        <color theme="1"/>
        <rFont val="Calibri"/>
        <family val="2"/>
        <scheme val="minor"/>
      </rPr>
      <t xml:space="preserve"> (°)</t>
    </r>
  </si>
  <si>
    <t>angolo minima eguale illuminazione senza ampolla estratto dal fit</t>
  </si>
  <si>
    <t>deviazione standard del fit gaussiano</t>
  </si>
  <si>
    <t>angolo minima eguale illuminazione con ampolla lunga 1 estratto dal fit</t>
  </si>
  <si>
    <t>angolo minima eguale illuminazione con ampolla lunga 2 estratto dal fit</t>
  </si>
  <si>
    <t>angolo minima eguale illuminazione con ampolla corta estratto dal fit</t>
  </si>
  <si>
    <t>ottenuto dal fit</t>
  </si>
  <si>
    <t>MINIMA ILLUMINAZIONE</t>
  </si>
  <si>
    <t>MASSIMA ILLUMINAZIONE</t>
  </si>
  <si>
    <t>/</t>
  </si>
  <si>
    <r>
      <rPr>
        <sz val="15"/>
        <color theme="1"/>
        <rFont val="Calibri"/>
        <family val="2"/>
      </rPr>
      <t>Δα</t>
    </r>
    <r>
      <rPr>
        <vertAlign val="subscript"/>
        <sz val="15"/>
        <color theme="1"/>
        <rFont val="Calibri"/>
        <family val="2"/>
        <scheme val="minor"/>
      </rPr>
      <t xml:space="preserve"> ampolla lunga 1</t>
    </r>
    <r>
      <rPr>
        <sz val="15"/>
        <color theme="1"/>
        <rFont val="Calibri"/>
        <family val="2"/>
        <scheme val="minor"/>
      </rPr>
      <t xml:space="preserve"> (°)</t>
    </r>
  </si>
  <si>
    <r>
      <t>σ</t>
    </r>
    <r>
      <rPr>
        <vertAlign val="subscript"/>
        <sz val="15"/>
        <color theme="1"/>
        <rFont val="Calibri"/>
        <family val="2"/>
      </rPr>
      <t>Δα ampolla lunga 1</t>
    </r>
    <r>
      <rPr>
        <sz val="15"/>
        <color theme="1"/>
        <rFont val="Calibri"/>
        <family val="2"/>
      </rPr>
      <t xml:space="preserve"> (°)</t>
    </r>
  </si>
  <si>
    <r>
      <rPr>
        <sz val="15"/>
        <color theme="1"/>
        <rFont val="Calibri"/>
        <family val="2"/>
      </rPr>
      <t>Δα</t>
    </r>
    <r>
      <rPr>
        <vertAlign val="subscript"/>
        <sz val="15"/>
        <color theme="1"/>
        <rFont val="Calibri"/>
        <family val="2"/>
        <scheme val="minor"/>
      </rPr>
      <t xml:space="preserve"> ampolla lunga 2</t>
    </r>
    <r>
      <rPr>
        <sz val="15"/>
        <color theme="1"/>
        <rFont val="Calibri"/>
        <family val="2"/>
        <scheme val="minor"/>
      </rPr>
      <t xml:space="preserve"> (°)</t>
    </r>
  </si>
  <si>
    <r>
      <t>σ</t>
    </r>
    <r>
      <rPr>
        <vertAlign val="subscript"/>
        <sz val="15"/>
        <color theme="1"/>
        <rFont val="Calibri"/>
        <family val="2"/>
      </rPr>
      <t xml:space="preserve">Δα ampolla lunga 2 </t>
    </r>
    <r>
      <rPr>
        <vertAlign val="superscript"/>
        <sz val="15"/>
        <color theme="1"/>
        <rFont val="Calibri"/>
        <family val="2"/>
      </rPr>
      <t>(°)</t>
    </r>
  </si>
  <si>
    <r>
      <rPr>
        <sz val="15"/>
        <color theme="1"/>
        <rFont val="Calibri"/>
        <family val="2"/>
      </rPr>
      <t>Δα</t>
    </r>
    <r>
      <rPr>
        <vertAlign val="subscript"/>
        <sz val="15"/>
        <color theme="1"/>
        <rFont val="Calibri"/>
        <family val="2"/>
        <scheme val="minor"/>
      </rPr>
      <t xml:space="preserve"> ampolla corta</t>
    </r>
    <r>
      <rPr>
        <sz val="15"/>
        <color theme="1"/>
        <rFont val="Calibri"/>
        <family val="2"/>
        <scheme val="minor"/>
      </rPr>
      <t xml:space="preserve"> (°)</t>
    </r>
  </si>
  <si>
    <r>
      <t>σ</t>
    </r>
    <r>
      <rPr>
        <vertAlign val="subscript"/>
        <sz val="15"/>
        <color theme="1"/>
        <rFont val="Calibri"/>
        <family val="2"/>
      </rPr>
      <t>Δα ampolla corta</t>
    </r>
    <r>
      <rPr>
        <vertAlign val="superscript"/>
        <sz val="15"/>
        <color theme="1"/>
        <rFont val="Calibri"/>
        <family val="2"/>
      </rPr>
      <t xml:space="preserve"> (°)</t>
    </r>
  </si>
  <si>
    <t>rotazione angolare dell'asse di polarizzazione dovuta allo zucchero ignoto contenuto nella prima ampolla lunga</t>
  </si>
  <si>
    <t>errore propagato</t>
  </si>
  <si>
    <t>rotazione angolare dell'asse di polarizzazione dovuta allo zucchero ignoto contenuto nella seconda ampolla lunga</t>
  </si>
  <si>
    <t>rotazione angolare dell'asse di polarizzazione dovuta allo zucchero ignoto contenuto nella ampolla corta</t>
  </si>
  <si>
    <r>
      <rPr>
        <sz val="15"/>
        <color theme="1"/>
        <rFont val="Calibri"/>
        <family val="2"/>
      </rPr>
      <t>Δα</t>
    </r>
    <r>
      <rPr>
        <vertAlign val="subscript"/>
        <sz val="15"/>
        <color theme="1"/>
        <rFont val="Calibri"/>
        <family val="2"/>
        <scheme val="minor"/>
      </rPr>
      <t xml:space="preserve"> ampolla lunga 1</t>
    </r>
    <r>
      <rPr>
        <sz val="15"/>
        <color theme="1"/>
        <rFont val="Calibri"/>
        <family val="2"/>
        <scheme val="minor"/>
      </rPr>
      <t xml:space="preserve"> = α</t>
    </r>
    <r>
      <rPr>
        <vertAlign val="subscript"/>
        <sz val="15"/>
        <color theme="1"/>
        <rFont val="Calibri"/>
        <family val="2"/>
        <scheme val="minor"/>
      </rPr>
      <t xml:space="preserve">ampolla lunga 1 </t>
    </r>
    <r>
      <rPr>
        <sz val="15"/>
        <color theme="1"/>
        <rFont val="Calibri"/>
        <family val="2"/>
        <scheme val="minor"/>
      </rPr>
      <t>- α</t>
    </r>
    <r>
      <rPr>
        <vertAlign val="subscript"/>
        <sz val="15"/>
        <color theme="1"/>
        <rFont val="Calibri"/>
        <family val="2"/>
        <scheme val="minor"/>
      </rPr>
      <t>senza ampolla</t>
    </r>
  </si>
  <si>
    <r>
      <rPr>
        <sz val="15"/>
        <color theme="1"/>
        <rFont val="Calibri"/>
        <family val="2"/>
      </rPr>
      <t>Δα</t>
    </r>
    <r>
      <rPr>
        <vertAlign val="subscript"/>
        <sz val="15"/>
        <color theme="1"/>
        <rFont val="Calibri"/>
        <family val="2"/>
        <scheme val="minor"/>
      </rPr>
      <t xml:space="preserve"> ampolla lunga 2</t>
    </r>
    <r>
      <rPr>
        <sz val="15"/>
        <color theme="1"/>
        <rFont val="Calibri"/>
        <family val="2"/>
        <scheme val="minor"/>
      </rPr>
      <t xml:space="preserve"> = α</t>
    </r>
    <r>
      <rPr>
        <vertAlign val="subscript"/>
        <sz val="15"/>
        <color theme="1"/>
        <rFont val="Calibri"/>
        <family val="2"/>
        <scheme val="minor"/>
      </rPr>
      <t xml:space="preserve">ampolla lunga 2 </t>
    </r>
    <r>
      <rPr>
        <sz val="15"/>
        <color theme="1"/>
        <rFont val="Calibri"/>
        <family val="2"/>
        <scheme val="minor"/>
      </rPr>
      <t>- α</t>
    </r>
    <r>
      <rPr>
        <vertAlign val="subscript"/>
        <sz val="15"/>
        <color theme="1"/>
        <rFont val="Calibri"/>
        <family val="2"/>
        <scheme val="minor"/>
      </rPr>
      <t>senza ampolla</t>
    </r>
  </si>
  <si>
    <r>
      <rPr>
        <sz val="15"/>
        <color theme="1"/>
        <rFont val="Calibri"/>
        <family val="2"/>
      </rPr>
      <t>Δα</t>
    </r>
    <r>
      <rPr>
        <vertAlign val="subscript"/>
        <sz val="15"/>
        <color theme="1"/>
        <rFont val="Calibri"/>
        <family val="2"/>
        <scheme val="minor"/>
      </rPr>
      <t xml:space="preserve"> ampolla corta</t>
    </r>
    <r>
      <rPr>
        <sz val="15"/>
        <color theme="1"/>
        <rFont val="Calibri"/>
        <family val="2"/>
        <scheme val="minor"/>
      </rPr>
      <t xml:space="preserve"> = α</t>
    </r>
    <r>
      <rPr>
        <vertAlign val="subscript"/>
        <sz val="15"/>
        <color theme="1"/>
        <rFont val="Calibri"/>
        <family val="2"/>
        <scheme val="minor"/>
      </rPr>
      <t xml:space="preserve">ampolla corta </t>
    </r>
    <r>
      <rPr>
        <sz val="15"/>
        <color theme="1"/>
        <rFont val="Calibri"/>
        <family val="2"/>
        <scheme val="minor"/>
      </rPr>
      <t>- α</t>
    </r>
    <r>
      <rPr>
        <vertAlign val="subscript"/>
        <sz val="15"/>
        <color theme="1"/>
        <rFont val="Calibri"/>
        <family val="2"/>
        <scheme val="minor"/>
      </rPr>
      <t>senza ampolla</t>
    </r>
  </si>
  <si>
    <r>
      <rPr>
        <sz val="15"/>
        <color theme="1"/>
        <rFont val="Calibri"/>
        <family val="2"/>
      </rPr>
      <t>Δα</t>
    </r>
    <r>
      <rPr>
        <vertAlign val="subscript"/>
        <sz val="15"/>
        <color theme="1"/>
        <rFont val="Calibri"/>
        <family val="2"/>
        <scheme val="minor"/>
      </rPr>
      <t xml:space="preserve"> ampolla corta</t>
    </r>
    <r>
      <rPr>
        <sz val="15"/>
        <color theme="1"/>
        <rFont val="Calibri"/>
        <family val="2"/>
        <scheme val="minor"/>
      </rPr>
      <t xml:space="preserve"> = α</t>
    </r>
    <r>
      <rPr>
        <vertAlign val="subscript"/>
        <sz val="15"/>
        <color theme="1"/>
        <rFont val="Calibri"/>
        <family val="2"/>
        <scheme val="minor"/>
      </rPr>
      <t>ampolla corta</t>
    </r>
    <r>
      <rPr>
        <sz val="15"/>
        <color theme="1"/>
        <rFont val="Calibri"/>
        <family val="2"/>
        <scheme val="minor"/>
      </rPr>
      <t>- α</t>
    </r>
    <r>
      <rPr>
        <vertAlign val="subscript"/>
        <sz val="15"/>
        <color theme="1"/>
        <rFont val="Calibri"/>
        <family val="2"/>
        <scheme val="minor"/>
      </rPr>
      <t>senza ampolla</t>
    </r>
  </si>
  <si>
    <r>
      <t>k</t>
    </r>
    <r>
      <rPr>
        <vertAlign val="subscript"/>
        <sz val="15"/>
        <color theme="1"/>
        <rFont val="Calibri"/>
        <family val="2"/>
        <scheme val="minor"/>
      </rPr>
      <t>ampolla lunga 1</t>
    </r>
    <r>
      <rPr>
        <sz val="15"/>
        <color theme="1"/>
        <rFont val="Calibri"/>
        <family val="2"/>
        <scheme val="minor"/>
      </rPr>
      <t xml:space="preserve"> (° · 10</t>
    </r>
    <r>
      <rPr>
        <vertAlign val="superscript"/>
        <sz val="15"/>
        <color theme="1"/>
        <rFont val="Calibri"/>
        <family val="2"/>
        <scheme val="minor"/>
      </rPr>
      <t>3</t>
    </r>
    <r>
      <rPr>
        <sz val="15"/>
        <color theme="1"/>
        <rFont val="Calibri"/>
        <family val="2"/>
        <scheme val="minor"/>
      </rPr>
      <t xml:space="preserve"> dm</t>
    </r>
    <r>
      <rPr>
        <vertAlign val="superscript"/>
        <sz val="15"/>
        <color theme="1"/>
        <rFont val="Calibri"/>
        <family val="2"/>
        <scheme val="minor"/>
      </rPr>
      <t>2</t>
    </r>
    <r>
      <rPr>
        <sz val="15"/>
        <color theme="1"/>
        <rFont val="Calibri"/>
        <family val="2"/>
        <scheme val="minor"/>
      </rPr>
      <t xml:space="preserve"> / g)</t>
    </r>
  </si>
  <si>
    <r>
      <t>k</t>
    </r>
    <r>
      <rPr>
        <vertAlign val="subscript"/>
        <sz val="15"/>
        <color theme="1"/>
        <rFont val="Calibri"/>
        <family val="2"/>
        <scheme val="minor"/>
      </rPr>
      <t xml:space="preserve">ampolla lunga 2 </t>
    </r>
    <r>
      <rPr>
        <sz val="15"/>
        <color theme="1"/>
        <rFont val="Calibri"/>
        <family val="2"/>
        <scheme val="minor"/>
      </rPr>
      <t xml:space="preserve"> (° </t>
    </r>
    <r>
      <rPr>
        <sz val="15"/>
        <color theme="1"/>
        <rFont val="Calibri"/>
        <family val="2"/>
      </rPr>
      <t xml:space="preserve">· </t>
    </r>
    <r>
      <rPr>
        <sz val="15"/>
        <color theme="1"/>
        <rFont val="Calibri"/>
        <family val="2"/>
        <scheme val="minor"/>
      </rPr>
      <t>10</t>
    </r>
    <r>
      <rPr>
        <vertAlign val="superscript"/>
        <sz val="15"/>
        <color theme="1"/>
        <rFont val="Calibri"/>
        <family val="2"/>
        <scheme val="minor"/>
      </rPr>
      <t>3</t>
    </r>
    <r>
      <rPr>
        <sz val="15"/>
        <color theme="1"/>
        <rFont val="Calibri"/>
        <family val="2"/>
        <scheme val="minor"/>
      </rPr>
      <t xml:space="preserve"> dm</t>
    </r>
    <r>
      <rPr>
        <vertAlign val="superscript"/>
        <sz val="15"/>
        <color theme="1"/>
        <rFont val="Calibri"/>
        <family val="2"/>
        <scheme val="minor"/>
      </rPr>
      <t>2</t>
    </r>
    <r>
      <rPr>
        <sz val="15"/>
        <color theme="1"/>
        <rFont val="Calibri"/>
        <family val="2"/>
        <scheme val="minor"/>
      </rPr>
      <t xml:space="preserve"> / g)</t>
    </r>
  </si>
  <si>
    <r>
      <t>c</t>
    </r>
    <r>
      <rPr>
        <vertAlign val="subscript"/>
        <sz val="15"/>
        <color theme="1"/>
        <rFont val="Calibri"/>
        <family val="2"/>
        <scheme val="minor"/>
      </rPr>
      <t>ampolla lunga 1</t>
    </r>
    <r>
      <rPr>
        <sz val="15"/>
        <color theme="1"/>
        <rFont val="Calibri"/>
        <family val="2"/>
        <scheme val="minor"/>
      </rPr>
      <t xml:space="preserve"> (mg/l)</t>
    </r>
  </si>
  <si>
    <r>
      <t>σ</t>
    </r>
    <r>
      <rPr>
        <vertAlign val="subscript"/>
        <sz val="15"/>
        <color theme="1"/>
        <rFont val="Calibri"/>
        <family val="2"/>
        <scheme val="minor"/>
      </rPr>
      <t>c ampolla lunga1</t>
    </r>
    <r>
      <rPr>
        <sz val="15"/>
        <color theme="1"/>
        <rFont val="Calibri"/>
        <family val="2"/>
        <scheme val="minor"/>
      </rPr>
      <t xml:space="preserve"> (mg/l)</t>
    </r>
  </si>
  <si>
    <r>
      <t>c</t>
    </r>
    <r>
      <rPr>
        <vertAlign val="subscript"/>
        <sz val="15"/>
        <color theme="1"/>
        <rFont val="Calibri"/>
        <family val="2"/>
        <scheme val="minor"/>
      </rPr>
      <t>ampolla lunga 2</t>
    </r>
    <r>
      <rPr>
        <sz val="15"/>
        <color theme="1"/>
        <rFont val="Calibri"/>
        <family val="2"/>
        <scheme val="minor"/>
      </rPr>
      <t xml:space="preserve"> (mg/l)</t>
    </r>
  </si>
  <si>
    <r>
      <t>σ</t>
    </r>
    <r>
      <rPr>
        <vertAlign val="subscript"/>
        <sz val="15"/>
        <color theme="1"/>
        <rFont val="Calibri"/>
        <family val="2"/>
        <scheme val="minor"/>
      </rPr>
      <t>c ampolla lunga 2</t>
    </r>
    <r>
      <rPr>
        <sz val="15"/>
        <color theme="1"/>
        <rFont val="Calibri"/>
        <family val="2"/>
        <scheme val="minor"/>
      </rPr>
      <t xml:space="preserve"> (mg/l)</t>
    </r>
  </si>
  <si>
    <t>valore assoluto del potere rotatorio dello zucchero contenuto nell'ampolla 1</t>
  </si>
  <si>
    <t>valore assoluto del potere rotatorio dello zucchero contenuto nell'ampolla 2</t>
  </si>
  <si>
    <t>concentrazione dello zucchero contenuto nell'ampolla 1</t>
  </si>
  <si>
    <t>valore teorico</t>
  </si>
  <si>
    <r>
      <t>c</t>
    </r>
    <r>
      <rPr>
        <vertAlign val="subscript"/>
        <sz val="15"/>
        <color theme="1"/>
        <rFont val="Calibri"/>
        <family val="2"/>
        <scheme val="minor"/>
      </rPr>
      <t>ampolla lunga 1</t>
    </r>
    <r>
      <rPr>
        <sz val="15"/>
        <color theme="1"/>
        <rFont val="Calibri"/>
        <family val="2"/>
        <scheme val="minor"/>
      </rPr>
      <t xml:space="preserve"> = Δα</t>
    </r>
    <r>
      <rPr>
        <vertAlign val="subscript"/>
        <sz val="15"/>
        <color theme="1"/>
        <rFont val="Calibri"/>
        <family val="2"/>
        <scheme val="minor"/>
      </rPr>
      <t xml:space="preserve"> ampolla lunga 1</t>
    </r>
    <r>
      <rPr>
        <sz val="15"/>
        <color theme="1"/>
        <rFont val="Calibri"/>
        <family val="2"/>
        <scheme val="minor"/>
      </rPr>
      <t xml:space="preserve"> / (k</t>
    </r>
    <r>
      <rPr>
        <vertAlign val="subscript"/>
        <sz val="15"/>
        <color theme="1"/>
        <rFont val="Calibri"/>
        <family val="2"/>
        <scheme val="minor"/>
      </rPr>
      <t>ampolla lunga 1</t>
    </r>
    <r>
      <rPr>
        <sz val="15"/>
        <color theme="1"/>
        <rFont val="Calibri"/>
        <family val="2"/>
        <scheme val="minor"/>
      </rPr>
      <t xml:space="preserve"> * 0.2)</t>
    </r>
  </si>
  <si>
    <r>
      <t>c</t>
    </r>
    <r>
      <rPr>
        <vertAlign val="subscript"/>
        <sz val="15"/>
        <color theme="1"/>
        <rFont val="Calibri"/>
        <family val="2"/>
        <scheme val="minor"/>
      </rPr>
      <t>ampolla lunga 2</t>
    </r>
    <r>
      <rPr>
        <sz val="15"/>
        <color theme="1"/>
        <rFont val="Calibri"/>
        <family val="2"/>
        <scheme val="minor"/>
      </rPr>
      <t xml:space="preserve"> = Δα</t>
    </r>
    <r>
      <rPr>
        <vertAlign val="subscript"/>
        <sz val="15"/>
        <color theme="1"/>
        <rFont val="Calibri"/>
        <family val="2"/>
        <scheme val="minor"/>
      </rPr>
      <t xml:space="preserve"> ampolla lunga 2</t>
    </r>
    <r>
      <rPr>
        <sz val="15"/>
        <color theme="1"/>
        <rFont val="Calibri"/>
        <family val="2"/>
        <scheme val="minor"/>
      </rPr>
      <t xml:space="preserve"> / (k</t>
    </r>
    <r>
      <rPr>
        <vertAlign val="subscript"/>
        <sz val="15"/>
        <color theme="1"/>
        <rFont val="Calibri"/>
        <family val="2"/>
        <scheme val="minor"/>
      </rPr>
      <t>ampolla lunga 2</t>
    </r>
    <r>
      <rPr>
        <sz val="15"/>
        <color theme="1"/>
        <rFont val="Calibri"/>
        <family val="2"/>
        <scheme val="minor"/>
      </rPr>
      <t xml:space="preserve"> * 0.2)</t>
    </r>
  </si>
  <si>
    <t>IPOTESI A: AMPOLLA 1  CONTIENE SACCAROSIO, AMPOLLA 2  CONTIENE FRUTTOSIO</t>
  </si>
  <si>
    <t>IPOTESI B: AMPOLLA 2  CONTIENE SACCAROSIO, AMPOLLA 1  CONTIENE FRUTTOSIO</t>
  </si>
  <si>
    <r>
      <t>K</t>
    </r>
    <r>
      <rPr>
        <vertAlign val="subscript"/>
        <sz val="15"/>
        <color theme="1"/>
        <rFont val="Calibri"/>
        <family val="2"/>
        <scheme val="minor"/>
      </rPr>
      <t>ampolla corta</t>
    </r>
    <r>
      <rPr>
        <sz val="15"/>
        <color theme="1"/>
        <rFont val="Calibri"/>
        <family val="2"/>
        <scheme val="minor"/>
      </rPr>
      <t xml:space="preserve"> (° · 10</t>
    </r>
    <r>
      <rPr>
        <vertAlign val="superscript"/>
        <sz val="15"/>
        <color theme="1"/>
        <rFont val="Calibri"/>
        <family val="2"/>
        <scheme val="minor"/>
      </rPr>
      <t>3</t>
    </r>
    <r>
      <rPr>
        <sz val="15"/>
        <color theme="1"/>
        <rFont val="Calibri"/>
        <family val="2"/>
        <scheme val="minor"/>
      </rPr>
      <t xml:space="preserve"> dm</t>
    </r>
    <r>
      <rPr>
        <vertAlign val="superscript"/>
        <sz val="15"/>
        <color theme="1"/>
        <rFont val="Calibri"/>
        <family val="2"/>
        <scheme val="minor"/>
      </rPr>
      <t>2</t>
    </r>
    <r>
      <rPr>
        <sz val="15"/>
        <color theme="1"/>
        <rFont val="Calibri"/>
        <family val="2"/>
        <scheme val="minor"/>
      </rPr>
      <t xml:space="preserve"> / g)</t>
    </r>
  </si>
  <si>
    <r>
      <t>c</t>
    </r>
    <r>
      <rPr>
        <vertAlign val="subscript"/>
        <sz val="15"/>
        <color theme="1"/>
        <rFont val="Calibri"/>
        <family val="2"/>
        <scheme val="minor"/>
      </rPr>
      <t>ampolla corta</t>
    </r>
    <r>
      <rPr>
        <sz val="15"/>
        <color theme="1"/>
        <rFont val="Calibri"/>
        <family val="2"/>
        <scheme val="minor"/>
      </rPr>
      <t xml:space="preserve"> (mg/l)</t>
    </r>
  </si>
  <si>
    <r>
      <t>σ</t>
    </r>
    <r>
      <rPr>
        <vertAlign val="subscript"/>
        <sz val="15"/>
        <color theme="1"/>
        <rFont val="Calibri"/>
        <family val="2"/>
        <scheme val="minor"/>
      </rPr>
      <t>c ampolla corta</t>
    </r>
    <r>
      <rPr>
        <sz val="15"/>
        <color theme="1"/>
        <rFont val="Calibri"/>
        <family val="2"/>
        <scheme val="minor"/>
      </rPr>
      <t xml:space="preserve"> (mg/l)</t>
    </r>
  </si>
  <si>
    <r>
      <t>c</t>
    </r>
    <r>
      <rPr>
        <vertAlign val="subscript"/>
        <sz val="15"/>
        <color theme="1"/>
        <rFont val="Calibri"/>
        <family val="2"/>
        <scheme val="minor"/>
      </rPr>
      <t>ampolla corta</t>
    </r>
    <r>
      <rPr>
        <sz val="15"/>
        <color theme="1"/>
        <rFont val="Calibri"/>
        <family val="2"/>
        <scheme val="minor"/>
      </rPr>
      <t xml:space="preserve"> = Δα</t>
    </r>
    <r>
      <rPr>
        <vertAlign val="subscript"/>
        <sz val="15"/>
        <color theme="1"/>
        <rFont val="Calibri"/>
        <family val="2"/>
        <scheme val="minor"/>
      </rPr>
      <t xml:space="preserve"> ampolla corta</t>
    </r>
    <r>
      <rPr>
        <sz val="15"/>
        <color theme="1"/>
        <rFont val="Calibri"/>
        <family val="2"/>
        <scheme val="minor"/>
      </rPr>
      <t xml:space="preserve"> / (k</t>
    </r>
    <r>
      <rPr>
        <vertAlign val="subscript"/>
        <sz val="15"/>
        <color theme="1"/>
        <rFont val="Calibri"/>
        <family val="2"/>
        <scheme val="minor"/>
      </rPr>
      <t>ampolla corta</t>
    </r>
    <r>
      <rPr>
        <sz val="15"/>
        <color theme="1"/>
        <rFont val="Calibri"/>
        <family val="2"/>
        <scheme val="minor"/>
      </rPr>
      <t xml:space="preserve"> * 0.1)</t>
    </r>
  </si>
  <si>
    <t>IPOTESI C: AMPOLLA CORTA CONTIENE SACCAROSIO</t>
  </si>
  <si>
    <t>IPOTESI B: AMPOLLA CORTA CONTIENE FRUTTOSIO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</si>
</sst>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41">
    <font>
      <sz val="11"/>
      <color theme="1"/>
      <name val="Calibri"/>
      <family val="2"/>
      <scheme val="minor"/>
    </font>
    <font>
      <sz val="11"/>
      <color rgb="FFFF0000"/>
      <name val="Calibri"/>
      <family val="2"/>
      <scheme val="minor"/>
    </font>
    <font>
      <sz val="10"/>
      <color theme="1"/>
      <name val="Liberation Sans1"/>
      <family val="2"/>
    </font>
    <font>
      <sz val="10"/>
      <color theme="1"/>
      <name val="Calibri"/>
      <family val="2"/>
    </font>
    <font>
      <sz val="8.5"/>
      <color theme="1"/>
      <name val="Liberation Sans1"/>
    </font>
    <font>
      <sz val="11"/>
      <color theme="1"/>
      <name val="Liberation Sans1"/>
      <family val="2"/>
    </font>
    <font>
      <sz val="11"/>
      <color rgb="FFC00000"/>
      <name val="Calibri"/>
      <family val="2"/>
      <scheme val="minor"/>
    </font>
    <font>
      <sz val="15"/>
      <color theme="1"/>
      <name val="Calibri"/>
      <family val="2"/>
      <scheme val="minor"/>
    </font>
    <font>
      <sz val="15"/>
      <color theme="1"/>
      <name val="Calibri"/>
      <family val="2"/>
    </font>
    <font>
      <vertAlign val="subscript"/>
      <sz val="15"/>
      <color theme="1"/>
      <name val="Calibri"/>
      <family val="2"/>
      <scheme val="minor"/>
    </font>
    <font>
      <vertAlign val="subscript"/>
      <sz val="15"/>
      <color theme="1"/>
      <name val="Calibri"/>
      <family val="2"/>
    </font>
    <font>
      <vertAlign val="superscript"/>
      <sz val="15"/>
      <color theme="1"/>
      <name val="Calibri"/>
      <family val="2"/>
    </font>
    <font>
      <sz val="11"/>
      <color theme="1"/>
      <name val="Calibri"/>
      <family val="2"/>
    </font>
    <font>
      <vertAlign val="superscript"/>
      <sz val="15"/>
      <color theme="1"/>
      <name val="Calibri"/>
      <family val="2"/>
      <scheme val="minor"/>
    </font>
    <font>
      <b/>
      <sz val="10"/>
      <color rgb="FF000000"/>
      <name val="Liberation Sans"/>
    </font>
    <font>
      <sz val="10"/>
      <color rgb="FFFFFFFF"/>
      <name val="Liberation Sans"/>
    </font>
    <font>
      <sz val="10"/>
      <color rgb="FFFFFFFF"/>
      <name val="Calibri"/>
      <family val="2"/>
    </font>
    <font>
      <b/>
      <sz val="10"/>
      <color rgb="FF000000"/>
      <name val="Calibri"/>
      <family val="2"/>
    </font>
    <font>
      <sz val="10"/>
      <color rgb="FFCC0000"/>
      <name val="Liberation Sans"/>
    </font>
    <font>
      <sz val="10"/>
      <color rgb="FFCC0000"/>
      <name val="Calibri"/>
      <family val="2"/>
    </font>
    <font>
      <b/>
      <sz val="10"/>
      <color rgb="FFFFFFFF"/>
      <name val="Liberation Sans"/>
    </font>
    <font>
      <b/>
      <sz val="10"/>
      <color rgb="FFFFFFFF"/>
      <name val="Calibri"/>
      <family val="2"/>
    </font>
    <font>
      <i/>
      <sz val="10"/>
      <color rgb="FF808080"/>
      <name val="Liberation Sans"/>
    </font>
    <font>
      <i/>
      <sz val="10"/>
      <color rgb="FF808080"/>
      <name val="Calibri"/>
      <family val="2"/>
    </font>
    <font>
      <sz val="10"/>
      <color rgb="FF006600"/>
      <name val="Liberation Sans"/>
    </font>
    <font>
      <sz val="10"/>
      <color rgb="FF006600"/>
      <name val="Calibri"/>
      <family val="2"/>
    </font>
    <font>
      <b/>
      <sz val="24"/>
      <color rgb="FF000000"/>
      <name val="Liberation Sans"/>
    </font>
    <font>
      <b/>
      <sz val="24"/>
      <color rgb="FF000000"/>
      <name val="Calibri"/>
      <family val="2"/>
    </font>
    <font>
      <sz val="18"/>
      <color rgb="FF000000"/>
      <name val="Liberation Sans"/>
    </font>
    <font>
      <sz val="18"/>
      <color rgb="FF000000"/>
      <name val="Calibri"/>
      <family val="2"/>
    </font>
    <font>
      <sz val="12"/>
      <color rgb="FF000000"/>
      <name val="Liberation Sans"/>
    </font>
    <font>
      <sz val="12"/>
      <color rgb="FF000000"/>
      <name val="Calibri"/>
      <family val="2"/>
    </font>
    <font>
      <u/>
      <sz val="10"/>
      <color rgb="FF0000EE"/>
      <name val="Liberation Sans"/>
    </font>
    <font>
      <u/>
      <sz val="10"/>
      <color rgb="FF0000EE"/>
      <name val="Calibri"/>
      <family val="2"/>
    </font>
    <font>
      <sz val="10"/>
      <color rgb="FF996600"/>
      <name val="Liberation Sans"/>
    </font>
    <font>
      <sz val="10"/>
      <color rgb="FF996600"/>
      <name val="Calibri"/>
      <family val="2"/>
    </font>
    <font>
      <sz val="11"/>
      <color rgb="FF000000"/>
      <name val="Calibri"/>
      <family val="2"/>
      <charset val="1"/>
    </font>
    <font>
      <sz val="11"/>
      <color theme="1"/>
      <name val="Liberation Sans"/>
    </font>
    <font>
      <sz val="11"/>
      <color rgb="FF000000"/>
      <name val="Calibri"/>
      <family val="2"/>
    </font>
    <font>
      <sz val="10"/>
      <color rgb="FF333333"/>
      <name val="Liberation Sans"/>
    </font>
    <font>
      <sz val="10"/>
      <color rgb="FF333333"/>
      <name val="Calibri"/>
      <family val="2"/>
    </font>
  </fonts>
  <fills count="11">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3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1"/>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499984740745262"/>
      </right>
      <top style="thin">
        <color indexed="64"/>
      </top>
      <bottom/>
      <diagonal/>
    </border>
    <border>
      <left/>
      <right style="thin">
        <color indexed="64"/>
      </right>
      <top style="thin">
        <color indexed="64"/>
      </top>
      <bottom/>
      <diagonal/>
    </border>
    <border>
      <left/>
      <right style="thin">
        <color theme="0" tint="-0.499984740745262"/>
      </right>
      <top/>
      <bottom/>
      <diagonal/>
    </border>
    <border>
      <left style="thin">
        <color theme="0" tint="-0.499984740745262"/>
      </left>
      <right/>
      <top/>
      <bottom style="thin">
        <color indexed="64"/>
      </bottom>
      <diagonal/>
    </border>
    <border>
      <left/>
      <right style="thin">
        <color theme="0" tint="-0.499984740745262"/>
      </right>
      <top/>
      <bottom style="thin">
        <color indexed="64"/>
      </bottom>
      <diagonal/>
    </border>
    <border>
      <left style="thin">
        <color theme="0" tint="-0.499984740745262"/>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tint="-0.499984740745262"/>
      </left>
      <right/>
      <top style="thin">
        <color indexed="64"/>
      </top>
      <bottom/>
      <diagonal/>
    </border>
    <border>
      <left/>
      <right/>
      <top/>
      <bottom style="thin">
        <color theme="1"/>
      </bottom>
      <diagonal/>
    </border>
    <border>
      <left/>
      <right style="thin">
        <color indexed="64"/>
      </right>
      <top/>
      <bottom style="thin">
        <color theme="1"/>
      </bottom>
      <diagonal/>
    </border>
    <border>
      <left style="thin">
        <color theme="1"/>
      </left>
      <right/>
      <top style="thin">
        <color indexed="64"/>
      </top>
      <bottom/>
      <diagonal/>
    </border>
    <border>
      <left/>
      <right style="thin">
        <color theme="1"/>
      </right>
      <top/>
      <bottom/>
      <diagonal/>
    </border>
    <border>
      <left style="thin">
        <color indexed="64"/>
      </left>
      <right style="thin">
        <color theme="0" tint="-0.499984740745262"/>
      </right>
      <top style="thin">
        <color indexed="64"/>
      </top>
      <bottom style="thin">
        <color indexed="64"/>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bottom/>
      <diagonal/>
    </border>
    <border>
      <left style="thin">
        <color indexed="64"/>
      </left>
      <right style="thin">
        <color theme="0" tint="-0.499984740745262"/>
      </right>
      <top/>
      <bottom style="thin">
        <color indexed="64"/>
      </bottom>
      <diagonal/>
    </border>
    <border>
      <left style="thin">
        <color rgb="FF808080"/>
      </left>
      <right style="thin">
        <color rgb="FF808080"/>
      </right>
      <top style="thin">
        <color rgb="FF808080"/>
      </top>
      <bottom style="thin">
        <color rgb="FF808080"/>
      </bottom>
      <diagonal/>
    </border>
  </borders>
  <cellStyleXfs count="38">
    <xf numFmtId="0" fontId="0" fillId="0" borderId="0"/>
    <xf numFmtId="0" fontId="14" fillId="0" borderId="0"/>
    <xf numFmtId="0" fontId="15" fillId="4" borderId="0"/>
    <xf numFmtId="0" fontId="16" fillId="4" borderId="0"/>
    <xf numFmtId="0" fontId="15" fillId="5" borderId="0"/>
    <xf numFmtId="0" fontId="16" fillId="5" borderId="0"/>
    <xf numFmtId="0" fontId="14" fillId="6" borderId="0"/>
    <xf numFmtId="0" fontId="17" fillId="6" borderId="0"/>
    <xf numFmtId="0" fontId="17" fillId="0" borderId="0"/>
    <xf numFmtId="0" fontId="18" fillId="7" borderId="0"/>
    <xf numFmtId="0" fontId="19" fillId="7" borderId="0"/>
    <xf numFmtId="0" fontId="20" fillId="8" borderId="0"/>
    <xf numFmtId="0" fontId="21" fillId="8" borderId="0"/>
    <xf numFmtId="0" fontId="22" fillId="0" borderId="0"/>
    <xf numFmtId="0" fontId="23" fillId="0" borderId="0"/>
    <xf numFmtId="0" fontId="24" fillId="9" borderId="0"/>
    <xf numFmtId="0" fontId="25" fillId="9" borderId="0"/>
    <xf numFmtId="0" fontId="26" fillId="0" borderId="0"/>
    <xf numFmtId="0" fontId="27" fillId="0" borderId="0"/>
    <xf numFmtId="0" fontId="28" fillId="0" borderId="0"/>
    <xf numFmtId="0" fontId="29" fillId="0" borderId="0"/>
    <xf numFmtId="0" fontId="30" fillId="0" borderId="0"/>
    <xf numFmtId="0" fontId="31" fillId="0" borderId="0"/>
    <xf numFmtId="0" fontId="32" fillId="0" borderId="0"/>
    <xf numFmtId="0" fontId="33" fillId="0" borderId="0"/>
    <xf numFmtId="0" fontId="34" fillId="10" borderId="0"/>
    <xf numFmtId="0" fontId="35" fillId="10" borderId="0"/>
    <xf numFmtId="0" fontId="36" fillId="0" borderId="0"/>
    <xf numFmtId="0" fontId="37" fillId="0" borderId="0"/>
    <xf numFmtId="0" fontId="38" fillId="0" borderId="0"/>
    <xf numFmtId="0" fontId="39" fillId="10" borderId="33"/>
    <xf numFmtId="0" fontId="40" fillId="10" borderId="33"/>
    <xf numFmtId="0" fontId="37" fillId="0" borderId="0"/>
    <xf numFmtId="0" fontId="38" fillId="0" borderId="0"/>
    <xf numFmtId="0" fontId="37" fillId="0" borderId="0"/>
    <xf numFmtId="0" fontId="38" fillId="0" borderId="0"/>
    <xf numFmtId="0" fontId="18" fillId="0" borderId="0"/>
    <xf numFmtId="0" fontId="19" fillId="0" borderId="0"/>
  </cellStyleXfs>
  <cellXfs count="177">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0" xfId="0" applyFont="1"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wrapText="1"/>
    </xf>
    <xf numFmtId="0" fontId="2" fillId="0" borderId="10" xfId="0" applyFont="1" applyBorder="1" applyAlignment="1">
      <alignment horizontal="center" vertical="center"/>
    </xf>
    <xf numFmtId="0" fontId="2" fillId="0" borderId="2" xfId="0"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5" fillId="0" borderId="0" xfId="0"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0" xfId="0" applyFont="1" applyBorder="1" applyAlignment="1">
      <alignment horizontal="center" vertical="center" wrapText="1"/>
    </xf>
    <xf numFmtId="0" fontId="0" fillId="0" borderId="13" xfId="0" applyBorder="1" applyAlignment="1">
      <alignment horizontal="center" vertical="center" wrapText="1"/>
    </xf>
    <xf numFmtId="0" fontId="5" fillId="0" borderId="2" xfId="0" applyFont="1" applyBorder="1" applyAlignment="1">
      <alignment horizontal="center" vertical="center" wrapText="1"/>
    </xf>
    <xf numFmtId="0" fontId="0" fillId="0" borderId="11" xfId="0" applyBorder="1" applyAlignment="1">
      <alignment horizontal="center" vertical="center"/>
    </xf>
    <xf numFmtId="0" fontId="2" fillId="0" borderId="10" xfId="0" applyFont="1" applyBorder="1" applyAlignment="1">
      <alignment horizontal="center" vertical="center" wrapText="1"/>
    </xf>
    <xf numFmtId="0" fontId="0" fillId="0" borderId="10" xfId="0" applyBorder="1" applyAlignment="1">
      <alignment horizontal="center" vertical="center"/>
    </xf>
    <xf numFmtId="0" fontId="0" fillId="0" borderId="13" xfId="0" applyBorder="1" applyAlignment="1">
      <alignment horizontal="center" vertical="center"/>
    </xf>
    <xf numFmtId="2" fontId="0" fillId="0" borderId="2" xfId="0" applyNumberFormat="1" applyBorder="1" applyAlignment="1">
      <alignment horizontal="center" vertical="center"/>
    </xf>
    <xf numFmtId="0" fontId="0" fillId="0" borderId="14" xfId="0"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2" fontId="0" fillId="0" borderId="21" xfId="0" applyNumberFormat="1" applyBorder="1" applyAlignment="1">
      <alignment horizontal="center" vertical="center"/>
    </xf>
    <xf numFmtId="2" fontId="0" fillId="0" borderId="22" xfId="0" applyNumberFormat="1" applyBorder="1" applyAlignment="1">
      <alignment horizontal="center" vertical="center"/>
    </xf>
    <xf numFmtId="2" fontId="0" fillId="0" borderId="23" xfId="0" applyNumberFormat="1" applyBorder="1" applyAlignment="1">
      <alignment horizontal="center" vertical="center"/>
    </xf>
    <xf numFmtId="1" fontId="0" fillId="0" borderId="21" xfId="0" applyNumberFormat="1" applyBorder="1" applyAlignment="1">
      <alignment horizontal="center" vertical="center"/>
    </xf>
    <xf numFmtId="1" fontId="0" fillId="0" borderId="22" xfId="0" applyNumberFormat="1" applyBorder="1" applyAlignment="1">
      <alignment horizontal="center" vertical="center"/>
    </xf>
    <xf numFmtId="1" fontId="0" fillId="0" borderId="23" xfId="0" applyNumberFormat="1" applyBorder="1" applyAlignment="1">
      <alignment horizontal="center" vertical="center"/>
    </xf>
    <xf numFmtId="0" fontId="0" fillId="0" borderId="13" xfId="0" applyBorder="1" applyAlignment="1">
      <alignment horizontal="center" vertical="center"/>
    </xf>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0" fillId="0" borderId="9"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7" fillId="0" borderId="1" xfId="0" applyFont="1" applyBorder="1" applyAlignment="1">
      <alignment horizontal="center" vertical="center"/>
    </xf>
    <xf numFmtId="0" fontId="0" fillId="2" borderId="2" xfId="0" applyFill="1" applyBorder="1" applyAlignment="1">
      <alignment horizontal="center" vertical="center" wrapText="1"/>
    </xf>
    <xf numFmtId="0" fontId="0" fillId="2" borderId="15" xfId="0" applyFill="1" applyBorder="1" applyAlignment="1">
      <alignment horizontal="center" vertical="center" wrapText="1"/>
    </xf>
    <xf numFmtId="2" fontId="0" fillId="0" borderId="1" xfId="0" applyNumberFormat="1" applyBorder="1" applyAlignment="1">
      <alignment horizontal="center" vertical="center"/>
    </xf>
    <xf numFmtId="2" fontId="0" fillId="0" borderId="14" xfId="0" applyNumberFormat="1" applyBorder="1" applyAlignment="1">
      <alignment horizontal="center" vertical="center"/>
    </xf>
    <xf numFmtId="164" fontId="0" fillId="0" borderId="24" xfId="0" applyNumberFormat="1" applyBorder="1" applyAlignment="1">
      <alignment horizontal="center" vertical="center"/>
    </xf>
    <xf numFmtId="164" fontId="0" fillId="0" borderId="14" xfId="0" applyNumberFormat="1" applyBorder="1" applyAlignment="1">
      <alignment horizontal="center" vertical="center"/>
    </xf>
    <xf numFmtId="165" fontId="0" fillId="0" borderId="2" xfId="0" applyNumberFormat="1" applyBorder="1" applyAlignment="1">
      <alignment horizontal="center" vertical="center"/>
    </xf>
    <xf numFmtId="164" fontId="0" fillId="0" borderId="15" xfId="0" applyNumberFormat="1" applyBorder="1" applyAlignment="1">
      <alignment horizontal="center" vertical="center"/>
    </xf>
    <xf numFmtId="0" fontId="0" fillId="2" borderId="0" xfId="0" applyFill="1" applyBorder="1" applyAlignment="1">
      <alignment horizontal="center" vertical="center" wrapText="1"/>
    </xf>
    <xf numFmtId="0" fontId="0" fillId="2" borderId="7" xfId="0" applyFill="1" applyBorder="1" applyAlignment="1">
      <alignment horizontal="center" vertical="center" wrapText="1"/>
    </xf>
    <xf numFmtId="2" fontId="0" fillId="0" borderId="3" xfId="0" applyNumberFormat="1" applyBorder="1" applyAlignment="1">
      <alignment horizontal="center" vertical="center"/>
    </xf>
    <xf numFmtId="2" fontId="0" fillId="0" borderId="16"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16" xfId="0" applyNumberFormat="1" applyBorder="1" applyAlignment="1">
      <alignment horizontal="center" vertical="center"/>
    </xf>
    <xf numFmtId="165" fontId="0" fillId="0" borderId="0" xfId="0" applyNumberFormat="1" applyBorder="1" applyAlignment="1">
      <alignment horizontal="center" vertical="center"/>
    </xf>
    <xf numFmtId="164" fontId="0" fillId="0" borderId="7" xfId="0" applyNumberFormat="1" applyBorder="1" applyAlignment="1">
      <alignment horizontal="center" vertical="center"/>
    </xf>
    <xf numFmtId="0" fontId="0" fillId="3" borderId="0" xfId="0" applyFill="1" applyBorder="1" applyAlignment="1">
      <alignment horizontal="center" vertical="center" wrapText="1"/>
    </xf>
    <xf numFmtId="0" fontId="0" fillId="3" borderId="7" xfId="0" applyFill="1" applyBorder="1" applyAlignment="1">
      <alignment horizontal="center" vertical="center" wrapText="1"/>
    </xf>
    <xf numFmtId="1" fontId="6" fillId="0" borderId="3" xfId="0" applyNumberFormat="1" applyFont="1" applyBorder="1" applyAlignment="1">
      <alignment horizontal="center" vertical="center"/>
    </xf>
    <xf numFmtId="1" fontId="6" fillId="0" borderId="16" xfId="0" applyNumberFormat="1" applyFont="1" applyBorder="1" applyAlignment="1">
      <alignment horizontal="center" vertical="center"/>
    </xf>
    <xf numFmtId="166" fontId="0" fillId="0" borderId="19" xfId="0" applyNumberFormat="1" applyBorder="1" applyAlignment="1">
      <alignment horizontal="center" vertical="center"/>
    </xf>
    <xf numFmtId="166" fontId="0" fillId="0" borderId="16" xfId="0" applyNumberFormat="1" applyBorder="1" applyAlignment="1">
      <alignment horizontal="center" vertical="center"/>
    </xf>
    <xf numFmtId="166" fontId="0" fillId="0" borderId="0" xfId="0" applyNumberFormat="1" applyBorder="1" applyAlignment="1">
      <alignment horizontal="center" vertical="center"/>
    </xf>
    <xf numFmtId="1" fontId="6" fillId="0" borderId="19" xfId="0" applyNumberFormat="1" applyFont="1" applyBorder="1" applyAlignment="1">
      <alignment horizontal="center" vertical="center"/>
    </xf>
    <xf numFmtId="1" fontId="6" fillId="0" borderId="7" xfId="0" applyNumberFormat="1" applyFont="1" applyBorder="1" applyAlignment="1">
      <alignment horizontal="center" vertical="center"/>
    </xf>
    <xf numFmtId="0" fontId="0" fillId="3" borderId="25" xfId="0" applyFill="1" applyBorder="1" applyAlignment="1">
      <alignment horizontal="center" vertical="center" wrapText="1"/>
    </xf>
    <xf numFmtId="0" fontId="0" fillId="3" borderId="26" xfId="0" applyFill="1" applyBorder="1" applyAlignment="1">
      <alignment horizontal="center" vertical="center" wrapText="1"/>
    </xf>
    <xf numFmtId="1" fontId="6" fillId="0" borderId="4" xfId="0" applyNumberFormat="1" applyFont="1" applyBorder="1" applyAlignment="1">
      <alignment horizontal="center" vertical="center"/>
    </xf>
    <xf numFmtId="1" fontId="6" fillId="0" borderId="18" xfId="0" applyNumberFormat="1" applyFont="1" applyBorder="1" applyAlignment="1">
      <alignment horizontal="center" vertical="center"/>
    </xf>
    <xf numFmtId="166" fontId="0" fillId="0" borderId="17" xfId="0" applyNumberFormat="1" applyBorder="1" applyAlignment="1">
      <alignment horizontal="center" vertical="center"/>
    </xf>
    <xf numFmtId="166" fontId="0" fillId="0" borderId="18" xfId="0" applyNumberFormat="1" applyBorder="1" applyAlignment="1">
      <alignment horizontal="center" vertical="center"/>
    </xf>
    <xf numFmtId="166" fontId="0" fillId="0" borderId="5" xfId="0" applyNumberFormat="1" applyBorder="1" applyAlignment="1">
      <alignment horizontal="center" vertical="center"/>
    </xf>
    <xf numFmtId="1" fontId="6" fillId="0" borderId="17" xfId="0" applyNumberFormat="1" applyFont="1" applyBorder="1" applyAlignment="1">
      <alignment horizontal="center" vertical="center"/>
    </xf>
    <xf numFmtId="1" fontId="6" fillId="0" borderId="8" xfId="0" applyNumberFormat="1" applyFont="1" applyBorder="1" applyAlignment="1">
      <alignment horizontal="center" vertical="center"/>
    </xf>
    <xf numFmtId="0" fontId="0" fillId="0" borderId="0" xfId="0" applyBorder="1" applyAlignment="1">
      <alignment vertical="center"/>
    </xf>
    <xf numFmtId="0" fontId="8" fillId="0" borderId="11" xfId="0" applyFont="1" applyBorder="1" applyAlignment="1">
      <alignment horizontal="center" vertical="center"/>
    </xf>
    <xf numFmtId="0" fontId="7" fillId="0" borderId="2" xfId="0" applyFont="1" applyBorder="1" applyAlignment="1">
      <alignment horizontal="center" vertical="center"/>
    </xf>
    <xf numFmtId="0" fontId="8" fillId="0" borderId="13" xfId="0" applyFont="1" applyBorder="1" applyAlignment="1">
      <alignment horizontal="center" vertical="center"/>
    </xf>
    <xf numFmtId="0" fontId="12" fillId="0" borderId="14" xfId="0" applyFont="1" applyBorder="1" applyAlignment="1">
      <alignment horizontal="center" vertical="center"/>
    </xf>
    <xf numFmtId="0" fontId="0" fillId="0" borderId="2" xfId="0" applyFont="1" applyBorder="1" applyAlignment="1">
      <alignment horizontal="center" vertical="center" wrapText="1"/>
    </xf>
    <xf numFmtId="0" fontId="12" fillId="0" borderId="13" xfId="0" applyFont="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0" fillId="0" borderId="0" xfId="0" applyFill="1" applyBorder="1" applyAlignment="1">
      <alignment vertical="center" wrapText="1"/>
    </xf>
    <xf numFmtId="0" fontId="0" fillId="2" borderId="27" xfId="0" applyFill="1" applyBorder="1" applyAlignment="1">
      <alignment horizontal="center" vertical="center" wrapText="1"/>
    </xf>
    <xf numFmtId="164" fontId="0" fillId="0" borderId="1" xfId="0" applyNumberFormat="1" applyBorder="1" applyAlignment="1">
      <alignment horizontal="center" vertical="center"/>
    </xf>
    <xf numFmtId="164" fontId="0" fillId="0" borderId="2" xfId="0" applyNumberFormat="1" applyBorder="1" applyAlignment="1">
      <alignment horizontal="center" vertical="center"/>
    </xf>
    <xf numFmtId="0" fontId="0" fillId="0" borderId="3" xfId="0" applyFill="1" applyBorder="1" applyAlignment="1">
      <alignment vertical="center" wrapText="1"/>
    </xf>
    <xf numFmtId="0" fontId="0" fillId="2" borderId="6" xfId="0" applyFill="1" applyBorder="1" applyAlignment="1">
      <alignment horizontal="center" vertical="center" wrapText="1"/>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0" fontId="0" fillId="0" borderId="28" xfId="0" applyFill="1" applyBorder="1" applyAlignment="1">
      <alignment vertical="center" wrapText="1"/>
    </xf>
    <xf numFmtId="166" fontId="0" fillId="0" borderId="3" xfId="0" applyNumberFormat="1" applyBorder="1" applyAlignment="1">
      <alignment horizontal="center" vertical="center"/>
    </xf>
    <xf numFmtId="1" fontId="0" fillId="0" borderId="19" xfId="0" applyNumberFormat="1" applyBorder="1" applyAlignment="1">
      <alignment horizontal="center" vertical="center"/>
    </xf>
    <xf numFmtId="1" fontId="0" fillId="0" borderId="7" xfId="0" applyNumberFormat="1" applyBorder="1" applyAlignment="1">
      <alignment horizontal="center" vertical="center"/>
    </xf>
    <xf numFmtId="0" fontId="0" fillId="3" borderId="5" xfId="0" applyFill="1" applyBorder="1" applyAlignment="1">
      <alignment horizontal="center" vertical="center" wrapText="1"/>
    </xf>
    <xf numFmtId="0" fontId="0" fillId="3" borderId="8" xfId="0" applyFill="1" applyBorder="1" applyAlignment="1">
      <alignment horizontal="center" vertical="center" wrapText="1"/>
    </xf>
    <xf numFmtId="166" fontId="0" fillId="0" borderId="4" xfId="0" applyNumberFormat="1" applyBorder="1" applyAlignment="1">
      <alignment horizontal="center" vertical="center"/>
    </xf>
    <xf numFmtId="1" fontId="0" fillId="0" borderId="17" xfId="0" applyNumberFormat="1" applyBorder="1" applyAlignment="1">
      <alignment horizontal="center" vertical="center"/>
    </xf>
    <xf numFmtId="1" fontId="0" fillId="0" borderId="8" xfId="0" applyNumberFormat="1" applyBorder="1" applyAlignment="1">
      <alignment horizontal="center" vertical="center"/>
    </xf>
    <xf numFmtId="0" fontId="0" fillId="0" borderId="0" xfId="0" applyFill="1" applyBorder="1" applyAlignment="1">
      <alignment horizontal="center" vertical="center" wrapText="1"/>
    </xf>
    <xf numFmtId="1" fontId="0" fillId="0" borderId="0" xfId="0" applyNumberFormat="1" applyBorder="1" applyAlignment="1">
      <alignment horizontal="center" vertical="center"/>
    </xf>
    <xf numFmtId="1" fontId="0" fillId="0" borderId="16" xfId="0" applyNumberFormat="1" applyBorder="1" applyAlignment="1">
      <alignment horizontal="center" vertical="center"/>
    </xf>
    <xf numFmtId="0" fontId="0" fillId="0" borderId="16" xfId="0" applyBorder="1" applyAlignment="1">
      <alignment vertical="center"/>
    </xf>
    <xf numFmtId="0" fontId="7" fillId="0" borderId="0" xfId="0" applyFont="1" applyAlignment="1">
      <alignment horizontal="center" vertical="center"/>
    </xf>
    <xf numFmtId="0" fontId="7" fillId="0" borderId="9" xfId="0" applyFont="1" applyBorder="1" applyAlignment="1">
      <alignment horizontal="center" vertical="center" wrapText="1"/>
    </xf>
    <xf numFmtId="0" fontId="0" fillId="0" borderId="3" xfId="0" applyBorder="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5" xfId="0" applyFont="1" applyBorder="1" applyAlignment="1">
      <alignment horizontal="center" vertical="center" wrapText="1"/>
    </xf>
    <xf numFmtId="0" fontId="0" fillId="2" borderId="22"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165" fontId="0" fillId="0" borderId="24"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15" xfId="0" applyNumberFormat="1" applyBorder="1" applyAlignment="1">
      <alignment horizontal="center" vertical="center"/>
    </xf>
    <xf numFmtId="0" fontId="0" fillId="2" borderId="21"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3" xfId="0" applyBorder="1" applyAlignment="1">
      <alignment horizontal="center" vertical="center" wrapText="1"/>
    </xf>
    <xf numFmtId="0" fontId="0" fillId="0" borderId="16" xfId="0" applyBorder="1" applyAlignment="1">
      <alignment horizontal="center" vertical="center" wrapText="1"/>
    </xf>
    <xf numFmtId="165" fontId="0" fillId="0" borderId="19" xfId="0" applyNumberFormat="1" applyBorder="1" applyAlignment="1">
      <alignment horizontal="center" vertical="center"/>
    </xf>
    <xf numFmtId="165" fontId="0" fillId="0" borderId="16" xfId="0" applyNumberFormat="1" applyBorder="1" applyAlignment="1">
      <alignment horizontal="center" vertical="center"/>
    </xf>
    <xf numFmtId="165" fontId="0" fillId="0" borderId="7" xfId="0" applyNumberFormat="1" applyBorder="1" applyAlignment="1">
      <alignment horizontal="center" vertical="center"/>
    </xf>
    <xf numFmtId="0" fontId="0" fillId="0" borderId="23" xfId="0" applyFill="1" applyBorder="1" applyAlignment="1">
      <alignment horizontal="center" vertical="center" wrapText="1"/>
    </xf>
    <xf numFmtId="0" fontId="0" fillId="0" borderId="0" xfId="0" applyBorder="1" applyAlignment="1">
      <alignment horizontal="center" vertical="center" wrapText="1"/>
    </xf>
    <xf numFmtId="0" fontId="0" fillId="2" borderId="23"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65" fontId="0" fillId="0" borderId="17" xfId="0" applyNumberFormat="1" applyBorder="1" applyAlignment="1">
      <alignment horizontal="center" vertical="center"/>
    </xf>
    <xf numFmtId="165" fontId="0" fillId="0" borderId="8" xfId="0" applyNumberFormat="1"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15" xfId="0" applyFont="1"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cellXfs>
  <cellStyles count="38">
    <cellStyle name="Accent" xfId="1"/>
    <cellStyle name="Accent 1" xfId="2"/>
    <cellStyle name="Accent 1 2" xfId="3"/>
    <cellStyle name="Accent 2" xfId="4"/>
    <cellStyle name="Accent 2 2" xfId="5"/>
    <cellStyle name="Accent 3" xfId="6"/>
    <cellStyle name="Accent 3 2" xfId="7"/>
    <cellStyle name="Accent 4" xfId="8"/>
    <cellStyle name="Bad" xfId="9"/>
    <cellStyle name="Bad 2" xfId="10"/>
    <cellStyle name="Error" xfId="11"/>
    <cellStyle name="Error 2" xfId="12"/>
    <cellStyle name="Footnote" xfId="13"/>
    <cellStyle name="Footnote 2" xfId="14"/>
    <cellStyle name="Good" xfId="15"/>
    <cellStyle name="Good 2" xfId="16"/>
    <cellStyle name="Heading (user)" xfId="17"/>
    <cellStyle name="Heading (user) 2" xfId="18"/>
    <cellStyle name="Heading 1" xfId="19"/>
    <cellStyle name="Heading 1 2" xfId="20"/>
    <cellStyle name="Heading 2" xfId="21"/>
    <cellStyle name="Heading 2 2" xfId="22"/>
    <cellStyle name="Hyperlink" xfId="23"/>
    <cellStyle name="Hyperlink 2" xfId="24"/>
    <cellStyle name="Neutral" xfId="25"/>
    <cellStyle name="Neutral 2" xfId="26"/>
    <cellStyle name="Normale" xfId="0" builtinId="0"/>
    <cellStyle name="Normale 2" xfId="27"/>
    <cellStyle name="Normale 3" xfId="28"/>
    <cellStyle name="Normale 4" xfId="29"/>
    <cellStyle name="Note" xfId="30"/>
    <cellStyle name="Note 2" xfId="31"/>
    <cellStyle name="Status" xfId="32"/>
    <cellStyle name="Status 2" xfId="33"/>
    <cellStyle name="Text" xfId="34"/>
    <cellStyle name="Text 2" xfId="35"/>
    <cellStyle name="Warning" xfId="36"/>
    <cellStyle name="Warning 2" xfId="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143</xdr:col>
      <xdr:colOff>190500</xdr:colOff>
      <xdr:row>95</xdr:row>
      <xdr:rowOff>95250</xdr:rowOff>
    </xdr:from>
    <xdr:to>
      <xdr:col>150</xdr:col>
      <xdr:colOff>476250</xdr:colOff>
      <xdr:row>114</xdr:row>
      <xdr:rowOff>95250</xdr:rowOff>
    </xdr:to>
    <xdr:sp macro="" textlink="">
      <xdr:nvSpPr>
        <xdr:cNvPr id="2" name="CasellaDiTesto 1">
          <a:extLst>
            <a:ext uri="{FF2B5EF4-FFF2-40B4-BE49-F238E27FC236}">
              <a16:creationId xmlns:a16="http://schemas.microsoft.com/office/drawing/2014/main" xmlns="" id="{205B07FF-5D5D-4BB4-BFAE-A7193D239009}"/>
            </a:ext>
          </a:extLst>
        </xdr:cNvPr>
        <xdr:cNvSpPr txBox="1"/>
      </xdr:nvSpPr>
      <xdr:spPr>
        <a:xfrm>
          <a:off x="180432075" y="18459450"/>
          <a:ext cx="4552950" cy="361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xdr:txBody>
    </xdr:sp>
    <xdr:clientData/>
  </xdr:twoCellAnchor>
  <xdr:twoCellAnchor editAs="oneCell">
    <xdr:from>
      <xdr:col>79</xdr:col>
      <xdr:colOff>0</xdr:colOff>
      <xdr:row>35</xdr:row>
      <xdr:rowOff>0</xdr:rowOff>
    </xdr:from>
    <xdr:to>
      <xdr:col>100</xdr:col>
      <xdr:colOff>112787</xdr:colOff>
      <xdr:row>63</xdr:row>
      <xdr:rowOff>37429</xdr:rowOff>
    </xdr:to>
    <xdr:pic>
      <xdr:nvPicPr>
        <xdr:cNvPr id="3" name="Immagine 2">
          <a:extLst>
            <a:ext uri="{FF2B5EF4-FFF2-40B4-BE49-F238E27FC236}">
              <a16:creationId xmlns:a16="http://schemas.microsoft.com/office/drawing/2014/main" xmlns="" id="{BADACAEB-9F29-4781-A6ED-E12046CE9DFA}"/>
            </a:ext>
          </a:extLst>
        </xdr:cNvPr>
        <xdr:cNvPicPr>
          <a:picLocks noChangeAspect="1"/>
        </xdr:cNvPicPr>
      </xdr:nvPicPr>
      <xdr:blipFill>
        <a:blip xmlns:r="http://schemas.openxmlformats.org/officeDocument/2006/relationships" r:embed="rId1"/>
        <a:stretch>
          <a:fillRect/>
        </a:stretch>
      </xdr:blipFill>
      <xdr:spPr>
        <a:xfrm>
          <a:off x="141227175" y="6934200"/>
          <a:ext cx="12914387" cy="5371429"/>
        </a:xfrm>
        <a:prstGeom prst="rect">
          <a:avLst/>
        </a:prstGeom>
      </xdr:spPr>
    </xdr:pic>
    <xdr:clientData/>
  </xdr:twoCellAnchor>
  <xdr:twoCellAnchor>
    <xdr:from>
      <xdr:col>0</xdr:col>
      <xdr:colOff>0</xdr:colOff>
      <xdr:row>175</xdr:row>
      <xdr:rowOff>0</xdr:rowOff>
    </xdr:from>
    <xdr:to>
      <xdr:col>3</xdr:col>
      <xdr:colOff>-1</xdr:colOff>
      <xdr:row>208</xdr:row>
      <xdr:rowOff>0</xdr:rowOff>
    </xdr:to>
    <xdr:sp macro="" textlink="">
      <xdr:nvSpPr>
        <xdr:cNvPr id="5" name="CasellaDiTesto 4">
          <a:extLst>
            <a:ext uri="{FF2B5EF4-FFF2-40B4-BE49-F238E27FC236}">
              <a16:creationId xmlns:a16="http://schemas.microsoft.com/office/drawing/2014/main" xmlns="" id="{CC2A0BD6-36C9-40E5-A4A3-A3D24AE6F69C}"/>
            </a:ext>
          </a:extLst>
        </xdr:cNvPr>
        <xdr:cNvSpPr txBox="1"/>
      </xdr:nvSpPr>
      <xdr:spPr>
        <a:xfrm>
          <a:off x="0" y="33604200"/>
          <a:ext cx="8963024" cy="62865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lstStyle/>
        <a:p>
          <a:pPr algn="just"/>
          <a:r>
            <a:rPr lang="it-IT" sz="1500"/>
            <a:t>"</a:t>
          </a:r>
          <a:r>
            <a:rPr lang="it-IT" sz="1500" b="0" i="1">
              <a:solidFill>
                <a:schemeClr val="dk1"/>
              </a:solidFill>
              <a:effectLst/>
              <a:latin typeface="+mn-lt"/>
              <a:ea typeface="+mn-ea"/>
              <a:cs typeface="+mn-cs"/>
            </a:rPr>
            <a:t>Riportare i risultati delle misure su un istogramma e verificare con il test del </a:t>
          </a:r>
          <a:r>
            <a:rPr lang="el-GR" sz="1500" b="0" i="1">
              <a:solidFill>
                <a:schemeClr val="dk1"/>
              </a:solidFill>
              <a:effectLst/>
              <a:latin typeface="+mn-lt"/>
              <a:ea typeface="+mn-ea"/>
              <a:cs typeface="+mn-cs"/>
            </a:rPr>
            <a:t>χ</a:t>
          </a:r>
          <a:r>
            <a:rPr lang="it-IT" sz="1500" b="0" i="1" baseline="30000">
              <a:solidFill>
                <a:schemeClr val="dk1"/>
              </a:solidFill>
              <a:effectLst/>
              <a:latin typeface="+mn-lt"/>
              <a:ea typeface="+mn-ea"/>
              <a:cs typeface="+mn-cs"/>
            </a:rPr>
            <a:t>2</a:t>
          </a:r>
          <a:r>
            <a:rPr lang="el-GR" sz="1500" b="0" i="1">
              <a:solidFill>
                <a:schemeClr val="dk1"/>
              </a:solidFill>
              <a:effectLst/>
              <a:latin typeface="+mn-lt"/>
              <a:ea typeface="+mn-ea"/>
              <a:cs typeface="+mn-cs"/>
            </a:rPr>
            <a:t> </a:t>
          </a:r>
          <a:r>
            <a:rPr lang="it-IT" sz="1500" b="0" i="1">
              <a:solidFill>
                <a:schemeClr val="dk1"/>
              </a:solidFill>
              <a:effectLst/>
              <a:latin typeface="+mn-lt"/>
              <a:ea typeface="+mn-ea"/>
              <a:cs typeface="+mn-cs"/>
            </a:rPr>
            <a:t>che gli istogrammi siano compatibili con una distribuzione gaussiana</a:t>
          </a:r>
          <a:r>
            <a:rPr lang="it-IT" sz="1500" b="0" i="0">
              <a:solidFill>
                <a:schemeClr val="dk1"/>
              </a:solidFill>
              <a:effectLst/>
              <a:latin typeface="+mn-lt"/>
              <a:ea typeface="+mn-ea"/>
              <a:cs typeface="+mn-cs"/>
            </a:rPr>
            <a:t>.</a:t>
          </a:r>
          <a:r>
            <a:rPr lang="it-IT" sz="1500"/>
            <a:t> "</a:t>
          </a:r>
        </a:p>
        <a:p>
          <a:pPr algn="just"/>
          <a:endParaRPr lang="it-IT" sz="1500"/>
        </a:p>
        <a:p>
          <a:pPr algn="just"/>
          <a:r>
            <a:rPr lang="it-IT" sz="1500"/>
            <a:t>Fittando</a:t>
          </a:r>
          <a:r>
            <a:rPr lang="it-IT" sz="1500" baseline="0"/>
            <a:t> gli istogrammi con una gaussiana, i </a:t>
          </a:r>
          <a:r>
            <a:rPr lang="el-GR" sz="1500" baseline="0">
              <a:latin typeface="Calibri" panose="020F0502020204030204" pitchFamily="34" charset="0"/>
              <a:cs typeface="Calibri" panose="020F0502020204030204" pitchFamily="34" charset="0"/>
            </a:rPr>
            <a:t>χ</a:t>
          </a:r>
          <a:r>
            <a:rPr lang="it-IT" sz="1500" baseline="30000"/>
            <a:t>2</a:t>
          </a:r>
          <a:r>
            <a:rPr lang="it-IT" sz="1500" baseline="0"/>
            <a:t> dei fit sono tutti all'interno del range critico per significatività al 5%, dunque i dati sono compatibili con una distribuzione gaussiana.</a:t>
          </a:r>
        </a:p>
        <a:p>
          <a:pPr algn="just"/>
          <a:r>
            <a:rPr lang="it-IT" sz="1500" baseline="0"/>
            <a:t>Abbiamo scritto il codice che fitta gli istogrammi in modo che </a:t>
          </a:r>
          <a:r>
            <a:rPr lang="it-IT" sz="1500" baseline="0">
              <a:solidFill>
                <a:schemeClr val="dk1"/>
              </a:solidFill>
              <a:effectLst/>
              <a:latin typeface="+mn-lt"/>
              <a:ea typeface="+mn-ea"/>
              <a:cs typeface="+mn-cs"/>
            </a:rPr>
            <a:t>ricorsivamente </a:t>
          </a:r>
          <a:r>
            <a:rPr lang="it-IT" sz="1500" baseline="0"/>
            <a:t>elimini i dati distanti più di 3</a:t>
          </a:r>
          <a:r>
            <a:rPr lang="el-GR" sz="1500" baseline="0">
              <a:latin typeface="Calibri" panose="020F0502020204030204" pitchFamily="34" charset="0"/>
              <a:cs typeface="Calibri" panose="020F0502020204030204" pitchFamily="34" charset="0"/>
            </a:rPr>
            <a:t>σ</a:t>
          </a:r>
          <a:r>
            <a:rPr lang="it-IT" sz="1500" baseline="0"/>
            <a:t> dalla media del fit e ricalcoli il fit,  finchè non rileva più outliers.</a:t>
          </a:r>
        </a:p>
        <a:p>
          <a:pPr algn="just"/>
          <a:r>
            <a:rPr lang="it-IT" sz="1500" baseline="0"/>
            <a:t>Nel caso delle misure in massima illuminazione abbiamo utilizzato un numero di classi pari alla radice quadrata del numero di dati. Nel caso di minima illuminazione il massimo di classi costruibili è già inferiore alla radice quadrata del numero di dati.</a:t>
          </a:r>
          <a:endParaRPr lang="it-IT" sz="1500"/>
        </a:p>
        <a:p>
          <a:pPr algn="just"/>
          <a:endParaRPr lang="it-IT" sz="1500" baseline="0"/>
        </a:p>
        <a:p>
          <a:pPr algn="just"/>
          <a:r>
            <a:rPr lang="it-IT" sz="1500"/>
            <a:t>"</a:t>
          </a:r>
          <a:r>
            <a:rPr lang="it-IT" sz="1500" b="0" i="1">
              <a:solidFill>
                <a:schemeClr val="dk1"/>
              </a:solidFill>
              <a:effectLst/>
              <a:latin typeface="+mn-lt"/>
              <a:ea typeface="+mn-ea"/>
              <a:cs typeface="+mn-cs"/>
            </a:rPr>
            <a:t>Verificare che le distribuzioni gaussiane ottenute con i diversi metodi di misura differiscono sostanzialmente. Confrontare le differenze con le differenze nel metodo utilizzato. Distribuzioni più strette sono attese per il metodo corrispondente alla massima sensibilità dell'occhio.</a:t>
          </a:r>
          <a:r>
            <a:rPr lang="it-IT" sz="1500"/>
            <a:t>"</a:t>
          </a:r>
        </a:p>
        <a:p>
          <a:pPr algn="just"/>
          <a:endParaRPr lang="it-IT" sz="1500"/>
        </a:p>
        <a:p>
          <a:pPr algn="just"/>
          <a:r>
            <a:rPr lang="it-IT" sz="1500"/>
            <a:t>Come si evince dai</a:t>
          </a:r>
          <a:r>
            <a:rPr lang="it-IT" sz="1500" baseline="0"/>
            <a:t> grafici nel caso di </a:t>
          </a:r>
          <a:r>
            <a:rPr lang="it-IT" sz="1500"/>
            <a:t>misure in alta illuminazione le deviazioni standard degli istogrammi e dei</a:t>
          </a:r>
          <a:r>
            <a:rPr lang="it-IT" sz="1500" baseline="0"/>
            <a:t> fit</a:t>
          </a:r>
          <a:r>
            <a:rPr lang="it-IT" sz="1500"/>
            <a:t> sono estremam</a:t>
          </a:r>
          <a:r>
            <a:rPr lang="it-IT" sz="1500" baseline="0"/>
            <a:t>e</a:t>
          </a:r>
          <a:r>
            <a:rPr lang="it-IT" sz="1500"/>
            <a:t>nte più grandi</a:t>
          </a:r>
          <a:r>
            <a:rPr lang="it-IT" sz="1500" baseline="0"/>
            <a:t> rispetto al caso di minima illuminazione.</a:t>
          </a:r>
        </a:p>
        <a:p>
          <a:pPr algn="just"/>
          <a:endParaRPr lang="it-IT" sz="1500" baseline="0"/>
        </a:p>
        <a:p>
          <a:pPr algn="just"/>
          <a:r>
            <a:rPr lang="it-IT" sz="1500" b="0" i="0">
              <a:solidFill>
                <a:schemeClr val="dk1"/>
              </a:solidFill>
              <a:effectLst/>
              <a:latin typeface="+mn-lt"/>
              <a:ea typeface="+mn-ea"/>
              <a:cs typeface="+mn-cs"/>
            </a:rPr>
            <a:t>"</a:t>
          </a:r>
          <a:r>
            <a:rPr lang="it-IT" sz="1500" b="0" i="1">
              <a:solidFill>
                <a:schemeClr val="dk1"/>
              </a:solidFill>
              <a:effectLst/>
              <a:latin typeface="+mn-lt"/>
              <a:ea typeface="+mn-ea"/>
              <a:cs typeface="+mn-cs"/>
            </a:rPr>
            <a:t>Calcolare lo scarto quadratico medio delle distribuzioni ottenute e lo scarto della media</a:t>
          </a:r>
          <a:br>
            <a:rPr lang="it-IT" sz="1500" b="0" i="1">
              <a:solidFill>
                <a:schemeClr val="dk1"/>
              </a:solidFill>
              <a:effectLst/>
              <a:latin typeface="+mn-lt"/>
              <a:ea typeface="+mn-ea"/>
              <a:cs typeface="+mn-cs"/>
            </a:rPr>
          </a:br>
          <a:r>
            <a:rPr lang="it-IT" sz="1500" b="0" i="1">
              <a:solidFill>
                <a:schemeClr val="dk1"/>
              </a:solidFill>
              <a:effectLst/>
              <a:latin typeface="+mn-lt"/>
              <a:ea typeface="+mn-ea"/>
              <a:cs typeface="+mn-cs"/>
            </a:rPr>
            <a:t>aritmetica. Confrontare con la sensibilità dello strumento e scegliere l'errore sulla misura da</a:t>
          </a:r>
          <a:br>
            <a:rPr lang="it-IT" sz="1500" b="0" i="1">
              <a:solidFill>
                <a:schemeClr val="dk1"/>
              </a:solidFill>
              <a:effectLst/>
              <a:latin typeface="+mn-lt"/>
              <a:ea typeface="+mn-ea"/>
              <a:cs typeface="+mn-cs"/>
            </a:rPr>
          </a:br>
          <a:r>
            <a:rPr lang="it-IT" sz="1500" b="0" i="1">
              <a:solidFill>
                <a:schemeClr val="dk1"/>
              </a:solidFill>
              <a:effectLst/>
              <a:latin typeface="+mn-lt"/>
              <a:ea typeface="+mn-ea"/>
              <a:cs typeface="+mn-cs"/>
            </a:rPr>
            <a:t>usare per valutare l'errore sul risultato</a:t>
          </a:r>
          <a:r>
            <a:rPr lang="it-IT" sz="1500" b="0" i="0">
              <a:solidFill>
                <a:schemeClr val="dk1"/>
              </a:solidFill>
              <a:effectLst/>
              <a:latin typeface="+mn-lt"/>
              <a:ea typeface="+mn-ea"/>
              <a:cs typeface="+mn-cs"/>
            </a:rPr>
            <a:t>"</a:t>
          </a:r>
        </a:p>
        <a:p>
          <a:pPr algn="just"/>
          <a:endParaRPr lang="it-IT" sz="1500" baseline="0"/>
        </a:p>
        <a:p>
          <a:pPr algn="just"/>
          <a:r>
            <a:rPr lang="it-IT" sz="1500" baseline="0"/>
            <a:t>Abbiamo scelto come migliore stima del valore vero e dell'errore la media e la sigma del fit perchè più coerenti con come è costruito il test normale, che useremo più avanti.</a:t>
          </a:r>
          <a:endParaRPr lang="it-IT" sz="1500"/>
        </a:p>
      </xdr:txBody>
    </xdr:sp>
    <xdr:clientData/>
  </xdr:twoCellAnchor>
  <xdr:twoCellAnchor>
    <xdr:from>
      <xdr:col>11</xdr:col>
      <xdr:colOff>0</xdr:colOff>
      <xdr:row>213</xdr:row>
      <xdr:rowOff>1</xdr:rowOff>
    </xdr:from>
    <xdr:to>
      <xdr:col>13</xdr:col>
      <xdr:colOff>0</xdr:colOff>
      <xdr:row>228</xdr:row>
      <xdr:rowOff>1</xdr:rowOff>
    </xdr:to>
    <xdr:sp macro="" textlink="">
      <xdr:nvSpPr>
        <xdr:cNvPr id="7" name="CasellaDiTesto 6">
          <a:extLst>
            <a:ext uri="{FF2B5EF4-FFF2-40B4-BE49-F238E27FC236}">
              <a16:creationId xmlns:a16="http://schemas.microsoft.com/office/drawing/2014/main" xmlns="" id="{D5C9594B-C96E-4F79-97C8-C876E8E21F16}"/>
            </a:ext>
          </a:extLst>
        </xdr:cNvPr>
        <xdr:cNvSpPr txBox="1"/>
      </xdr:nvSpPr>
      <xdr:spPr>
        <a:xfrm>
          <a:off x="36585525" y="40843201"/>
          <a:ext cx="6762750" cy="39243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lstStyle/>
        <a:p>
          <a:pPr algn="just"/>
          <a:r>
            <a:rPr lang="it-IT" sz="1500"/>
            <a:t>Nell'ipotesi A otteniamo concentrazioni positive, mentre nell'ipotesi B otteniamo concentrazioni negative, che non hanno senso per come è definito il potere rotatrio di</a:t>
          </a:r>
          <a:r>
            <a:rPr lang="it-IT" sz="1500" baseline="0"/>
            <a:t> una sostanza otticamente attiva.</a:t>
          </a:r>
        </a:p>
        <a:p>
          <a:pPr algn="just"/>
          <a:r>
            <a:rPr lang="it-IT" sz="1500" baseline="0"/>
            <a:t>Concludiamo dunque che l'ampolla lunga 1 contiene saccarosio, mentre l'ampolla lunga 2 contiene fruttosio.</a:t>
          </a:r>
        </a:p>
        <a:p>
          <a:pPr algn="just"/>
          <a:r>
            <a:rPr lang="it-IT" sz="1500" baseline="0"/>
            <a:t>Analogamente concludiamo che l'ampolla corta contiene saccarosio (ipotesi C).</a:t>
          </a:r>
        </a:p>
        <a:p>
          <a:pPr algn="just"/>
          <a:r>
            <a:rPr lang="it-IT" sz="1500" baseline="0"/>
            <a:t>L'ampolla corta ha una concentrazione non compatibile con un test normale al 5% di significatività (z</a:t>
          </a:r>
          <a:r>
            <a:rPr lang="it-IT" sz="1500" baseline="-25000"/>
            <a:t>0.975</a:t>
          </a:r>
          <a:r>
            <a:rPr lang="it-IT" sz="1500" baseline="0"/>
            <a:t> = 4.068 &gt; 1.96) con quella dell'ampolla lunga 1, dunque concludiamo che non sono state riempite con la stessa soluzione di acqua e saccarosio.</a:t>
          </a:r>
        </a:p>
        <a:p>
          <a:pPr algn="just"/>
          <a:endParaRPr lang="it-IT" sz="1500" baseline="0"/>
        </a:p>
        <a:p>
          <a:pPr algn="just"/>
          <a:r>
            <a:rPr lang="it-IT" sz="1500" baseline="0"/>
            <a:t>N.B. Excel non consente di arrotondare oltre l'unità dunque alcuni valori hanno associati errori di due cifre significative, tuttavia, essendo tali celle utilizzate da altre celle per dei calcoli,  non abbiamo potuto inserire direttamente i valori con l'arrotondamento desiderato </a:t>
          </a:r>
          <a:r>
            <a:rPr lang="it-IT" sz="1500" baseline="0">
              <a:solidFill>
                <a:srgbClr val="FF0000"/>
              </a:solidFill>
            </a:rPr>
            <a:t>alla prima cifra significativa</a:t>
          </a:r>
          <a:r>
            <a:rPr lang="it-IT" sz="1500" baseline="0"/>
            <a:t>.</a:t>
          </a:r>
        </a:p>
        <a:p>
          <a:pPr algn="just"/>
          <a:endParaRPr lang="it-IT" sz="1500"/>
        </a:p>
      </xdr:txBody>
    </xdr:sp>
    <xdr:clientData/>
  </xdr:twoCellAnchor>
  <xdr:twoCellAnchor editAs="oneCell">
    <xdr:from>
      <xdr:col>0</xdr:col>
      <xdr:colOff>0</xdr:colOff>
      <xdr:row>154</xdr:row>
      <xdr:rowOff>1</xdr:rowOff>
    </xdr:from>
    <xdr:to>
      <xdr:col>2</xdr:col>
      <xdr:colOff>3372363</xdr:colOff>
      <xdr:row>174</xdr:row>
      <xdr:rowOff>1</xdr:rowOff>
    </xdr:to>
    <xdr:pic>
      <xdr:nvPicPr>
        <xdr:cNvPr id="8" name="Immagine 7">
          <a:extLst>
            <a:ext uri="{FF2B5EF4-FFF2-40B4-BE49-F238E27FC236}">
              <a16:creationId xmlns:a16="http://schemas.microsoft.com/office/drawing/2014/main" xmlns="" id="{E991D6BC-18D8-4D1E-B9D3-6B270B34B4CE}"/>
            </a:ext>
          </a:extLst>
        </xdr:cNvPr>
        <xdr:cNvPicPr>
          <a:picLocks noChangeAspect="1"/>
        </xdr:cNvPicPr>
      </xdr:nvPicPr>
      <xdr:blipFill>
        <a:blip xmlns:r="http://schemas.openxmlformats.org/officeDocument/2006/relationships" r:embed="rId2"/>
        <a:stretch>
          <a:fillRect/>
        </a:stretch>
      </xdr:blipFill>
      <xdr:spPr>
        <a:xfrm>
          <a:off x="0" y="29603701"/>
          <a:ext cx="8954013" cy="3810000"/>
        </a:xfrm>
        <a:prstGeom prst="rect">
          <a:avLst/>
        </a:prstGeom>
        <a:ln>
          <a:solidFill>
            <a:srgbClr val="C00000"/>
          </a:solidFill>
        </a:ln>
      </xdr:spPr>
    </xdr:pic>
    <xdr:clientData/>
  </xdr:twoCellAnchor>
  <xdr:twoCellAnchor editAs="oneCell">
    <xdr:from>
      <xdr:col>0</xdr:col>
      <xdr:colOff>0</xdr:colOff>
      <xdr:row>133</xdr:row>
      <xdr:rowOff>1</xdr:rowOff>
    </xdr:from>
    <xdr:to>
      <xdr:col>2</xdr:col>
      <xdr:colOff>3372363</xdr:colOff>
      <xdr:row>153</xdr:row>
      <xdr:rowOff>1</xdr:rowOff>
    </xdr:to>
    <xdr:pic>
      <xdr:nvPicPr>
        <xdr:cNvPr id="9" name="Immagine 8">
          <a:extLst>
            <a:ext uri="{FF2B5EF4-FFF2-40B4-BE49-F238E27FC236}">
              <a16:creationId xmlns:a16="http://schemas.microsoft.com/office/drawing/2014/main" xmlns="" id="{2F9AB0E4-CACB-44FB-9D1F-C90094E1FDB5}"/>
            </a:ext>
          </a:extLst>
        </xdr:cNvPr>
        <xdr:cNvPicPr>
          <a:picLocks noChangeAspect="1"/>
        </xdr:cNvPicPr>
      </xdr:nvPicPr>
      <xdr:blipFill>
        <a:blip xmlns:r="http://schemas.openxmlformats.org/officeDocument/2006/relationships" r:embed="rId3"/>
        <a:stretch>
          <a:fillRect/>
        </a:stretch>
      </xdr:blipFill>
      <xdr:spPr>
        <a:xfrm>
          <a:off x="0" y="25603201"/>
          <a:ext cx="8954013" cy="3810000"/>
        </a:xfrm>
        <a:prstGeom prst="rect">
          <a:avLst/>
        </a:prstGeom>
        <a:ln>
          <a:solidFill>
            <a:srgbClr val="C00000"/>
          </a:solidFill>
        </a:ln>
      </xdr:spPr>
    </xdr:pic>
    <xdr:clientData/>
  </xdr:twoCellAnchor>
  <xdr:twoCellAnchor editAs="oneCell">
    <xdr:from>
      <xdr:col>4</xdr:col>
      <xdr:colOff>0</xdr:colOff>
      <xdr:row>133</xdr:row>
      <xdr:rowOff>0</xdr:rowOff>
    </xdr:from>
    <xdr:to>
      <xdr:col>7</xdr:col>
      <xdr:colOff>0</xdr:colOff>
      <xdr:row>157</xdr:row>
      <xdr:rowOff>165346</xdr:rowOff>
    </xdr:to>
    <xdr:pic>
      <xdr:nvPicPr>
        <xdr:cNvPr id="10" name="Immagine 9">
          <a:extLst>
            <a:ext uri="{FF2B5EF4-FFF2-40B4-BE49-F238E27FC236}">
              <a16:creationId xmlns:a16="http://schemas.microsoft.com/office/drawing/2014/main" xmlns="" id="{2D6B96D5-2747-4ECC-95D6-E98D62B691ED}"/>
            </a:ext>
          </a:extLst>
        </xdr:cNvPr>
        <xdr:cNvPicPr>
          <a:picLocks noChangeAspect="1"/>
        </xdr:cNvPicPr>
      </xdr:nvPicPr>
      <xdr:blipFill>
        <a:blip xmlns:r="http://schemas.openxmlformats.org/officeDocument/2006/relationships" r:embed="rId4"/>
        <a:stretch>
          <a:fillRect/>
        </a:stretch>
      </xdr:blipFill>
      <xdr:spPr>
        <a:xfrm>
          <a:off x="12344400" y="25603200"/>
          <a:ext cx="10715625" cy="4737346"/>
        </a:xfrm>
        <a:prstGeom prst="rect">
          <a:avLst/>
        </a:prstGeom>
        <a:ln>
          <a:solidFill>
            <a:srgbClr val="C00000"/>
          </a:solidFill>
        </a:ln>
      </xdr:spPr>
    </xdr:pic>
    <xdr:clientData/>
  </xdr:twoCellAnchor>
  <xdr:twoCellAnchor editAs="oneCell">
    <xdr:from>
      <xdr:col>8</xdr:col>
      <xdr:colOff>0</xdr:colOff>
      <xdr:row>133</xdr:row>
      <xdr:rowOff>0</xdr:rowOff>
    </xdr:from>
    <xdr:to>
      <xdr:col>11</xdr:col>
      <xdr:colOff>-1</xdr:colOff>
      <xdr:row>156</xdr:row>
      <xdr:rowOff>0</xdr:rowOff>
    </xdr:to>
    <xdr:pic>
      <xdr:nvPicPr>
        <xdr:cNvPr id="11" name="Immagine 10">
          <a:extLst>
            <a:ext uri="{FF2B5EF4-FFF2-40B4-BE49-F238E27FC236}">
              <a16:creationId xmlns:a16="http://schemas.microsoft.com/office/drawing/2014/main" xmlns="" id="{410A9B8B-13DD-455B-AC7F-14548AD09D1F}"/>
            </a:ext>
          </a:extLst>
        </xdr:cNvPr>
        <xdr:cNvPicPr>
          <a:picLocks noChangeAspect="1"/>
        </xdr:cNvPicPr>
      </xdr:nvPicPr>
      <xdr:blipFill>
        <a:blip xmlns:r="http://schemas.openxmlformats.org/officeDocument/2006/relationships" r:embed="rId5"/>
        <a:stretch>
          <a:fillRect/>
        </a:stretch>
      </xdr:blipFill>
      <xdr:spPr>
        <a:xfrm>
          <a:off x="26441400" y="25603200"/>
          <a:ext cx="10144124" cy="4381500"/>
        </a:xfrm>
        <a:prstGeom prst="rect">
          <a:avLst/>
        </a:prstGeom>
        <a:ln>
          <a:solidFill>
            <a:srgbClr val="C00000"/>
          </a:solidFill>
        </a:ln>
      </xdr:spPr>
    </xdr:pic>
    <xdr:clientData/>
  </xdr:twoCellAnchor>
  <xdr:twoCellAnchor editAs="oneCell">
    <xdr:from>
      <xdr:col>12</xdr:col>
      <xdr:colOff>1</xdr:colOff>
      <xdr:row>133</xdr:row>
      <xdr:rowOff>0</xdr:rowOff>
    </xdr:from>
    <xdr:to>
      <xdr:col>15</xdr:col>
      <xdr:colOff>2</xdr:colOff>
      <xdr:row>156</xdr:row>
      <xdr:rowOff>0</xdr:rowOff>
    </xdr:to>
    <xdr:pic>
      <xdr:nvPicPr>
        <xdr:cNvPr id="12" name="Immagine 11">
          <a:extLst>
            <a:ext uri="{FF2B5EF4-FFF2-40B4-BE49-F238E27FC236}">
              <a16:creationId xmlns:a16="http://schemas.microsoft.com/office/drawing/2014/main" xmlns="" id="{0BEE62E5-04E1-4EEE-85DC-81E4B340A0C1}"/>
            </a:ext>
          </a:extLst>
        </xdr:cNvPr>
        <xdr:cNvPicPr>
          <a:picLocks noChangeAspect="1"/>
        </xdr:cNvPicPr>
      </xdr:nvPicPr>
      <xdr:blipFill>
        <a:blip xmlns:r="http://schemas.openxmlformats.org/officeDocument/2006/relationships" r:embed="rId6"/>
        <a:stretch>
          <a:fillRect/>
        </a:stretch>
      </xdr:blipFill>
      <xdr:spPr>
        <a:xfrm>
          <a:off x="39966901" y="25603200"/>
          <a:ext cx="10144126" cy="4381500"/>
        </a:xfrm>
        <a:prstGeom prst="rect">
          <a:avLst/>
        </a:prstGeom>
        <a:ln>
          <a:solidFill>
            <a:srgbClr val="C00000"/>
          </a:solidFill>
        </a:ln>
      </xdr:spPr>
    </xdr:pic>
    <xdr:clientData/>
  </xdr:twoCellAnchor>
  <xdr:twoCellAnchor editAs="oneCell">
    <xdr:from>
      <xdr:col>12</xdr:col>
      <xdr:colOff>1</xdr:colOff>
      <xdr:row>157</xdr:row>
      <xdr:rowOff>1</xdr:rowOff>
    </xdr:from>
    <xdr:to>
      <xdr:col>15</xdr:col>
      <xdr:colOff>2</xdr:colOff>
      <xdr:row>180</xdr:row>
      <xdr:rowOff>0</xdr:rowOff>
    </xdr:to>
    <xdr:pic>
      <xdr:nvPicPr>
        <xdr:cNvPr id="13" name="Immagine 12">
          <a:extLst>
            <a:ext uri="{FF2B5EF4-FFF2-40B4-BE49-F238E27FC236}">
              <a16:creationId xmlns:a16="http://schemas.microsoft.com/office/drawing/2014/main" xmlns="" id="{614CF1B0-2D26-49E5-BE2C-B3DE280BA97A}"/>
            </a:ext>
          </a:extLst>
        </xdr:cNvPr>
        <xdr:cNvPicPr>
          <a:picLocks noChangeAspect="1"/>
        </xdr:cNvPicPr>
      </xdr:nvPicPr>
      <xdr:blipFill>
        <a:blip xmlns:r="http://schemas.openxmlformats.org/officeDocument/2006/relationships" r:embed="rId7"/>
        <a:stretch>
          <a:fillRect/>
        </a:stretch>
      </xdr:blipFill>
      <xdr:spPr>
        <a:xfrm>
          <a:off x="39966901" y="30175201"/>
          <a:ext cx="10144126" cy="4381499"/>
        </a:xfrm>
        <a:prstGeom prst="rect">
          <a:avLst/>
        </a:prstGeom>
        <a:ln>
          <a:solidFill>
            <a:srgbClr val="C00000"/>
          </a:solidFill>
        </a:ln>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FD263"/>
  <sheetViews>
    <sheetView tabSelected="1" topLeftCell="A253" zoomScale="40" zoomScaleNormal="40" zoomScalePageLayoutView="10" workbookViewId="0">
      <selection sqref="A1:M2"/>
    </sheetView>
  </sheetViews>
  <sheetFormatPr defaultRowHeight="15"/>
  <cols>
    <col min="1" max="1" width="33" style="6" bestFit="1" customWidth="1"/>
    <col min="2" max="4" width="50.7109375" style="6" customWidth="1"/>
    <col min="5" max="5" width="55" style="6" customWidth="1"/>
    <col min="6" max="6" width="50.7109375" style="6" customWidth="1"/>
    <col min="7" max="7" width="55" style="6" bestFit="1" customWidth="1"/>
    <col min="8" max="30" width="50.7109375" style="6" customWidth="1"/>
    <col min="31" max="35" width="40.7109375" style="6" customWidth="1"/>
    <col min="36" max="16384" width="9.140625" style="6"/>
  </cols>
  <sheetData>
    <row r="1" spans="1:26">
      <c r="A1" s="1" t="s">
        <v>0</v>
      </c>
      <c r="B1" s="2"/>
      <c r="C1" s="2"/>
      <c r="D1" s="2"/>
      <c r="E1" s="2"/>
      <c r="F1" s="2"/>
      <c r="G1" s="3"/>
      <c r="H1" s="4"/>
      <c r="I1" s="4"/>
      <c r="J1" s="4"/>
      <c r="K1" s="4"/>
      <c r="L1" s="4"/>
      <c r="M1" s="4"/>
      <c r="N1" s="5"/>
      <c r="O1" s="5"/>
      <c r="P1" s="5"/>
      <c r="Q1" s="5"/>
      <c r="R1" s="5"/>
      <c r="S1" s="5"/>
      <c r="T1" s="5"/>
      <c r="U1" s="5"/>
      <c r="V1" s="5"/>
      <c r="W1" s="5"/>
      <c r="X1" s="5"/>
      <c r="Y1" s="5"/>
      <c r="Z1" s="5"/>
    </row>
    <row r="2" spans="1:26">
      <c r="A2" s="7"/>
      <c r="B2" s="8"/>
      <c r="C2" s="8"/>
      <c r="D2" s="8"/>
      <c r="E2" s="8"/>
      <c r="F2" s="8"/>
      <c r="G2" s="3"/>
      <c r="H2" s="4"/>
      <c r="I2" s="4"/>
      <c r="J2" s="4"/>
      <c r="K2" s="4"/>
      <c r="L2" s="4"/>
      <c r="M2" s="4"/>
      <c r="N2" s="5"/>
      <c r="O2" s="5"/>
      <c r="P2" s="5"/>
      <c r="Q2" s="5"/>
      <c r="R2" s="5"/>
      <c r="S2" s="5"/>
      <c r="T2" s="5"/>
      <c r="U2" s="5"/>
      <c r="V2" s="5"/>
      <c r="W2" s="5"/>
      <c r="X2" s="5"/>
      <c r="Y2" s="5"/>
      <c r="Z2" s="5"/>
    </row>
    <row r="3" spans="1:26">
      <c r="A3" s="6" t="s">
        <v>1</v>
      </c>
      <c r="B3" s="9"/>
      <c r="G3" s="5"/>
      <c r="H3" s="5"/>
      <c r="I3" s="5"/>
      <c r="J3" s="5"/>
      <c r="K3" s="5"/>
      <c r="L3" s="5"/>
      <c r="M3" s="5"/>
      <c r="N3" s="5"/>
      <c r="O3" s="5"/>
      <c r="P3" s="5"/>
      <c r="Q3" s="5"/>
      <c r="R3" s="5"/>
      <c r="S3" s="5"/>
      <c r="T3" s="5"/>
      <c r="U3" s="5"/>
      <c r="V3" s="5"/>
      <c r="W3" s="5"/>
      <c r="X3" s="5"/>
      <c r="Y3" s="5"/>
      <c r="Z3" s="5"/>
    </row>
    <row r="4" spans="1:26">
      <c r="A4" s="6" t="s">
        <v>2</v>
      </c>
      <c r="B4" s="9"/>
      <c r="C4" s="5"/>
      <c r="D4" s="5"/>
    </row>
    <row r="5" spans="1:26">
      <c r="A5" s="10" t="s">
        <v>3</v>
      </c>
      <c r="C5" s="5"/>
      <c r="D5" s="5"/>
    </row>
    <row r="6" spans="1:26">
      <c r="A6" s="11" t="s">
        <v>4</v>
      </c>
      <c r="B6" s="5"/>
      <c r="C6" s="5"/>
      <c r="D6" s="5"/>
    </row>
    <row r="7" spans="1:26" s="12" customFormat="1"/>
    <row r="8" spans="1:26">
      <c r="A8" s="13" t="s">
        <v>5</v>
      </c>
      <c r="B8" s="14"/>
      <c r="C8" s="14"/>
      <c r="D8" s="14"/>
      <c r="E8" s="15"/>
      <c r="F8" s="16"/>
      <c r="G8" s="16"/>
      <c r="H8" s="16"/>
      <c r="I8" s="16"/>
      <c r="J8" s="16"/>
    </row>
    <row r="9" spans="1:26">
      <c r="E9" s="5"/>
      <c r="F9" s="5"/>
      <c r="G9" s="5"/>
      <c r="H9" s="5"/>
      <c r="I9" s="5"/>
      <c r="J9" s="5"/>
    </row>
    <row r="19" spans="1:24">
      <c r="J19" s="16">
        <v>59</v>
      </c>
    </row>
    <row r="27" spans="1:24">
      <c r="A27" s="12"/>
      <c r="B27" s="12"/>
      <c r="C27" s="12"/>
      <c r="D27" s="12"/>
      <c r="E27" s="12"/>
      <c r="L27" s="12"/>
      <c r="Q27" s="5"/>
      <c r="R27" s="5"/>
      <c r="S27" s="5"/>
      <c r="T27" s="5"/>
      <c r="U27" s="5"/>
      <c r="V27" s="5"/>
      <c r="W27" s="5"/>
      <c r="X27" s="5"/>
    </row>
    <row r="28" spans="1:24">
      <c r="A28" s="17" t="s">
        <v>6</v>
      </c>
      <c r="B28" s="18"/>
      <c r="C28" s="18"/>
      <c r="D28" s="19"/>
      <c r="E28" s="20" t="s">
        <v>7</v>
      </c>
      <c r="F28" s="14"/>
      <c r="G28" s="14"/>
      <c r="H28" s="21"/>
      <c r="I28" s="18" t="s">
        <v>8</v>
      </c>
      <c r="J28" s="18"/>
      <c r="K28" s="18"/>
      <c r="L28" s="19"/>
      <c r="M28" s="18" t="s">
        <v>9</v>
      </c>
      <c r="N28" s="18"/>
      <c r="O28" s="18"/>
      <c r="P28" s="22"/>
      <c r="Q28" s="5"/>
      <c r="R28" s="5"/>
      <c r="S28" s="5"/>
      <c r="T28" s="5"/>
      <c r="U28" s="5"/>
      <c r="V28" s="5"/>
      <c r="W28" s="5"/>
    </row>
    <row r="29" spans="1:24" ht="18.75" customHeight="1">
      <c r="A29" s="23" t="s">
        <v>10</v>
      </c>
      <c r="B29" s="24" t="s">
        <v>10</v>
      </c>
      <c r="C29" s="24" t="s">
        <v>10</v>
      </c>
      <c r="D29" s="25" t="s">
        <v>10</v>
      </c>
      <c r="E29" s="23" t="s">
        <v>10</v>
      </c>
      <c r="F29" s="24" t="s">
        <v>10</v>
      </c>
      <c r="G29" s="24" t="s">
        <v>10</v>
      </c>
      <c r="H29" s="25" t="s">
        <v>10</v>
      </c>
      <c r="I29" s="23" t="s">
        <v>10</v>
      </c>
      <c r="J29" s="24" t="s">
        <v>10</v>
      </c>
      <c r="K29" s="24" t="s">
        <v>10</v>
      </c>
      <c r="L29" s="25" t="s">
        <v>10</v>
      </c>
      <c r="M29" s="23" t="s">
        <v>10</v>
      </c>
      <c r="N29" s="24" t="s">
        <v>10</v>
      </c>
      <c r="O29" s="24" t="s">
        <v>10</v>
      </c>
      <c r="P29" s="26" t="s">
        <v>10</v>
      </c>
      <c r="Q29" s="5"/>
      <c r="R29" s="5"/>
      <c r="S29" s="5"/>
      <c r="T29" s="5"/>
      <c r="U29" s="5"/>
      <c r="V29" s="5"/>
      <c r="W29" s="5"/>
      <c r="X29" s="5"/>
    </row>
    <row r="30" spans="1:24" ht="28.5" customHeight="1">
      <c r="A30" s="27" t="s">
        <v>11</v>
      </c>
      <c r="B30" s="28" t="s">
        <v>12</v>
      </c>
      <c r="C30" s="28" t="s">
        <v>13</v>
      </c>
      <c r="D30" s="29" t="s">
        <v>14</v>
      </c>
      <c r="E30" s="30" t="s">
        <v>11</v>
      </c>
      <c r="F30" s="28" t="s">
        <v>12</v>
      </c>
      <c r="G30" s="28" t="s">
        <v>13</v>
      </c>
      <c r="H30" s="29" t="s">
        <v>13</v>
      </c>
      <c r="I30" s="30" t="s">
        <v>11</v>
      </c>
      <c r="J30" s="28" t="s">
        <v>12</v>
      </c>
      <c r="K30" s="28" t="s">
        <v>13</v>
      </c>
      <c r="L30" s="29" t="s">
        <v>13</v>
      </c>
      <c r="M30" s="30" t="s">
        <v>11</v>
      </c>
      <c r="N30" s="28" t="s">
        <v>12</v>
      </c>
      <c r="O30" s="28" t="s">
        <v>13</v>
      </c>
      <c r="P30" s="31" t="s">
        <v>13</v>
      </c>
      <c r="Q30" s="5"/>
      <c r="R30" s="5"/>
      <c r="S30" s="5"/>
      <c r="T30" s="5"/>
      <c r="U30" s="5"/>
      <c r="V30" s="5"/>
      <c r="W30" s="5"/>
      <c r="X30" s="5"/>
    </row>
    <row r="31" spans="1:24" ht="18.75" customHeight="1">
      <c r="A31" s="32" t="s">
        <v>15</v>
      </c>
      <c r="B31" s="16" t="s">
        <v>15</v>
      </c>
      <c r="C31" s="5" t="s">
        <v>15</v>
      </c>
      <c r="D31" s="33" t="s">
        <v>15</v>
      </c>
      <c r="E31" s="34" t="s">
        <v>15</v>
      </c>
      <c r="F31" s="35" t="s">
        <v>15</v>
      </c>
      <c r="G31" s="12" t="s">
        <v>15</v>
      </c>
      <c r="H31" s="33" t="s">
        <v>15</v>
      </c>
      <c r="I31" s="34" t="s">
        <v>15</v>
      </c>
      <c r="J31" s="35" t="s">
        <v>15</v>
      </c>
      <c r="K31" s="12" t="s">
        <v>15</v>
      </c>
      <c r="L31" s="33" t="s">
        <v>15</v>
      </c>
      <c r="M31" s="34" t="s">
        <v>15</v>
      </c>
      <c r="N31" s="35" t="s">
        <v>15</v>
      </c>
      <c r="O31" s="12" t="s">
        <v>15</v>
      </c>
      <c r="P31" s="36" t="s">
        <v>15</v>
      </c>
      <c r="Q31" s="5"/>
      <c r="R31" s="5"/>
      <c r="S31" s="5"/>
      <c r="T31" s="5"/>
      <c r="U31" s="5"/>
      <c r="V31" s="5"/>
      <c r="W31" s="5"/>
      <c r="X31" s="5"/>
    </row>
    <row r="32" spans="1:24">
      <c r="A32" s="15">
        <v>0.15</v>
      </c>
      <c r="B32" s="37">
        <v>85.2</v>
      </c>
      <c r="C32" s="16">
        <v>4</v>
      </c>
      <c r="D32" s="38">
        <f>176.7-180</f>
        <v>-3.3000000000000114</v>
      </c>
      <c r="E32" s="5">
        <v>4.45</v>
      </c>
      <c r="F32" s="16">
        <v>90</v>
      </c>
      <c r="G32" s="16">
        <v>8</v>
      </c>
      <c r="H32" s="38">
        <v>0.85</v>
      </c>
      <c r="I32" s="39">
        <v>-9.25</v>
      </c>
      <c r="J32" s="6">
        <v>59</v>
      </c>
      <c r="K32" s="16">
        <v>61.5</v>
      </c>
      <c r="L32" s="38">
        <f>167.05-180</f>
        <v>-12.949999999999989</v>
      </c>
      <c r="M32" s="6">
        <v>2</v>
      </c>
      <c r="N32" s="40">
        <v>86.25</v>
      </c>
      <c r="O32" s="16">
        <v>5.95</v>
      </c>
      <c r="P32" s="41">
        <f>178.95-180</f>
        <v>-1.0500000000000114</v>
      </c>
      <c r="Q32" s="5"/>
      <c r="R32" s="5"/>
      <c r="S32" s="5"/>
      <c r="T32" s="5"/>
      <c r="U32" s="5"/>
      <c r="V32" s="5"/>
      <c r="W32" s="5"/>
      <c r="X32" s="5"/>
    </row>
    <row r="33" spans="1:25">
      <c r="A33" s="5">
        <v>0</v>
      </c>
      <c r="B33" s="40">
        <v>85.2</v>
      </c>
      <c r="C33" s="5"/>
      <c r="D33" s="42"/>
      <c r="E33" s="5">
        <v>4.55</v>
      </c>
      <c r="F33" s="5"/>
      <c r="G33" s="5"/>
      <c r="H33" s="42"/>
      <c r="I33" s="39">
        <v>-9.23</v>
      </c>
      <c r="K33" s="5"/>
      <c r="L33" s="42"/>
      <c r="M33" s="6">
        <v>2.0499999999999998</v>
      </c>
      <c r="N33" s="40">
        <v>122.2</v>
      </c>
      <c r="O33" s="5"/>
      <c r="P33" s="10"/>
      <c r="Q33" s="5"/>
      <c r="R33" s="5"/>
      <c r="S33" s="5"/>
      <c r="T33" s="5"/>
      <c r="U33" s="5"/>
      <c r="V33" s="5"/>
      <c r="W33" s="5"/>
      <c r="X33" s="5"/>
    </row>
    <row r="34" spans="1:25">
      <c r="A34" s="5">
        <v>0.05</v>
      </c>
      <c r="B34" s="40">
        <v>69.55</v>
      </c>
      <c r="D34" s="42"/>
      <c r="E34" s="6">
        <v>4.7</v>
      </c>
      <c r="F34" s="5"/>
      <c r="H34" s="42"/>
      <c r="I34" s="39">
        <v>-9.25</v>
      </c>
      <c r="L34" s="42"/>
      <c r="M34" s="6">
        <v>2.1</v>
      </c>
      <c r="N34" s="40">
        <v>110.15</v>
      </c>
      <c r="P34" s="10"/>
      <c r="Q34" s="5"/>
      <c r="R34" s="5"/>
      <c r="S34" s="5"/>
      <c r="T34" s="5"/>
      <c r="U34" s="5"/>
      <c r="V34" s="5"/>
      <c r="W34" s="5"/>
      <c r="X34" s="5"/>
    </row>
    <row r="35" spans="1:25">
      <c r="A35" s="43">
        <v>0</v>
      </c>
      <c r="B35" s="40">
        <v>89.8</v>
      </c>
      <c r="D35" s="42"/>
      <c r="E35" s="6">
        <v>4.5</v>
      </c>
      <c r="F35" s="5"/>
      <c r="H35" s="42"/>
      <c r="I35" s="39">
        <v>-9.25</v>
      </c>
      <c r="L35" s="42"/>
      <c r="M35" s="6">
        <v>2.0499999999999998</v>
      </c>
      <c r="N35" s="40">
        <v>106</v>
      </c>
      <c r="P35" s="10"/>
      <c r="Q35" s="5"/>
      <c r="R35" s="5"/>
      <c r="S35" s="5"/>
      <c r="T35" s="5"/>
      <c r="U35" s="5"/>
      <c r="V35" s="5"/>
      <c r="W35" s="5"/>
      <c r="X35" s="5"/>
    </row>
    <row r="36" spans="1:25">
      <c r="A36" s="43">
        <v>0.1</v>
      </c>
      <c r="B36" s="40">
        <v>65.25</v>
      </c>
      <c r="D36" s="42"/>
      <c r="E36" s="6">
        <v>4.5</v>
      </c>
      <c r="F36" s="5"/>
      <c r="H36" s="42"/>
      <c r="I36" s="39">
        <v>-9.35</v>
      </c>
      <c r="L36" s="42"/>
      <c r="M36" s="6">
        <v>2.1</v>
      </c>
      <c r="N36" s="40">
        <v>112.6</v>
      </c>
      <c r="P36" s="10"/>
      <c r="Q36" s="5"/>
      <c r="R36" s="5"/>
      <c r="S36" s="5"/>
      <c r="T36" s="5"/>
      <c r="U36" s="5"/>
      <c r="V36" s="5"/>
      <c r="W36" s="5"/>
      <c r="X36" s="5"/>
    </row>
    <row r="37" spans="1:25">
      <c r="A37" s="43">
        <v>0.1</v>
      </c>
      <c r="B37" s="40">
        <v>63.35</v>
      </c>
      <c r="D37" s="42"/>
      <c r="E37" s="6">
        <v>4.5999999999999996</v>
      </c>
      <c r="F37" s="5"/>
      <c r="H37" s="42"/>
      <c r="I37" s="39">
        <v>-9.25</v>
      </c>
      <c r="L37" s="42"/>
      <c r="M37" s="6">
        <v>2.0499999999999998</v>
      </c>
      <c r="N37" s="40">
        <v>68.3</v>
      </c>
      <c r="P37" s="10"/>
      <c r="Q37" s="5"/>
      <c r="R37" s="5"/>
      <c r="S37" s="5"/>
      <c r="T37" s="5"/>
      <c r="U37" s="5"/>
      <c r="V37" s="5"/>
      <c r="W37" s="5"/>
      <c r="X37" s="5"/>
    </row>
    <row r="38" spans="1:25">
      <c r="A38" s="43">
        <v>0.05</v>
      </c>
      <c r="B38" s="40">
        <v>64.400000000000006</v>
      </c>
      <c r="D38" s="42"/>
      <c r="E38" s="6">
        <v>4.5999999999999996</v>
      </c>
      <c r="F38" s="5"/>
      <c r="H38" s="42"/>
      <c r="I38" s="39">
        <v>-9.3000000000000007</v>
      </c>
      <c r="L38" s="42"/>
      <c r="M38" s="6">
        <v>2</v>
      </c>
      <c r="N38" s="40">
        <v>87.6</v>
      </c>
      <c r="P38" s="10"/>
      <c r="Q38" s="5"/>
      <c r="R38" s="5"/>
      <c r="S38" s="5"/>
      <c r="T38" s="5"/>
      <c r="U38" s="5"/>
      <c r="V38" s="5"/>
      <c r="W38" s="5"/>
      <c r="X38" s="5"/>
    </row>
    <row r="39" spans="1:25">
      <c r="A39" s="43">
        <v>0</v>
      </c>
      <c r="B39" s="40">
        <v>76.400000000000006</v>
      </c>
      <c r="D39" s="42"/>
      <c r="E39" s="6">
        <v>4.3499999999999996</v>
      </c>
      <c r="F39" s="5"/>
      <c r="H39" s="42"/>
      <c r="I39" s="39">
        <v>-9.15</v>
      </c>
      <c r="L39" s="42"/>
      <c r="M39" s="6">
        <v>1.95</v>
      </c>
      <c r="N39" s="40">
        <v>86.4</v>
      </c>
      <c r="P39" s="10"/>
      <c r="Q39" s="5"/>
      <c r="R39" s="5"/>
      <c r="S39" s="5"/>
      <c r="T39" s="5"/>
      <c r="U39" s="5"/>
      <c r="V39" s="5"/>
      <c r="W39" s="5"/>
      <c r="X39" s="5"/>
    </row>
    <row r="40" spans="1:25">
      <c r="A40" s="5">
        <v>0</v>
      </c>
      <c r="B40" s="40">
        <v>79.8</v>
      </c>
      <c r="D40" s="42"/>
      <c r="E40" s="6">
        <v>4.55</v>
      </c>
      <c r="F40" s="5"/>
      <c r="H40" s="42"/>
      <c r="I40" s="40">
        <v>-9.3000000000000007</v>
      </c>
      <c r="L40" s="42"/>
      <c r="M40" s="6">
        <v>2.0499999999999998</v>
      </c>
      <c r="N40" s="40">
        <v>90.1</v>
      </c>
      <c r="P40" s="10"/>
      <c r="Q40" s="5"/>
      <c r="R40" s="5"/>
      <c r="S40" s="5"/>
      <c r="T40" s="5"/>
      <c r="U40" s="5"/>
      <c r="V40" s="5"/>
      <c r="W40" s="5"/>
      <c r="X40" s="5"/>
    </row>
    <row r="41" spans="1:25">
      <c r="A41" s="5">
        <v>0</v>
      </c>
      <c r="B41" s="40">
        <v>79.5</v>
      </c>
      <c r="D41" s="42"/>
      <c r="E41" s="6">
        <v>4.45</v>
      </c>
      <c r="F41" s="5"/>
      <c r="H41" s="42"/>
      <c r="I41" s="40">
        <v>-9.1999999999999993</v>
      </c>
      <c r="L41" s="42"/>
      <c r="M41" s="6">
        <v>2</v>
      </c>
      <c r="N41" s="40">
        <v>102.2</v>
      </c>
      <c r="P41" s="10"/>
      <c r="Q41" s="5"/>
      <c r="R41" s="5"/>
      <c r="S41" s="5"/>
      <c r="T41" s="5"/>
      <c r="U41" s="5"/>
      <c r="V41" s="5"/>
      <c r="W41" s="5"/>
      <c r="X41" s="5"/>
    </row>
    <row r="42" spans="1:25">
      <c r="A42" s="5">
        <v>0</v>
      </c>
      <c r="B42" s="40">
        <v>64.900000000000006</v>
      </c>
      <c r="D42" s="42"/>
      <c r="E42" s="6">
        <v>4.5</v>
      </c>
      <c r="F42" s="5"/>
      <c r="H42" s="42"/>
      <c r="I42" s="40">
        <v>-9.25</v>
      </c>
      <c r="L42" s="42"/>
      <c r="M42" s="6">
        <v>2</v>
      </c>
      <c r="N42" s="40">
        <v>115.7</v>
      </c>
      <c r="P42" s="10"/>
      <c r="Q42" s="5"/>
      <c r="R42" s="5"/>
      <c r="S42" s="5"/>
      <c r="T42" s="5"/>
      <c r="U42" s="5"/>
      <c r="V42" s="5"/>
      <c r="W42" s="5"/>
      <c r="X42" s="5"/>
    </row>
    <row r="43" spans="1:25">
      <c r="A43" s="5">
        <v>0.05</v>
      </c>
      <c r="B43" s="40">
        <v>68.3</v>
      </c>
      <c r="D43" s="42"/>
      <c r="E43" s="6">
        <v>4.6500000000000004</v>
      </c>
      <c r="F43" s="5"/>
      <c r="H43" s="42"/>
      <c r="I43" s="40">
        <v>-9.1999999999999993</v>
      </c>
      <c r="L43" s="42"/>
      <c r="M43" s="6">
        <v>2.15</v>
      </c>
      <c r="N43" s="40">
        <v>50.4</v>
      </c>
      <c r="P43" s="10"/>
      <c r="Q43" s="5"/>
      <c r="R43" s="5"/>
      <c r="S43" s="5"/>
      <c r="T43" s="5"/>
      <c r="U43" s="5"/>
      <c r="V43" s="5"/>
      <c r="W43" s="5"/>
      <c r="X43" s="5"/>
    </row>
    <row r="44" spans="1:25">
      <c r="A44" s="5">
        <v>0</v>
      </c>
      <c r="B44" s="40">
        <v>81.45</v>
      </c>
      <c r="D44" s="42"/>
      <c r="E44" s="6">
        <v>4.7</v>
      </c>
      <c r="F44" s="5"/>
      <c r="H44" s="42"/>
      <c r="I44" s="40">
        <v>-9.25</v>
      </c>
      <c r="L44" s="42"/>
      <c r="M44" s="6">
        <v>2</v>
      </c>
      <c r="N44" s="40">
        <v>49.8</v>
      </c>
      <c r="P44" s="10"/>
      <c r="Q44" s="5"/>
      <c r="R44" s="5"/>
      <c r="S44" s="5"/>
      <c r="T44" s="5"/>
      <c r="U44" s="5"/>
      <c r="V44" s="5"/>
      <c r="W44" s="5"/>
      <c r="X44" s="5"/>
      <c r="Y44" s="5"/>
    </row>
    <row r="45" spans="1:25">
      <c r="A45" s="5">
        <v>0</v>
      </c>
      <c r="B45" s="40">
        <v>88.1</v>
      </c>
      <c r="D45" s="42"/>
      <c r="E45" s="6">
        <v>4.4000000000000004</v>
      </c>
      <c r="F45" s="5"/>
      <c r="H45" s="42"/>
      <c r="I45" s="40">
        <v>-9.4</v>
      </c>
      <c r="L45" s="42"/>
      <c r="M45" s="6">
        <v>2.0499999999999998</v>
      </c>
      <c r="N45" s="40">
        <v>69.8</v>
      </c>
      <c r="P45" s="10"/>
      <c r="Q45" s="5"/>
      <c r="R45" s="5"/>
      <c r="S45" s="5"/>
      <c r="T45" s="5"/>
      <c r="U45" s="5"/>
      <c r="V45" s="5"/>
      <c r="W45" s="5"/>
      <c r="X45" s="5"/>
      <c r="Y45" s="5"/>
    </row>
    <row r="46" spans="1:25">
      <c r="A46" s="5">
        <v>0.05</v>
      </c>
      <c r="B46" s="40">
        <v>65.2</v>
      </c>
      <c r="D46" s="42"/>
      <c r="E46" s="6">
        <v>4.45</v>
      </c>
      <c r="F46" s="5"/>
      <c r="H46" s="42"/>
      <c r="I46" s="40">
        <v>-9.25</v>
      </c>
      <c r="L46" s="42"/>
      <c r="M46" s="6">
        <v>2.15</v>
      </c>
      <c r="N46" s="40">
        <v>90</v>
      </c>
      <c r="P46" s="10"/>
      <c r="Q46" s="5"/>
      <c r="R46" s="5"/>
      <c r="S46" s="5"/>
      <c r="T46" s="5"/>
      <c r="U46" s="5"/>
      <c r="V46" s="5"/>
      <c r="W46" s="5"/>
      <c r="X46" s="5"/>
      <c r="Y46" s="5"/>
    </row>
    <row r="47" spans="1:25">
      <c r="A47" s="5">
        <v>0.05</v>
      </c>
      <c r="B47" s="40">
        <v>67.5</v>
      </c>
      <c r="D47" s="42"/>
      <c r="E47" s="6">
        <v>4.7</v>
      </c>
      <c r="F47" s="5"/>
      <c r="H47" s="42"/>
      <c r="I47" s="40">
        <v>-9.15</v>
      </c>
      <c r="L47" s="42"/>
      <c r="M47" s="6">
        <v>2.1</v>
      </c>
      <c r="N47" s="40">
        <v>72.599999999999994</v>
      </c>
      <c r="P47" s="10"/>
      <c r="Q47" s="5"/>
      <c r="R47" s="5"/>
      <c r="S47" s="5"/>
      <c r="T47" s="5"/>
      <c r="U47" s="5"/>
      <c r="V47" s="5"/>
      <c r="W47" s="5"/>
      <c r="X47" s="5"/>
      <c r="Y47" s="5"/>
    </row>
    <row r="48" spans="1:25">
      <c r="A48" s="5">
        <v>0.1</v>
      </c>
      <c r="B48" s="40">
        <v>65.95</v>
      </c>
      <c r="D48" s="42"/>
      <c r="E48" s="6">
        <v>4</v>
      </c>
      <c r="F48" s="5"/>
      <c r="H48" s="42"/>
      <c r="I48" s="40">
        <v>-9.3000000000000007</v>
      </c>
      <c r="L48" s="42"/>
      <c r="M48" s="6">
        <v>2.1</v>
      </c>
      <c r="N48" s="40">
        <v>63.45</v>
      </c>
      <c r="P48" s="10"/>
      <c r="Q48" s="5"/>
      <c r="R48" s="5"/>
      <c r="S48" s="5"/>
      <c r="T48" s="5"/>
      <c r="U48" s="5"/>
      <c r="V48" s="5"/>
      <c r="W48" s="5"/>
      <c r="X48" s="5"/>
      <c r="Y48" s="5"/>
    </row>
    <row r="49" spans="1:25">
      <c r="A49" s="5">
        <v>0.05</v>
      </c>
      <c r="B49" s="40">
        <v>68.95</v>
      </c>
      <c r="D49" s="42"/>
      <c r="E49" s="6">
        <v>4.4000000000000004</v>
      </c>
      <c r="F49" s="5"/>
      <c r="H49" s="42"/>
      <c r="I49" s="40">
        <v>-9.25</v>
      </c>
      <c r="L49" s="42"/>
      <c r="M49" s="6">
        <v>2</v>
      </c>
      <c r="N49" s="40">
        <v>86.7</v>
      </c>
      <c r="P49" s="10"/>
      <c r="Q49" s="5"/>
      <c r="R49" s="5"/>
      <c r="S49" s="5"/>
      <c r="T49" s="5"/>
      <c r="U49" s="5"/>
      <c r="V49" s="5"/>
      <c r="W49" s="5"/>
      <c r="X49" s="5"/>
      <c r="Y49" s="5"/>
    </row>
    <row r="50" spans="1:25">
      <c r="A50" s="5">
        <v>0</v>
      </c>
      <c r="B50" s="40">
        <v>76.7</v>
      </c>
      <c r="D50" s="42"/>
      <c r="E50" s="6">
        <v>4.5</v>
      </c>
      <c r="F50" s="5"/>
      <c r="H50" s="42"/>
      <c r="I50" s="40">
        <v>-9.3000000000000007</v>
      </c>
      <c r="L50" s="42"/>
      <c r="M50" s="6">
        <v>2</v>
      </c>
      <c r="N50" s="40">
        <v>87.9</v>
      </c>
      <c r="P50" s="10"/>
      <c r="Q50" s="5"/>
      <c r="R50" s="5"/>
      <c r="S50" s="5"/>
      <c r="T50" s="5"/>
      <c r="U50" s="5"/>
      <c r="V50" s="5"/>
      <c r="W50" s="5"/>
      <c r="X50" s="5"/>
      <c r="Y50" s="5"/>
    </row>
    <row r="51" spans="1:25">
      <c r="A51" s="5">
        <v>0.1</v>
      </c>
      <c r="B51" s="40">
        <v>79.8</v>
      </c>
      <c r="D51" s="42"/>
      <c r="E51" s="6">
        <v>4.3</v>
      </c>
      <c r="F51" s="5"/>
      <c r="H51" s="42"/>
      <c r="I51" s="40">
        <v>-9.15</v>
      </c>
      <c r="L51" s="42"/>
      <c r="M51" s="6">
        <v>1.95</v>
      </c>
      <c r="N51" s="40">
        <v>113.4</v>
      </c>
      <c r="P51" s="10"/>
      <c r="Q51" s="5"/>
      <c r="R51" s="5"/>
      <c r="S51" s="5"/>
      <c r="T51" s="5"/>
      <c r="U51" s="5"/>
      <c r="V51" s="5"/>
      <c r="W51" s="5"/>
      <c r="X51" s="5"/>
      <c r="Y51" s="5"/>
    </row>
    <row r="52" spans="1:25">
      <c r="A52" s="5">
        <v>0.1</v>
      </c>
      <c r="B52" s="40">
        <v>72.900000000000006</v>
      </c>
      <c r="D52" s="42"/>
      <c r="E52" s="6">
        <v>4.45</v>
      </c>
      <c r="F52" s="5"/>
      <c r="H52" s="42"/>
      <c r="I52" s="40">
        <v>-9.3000000000000007</v>
      </c>
      <c r="L52" s="42"/>
      <c r="M52" s="6">
        <v>2.1</v>
      </c>
      <c r="N52" s="40">
        <v>71.05</v>
      </c>
      <c r="P52" s="10"/>
      <c r="Q52" s="5"/>
      <c r="R52" s="5"/>
      <c r="S52" s="5"/>
      <c r="T52" s="5"/>
      <c r="U52" s="5"/>
      <c r="V52" s="5"/>
      <c r="W52" s="5"/>
      <c r="X52" s="5"/>
      <c r="Y52" s="5"/>
    </row>
    <row r="53" spans="1:25">
      <c r="A53" s="43">
        <v>0</v>
      </c>
      <c r="B53" s="40">
        <v>67.8</v>
      </c>
      <c r="D53" s="42"/>
      <c r="E53" s="6">
        <v>4.5999999999999996</v>
      </c>
      <c r="F53" s="5"/>
      <c r="H53" s="42"/>
      <c r="I53" s="40">
        <v>-9.25</v>
      </c>
      <c r="L53" s="42"/>
      <c r="M53" s="6">
        <v>2.15</v>
      </c>
      <c r="N53" s="40">
        <v>76.55</v>
      </c>
      <c r="P53" s="10"/>
      <c r="Q53" s="5"/>
      <c r="R53" s="5"/>
      <c r="S53" s="5"/>
      <c r="T53" s="5"/>
      <c r="U53" s="5"/>
      <c r="V53" s="5"/>
      <c r="W53" s="5"/>
      <c r="X53" s="5"/>
      <c r="Y53" s="5"/>
    </row>
    <row r="54" spans="1:25">
      <c r="A54" s="43">
        <v>0</v>
      </c>
      <c r="B54" s="40">
        <v>79.3</v>
      </c>
      <c r="D54" s="42"/>
      <c r="E54" s="6">
        <v>4.3</v>
      </c>
      <c r="F54" s="5"/>
      <c r="H54" s="42"/>
      <c r="I54" s="40">
        <v>-9.4</v>
      </c>
      <c r="L54" s="42"/>
      <c r="M54" s="6">
        <v>2</v>
      </c>
      <c r="N54" s="40">
        <v>74.55</v>
      </c>
      <c r="P54" s="10"/>
      <c r="Q54" s="5"/>
      <c r="R54" s="5"/>
      <c r="S54" s="5"/>
      <c r="T54" s="5"/>
      <c r="U54" s="5"/>
      <c r="V54" s="5"/>
      <c r="W54" s="5"/>
      <c r="X54" s="5"/>
      <c r="Y54" s="5"/>
    </row>
    <row r="55" spans="1:25">
      <c r="A55" s="43">
        <v>0.05</v>
      </c>
      <c r="B55" s="40">
        <v>74.2</v>
      </c>
      <c r="D55" s="42"/>
      <c r="E55" s="6">
        <v>4.3</v>
      </c>
      <c r="F55" s="5"/>
      <c r="H55" s="42"/>
      <c r="I55" s="40">
        <v>-9.3000000000000007</v>
      </c>
      <c r="L55" s="42"/>
      <c r="M55" s="6">
        <v>2</v>
      </c>
      <c r="N55" s="40">
        <v>68.599999999999994</v>
      </c>
      <c r="P55" s="10"/>
      <c r="Q55" s="5"/>
      <c r="R55" s="5"/>
      <c r="S55" s="5"/>
      <c r="T55" s="5"/>
      <c r="U55" s="5"/>
      <c r="V55" s="5"/>
      <c r="W55" s="5"/>
      <c r="X55" s="5"/>
      <c r="Y55" s="5"/>
    </row>
    <row r="56" spans="1:25">
      <c r="A56" s="43">
        <v>0</v>
      </c>
      <c r="B56" s="40">
        <v>75.25</v>
      </c>
      <c r="D56" s="42"/>
      <c r="E56" s="6">
        <v>4.5999999999999996</v>
      </c>
      <c r="F56" s="5"/>
      <c r="H56" s="42"/>
      <c r="I56" s="40">
        <v>-9.25</v>
      </c>
      <c r="L56" s="42"/>
      <c r="M56" s="6">
        <v>2.1</v>
      </c>
      <c r="N56" s="40">
        <v>66.400000000000006</v>
      </c>
      <c r="P56" s="10"/>
      <c r="Q56" s="5"/>
      <c r="R56" s="5"/>
      <c r="S56" s="5"/>
      <c r="T56" s="5"/>
      <c r="U56" s="5"/>
      <c r="V56" s="5"/>
      <c r="W56" s="5"/>
      <c r="X56" s="5"/>
      <c r="Y56" s="5"/>
    </row>
    <row r="57" spans="1:25">
      <c r="A57" s="43">
        <v>0</v>
      </c>
      <c r="B57" s="40">
        <v>71.349999999999994</v>
      </c>
      <c r="D57" s="42"/>
      <c r="E57" s="6">
        <v>4.45</v>
      </c>
      <c r="F57" s="5"/>
      <c r="H57" s="42"/>
      <c r="I57" s="40">
        <v>-9.1999999999999993</v>
      </c>
      <c r="L57" s="42"/>
      <c r="M57" s="6">
        <v>2.15</v>
      </c>
      <c r="N57" s="40">
        <v>72.5</v>
      </c>
      <c r="P57" s="10"/>
      <c r="Q57" s="5"/>
      <c r="R57" s="5"/>
      <c r="S57" s="5"/>
      <c r="T57" s="5"/>
      <c r="U57" s="5"/>
      <c r="V57" s="5"/>
      <c r="W57" s="5"/>
      <c r="X57" s="5"/>
      <c r="Y57" s="5"/>
    </row>
    <row r="58" spans="1:25">
      <c r="A58" s="43">
        <v>0.05</v>
      </c>
      <c r="B58" s="40">
        <v>67.3</v>
      </c>
      <c r="D58" s="42"/>
      <c r="E58" s="6">
        <v>4.5999999999999996</v>
      </c>
      <c r="F58" s="5"/>
      <c r="H58" s="42"/>
      <c r="I58" s="40">
        <v>-9.3000000000000007</v>
      </c>
      <c r="L58" s="42"/>
      <c r="M58" s="6">
        <v>2.1</v>
      </c>
      <c r="N58" s="40">
        <v>70.75</v>
      </c>
      <c r="P58" s="10"/>
      <c r="Q58" s="5"/>
      <c r="R58" s="5"/>
      <c r="S58" s="5"/>
      <c r="T58" s="5"/>
      <c r="U58" s="5"/>
      <c r="V58" s="5"/>
      <c r="W58" s="5"/>
      <c r="X58" s="5"/>
      <c r="Y58" s="5"/>
    </row>
    <row r="59" spans="1:25">
      <c r="A59" s="43">
        <v>0.05</v>
      </c>
      <c r="B59" s="40">
        <v>79.400000000000006</v>
      </c>
      <c r="D59" s="42"/>
      <c r="E59" s="6">
        <v>4.6500000000000004</v>
      </c>
      <c r="F59" s="5"/>
      <c r="H59" s="42"/>
      <c r="I59" s="40">
        <v>-9.1999999999999993</v>
      </c>
      <c r="L59" s="42"/>
      <c r="M59" s="6">
        <v>2.2000000000000002</v>
      </c>
      <c r="N59" s="40">
        <v>67.75</v>
      </c>
      <c r="P59" s="10"/>
      <c r="Q59" s="5"/>
      <c r="R59" s="5"/>
      <c r="S59" s="5"/>
      <c r="T59" s="5"/>
      <c r="U59" s="5"/>
      <c r="V59" s="5"/>
      <c r="W59" s="5"/>
      <c r="X59" s="5"/>
      <c r="Y59" s="5"/>
    </row>
    <row r="60" spans="1:25">
      <c r="A60" s="43">
        <v>0.05</v>
      </c>
      <c r="B60" s="40">
        <v>68.400000000000006</v>
      </c>
      <c r="D60" s="42"/>
      <c r="E60" s="6">
        <v>4.55</v>
      </c>
      <c r="H60" s="42"/>
      <c r="I60" s="40">
        <v>-9.15</v>
      </c>
      <c r="L60" s="42"/>
      <c r="M60" s="6">
        <v>2.1</v>
      </c>
      <c r="N60" s="40">
        <v>67.5</v>
      </c>
      <c r="P60" s="10"/>
      <c r="Q60" s="5"/>
      <c r="R60" s="5"/>
      <c r="S60" s="5"/>
      <c r="T60" s="5"/>
      <c r="U60" s="5"/>
      <c r="V60" s="5"/>
      <c r="W60" s="5"/>
      <c r="X60" s="5"/>
      <c r="Y60" s="5"/>
    </row>
    <row r="61" spans="1:25">
      <c r="A61" s="43">
        <v>0</v>
      </c>
      <c r="B61" s="40">
        <v>77.400000000000006</v>
      </c>
      <c r="D61" s="42"/>
      <c r="E61" s="6">
        <v>4.45</v>
      </c>
      <c r="H61" s="42"/>
      <c r="I61" s="40">
        <v>-9.3000000000000007</v>
      </c>
      <c r="L61" s="42"/>
      <c r="M61" s="6">
        <v>2.15</v>
      </c>
      <c r="N61" s="40">
        <v>64.45</v>
      </c>
      <c r="P61" s="10"/>
      <c r="Q61" s="5"/>
      <c r="R61" s="5"/>
      <c r="S61" s="5"/>
      <c r="T61" s="5"/>
      <c r="U61" s="5"/>
      <c r="V61" s="5"/>
      <c r="W61" s="5"/>
      <c r="X61" s="5"/>
      <c r="Y61" s="5"/>
    </row>
    <row r="62" spans="1:25">
      <c r="A62" s="43">
        <v>0</v>
      </c>
      <c r="B62" s="40">
        <v>93.25</v>
      </c>
      <c r="D62" s="42"/>
      <c r="E62" s="6">
        <v>4.4000000000000004</v>
      </c>
      <c r="H62" s="42"/>
      <c r="I62" s="40">
        <v>-9.25</v>
      </c>
      <c r="L62" s="42"/>
      <c r="M62" s="6">
        <v>2</v>
      </c>
      <c r="N62" s="40">
        <v>68.5</v>
      </c>
      <c r="P62" s="10"/>
      <c r="Q62" s="5"/>
      <c r="R62" s="5"/>
      <c r="S62" s="5"/>
      <c r="T62" s="5"/>
      <c r="U62" s="5"/>
      <c r="V62" s="5"/>
      <c r="W62" s="5"/>
      <c r="X62" s="5"/>
      <c r="Y62" s="5"/>
    </row>
    <row r="63" spans="1:25">
      <c r="A63" s="43">
        <v>0</v>
      </c>
      <c r="B63" s="40">
        <v>69.25</v>
      </c>
      <c r="D63" s="42"/>
      <c r="E63" s="6">
        <v>4.5</v>
      </c>
      <c r="H63" s="42"/>
      <c r="I63" s="40">
        <v>-9.5</v>
      </c>
      <c r="L63" s="42"/>
      <c r="M63" s="6">
        <v>2.1</v>
      </c>
      <c r="N63" s="40">
        <v>68.599999999999994</v>
      </c>
      <c r="P63" s="10"/>
      <c r="Q63" s="5"/>
      <c r="R63" s="5"/>
      <c r="S63" s="5"/>
      <c r="T63" s="5"/>
      <c r="U63" s="5"/>
      <c r="V63" s="5"/>
      <c r="W63" s="5"/>
      <c r="X63" s="5"/>
      <c r="Y63" s="5"/>
    </row>
    <row r="64" spans="1:25">
      <c r="A64" s="43">
        <v>0</v>
      </c>
      <c r="B64" s="40">
        <v>77</v>
      </c>
      <c r="D64" s="42"/>
      <c r="E64" s="6">
        <v>4.5999999999999996</v>
      </c>
      <c r="H64" s="42"/>
      <c r="I64" s="40">
        <v>-9.15</v>
      </c>
      <c r="L64" s="42"/>
      <c r="M64" s="6">
        <v>2.2000000000000002</v>
      </c>
      <c r="N64" s="40">
        <v>72.2</v>
      </c>
      <c r="P64" s="10"/>
      <c r="Q64" s="5"/>
      <c r="R64" s="5"/>
      <c r="S64" s="5"/>
      <c r="T64" s="5"/>
      <c r="U64" s="5"/>
      <c r="V64" s="5"/>
      <c r="W64" s="5"/>
      <c r="X64" s="5"/>
      <c r="Y64" s="5"/>
    </row>
    <row r="65" spans="1:25">
      <c r="A65" s="43">
        <v>0.1</v>
      </c>
      <c r="B65" s="40">
        <v>78.900000000000006</v>
      </c>
      <c r="D65" s="42"/>
      <c r="E65" s="6">
        <v>4.3499999999999996</v>
      </c>
      <c r="H65" s="42"/>
      <c r="I65" s="40">
        <v>-9.1</v>
      </c>
      <c r="L65" s="42"/>
      <c r="M65" s="6">
        <v>2</v>
      </c>
      <c r="N65" s="40">
        <v>74.3</v>
      </c>
      <c r="P65" s="10"/>
      <c r="Q65" s="5"/>
      <c r="R65" s="5"/>
      <c r="S65" s="5"/>
      <c r="T65" s="5"/>
      <c r="U65" s="5"/>
      <c r="V65" s="5"/>
      <c r="W65" s="5"/>
      <c r="X65" s="5"/>
      <c r="Y65" s="5"/>
    </row>
    <row r="66" spans="1:25">
      <c r="A66" s="43">
        <v>0.05</v>
      </c>
      <c r="B66" s="40">
        <v>83.65</v>
      </c>
      <c r="D66" s="42"/>
      <c r="E66" s="6">
        <v>4.55</v>
      </c>
      <c r="H66" s="42"/>
      <c r="I66" s="40">
        <v>-9.1999999999999993</v>
      </c>
      <c r="L66" s="42"/>
      <c r="M66" s="6">
        <v>2.1</v>
      </c>
      <c r="N66" s="40">
        <v>60.5</v>
      </c>
      <c r="P66" s="10"/>
      <c r="Q66" s="5"/>
      <c r="R66" s="5"/>
      <c r="S66" s="5"/>
      <c r="T66" s="5"/>
      <c r="U66" s="5"/>
      <c r="V66" s="5"/>
      <c r="W66" s="5"/>
      <c r="X66" s="5"/>
      <c r="Y66" s="5"/>
    </row>
    <row r="67" spans="1:25">
      <c r="A67" s="43">
        <v>0.05</v>
      </c>
      <c r="B67" s="40">
        <v>69.3</v>
      </c>
      <c r="D67" s="42"/>
      <c r="E67" s="6">
        <v>4.6500000000000004</v>
      </c>
      <c r="H67" s="42"/>
      <c r="I67" s="40">
        <v>-9.15</v>
      </c>
      <c r="L67" s="42"/>
      <c r="M67" s="6">
        <v>2.15</v>
      </c>
      <c r="N67" s="40">
        <v>75.25</v>
      </c>
      <c r="P67" s="10"/>
      <c r="Q67" s="5"/>
      <c r="R67" s="5"/>
      <c r="S67" s="5"/>
      <c r="T67" s="5"/>
      <c r="U67" s="5"/>
      <c r="V67" s="5"/>
      <c r="W67" s="5"/>
      <c r="X67" s="5"/>
      <c r="Y67" s="5"/>
    </row>
    <row r="68" spans="1:25">
      <c r="A68" s="43">
        <v>0</v>
      </c>
      <c r="B68" s="40">
        <v>78</v>
      </c>
      <c r="D68" s="42"/>
      <c r="E68" s="6">
        <v>4.55</v>
      </c>
      <c r="H68" s="42"/>
      <c r="I68" s="40">
        <v>-9.25</v>
      </c>
      <c r="L68" s="42"/>
      <c r="M68" s="6">
        <v>1.95</v>
      </c>
      <c r="N68" s="40">
        <v>74.3</v>
      </c>
      <c r="P68" s="10"/>
      <c r="Q68" s="5"/>
      <c r="R68" s="5"/>
      <c r="S68" s="5"/>
      <c r="T68" s="5"/>
      <c r="U68" s="5"/>
      <c r="V68" s="5"/>
      <c r="W68" s="5"/>
      <c r="X68" s="5"/>
      <c r="Y68" s="5"/>
    </row>
    <row r="69" spans="1:25">
      <c r="A69" s="43">
        <v>0.15</v>
      </c>
      <c r="B69" s="40">
        <v>76.599999999999994</v>
      </c>
      <c r="D69" s="42"/>
      <c r="E69" s="6">
        <v>4.55</v>
      </c>
      <c r="H69" s="42"/>
      <c r="I69" s="40">
        <v>-9.25</v>
      </c>
      <c r="L69" s="42"/>
      <c r="M69" s="6">
        <v>2.1</v>
      </c>
      <c r="N69" s="40">
        <v>77.400000000000006</v>
      </c>
      <c r="P69" s="10"/>
      <c r="Q69" s="5"/>
      <c r="R69" s="5"/>
      <c r="S69" s="5"/>
      <c r="T69" s="5"/>
      <c r="U69" s="5"/>
      <c r="V69" s="5"/>
      <c r="W69" s="5"/>
      <c r="X69" s="5"/>
      <c r="Y69" s="5"/>
    </row>
    <row r="70" spans="1:25">
      <c r="A70" s="43">
        <v>0.1</v>
      </c>
      <c r="B70" s="40">
        <v>64.900000000000006</v>
      </c>
      <c r="D70" s="42"/>
      <c r="E70" s="6">
        <v>4.55</v>
      </c>
      <c r="H70" s="42"/>
      <c r="I70" s="40">
        <v>-9.3000000000000007</v>
      </c>
      <c r="L70" s="42"/>
      <c r="M70" s="6">
        <v>2.0499999999999998</v>
      </c>
      <c r="N70" s="40">
        <v>98.2</v>
      </c>
      <c r="P70" s="10"/>
      <c r="Q70" s="5"/>
      <c r="R70" s="5"/>
      <c r="S70" s="5"/>
      <c r="T70" s="5"/>
      <c r="U70" s="5"/>
      <c r="V70" s="5"/>
      <c r="W70" s="5"/>
      <c r="X70" s="5"/>
      <c r="Y70" s="5"/>
    </row>
    <row r="71" spans="1:25">
      <c r="A71" s="43">
        <v>0.1</v>
      </c>
      <c r="B71" s="40">
        <v>64.55</v>
      </c>
      <c r="D71" s="42"/>
      <c r="E71" s="6">
        <v>4.6500000000000004</v>
      </c>
      <c r="H71" s="42"/>
      <c r="I71" s="40">
        <v>-9.35</v>
      </c>
      <c r="L71" s="42"/>
      <c r="M71" s="6">
        <v>1.95</v>
      </c>
      <c r="N71" s="40">
        <v>77.55</v>
      </c>
      <c r="P71" s="10"/>
      <c r="Q71" s="5"/>
      <c r="R71" s="5"/>
      <c r="S71" s="5"/>
      <c r="T71" s="5"/>
      <c r="U71" s="5"/>
      <c r="V71" s="5"/>
      <c r="W71" s="5"/>
      <c r="X71" s="5"/>
      <c r="Y71" s="5"/>
    </row>
    <row r="72" spans="1:25">
      <c r="A72" s="43">
        <v>0.15</v>
      </c>
      <c r="B72" s="40">
        <v>68.55</v>
      </c>
      <c r="D72" s="42"/>
      <c r="E72" s="6">
        <v>4.5999999999999996</v>
      </c>
      <c r="H72" s="42"/>
      <c r="I72" s="40">
        <v>-9.1999999999999993</v>
      </c>
      <c r="L72" s="42"/>
      <c r="M72" s="6">
        <v>2</v>
      </c>
      <c r="N72" s="40">
        <v>83.25</v>
      </c>
      <c r="P72" s="10"/>
      <c r="Q72" s="5"/>
      <c r="R72" s="5"/>
      <c r="S72" s="5"/>
      <c r="T72" s="5"/>
      <c r="U72" s="5"/>
      <c r="V72" s="5"/>
      <c r="W72" s="5"/>
      <c r="X72" s="5"/>
      <c r="Y72" s="5"/>
    </row>
    <row r="73" spans="1:25">
      <c r="A73" s="43">
        <v>0.1</v>
      </c>
      <c r="B73" s="40">
        <v>72.3</v>
      </c>
      <c r="D73" s="42"/>
      <c r="E73" s="6">
        <v>4.5999999999999996</v>
      </c>
      <c r="H73" s="42"/>
      <c r="I73" s="40">
        <v>-9.3000000000000007</v>
      </c>
      <c r="L73" s="42"/>
      <c r="M73" s="6">
        <v>2.1</v>
      </c>
      <c r="N73" s="40">
        <v>75.5</v>
      </c>
      <c r="P73" s="10"/>
      <c r="Q73" s="5"/>
      <c r="R73" s="5"/>
      <c r="S73" s="5"/>
      <c r="T73" s="5"/>
      <c r="U73" s="5"/>
      <c r="V73" s="5"/>
      <c r="W73" s="5"/>
      <c r="X73" s="5"/>
      <c r="Y73" s="5"/>
    </row>
    <row r="74" spans="1:25">
      <c r="A74" s="43">
        <v>0.1</v>
      </c>
      <c r="B74" s="40">
        <v>71.75</v>
      </c>
      <c r="D74" s="42"/>
      <c r="E74" s="6">
        <v>4.3499999999999996</v>
      </c>
      <c r="H74" s="42"/>
      <c r="I74" s="40">
        <v>-9.15</v>
      </c>
      <c r="L74" s="42"/>
      <c r="M74" s="6">
        <v>1.95</v>
      </c>
      <c r="N74" s="40">
        <v>64.2</v>
      </c>
      <c r="P74" s="10"/>
      <c r="Q74" s="5"/>
      <c r="R74" s="5"/>
      <c r="S74" s="5"/>
      <c r="T74" s="5"/>
      <c r="U74" s="5"/>
      <c r="V74" s="5"/>
      <c r="W74" s="5"/>
      <c r="X74" s="5"/>
      <c r="Y74" s="5"/>
    </row>
    <row r="75" spans="1:25">
      <c r="A75" s="43">
        <v>0</v>
      </c>
      <c r="B75" s="40">
        <v>86.1</v>
      </c>
      <c r="D75" s="42"/>
      <c r="E75" s="6">
        <v>4.55</v>
      </c>
      <c r="H75" s="42"/>
      <c r="I75" s="40">
        <v>-9.1999999999999993</v>
      </c>
      <c r="L75" s="42"/>
      <c r="M75" s="6">
        <v>2</v>
      </c>
      <c r="N75" s="40">
        <v>94.7</v>
      </c>
      <c r="P75" s="10"/>
      <c r="Q75" s="5"/>
      <c r="R75" s="5"/>
      <c r="S75" s="5"/>
      <c r="T75" s="5"/>
      <c r="U75" s="5"/>
      <c r="V75" s="5"/>
      <c r="W75" s="5"/>
      <c r="X75" s="5"/>
      <c r="Y75" s="5"/>
    </row>
    <row r="76" spans="1:25">
      <c r="A76" s="43">
        <v>0.3</v>
      </c>
      <c r="B76" s="40">
        <v>79.05</v>
      </c>
      <c r="D76" s="42"/>
      <c r="E76" s="6">
        <v>4.5999999999999996</v>
      </c>
      <c r="H76" s="42"/>
      <c r="I76" s="40">
        <v>-9.25</v>
      </c>
      <c r="L76" s="42"/>
      <c r="M76" s="6">
        <v>2</v>
      </c>
      <c r="N76" s="40">
        <v>91.55</v>
      </c>
      <c r="P76" s="10"/>
      <c r="Q76" s="5"/>
      <c r="R76" s="5"/>
      <c r="S76" s="5"/>
      <c r="T76" s="5"/>
      <c r="U76" s="5"/>
      <c r="V76" s="5"/>
      <c r="W76" s="5"/>
      <c r="X76" s="5"/>
      <c r="Y76" s="5"/>
    </row>
    <row r="77" spans="1:25">
      <c r="A77" s="43">
        <v>0.1</v>
      </c>
      <c r="B77" s="40">
        <v>62.55</v>
      </c>
      <c r="D77" s="42"/>
      <c r="E77" s="6">
        <v>4.45</v>
      </c>
      <c r="H77" s="42"/>
      <c r="I77" s="40">
        <v>-9.25</v>
      </c>
      <c r="L77" s="42"/>
      <c r="M77" s="6">
        <v>2.15</v>
      </c>
      <c r="N77" s="40">
        <v>65.8</v>
      </c>
      <c r="P77" s="10"/>
      <c r="Q77" s="5"/>
      <c r="R77" s="5"/>
      <c r="S77" s="5"/>
      <c r="T77" s="5"/>
      <c r="U77" s="5"/>
      <c r="V77" s="5"/>
      <c r="W77" s="5"/>
      <c r="X77" s="5"/>
      <c r="Y77" s="5"/>
    </row>
    <row r="78" spans="1:25">
      <c r="A78" s="43">
        <v>0</v>
      </c>
      <c r="B78" s="40">
        <v>61.6</v>
      </c>
      <c r="D78" s="42"/>
      <c r="E78" s="6">
        <v>4.5</v>
      </c>
      <c r="H78" s="42"/>
      <c r="I78" s="40">
        <v>-9.3000000000000007</v>
      </c>
      <c r="L78" s="42"/>
      <c r="M78" s="6">
        <v>2</v>
      </c>
      <c r="N78" s="40">
        <v>60.95</v>
      </c>
      <c r="P78" s="10"/>
      <c r="Q78" s="5"/>
      <c r="R78" s="5"/>
      <c r="S78" s="5"/>
      <c r="T78" s="5"/>
      <c r="U78" s="5"/>
      <c r="V78" s="5"/>
      <c r="W78" s="5"/>
      <c r="X78" s="5"/>
      <c r="Y78" s="5"/>
    </row>
    <row r="79" spans="1:25">
      <c r="A79" s="43">
        <v>0</v>
      </c>
      <c r="B79" s="40">
        <v>94.3</v>
      </c>
      <c r="D79" s="42"/>
      <c r="E79" s="6">
        <v>4.45</v>
      </c>
      <c r="H79" s="42"/>
      <c r="I79" s="40">
        <v>-9.25</v>
      </c>
      <c r="L79" s="42"/>
      <c r="M79" s="6">
        <v>1.95</v>
      </c>
      <c r="N79" s="40">
        <v>98.05</v>
      </c>
      <c r="P79" s="10"/>
      <c r="Q79" s="5"/>
      <c r="R79" s="5"/>
      <c r="S79" s="5"/>
      <c r="T79" s="5"/>
      <c r="U79" s="5"/>
      <c r="V79" s="5"/>
      <c r="W79" s="5"/>
      <c r="X79" s="5"/>
      <c r="Y79" s="5"/>
    </row>
    <row r="80" spans="1:25">
      <c r="A80" s="43">
        <v>0.05</v>
      </c>
      <c r="B80" s="40">
        <v>81.7</v>
      </c>
      <c r="D80" s="42"/>
      <c r="E80" s="6">
        <v>4.45</v>
      </c>
      <c r="H80" s="42"/>
      <c r="I80" s="40">
        <v>-9.1999999999999993</v>
      </c>
      <c r="L80" s="42"/>
      <c r="M80" s="6">
        <v>2</v>
      </c>
      <c r="N80" s="40">
        <v>96.4</v>
      </c>
      <c r="P80" s="10"/>
      <c r="Q80" s="5"/>
      <c r="R80" s="5"/>
      <c r="S80" s="5"/>
      <c r="T80" s="5"/>
      <c r="U80" s="5"/>
      <c r="V80" s="5"/>
      <c r="W80" s="5"/>
      <c r="X80" s="5"/>
      <c r="Y80" s="5"/>
    </row>
    <row r="81" spans="1:25">
      <c r="A81" s="43">
        <v>0.1</v>
      </c>
      <c r="B81" s="40">
        <v>81.150000000000006</v>
      </c>
      <c r="D81" s="42"/>
      <c r="E81" s="6">
        <v>4.3</v>
      </c>
      <c r="H81" s="42"/>
      <c r="I81" s="40">
        <v>-9.15</v>
      </c>
      <c r="L81" s="42"/>
      <c r="M81" s="6">
        <v>2</v>
      </c>
      <c r="N81" s="40">
        <v>41.9</v>
      </c>
      <c r="P81" s="10"/>
      <c r="Q81" s="5"/>
      <c r="R81" s="5"/>
      <c r="S81" s="5"/>
      <c r="T81" s="5"/>
      <c r="U81" s="5"/>
      <c r="V81" s="5"/>
      <c r="W81" s="5"/>
      <c r="X81" s="5"/>
      <c r="Y81" s="5"/>
    </row>
    <row r="82" spans="1:25">
      <c r="A82" s="43">
        <v>0.05</v>
      </c>
      <c r="B82" s="40">
        <v>84.2</v>
      </c>
      <c r="D82" s="42"/>
      <c r="E82" s="6">
        <v>4.5</v>
      </c>
      <c r="H82" s="42"/>
      <c r="I82" s="40">
        <v>-9.1</v>
      </c>
      <c r="L82" s="42"/>
      <c r="M82" s="6">
        <v>2</v>
      </c>
      <c r="N82" s="40">
        <v>83.6</v>
      </c>
      <c r="P82" s="10"/>
      <c r="Q82" s="5"/>
      <c r="R82" s="5"/>
      <c r="S82" s="5"/>
      <c r="T82" s="5"/>
      <c r="U82" s="5"/>
      <c r="V82" s="5"/>
      <c r="W82" s="5"/>
      <c r="X82" s="5"/>
      <c r="Y82" s="5"/>
    </row>
    <row r="83" spans="1:25">
      <c r="A83" s="43">
        <v>-0.1</v>
      </c>
      <c r="B83" s="40">
        <v>91.4</v>
      </c>
      <c r="D83" s="42"/>
      <c r="E83" s="6">
        <v>4.6500000000000004</v>
      </c>
      <c r="H83" s="42"/>
      <c r="I83" s="40">
        <v>-9.0500000000000007</v>
      </c>
      <c r="L83" s="42"/>
      <c r="M83" s="6">
        <v>1.95</v>
      </c>
      <c r="N83" s="40">
        <v>64.55</v>
      </c>
      <c r="P83" s="10"/>
      <c r="Q83" s="5"/>
      <c r="R83" s="5"/>
      <c r="S83" s="5"/>
      <c r="T83" s="5"/>
      <c r="U83" s="5"/>
      <c r="V83" s="5"/>
      <c r="W83" s="5"/>
      <c r="X83" s="5"/>
      <c r="Y83" s="5"/>
    </row>
    <row r="84" spans="1:25">
      <c r="A84" s="43">
        <v>0.05</v>
      </c>
      <c r="B84" s="40">
        <v>89.4</v>
      </c>
      <c r="D84" s="42"/>
      <c r="E84" s="6">
        <v>4.45</v>
      </c>
      <c r="H84" s="42"/>
      <c r="I84" s="40">
        <v>-9.1999999999999993</v>
      </c>
      <c r="L84" s="42"/>
      <c r="M84" s="6">
        <v>2</v>
      </c>
      <c r="N84" s="40">
        <v>84.1</v>
      </c>
      <c r="P84" s="10"/>
      <c r="Q84" s="5"/>
      <c r="R84" s="5"/>
      <c r="S84" s="5"/>
      <c r="T84" s="5"/>
      <c r="U84" s="5"/>
      <c r="V84" s="5"/>
      <c r="W84" s="5"/>
      <c r="X84" s="5"/>
      <c r="Y84" s="5"/>
    </row>
    <row r="85" spans="1:25">
      <c r="A85" s="5">
        <v>0.1</v>
      </c>
      <c r="B85" s="40">
        <v>71.75</v>
      </c>
      <c r="D85" s="42"/>
      <c r="E85" s="6">
        <v>4.5999999999999996</v>
      </c>
      <c r="H85" s="42"/>
      <c r="I85" s="40">
        <v>-9.25</v>
      </c>
      <c r="L85" s="42"/>
      <c r="M85" s="6">
        <v>2.15</v>
      </c>
      <c r="N85" s="40">
        <v>59.7</v>
      </c>
      <c r="P85" s="10"/>
      <c r="Q85" s="5"/>
      <c r="R85" s="5"/>
      <c r="S85" s="5"/>
      <c r="T85" s="5"/>
      <c r="U85" s="5"/>
      <c r="V85" s="5"/>
      <c r="W85" s="5"/>
      <c r="X85" s="5"/>
      <c r="Y85" s="5"/>
    </row>
    <row r="86" spans="1:25">
      <c r="A86" s="5">
        <v>0.15</v>
      </c>
      <c r="B86" s="40">
        <v>74.7</v>
      </c>
      <c r="D86" s="42"/>
      <c r="E86" s="6">
        <v>4.55</v>
      </c>
      <c r="H86" s="42"/>
      <c r="I86" s="40">
        <v>-9.1999999999999993</v>
      </c>
      <c r="L86" s="42"/>
      <c r="M86" s="6">
        <v>2</v>
      </c>
      <c r="N86" s="40">
        <v>69.5</v>
      </c>
      <c r="P86" s="10"/>
      <c r="Q86" s="5"/>
      <c r="R86" s="5"/>
      <c r="S86" s="5"/>
      <c r="T86" s="5"/>
      <c r="U86" s="5"/>
      <c r="V86" s="5"/>
      <c r="W86" s="5"/>
      <c r="X86" s="5"/>
      <c r="Y86" s="5"/>
    </row>
    <row r="87" spans="1:25">
      <c r="A87" s="5">
        <v>0</v>
      </c>
      <c r="B87" s="40">
        <v>83.9</v>
      </c>
      <c r="D87" s="42"/>
      <c r="E87" s="6">
        <v>4.5</v>
      </c>
      <c r="H87" s="42"/>
      <c r="I87" s="40">
        <v>-9.15</v>
      </c>
      <c r="L87" s="42"/>
      <c r="M87" s="6">
        <v>2</v>
      </c>
      <c r="N87" s="40">
        <v>48.6</v>
      </c>
      <c r="P87" s="10"/>
      <c r="Q87" s="5"/>
      <c r="R87" s="5"/>
      <c r="S87" s="5"/>
      <c r="T87" s="5"/>
      <c r="U87" s="5"/>
      <c r="V87" s="5"/>
      <c r="W87" s="5"/>
      <c r="X87" s="5"/>
      <c r="Y87" s="5"/>
    </row>
    <row r="88" spans="1:25">
      <c r="A88" s="5">
        <v>0</v>
      </c>
      <c r="B88" s="40">
        <v>68.599999999999994</v>
      </c>
      <c r="D88" s="42"/>
      <c r="E88" s="6">
        <v>4.55</v>
      </c>
      <c r="H88" s="42"/>
      <c r="I88" s="40">
        <v>-9.1</v>
      </c>
      <c r="L88" s="42"/>
      <c r="M88" s="6">
        <v>2</v>
      </c>
      <c r="N88" s="40">
        <v>80.5</v>
      </c>
      <c r="P88" s="10"/>
      <c r="Q88" s="5"/>
      <c r="R88" s="5"/>
      <c r="S88" s="5"/>
      <c r="T88" s="5"/>
      <c r="U88" s="5"/>
      <c r="V88" s="5"/>
      <c r="W88" s="5"/>
      <c r="X88" s="5"/>
      <c r="Y88" s="5"/>
    </row>
    <row r="89" spans="1:25">
      <c r="A89" s="5">
        <v>0</v>
      </c>
      <c r="B89" s="40">
        <v>52.8</v>
      </c>
      <c r="D89" s="42"/>
      <c r="E89" s="6">
        <v>4.55</v>
      </c>
      <c r="H89" s="42"/>
      <c r="I89" s="40">
        <v>-9.25</v>
      </c>
      <c r="L89" s="42"/>
      <c r="M89" s="6">
        <v>2.0499999999999998</v>
      </c>
      <c r="N89" s="40">
        <v>49.7</v>
      </c>
      <c r="P89" s="10"/>
      <c r="Q89" s="5"/>
      <c r="R89" s="5"/>
      <c r="S89" s="5"/>
      <c r="T89" s="5"/>
      <c r="U89" s="5"/>
      <c r="V89" s="5"/>
      <c r="W89" s="5"/>
      <c r="X89" s="5"/>
      <c r="Y89" s="5"/>
    </row>
    <row r="90" spans="1:25">
      <c r="A90" s="5">
        <v>0.15</v>
      </c>
      <c r="B90" s="40">
        <v>42.5</v>
      </c>
      <c r="D90" s="42"/>
      <c r="E90" s="6">
        <v>4.5</v>
      </c>
      <c r="H90" s="42"/>
      <c r="I90" s="40">
        <v>-9.15</v>
      </c>
      <c r="L90" s="42"/>
      <c r="M90" s="6">
        <v>2.15</v>
      </c>
      <c r="N90" s="40">
        <v>82.2</v>
      </c>
      <c r="P90" s="10"/>
      <c r="Q90" s="5"/>
      <c r="R90" s="5"/>
      <c r="S90" s="5"/>
      <c r="T90" s="5"/>
      <c r="U90" s="5"/>
      <c r="V90" s="5"/>
      <c r="W90" s="5"/>
      <c r="X90" s="5"/>
      <c r="Y90" s="5"/>
    </row>
    <row r="91" spans="1:25">
      <c r="A91" s="5">
        <v>0</v>
      </c>
      <c r="B91" s="40">
        <v>52.9</v>
      </c>
      <c r="D91" s="42"/>
      <c r="E91" s="6">
        <v>4.55</v>
      </c>
      <c r="H91" s="42"/>
      <c r="I91" s="40">
        <v>-9.15</v>
      </c>
      <c r="L91" s="42"/>
      <c r="M91" s="6">
        <v>2.0499999999999998</v>
      </c>
      <c r="N91" s="40">
        <v>57.3</v>
      </c>
      <c r="P91" s="10"/>
      <c r="Q91" s="5"/>
      <c r="R91" s="5"/>
      <c r="S91" s="5"/>
      <c r="T91" s="5"/>
      <c r="U91" s="5"/>
      <c r="V91" s="5"/>
      <c r="W91" s="5"/>
      <c r="X91" s="5"/>
      <c r="Y91" s="5"/>
    </row>
    <row r="92" spans="1:25">
      <c r="A92" s="5">
        <v>0</v>
      </c>
      <c r="B92" s="5"/>
      <c r="D92" s="42"/>
      <c r="E92" s="6">
        <v>4.5999999999999996</v>
      </c>
      <c r="H92" s="42"/>
      <c r="I92" s="40">
        <v>-9.15</v>
      </c>
      <c r="L92" s="42"/>
      <c r="M92" s="6">
        <v>2</v>
      </c>
      <c r="N92" s="5"/>
      <c r="P92" s="10"/>
      <c r="Q92" s="5"/>
      <c r="R92" s="5"/>
      <c r="S92" s="5"/>
      <c r="T92" s="5"/>
      <c r="U92" s="5"/>
      <c r="V92" s="5"/>
      <c r="W92" s="5"/>
      <c r="X92" s="5"/>
      <c r="Y92" s="5"/>
    </row>
    <row r="93" spans="1:25">
      <c r="A93" s="5">
        <v>0</v>
      </c>
      <c r="B93" s="5"/>
      <c r="D93" s="42"/>
      <c r="E93" s="6">
        <v>4.5</v>
      </c>
      <c r="H93" s="42"/>
      <c r="I93" s="40">
        <v>-9.15</v>
      </c>
      <c r="L93" s="42"/>
      <c r="M93" s="6">
        <v>2.0499999999999998</v>
      </c>
      <c r="N93" s="5"/>
      <c r="P93" s="10"/>
      <c r="Q93" s="5"/>
      <c r="R93" s="5"/>
      <c r="S93" s="5"/>
      <c r="T93" s="5"/>
      <c r="U93" s="5"/>
      <c r="V93" s="5"/>
      <c r="W93" s="5"/>
      <c r="X93" s="5"/>
      <c r="Y93" s="5"/>
    </row>
    <row r="94" spans="1:25">
      <c r="A94" s="5">
        <v>0.05</v>
      </c>
      <c r="B94" s="5"/>
      <c r="D94" s="42"/>
      <c r="E94" s="6">
        <v>4.4000000000000004</v>
      </c>
      <c r="H94" s="42"/>
      <c r="I94" s="40">
        <v>-9</v>
      </c>
      <c r="L94" s="42"/>
      <c r="M94" s="6">
        <v>1.95</v>
      </c>
      <c r="N94" s="5"/>
      <c r="P94" s="10"/>
      <c r="Q94" s="5"/>
      <c r="R94" s="5"/>
      <c r="S94" s="5"/>
      <c r="T94" s="5"/>
      <c r="U94" s="5"/>
      <c r="V94" s="5"/>
      <c r="W94" s="5"/>
      <c r="X94" s="5"/>
      <c r="Y94" s="5"/>
    </row>
    <row r="95" spans="1:25">
      <c r="A95" s="5">
        <v>0.1</v>
      </c>
      <c r="B95" s="5"/>
      <c r="D95" s="42"/>
      <c r="E95" s="6">
        <v>4.5999999999999996</v>
      </c>
      <c r="H95" s="42"/>
      <c r="I95" s="40">
        <v>-9.25</v>
      </c>
      <c r="L95" s="42"/>
      <c r="M95" s="6">
        <v>2</v>
      </c>
      <c r="N95" s="5"/>
      <c r="P95" s="10"/>
      <c r="Q95" s="5"/>
      <c r="R95" s="5"/>
      <c r="S95" s="5"/>
      <c r="T95" s="5"/>
      <c r="U95" s="5"/>
      <c r="V95" s="5"/>
      <c r="W95" s="5"/>
      <c r="X95" s="5"/>
      <c r="Y95" s="5"/>
    </row>
    <row r="96" spans="1:25">
      <c r="A96" s="5">
        <v>0</v>
      </c>
      <c r="B96" s="5"/>
      <c r="D96" s="42"/>
      <c r="E96" s="6">
        <v>4.55</v>
      </c>
      <c r="H96" s="42"/>
      <c r="I96" s="40">
        <v>-9.1999999999999993</v>
      </c>
      <c r="L96" s="42"/>
      <c r="M96" s="6">
        <v>2</v>
      </c>
      <c r="N96" s="5"/>
      <c r="P96" s="10"/>
      <c r="Q96" s="5"/>
      <c r="R96" s="5"/>
      <c r="S96" s="5"/>
      <c r="T96" s="5"/>
      <c r="U96" s="5"/>
      <c r="V96" s="5"/>
      <c r="W96" s="5"/>
      <c r="X96" s="5"/>
      <c r="Y96" s="5"/>
    </row>
    <row r="97" spans="1:25">
      <c r="A97" s="5">
        <v>0.05</v>
      </c>
      <c r="B97" s="5"/>
      <c r="D97" s="42"/>
      <c r="E97" s="6">
        <v>4.3499999999999996</v>
      </c>
      <c r="H97" s="42"/>
      <c r="I97" s="40">
        <v>-9</v>
      </c>
      <c r="L97" s="42"/>
      <c r="M97" s="6">
        <v>1.95</v>
      </c>
      <c r="N97" s="5"/>
      <c r="P97" s="10"/>
      <c r="Q97" s="5"/>
      <c r="R97" s="5"/>
      <c r="S97" s="5"/>
      <c r="T97" s="5"/>
      <c r="U97" s="5"/>
      <c r="V97" s="5"/>
      <c r="W97" s="5"/>
      <c r="X97" s="5"/>
      <c r="Y97" s="5"/>
    </row>
    <row r="98" spans="1:25">
      <c r="A98" s="5">
        <v>0.1</v>
      </c>
      <c r="B98" s="5"/>
      <c r="D98" s="42"/>
      <c r="E98" s="6">
        <v>4.6500000000000004</v>
      </c>
      <c r="H98" s="42"/>
      <c r="I98" s="40">
        <v>-9.25</v>
      </c>
      <c r="L98" s="42"/>
      <c r="M98" s="6">
        <v>2.15</v>
      </c>
      <c r="N98" s="5"/>
      <c r="P98" s="10"/>
      <c r="Q98" s="5"/>
      <c r="R98" s="5"/>
      <c r="S98" s="5"/>
      <c r="T98" s="5"/>
      <c r="U98" s="5"/>
      <c r="V98" s="5"/>
      <c r="W98" s="5"/>
      <c r="X98" s="5"/>
      <c r="Y98" s="5"/>
    </row>
    <row r="99" spans="1:25">
      <c r="A99" s="5">
        <v>0</v>
      </c>
      <c r="B99" s="5"/>
      <c r="D99" s="42"/>
      <c r="E99" s="6">
        <v>4.45</v>
      </c>
      <c r="H99" s="42"/>
      <c r="I99" s="40">
        <v>-9.1999999999999993</v>
      </c>
      <c r="L99" s="42"/>
      <c r="M99" s="6">
        <v>2.1</v>
      </c>
      <c r="N99" s="5"/>
      <c r="P99" s="10"/>
      <c r="Q99" s="5"/>
      <c r="R99" s="5"/>
      <c r="S99" s="5"/>
      <c r="T99" s="5"/>
      <c r="U99" s="5"/>
      <c r="V99" s="5"/>
      <c r="W99" s="5"/>
      <c r="X99" s="5"/>
      <c r="Y99" s="5"/>
    </row>
    <row r="100" spans="1:25">
      <c r="A100" s="5">
        <v>0.05</v>
      </c>
      <c r="B100" s="5"/>
      <c r="D100" s="42"/>
      <c r="E100" s="6">
        <v>4.45</v>
      </c>
      <c r="H100" s="42"/>
      <c r="I100" s="40">
        <v>-9.1</v>
      </c>
      <c r="L100" s="42"/>
      <c r="M100" s="6">
        <v>1.95</v>
      </c>
      <c r="N100" s="5"/>
      <c r="P100" s="10"/>
      <c r="Q100" s="5"/>
      <c r="R100" s="5"/>
      <c r="S100" s="5"/>
      <c r="T100" s="5"/>
      <c r="U100" s="5"/>
      <c r="V100" s="5"/>
      <c r="W100" s="5"/>
      <c r="X100" s="5"/>
      <c r="Y100" s="5"/>
    </row>
    <row r="101" spans="1:25">
      <c r="A101" s="5">
        <v>0.15</v>
      </c>
      <c r="B101" s="5"/>
      <c r="D101" s="42"/>
      <c r="E101" s="6">
        <v>4.55</v>
      </c>
      <c r="H101" s="42"/>
      <c r="I101" s="40">
        <v>-9.15</v>
      </c>
      <c r="L101" s="42"/>
      <c r="M101" s="6">
        <v>1.95</v>
      </c>
      <c r="N101" s="5"/>
      <c r="P101" s="10"/>
      <c r="Q101" s="5"/>
      <c r="R101" s="5"/>
      <c r="S101" s="5"/>
      <c r="T101" s="5"/>
      <c r="U101" s="5"/>
      <c r="V101" s="5"/>
      <c r="W101" s="5"/>
      <c r="X101" s="5"/>
      <c r="Y101" s="5"/>
    </row>
    <row r="102" spans="1:25">
      <c r="A102" s="5">
        <v>0.1</v>
      </c>
      <c r="B102" s="5"/>
      <c r="D102" s="42"/>
      <c r="E102" s="6">
        <v>4.5999999999999996</v>
      </c>
      <c r="H102" s="42"/>
      <c r="I102" s="40">
        <v>-9.1</v>
      </c>
      <c r="L102" s="42"/>
      <c r="M102" s="6">
        <v>2.0499999999999998</v>
      </c>
      <c r="N102" s="5"/>
      <c r="P102" s="10"/>
      <c r="Q102" s="5"/>
      <c r="R102" s="5"/>
      <c r="S102" s="5"/>
      <c r="T102" s="5"/>
      <c r="U102" s="5"/>
      <c r="V102" s="5"/>
      <c r="W102" s="5"/>
      <c r="X102" s="5"/>
      <c r="Y102" s="5"/>
    </row>
    <row r="103" spans="1:25">
      <c r="A103" s="5">
        <v>0</v>
      </c>
      <c r="B103" s="5"/>
      <c r="D103" s="42"/>
      <c r="E103" s="6">
        <v>4.55</v>
      </c>
      <c r="F103" s="5"/>
      <c r="H103" s="42"/>
      <c r="I103" s="40">
        <v>-9.1</v>
      </c>
      <c r="L103" s="42"/>
      <c r="M103" s="6">
        <v>2.15</v>
      </c>
      <c r="N103" s="5"/>
      <c r="P103" s="10"/>
      <c r="Q103" s="5"/>
      <c r="R103" s="5"/>
      <c r="S103" s="5"/>
      <c r="T103" s="5"/>
      <c r="U103" s="5"/>
      <c r="V103" s="5"/>
      <c r="W103" s="5"/>
      <c r="X103" s="5"/>
      <c r="Y103" s="5"/>
    </row>
    <row r="104" spans="1:25">
      <c r="A104" s="43">
        <v>0</v>
      </c>
      <c r="D104" s="42"/>
      <c r="E104" s="6">
        <v>4.7</v>
      </c>
      <c r="F104" s="5"/>
      <c r="H104" s="42"/>
      <c r="I104" s="40">
        <v>-9.25</v>
      </c>
      <c r="L104" s="42"/>
      <c r="M104" s="6">
        <v>2</v>
      </c>
      <c r="N104" s="5"/>
      <c r="P104" s="10"/>
      <c r="Q104" s="5"/>
      <c r="R104" s="5"/>
      <c r="S104" s="5"/>
      <c r="T104" s="5"/>
      <c r="U104" s="5"/>
      <c r="V104" s="5"/>
      <c r="W104" s="5"/>
      <c r="X104" s="5"/>
      <c r="Y104" s="5"/>
    </row>
    <row r="105" spans="1:25">
      <c r="A105" s="43">
        <v>0.05</v>
      </c>
      <c r="D105" s="42"/>
      <c r="E105" s="6">
        <v>4.5999999999999996</v>
      </c>
      <c r="F105" s="5"/>
      <c r="H105" s="42"/>
      <c r="I105" s="40">
        <v>-9.15</v>
      </c>
      <c r="L105" s="42"/>
      <c r="M105" s="6">
        <v>2.1</v>
      </c>
      <c r="N105" s="5"/>
      <c r="P105" s="10"/>
      <c r="Q105" s="5"/>
      <c r="R105" s="5"/>
      <c r="S105" s="5"/>
      <c r="T105" s="5"/>
      <c r="U105" s="5"/>
      <c r="V105" s="5"/>
      <c r="W105" s="5"/>
      <c r="X105" s="5"/>
      <c r="Y105" s="5"/>
    </row>
    <row r="106" spans="1:25">
      <c r="A106" s="43">
        <v>0</v>
      </c>
      <c r="D106" s="42"/>
      <c r="E106" s="6">
        <v>4.4800000000000004</v>
      </c>
      <c r="F106" s="5"/>
      <c r="H106" s="42"/>
      <c r="I106" s="40">
        <v>-9.1</v>
      </c>
      <c r="L106" s="42"/>
      <c r="M106" s="6">
        <v>2.0499999999999998</v>
      </c>
      <c r="N106" s="5"/>
      <c r="P106" s="10"/>
      <c r="Q106" s="5"/>
      <c r="R106" s="5"/>
      <c r="S106" s="5"/>
      <c r="T106" s="5"/>
      <c r="U106" s="5"/>
      <c r="V106" s="5"/>
      <c r="W106" s="5"/>
      <c r="X106" s="5"/>
      <c r="Y106" s="5"/>
    </row>
    <row r="107" spans="1:25">
      <c r="A107" s="43">
        <v>0.1</v>
      </c>
      <c r="D107" s="42"/>
      <c r="E107" s="6">
        <v>4.6500000000000004</v>
      </c>
      <c r="F107" s="5"/>
      <c r="H107" s="42"/>
      <c r="I107" s="40">
        <v>-9.1</v>
      </c>
      <c r="L107" s="42"/>
      <c r="M107" s="6">
        <v>2</v>
      </c>
      <c r="N107" s="5"/>
      <c r="P107" s="10"/>
      <c r="Q107" s="5"/>
      <c r="R107" s="5"/>
      <c r="S107" s="5"/>
      <c r="T107" s="5"/>
      <c r="U107" s="5"/>
      <c r="V107" s="5"/>
      <c r="W107" s="5"/>
      <c r="X107" s="5"/>
      <c r="Y107" s="5"/>
    </row>
    <row r="108" spans="1:25">
      <c r="A108" s="43">
        <v>0.1</v>
      </c>
      <c r="D108" s="42"/>
      <c r="E108" s="6">
        <v>4.45</v>
      </c>
      <c r="F108" s="5"/>
      <c r="H108" s="42"/>
      <c r="I108" s="40">
        <v>-9.1</v>
      </c>
      <c r="L108" s="42"/>
      <c r="M108" s="6">
        <v>1.95</v>
      </c>
      <c r="N108" s="5"/>
      <c r="P108" s="10"/>
      <c r="Q108" s="5"/>
      <c r="R108" s="5"/>
      <c r="S108" s="5"/>
      <c r="T108" s="5"/>
      <c r="U108" s="5"/>
      <c r="V108" s="5"/>
      <c r="W108" s="5"/>
      <c r="X108" s="5"/>
      <c r="Y108" s="5"/>
    </row>
    <row r="109" spans="1:25">
      <c r="A109" s="43">
        <v>0.05</v>
      </c>
      <c r="D109" s="42"/>
      <c r="E109" s="6">
        <v>4.5999999999999996</v>
      </c>
      <c r="F109" s="5"/>
      <c r="H109" s="42"/>
      <c r="I109" s="40">
        <v>-9.25</v>
      </c>
      <c r="L109" s="42"/>
      <c r="M109" s="6">
        <v>2</v>
      </c>
      <c r="N109" s="5"/>
      <c r="P109" s="10"/>
      <c r="Q109" s="5"/>
      <c r="R109" s="5"/>
      <c r="S109" s="5"/>
      <c r="T109" s="5"/>
      <c r="U109" s="5"/>
      <c r="V109" s="5"/>
      <c r="W109" s="5"/>
      <c r="X109" s="5"/>
      <c r="Y109" s="5"/>
    </row>
    <row r="110" spans="1:25">
      <c r="A110" s="43">
        <v>0.1</v>
      </c>
      <c r="D110" s="42"/>
      <c r="E110" s="6">
        <v>4.3499999999999996</v>
      </c>
      <c r="F110" s="5"/>
      <c r="H110" s="42"/>
      <c r="I110" s="40">
        <v>-9.0500000000000007</v>
      </c>
      <c r="L110" s="42"/>
      <c r="M110" s="6">
        <v>1.95</v>
      </c>
      <c r="N110" s="5"/>
      <c r="P110" s="10"/>
      <c r="Q110" s="5"/>
      <c r="R110" s="5"/>
      <c r="S110" s="5"/>
      <c r="T110" s="5"/>
      <c r="U110" s="5"/>
      <c r="V110" s="5"/>
      <c r="W110" s="5"/>
      <c r="X110" s="5"/>
      <c r="Y110" s="5"/>
    </row>
    <row r="111" spans="1:25">
      <c r="A111" s="43">
        <v>0</v>
      </c>
      <c r="D111" s="42"/>
      <c r="E111" s="6">
        <v>4.5</v>
      </c>
      <c r="F111" s="5"/>
      <c r="H111" s="42"/>
      <c r="I111" s="40">
        <v>-9.1999999999999993</v>
      </c>
      <c r="L111" s="42"/>
      <c r="M111" s="6">
        <v>2.15</v>
      </c>
      <c r="N111" s="5"/>
      <c r="P111" s="10"/>
      <c r="Q111" s="5"/>
      <c r="R111" s="5"/>
      <c r="S111" s="5"/>
      <c r="T111" s="5"/>
      <c r="U111" s="5"/>
      <c r="V111" s="5"/>
      <c r="W111" s="5"/>
      <c r="X111" s="5"/>
      <c r="Y111" s="5"/>
    </row>
    <row r="112" spans="1:25">
      <c r="A112" s="43">
        <v>0</v>
      </c>
      <c r="D112" s="42"/>
      <c r="E112" s="6">
        <v>4.45</v>
      </c>
      <c r="F112" s="5"/>
      <c r="H112" s="42"/>
      <c r="I112" s="40">
        <v>-9.0500000000000007</v>
      </c>
      <c r="L112" s="42"/>
      <c r="M112" s="6">
        <v>2</v>
      </c>
      <c r="N112" s="5"/>
      <c r="P112" s="10"/>
      <c r="Q112" s="5"/>
      <c r="R112" s="5"/>
      <c r="S112" s="5"/>
      <c r="T112" s="5"/>
      <c r="U112" s="5"/>
      <c r="V112" s="5"/>
      <c r="W112" s="5"/>
      <c r="X112" s="5"/>
      <c r="Y112" s="5"/>
    </row>
    <row r="113" spans="1:25">
      <c r="A113" s="43">
        <v>0.05</v>
      </c>
      <c r="D113" s="42"/>
      <c r="E113" s="6">
        <v>4.5</v>
      </c>
      <c r="F113" s="5"/>
      <c r="H113" s="42"/>
      <c r="I113" s="40">
        <v>-9.1999999999999993</v>
      </c>
      <c r="L113" s="42"/>
      <c r="M113" s="6">
        <v>2.0499999999999998</v>
      </c>
      <c r="N113" s="5"/>
      <c r="P113" s="10"/>
      <c r="Q113" s="5"/>
      <c r="R113" s="5"/>
      <c r="S113" s="5"/>
      <c r="T113" s="5"/>
      <c r="U113" s="5"/>
      <c r="V113" s="5"/>
      <c r="W113" s="5"/>
      <c r="X113" s="5"/>
      <c r="Y113" s="5"/>
    </row>
    <row r="114" spans="1:25">
      <c r="A114" s="43">
        <v>0.05</v>
      </c>
      <c r="D114" s="42"/>
      <c r="E114" s="6">
        <v>4.55</v>
      </c>
      <c r="F114" s="5"/>
      <c r="H114" s="42"/>
      <c r="I114" s="40">
        <v>-9.3000000000000007</v>
      </c>
      <c r="L114" s="42"/>
      <c r="M114" s="6">
        <v>2</v>
      </c>
      <c r="N114" s="5"/>
      <c r="P114" s="10"/>
      <c r="Q114" s="5"/>
      <c r="R114" s="5"/>
      <c r="S114" s="5"/>
      <c r="T114" s="5"/>
      <c r="U114" s="5"/>
      <c r="V114" s="5"/>
      <c r="W114" s="5"/>
      <c r="X114" s="5"/>
      <c r="Y114" s="5"/>
    </row>
    <row r="115" spans="1:25">
      <c r="A115" s="43">
        <v>0.05</v>
      </c>
      <c r="D115" s="42"/>
      <c r="E115" s="6">
        <v>4.5</v>
      </c>
      <c r="F115" s="5"/>
      <c r="H115" s="42"/>
      <c r="I115" s="40">
        <v>-9.15</v>
      </c>
      <c r="L115" s="42"/>
      <c r="M115" s="6">
        <v>2.15</v>
      </c>
      <c r="N115" s="5"/>
      <c r="P115" s="10"/>
      <c r="Q115" s="5"/>
      <c r="R115" s="5"/>
      <c r="S115" s="5"/>
      <c r="T115" s="5"/>
      <c r="U115" s="5"/>
      <c r="V115" s="5"/>
      <c r="W115" s="5"/>
      <c r="X115" s="5"/>
      <c r="Y115" s="5"/>
    </row>
    <row r="116" spans="1:25">
      <c r="A116" s="43">
        <v>0.1</v>
      </c>
      <c r="B116" s="5"/>
      <c r="D116" s="42"/>
      <c r="E116" s="6">
        <v>4.45</v>
      </c>
      <c r="F116" s="5"/>
      <c r="H116" s="42"/>
      <c r="I116" s="40">
        <v>-9</v>
      </c>
      <c r="L116" s="42"/>
      <c r="M116" s="6">
        <v>1.95</v>
      </c>
      <c r="N116" s="5"/>
      <c r="P116" s="10"/>
      <c r="Q116" s="5"/>
      <c r="R116" s="5"/>
      <c r="S116" s="5"/>
      <c r="T116" s="5"/>
      <c r="U116" s="5"/>
      <c r="V116" s="5"/>
      <c r="W116" s="5"/>
      <c r="X116" s="5"/>
      <c r="Y116" s="5"/>
    </row>
    <row r="117" spans="1:25">
      <c r="A117" s="43">
        <v>0.05</v>
      </c>
      <c r="B117" s="5"/>
      <c r="D117" s="42"/>
      <c r="E117" s="6">
        <v>4.55</v>
      </c>
      <c r="F117" s="5"/>
      <c r="H117" s="42"/>
      <c r="I117" s="40">
        <v>-9</v>
      </c>
      <c r="L117" s="42"/>
      <c r="M117" s="6">
        <v>2</v>
      </c>
      <c r="N117" s="5"/>
      <c r="P117" s="10"/>
      <c r="Q117" s="5"/>
      <c r="R117" s="5"/>
      <c r="S117" s="5"/>
      <c r="T117" s="5"/>
      <c r="U117" s="5"/>
      <c r="V117" s="5"/>
      <c r="W117" s="5"/>
      <c r="X117" s="5"/>
      <c r="Y117" s="5"/>
    </row>
    <row r="118" spans="1:25">
      <c r="A118" s="43">
        <v>0</v>
      </c>
      <c r="B118" s="5"/>
      <c r="D118" s="42"/>
      <c r="E118" s="6">
        <v>4.45</v>
      </c>
      <c r="F118" s="5"/>
      <c r="H118" s="42"/>
      <c r="I118" s="40">
        <v>-9.15</v>
      </c>
      <c r="L118" s="42"/>
      <c r="M118" s="6">
        <v>2</v>
      </c>
      <c r="N118" s="5"/>
      <c r="P118" s="10"/>
      <c r="Q118" s="5"/>
      <c r="R118" s="5"/>
      <c r="S118" s="5"/>
      <c r="T118" s="5"/>
      <c r="U118" s="5"/>
      <c r="V118" s="5"/>
      <c r="W118" s="5"/>
      <c r="X118" s="5"/>
      <c r="Y118" s="5"/>
    </row>
    <row r="119" spans="1:25">
      <c r="A119" s="43">
        <v>0</v>
      </c>
      <c r="B119" s="5"/>
      <c r="D119" s="42"/>
      <c r="E119" s="6">
        <v>4.3499999999999996</v>
      </c>
      <c r="F119" s="5"/>
      <c r="H119" s="42"/>
      <c r="I119" s="40">
        <v>-9.15</v>
      </c>
      <c r="L119" s="42"/>
      <c r="M119" s="6">
        <v>2</v>
      </c>
      <c r="N119" s="5"/>
      <c r="P119" s="10"/>
      <c r="Q119" s="5"/>
      <c r="R119" s="5"/>
      <c r="S119" s="5"/>
      <c r="T119" s="5"/>
      <c r="U119" s="5"/>
      <c r="V119" s="5"/>
      <c r="W119" s="5"/>
      <c r="X119" s="5"/>
      <c r="Y119" s="5"/>
    </row>
    <row r="120" spans="1:25">
      <c r="A120" s="43">
        <v>0</v>
      </c>
      <c r="B120" s="5"/>
      <c r="D120" s="42"/>
      <c r="E120" s="6">
        <v>4.45</v>
      </c>
      <c r="F120" s="5"/>
      <c r="H120" s="42"/>
      <c r="I120" s="40">
        <v>-9.1</v>
      </c>
      <c r="L120" s="42"/>
      <c r="M120" s="6">
        <v>1.95</v>
      </c>
      <c r="N120" s="5"/>
      <c r="P120" s="10"/>
      <c r="Q120" s="5"/>
      <c r="R120" s="5"/>
      <c r="S120" s="5"/>
      <c r="T120" s="5"/>
      <c r="U120" s="5"/>
      <c r="V120" s="5"/>
      <c r="W120" s="5"/>
      <c r="X120" s="5"/>
      <c r="Y120" s="5"/>
    </row>
    <row r="121" spans="1:25">
      <c r="A121" s="43">
        <v>-0.05</v>
      </c>
      <c r="B121" s="5"/>
      <c r="D121" s="42"/>
      <c r="E121" s="6">
        <v>4.5999999999999996</v>
      </c>
      <c r="F121" s="5"/>
      <c r="H121" s="42"/>
      <c r="I121" s="40">
        <v>-9.25</v>
      </c>
      <c r="L121" s="42"/>
      <c r="M121" s="6">
        <v>2.0499999999999998</v>
      </c>
      <c r="N121" s="5"/>
      <c r="P121" s="10"/>
      <c r="Q121" s="5"/>
      <c r="R121" s="5"/>
      <c r="S121" s="5"/>
      <c r="T121" s="5"/>
      <c r="U121" s="5"/>
      <c r="V121" s="5"/>
      <c r="W121" s="5"/>
      <c r="X121" s="5"/>
      <c r="Y121" s="5"/>
    </row>
    <row r="122" spans="1:25">
      <c r="A122" s="43">
        <v>0</v>
      </c>
      <c r="B122" s="5"/>
      <c r="D122" s="42"/>
      <c r="E122" s="6">
        <v>4.5</v>
      </c>
      <c r="F122" s="5"/>
      <c r="H122" s="42"/>
      <c r="I122" s="40">
        <v>-9.1999999999999993</v>
      </c>
      <c r="L122" s="42"/>
      <c r="M122" s="6">
        <v>2</v>
      </c>
      <c r="N122" s="5"/>
      <c r="P122" s="10"/>
      <c r="Q122" s="5"/>
      <c r="R122" s="5"/>
      <c r="S122" s="5"/>
      <c r="T122" s="5"/>
      <c r="U122" s="5"/>
      <c r="V122" s="5"/>
      <c r="W122" s="5"/>
      <c r="X122" s="5"/>
      <c r="Y122" s="5"/>
    </row>
    <row r="123" spans="1:25">
      <c r="A123" s="43">
        <v>0</v>
      </c>
      <c r="B123" s="5"/>
      <c r="D123" s="42"/>
      <c r="E123" s="6">
        <v>4.6500000000000004</v>
      </c>
      <c r="F123" s="5"/>
      <c r="H123" s="42"/>
      <c r="I123" s="40">
        <v>-9</v>
      </c>
      <c r="L123" s="42"/>
      <c r="M123" s="6">
        <v>1.95</v>
      </c>
      <c r="N123" s="5"/>
      <c r="P123" s="10"/>
      <c r="Q123" s="5"/>
      <c r="R123" s="5"/>
      <c r="S123" s="5"/>
      <c r="T123" s="5"/>
      <c r="U123" s="5"/>
      <c r="V123" s="5"/>
      <c r="W123" s="5"/>
      <c r="X123" s="5"/>
      <c r="Y123" s="5"/>
    </row>
    <row r="124" spans="1:25">
      <c r="A124" s="43">
        <v>0</v>
      </c>
      <c r="B124" s="5"/>
      <c r="D124" s="42"/>
      <c r="E124" s="6">
        <v>4.5999999999999996</v>
      </c>
      <c r="F124" s="5"/>
      <c r="H124" s="42"/>
      <c r="I124" s="40">
        <v>-9.1999999999999993</v>
      </c>
      <c r="L124" s="42"/>
      <c r="M124" s="6">
        <v>2.0499999999999998</v>
      </c>
      <c r="N124" s="5"/>
      <c r="P124" s="10"/>
      <c r="Q124" s="5"/>
      <c r="R124" s="5"/>
      <c r="S124" s="5"/>
      <c r="T124" s="5"/>
      <c r="U124" s="5"/>
      <c r="V124" s="5"/>
      <c r="W124" s="5"/>
      <c r="X124" s="5"/>
      <c r="Y124" s="5"/>
    </row>
    <row r="125" spans="1:25">
      <c r="A125" s="43">
        <v>0</v>
      </c>
      <c r="B125" s="5"/>
      <c r="D125" s="42"/>
      <c r="E125" s="6">
        <v>4.55</v>
      </c>
      <c r="F125" s="5"/>
      <c r="H125" s="42"/>
      <c r="I125" s="40">
        <v>-9.15</v>
      </c>
      <c r="L125" s="42"/>
      <c r="M125" s="6">
        <v>2.1</v>
      </c>
      <c r="N125" s="5"/>
      <c r="P125" s="10"/>
      <c r="Q125" s="5"/>
      <c r="R125" s="5"/>
      <c r="S125" s="5"/>
      <c r="T125" s="5"/>
      <c r="U125" s="5"/>
      <c r="V125" s="5"/>
      <c r="W125" s="5"/>
      <c r="X125" s="5"/>
      <c r="Y125" s="5"/>
    </row>
    <row r="126" spans="1:25">
      <c r="A126" s="43">
        <v>0.2</v>
      </c>
      <c r="B126" s="5"/>
      <c r="D126" s="42"/>
      <c r="E126" s="6">
        <v>4.55</v>
      </c>
      <c r="F126" s="5"/>
      <c r="H126" s="42"/>
      <c r="I126" s="40">
        <v>-9.15</v>
      </c>
      <c r="L126" s="42"/>
      <c r="M126" s="6">
        <v>2</v>
      </c>
      <c r="N126" s="5"/>
      <c r="P126" s="10"/>
      <c r="Q126" s="5"/>
      <c r="R126" s="5"/>
      <c r="S126" s="5"/>
      <c r="T126" s="5"/>
      <c r="U126" s="5"/>
      <c r="V126" s="5"/>
      <c r="W126" s="5"/>
      <c r="X126" s="5"/>
      <c r="Y126" s="5"/>
    </row>
    <row r="127" spans="1:25">
      <c r="A127" s="43">
        <v>0.1</v>
      </c>
      <c r="B127" s="5"/>
      <c r="D127" s="42"/>
      <c r="E127" s="6">
        <v>4.45</v>
      </c>
      <c r="F127" s="5"/>
      <c r="H127" s="42"/>
      <c r="I127" s="40">
        <v>-9.25</v>
      </c>
      <c r="L127" s="42"/>
      <c r="M127" s="6">
        <v>2.15</v>
      </c>
      <c r="N127" s="5"/>
      <c r="P127" s="10"/>
      <c r="Q127" s="5"/>
      <c r="R127" s="5"/>
      <c r="S127" s="5"/>
      <c r="T127" s="5"/>
      <c r="U127" s="5"/>
      <c r="V127" s="5"/>
      <c r="W127" s="5"/>
      <c r="X127" s="5"/>
      <c r="Y127" s="5"/>
    </row>
    <row r="128" spans="1:25">
      <c r="A128" s="43">
        <v>0.05</v>
      </c>
      <c r="B128" s="5"/>
      <c r="D128" s="42"/>
      <c r="E128" s="6">
        <v>4.5</v>
      </c>
      <c r="F128" s="5"/>
      <c r="H128" s="42"/>
      <c r="I128" s="40">
        <v>-9</v>
      </c>
      <c r="L128" s="42"/>
      <c r="M128" s="6">
        <v>1.95</v>
      </c>
      <c r="N128" s="5"/>
      <c r="P128" s="10"/>
      <c r="Q128" s="5"/>
      <c r="R128" s="5"/>
      <c r="S128" s="5"/>
      <c r="T128" s="5"/>
      <c r="U128" s="5"/>
      <c r="V128" s="5"/>
      <c r="W128" s="5"/>
      <c r="X128" s="5"/>
      <c r="Y128" s="5"/>
    </row>
    <row r="129" spans="1:25">
      <c r="A129" s="43">
        <v>0</v>
      </c>
      <c r="B129" s="5"/>
      <c r="D129" s="42"/>
      <c r="E129" s="6">
        <v>4.3499999999999996</v>
      </c>
      <c r="F129" s="5"/>
      <c r="H129" s="42"/>
      <c r="I129" s="40">
        <v>-9.1</v>
      </c>
      <c r="L129" s="42"/>
      <c r="M129" s="6">
        <v>2.0499999999999998</v>
      </c>
      <c r="N129" s="5"/>
      <c r="P129" s="10"/>
      <c r="Q129" s="5"/>
      <c r="R129" s="5"/>
      <c r="S129" s="5"/>
      <c r="T129" s="5"/>
      <c r="U129" s="5"/>
      <c r="V129" s="5"/>
      <c r="W129" s="5"/>
      <c r="X129" s="5"/>
      <c r="Y129" s="5"/>
    </row>
    <row r="130" spans="1:25">
      <c r="A130" s="5">
        <v>0</v>
      </c>
      <c r="B130" s="5"/>
      <c r="D130" s="42"/>
      <c r="E130" s="6">
        <v>4.4000000000000004</v>
      </c>
      <c r="F130" s="5"/>
      <c r="H130" s="42"/>
      <c r="I130" s="40">
        <v>-9.0500000000000007</v>
      </c>
      <c r="L130" s="42"/>
      <c r="M130" s="6">
        <v>2.2000000000000002</v>
      </c>
      <c r="N130" s="5"/>
      <c r="P130" s="10"/>
      <c r="Q130" s="5"/>
      <c r="R130" s="5"/>
      <c r="S130" s="5"/>
      <c r="T130" s="5"/>
      <c r="U130" s="5"/>
      <c r="V130" s="5"/>
      <c r="W130" s="5"/>
      <c r="X130" s="5"/>
      <c r="Y130" s="5"/>
    </row>
    <row r="131" spans="1:25">
      <c r="A131" s="5">
        <v>0.15</v>
      </c>
      <c r="B131" s="5"/>
      <c r="D131" s="42"/>
      <c r="E131" s="6">
        <v>4.55</v>
      </c>
      <c r="F131" s="5"/>
      <c r="H131" s="42"/>
      <c r="I131" s="39">
        <v>-9.15</v>
      </c>
      <c r="L131" s="42"/>
      <c r="M131" s="6">
        <v>1.95</v>
      </c>
      <c r="N131" s="5"/>
      <c r="P131" s="10"/>
      <c r="Q131" s="5"/>
      <c r="R131" s="5"/>
      <c r="S131" s="5"/>
      <c r="T131" s="5"/>
      <c r="U131" s="5"/>
      <c r="V131" s="5"/>
      <c r="W131" s="5"/>
      <c r="X131" s="5"/>
      <c r="Y131" s="5"/>
    </row>
    <row r="132" spans="1:25">
      <c r="A132" s="12"/>
      <c r="B132" s="12"/>
      <c r="C132" s="12"/>
      <c r="D132" s="12"/>
      <c r="E132" s="44"/>
      <c r="F132" s="12"/>
      <c r="G132" s="12"/>
      <c r="H132" s="45"/>
      <c r="I132" s="46"/>
      <c r="J132" s="12"/>
      <c r="K132" s="12"/>
      <c r="L132" s="45"/>
      <c r="N132" s="12"/>
      <c r="O132" s="12"/>
      <c r="P132" s="11"/>
      <c r="Q132" s="5"/>
      <c r="R132" s="5"/>
      <c r="S132" s="5"/>
      <c r="T132" s="5"/>
      <c r="U132" s="5"/>
      <c r="V132" s="5"/>
      <c r="W132" s="5"/>
      <c r="X132" s="5"/>
      <c r="Y132" s="5"/>
    </row>
    <row r="133" spans="1:25">
      <c r="I133" s="16"/>
      <c r="M133" s="16"/>
      <c r="N133" s="16"/>
      <c r="Q133" s="5"/>
      <c r="R133" s="5"/>
      <c r="S133" s="5"/>
      <c r="T133" s="5"/>
      <c r="U133" s="5"/>
      <c r="V133" s="5"/>
      <c r="W133" s="5"/>
      <c r="X133" s="5"/>
      <c r="Y133" s="5"/>
    </row>
    <row r="134" spans="1:25">
      <c r="D134" s="47" t="s">
        <v>16</v>
      </c>
      <c r="H134" s="47" t="s">
        <v>17</v>
      </c>
      <c r="L134" s="47" t="s">
        <v>16</v>
      </c>
      <c r="P134" s="47" t="s">
        <v>16</v>
      </c>
      <c r="Q134" s="5"/>
      <c r="R134" s="5"/>
      <c r="S134" s="5"/>
      <c r="T134" s="5"/>
      <c r="U134" s="5"/>
      <c r="V134" s="5"/>
      <c r="W134" s="5"/>
      <c r="X134" s="5"/>
      <c r="Y134" s="5"/>
    </row>
    <row r="135" spans="1:25">
      <c r="D135" s="48">
        <v>3.9068100000000001E-2</v>
      </c>
      <c r="H135" s="49">
        <v>8.0816399999999997E-2</v>
      </c>
      <c r="L135" s="49">
        <v>7.1985999999999994E-2</v>
      </c>
      <c r="P135" s="49">
        <v>5.8620999999999999E-2</v>
      </c>
      <c r="Q135" s="5"/>
      <c r="R135" s="5"/>
      <c r="S135" s="5"/>
      <c r="T135" s="5"/>
      <c r="U135" s="5"/>
      <c r="V135" s="5"/>
      <c r="W135" s="5"/>
      <c r="X135" s="5"/>
      <c r="Y135" s="5"/>
    </row>
    <row r="136" spans="1:25">
      <c r="D136" s="48"/>
      <c r="H136" s="48"/>
      <c r="L136" s="48"/>
      <c r="P136" s="48"/>
      <c r="S136" s="5"/>
      <c r="T136" s="5"/>
      <c r="U136" s="5"/>
      <c r="V136" s="5"/>
      <c r="W136" s="5"/>
      <c r="X136" s="5"/>
      <c r="Y136" s="5"/>
    </row>
    <row r="137" spans="1:25">
      <c r="D137" s="48"/>
      <c r="E137" s="5"/>
      <c r="H137" s="48"/>
      <c r="L137" s="48"/>
      <c r="P137" s="48"/>
      <c r="S137" s="5"/>
      <c r="T137" s="5"/>
      <c r="U137" s="5"/>
      <c r="V137" s="5"/>
      <c r="W137" s="5"/>
      <c r="X137" s="5"/>
      <c r="Y137" s="5"/>
    </row>
    <row r="138" spans="1:25">
      <c r="D138" s="48"/>
      <c r="E138" s="5"/>
      <c r="H138" s="48"/>
      <c r="L138" s="48"/>
      <c r="P138" s="48"/>
      <c r="S138" s="5"/>
      <c r="T138" s="5"/>
      <c r="U138" s="5"/>
      <c r="V138" s="5"/>
      <c r="W138" s="5"/>
      <c r="X138" s="5"/>
      <c r="Y138" s="5"/>
    </row>
    <row r="139" spans="1:25">
      <c r="D139" s="48"/>
      <c r="E139" s="5"/>
      <c r="H139" s="48"/>
      <c r="L139" s="48"/>
      <c r="P139" s="48"/>
      <c r="T139" s="5"/>
      <c r="U139" s="5"/>
      <c r="V139" s="5"/>
      <c r="W139" s="5"/>
      <c r="X139" s="5"/>
      <c r="Y139" s="5"/>
    </row>
    <row r="140" spans="1:25">
      <c r="D140" s="48"/>
      <c r="E140" s="5"/>
      <c r="H140" s="48"/>
      <c r="L140" s="48"/>
      <c r="O140" s="5"/>
      <c r="P140" s="48"/>
      <c r="T140" s="5"/>
      <c r="U140" s="5"/>
      <c r="V140" s="5"/>
      <c r="W140" s="5"/>
      <c r="X140" s="5"/>
      <c r="Y140" s="5"/>
    </row>
    <row r="141" spans="1:25">
      <c r="D141" s="48"/>
      <c r="E141" s="5"/>
      <c r="H141" s="48"/>
      <c r="L141" s="48"/>
      <c r="M141" s="5"/>
      <c r="P141" s="48"/>
      <c r="T141" s="5"/>
      <c r="U141" s="5"/>
      <c r="V141" s="5"/>
      <c r="W141" s="5"/>
      <c r="X141" s="5"/>
      <c r="Y141" s="5"/>
    </row>
    <row r="142" spans="1:25">
      <c r="D142" s="48"/>
      <c r="H142" s="48"/>
      <c r="L142" s="48"/>
      <c r="P142" s="48"/>
      <c r="T142" s="5"/>
      <c r="U142" s="5"/>
      <c r="V142" s="5"/>
      <c r="W142" s="5"/>
      <c r="X142" s="5"/>
    </row>
    <row r="143" spans="1:25">
      <c r="D143" s="48"/>
      <c r="H143" s="48"/>
      <c r="L143" s="48"/>
      <c r="P143" s="48"/>
      <c r="T143" s="5"/>
      <c r="U143" s="5"/>
      <c r="V143" s="5"/>
      <c r="W143" s="5"/>
      <c r="X143" s="5"/>
    </row>
    <row r="144" spans="1:25">
      <c r="D144" s="48"/>
      <c r="H144" s="48"/>
      <c r="L144" s="48"/>
      <c r="P144" s="48"/>
      <c r="T144" s="5"/>
      <c r="U144" s="5"/>
      <c r="V144" s="5"/>
      <c r="W144" s="5"/>
      <c r="X144" s="5"/>
    </row>
    <row r="145" spans="4:24">
      <c r="D145" s="48"/>
      <c r="H145" s="48"/>
      <c r="L145" s="48"/>
      <c r="P145" s="48"/>
      <c r="T145" s="5"/>
      <c r="U145" s="5"/>
      <c r="V145" s="5"/>
      <c r="W145" s="5"/>
      <c r="X145" s="5"/>
    </row>
    <row r="146" spans="4:24">
      <c r="D146" s="48"/>
      <c r="H146" s="48"/>
      <c r="L146" s="48"/>
      <c r="P146" s="48"/>
      <c r="T146" s="5"/>
      <c r="U146" s="5"/>
      <c r="V146" s="5"/>
      <c r="W146" s="5"/>
      <c r="X146" s="5"/>
    </row>
    <row r="147" spans="4:24">
      <c r="D147" s="48"/>
      <c r="H147" s="48"/>
      <c r="L147" s="48"/>
      <c r="P147" s="48"/>
      <c r="T147" s="5"/>
      <c r="U147" s="5"/>
      <c r="V147" s="5"/>
      <c r="W147" s="5"/>
      <c r="X147" s="5"/>
    </row>
    <row r="148" spans="4:24">
      <c r="D148" s="48"/>
      <c r="H148" s="48"/>
      <c r="L148" s="48"/>
      <c r="P148" s="48"/>
      <c r="T148" s="5"/>
      <c r="U148" s="5"/>
      <c r="V148" s="5"/>
      <c r="W148" s="5"/>
      <c r="X148" s="5"/>
    </row>
    <row r="149" spans="4:24">
      <c r="D149" s="48"/>
      <c r="H149" s="48"/>
      <c r="L149" s="48"/>
      <c r="P149" s="48"/>
      <c r="T149" s="5"/>
      <c r="U149" s="5"/>
      <c r="V149" s="5"/>
      <c r="W149" s="5"/>
      <c r="X149" s="5"/>
    </row>
    <row r="150" spans="4:24">
      <c r="D150" s="48"/>
      <c r="H150" s="48"/>
      <c r="L150" s="48"/>
      <c r="P150" s="48"/>
      <c r="T150" s="5"/>
      <c r="U150" s="5"/>
      <c r="V150" s="5"/>
      <c r="W150" s="5"/>
      <c r="X150" s="5"/>
    </row>
    <row r="151" spans="4:24">
      <c r="D151" s="48"/>
      <c r="H151" s="48"/>
      <c r="L151" s="48"/>
      <c r="P151" s="48"/>
    </row>
    <row r="152" spans="4:24">
      <c r="D152" s="48"/>
      <c r="H152" s="48"/>
      <c r="L152" s="48"/>
      <c r="P152" s="48"/>
    </row>
    <row r="153" spans="4:24">
      <c r="D153" s="50"/>
      <c r="H153" s="48"/>
      <c r="L153" s="48"/>
      <c r="P153" s="48"/>
    </row>
    <row r="154" spans="4:24">
      <c r="H154" s="48"/>
      <c r="L154" s="48"/>
      <c r="P154" s="48"/>
    </row>
    <row r="155" spans="4:24">
      <c r="D155" s="47" t="s">
        <v>16</v>
      </c>
      <c r="H155" s="48"/>
      <c r="L155" s="48"/>
      <c r="P155" s="48"/>
    </row>
    <row r="156" spans="4:24">
      <c r="D156" s="51">
        <v>13.840400000000001</v>
      </c>
      <c r="H156" s="48"/>
      <c r="L156" s="50"/>
      <c r="P156" s="50"/>
    </row>
    <row r="157" spans="4:24">
      <c r="D157" s="51"/>
      <c r="H157" s="48"/>
    </row>
    <row r="158" spans="4:24">
      <c r="D158" s="51"/>
      <c r="H158" s="50"/>
      <c r="P158" s="47" t="s">
        <v>16</v>
      </c>
    </row>
    <row r="159" spans="4:24">
      <c r="D159" s="51"/>
      <c r="P159" s="52">
        <v>7.7647700000000004</v>
      </c>
    </row>
    <row r="160" spans="4:24">
      <c r="D160" s="51"/>
      <c r="P160" s="51"/>
    </row>
    <row r="161" spans="4:17">
      <c r="D161" s="51"/>
      <c r="P161" s="51"/>
    </row>
    <row r="162" spans="4:17">
      <c r="D162" s="51"/>
      <c r="P162" s="51"/>
    </row>
    <row r="163" spans="4:17">
      <c r="D163" s="51"/>
      <c r="P163" s="51"/>
    </row>
    <row r="164" spans="4:17">
      <c r="D164" s="51"/>
      <c r="P164" s="51"/>
    </row>
    <row r="165" spans="4:17">
      <c r="D165" s="51"/>
      <c r="P165" s="51"/>
    </row>
    <row r="166" spans="4:17">
      <c r="D166" s="51"/>
      <c r="P166" s="51"/>
      <c r="Q166" s="5"/>
    </row>
    <row r="167" spans="4:17">
      <c r="D167" s="51"/>
      <c r="P167" s="51"/>
    </row>
    <row r="168" spans="4:17">
      <c r="D168" s="51"/>
      <c r="P168" s="51"/>
    </row>
    <row r="169" spans="4:17">
      <c r="D169" s="51"/>
      <c r="P169" s="51"/>
    </row>
    <row r="170" spans="4:17">
      <c r="D170" s="51"/>
      <c r="P170" s="51"/>
    </row>
    <row r="171" spans="4:17">
      <c r="D171" s="51"/>
      <c r="P171" s="51"/>
    </row>
    <row r="172" spans="4:17">
      <c r="D172" s="51"/>
      <c r="P172" s="51"/>
    </row>
    <row r="173" spans="4:17">
      <c r="D173" s="51"/>
      <c r="P173" s="51"/>
    </row>
    <row r="174" spans="4:17">
      <c r="D174" s="53"/>
      <c r="P174" s="51"/>
    </row>
    <row r="175" spans="4:17">
      <c r="P175" s="51"/>
    </row>
    <row r="176" spans="4:17">
      <c r="P176" s="51"/>
    </row>
    <row r="177" spans="16:16">
      <c r="P177" s="51"/>
    </row>
    <row r="178" spans="16:16">
      <c r="P178" s="51"/>
    </row>
    <row r="179" spans="16:16">
      <c r="P179" s="51"/>
    </row>
    <row r="180" spans="16:16">
      <c r="P180" s="53"/>
    </row>
    <row r="206" spans="5:10">
      <c r="J206" s="5"/>
    </row>
    <row r="207" spans="5:10">
      <c r="E207" s="5"/>
    </row>
    <row r="208" spans="5:10">
      <c r="E208" s="5"/>
    </row>
    <row r="209" spans="1:11 16384:16384">
      <c r="E209" s="5"/>
      <c r="I209" s="5"/>
    </row>
    <row r="210" spans="1:11 16384:16384">
      <c r="E210" s="5"/>
      <c r="I210" s="5"/>
    </row>
    <row r="211" spans="1:11 16384:16384" s="16" customFormat="1">
      <c r="A211" s="13" t="s">
        <v>18</v>
      </c>
      <c r="B211" s="14"/>
      <c r="C211" s="14"/>
      <c r="D211" s="54"/>
      <c r="E211" s="15"/>
    </row>
    <row r="212" spans="1:11 16384:16384">
      <c r="A212" s="5"/>
      <c r="B212" s="5"/>
      <c r="C212" s="5"/>
      <c r="D212" s="5"/>
      <c r="E212" s="5"/>
      <c r="F212" s="5"/>
      <c r="G212" s="5"/>
      <c r="H212" s="5"/>
      <c r="I212" s="5"/>
      <c r="J212" s="5"/>
    </row>
    <row r="214" spans="1:11 16384:16384" ht="23.25" customHeight="1">
      <c r="B214" s="5"/>
      <c r="C214" s="55" t="s">
        <v>19</v>
      </c>
      <c r="D214" s="56" t="s">
        <v>20</v>
      </c>
      <c r="E214" s="57" t="s">
        <v>21</v>
      </c>
      <c r="F214" s="56" t="s">
        <v>22</v>
      </c>
      <c r="G214" s="57" t="s">
        <v>23</v>
      </c>
      <c r="H214" s="56" t="s">
        <v>24</v>
      </c>
      <c r="I214" s="57" t="s">
        <v>25</v>
      </c>
      <c r="J214" s="58" t="s">
        <v>26</v>
      </c>
    </row>
    <row r="215" spans="1:11 16384:16384" ht="30">
      <c r="B215" s="5"/>
      <c r="C215" s="59" t="s">
        <v>27</v>
      </c>
      <c r="D215" s="60" t="s">
        <v>28</v>
      </c>
      <c r="E215" s="61" t="s">
        <v>29</v>
      </c>
      <c r="F215" s="62" t="s">
        <v>28</v>
      </c>
      <c r="G215" s="61" t="s">
        <v>30</v>
      </c>
      <c r="H215" s="62" t="s">
        <v>28</v>
      </c>
      <c r="I215" s="61" t="s">
        <v>31</v>
      </c>
      <c r="J215" s="63" t="s">
        <v>28</v>
      </c>
    </row>
    <row r="216" spans="1:11 16384:16384" ht="23.25" customHeight="1">
      <c r="B216" s="5"/>
      <c r="C216" s="64" t="s">
        <v>32</v>
      </c>
      <c r="D216" s="65" t="s">
        <v>32</v>
      </c>
      <c r="E216" s="66" t="s">
        <v>32</v>
      </c>
      <c r="F216" s="67" t="s">
        <v>32</v>
      </c>
      <c r="G216" s="66" t="s">
        <v>32</v>
      </c>
      <c r="H216" s="67" t="s">
        <v>32</v>
      </c>
      <c r="I216" s="66" t="s">
        <v>32</v>
      </c>
      <c r="J216" s="68" t="s">
        <v>32</v>
      </c>
      <c r="XFD216" s="69" t="s">
        <v>32</v>
      </c>
    </row>
    <row r="217" spans="1:11 16384:16384">
      <c r="A217" s="70" t="s">
        <v>33</v>
      </c>
      <c r="B217" s="71"/>
      <c r="C217" s="72">
        <v>5.0709999999999998E-2</v>
      </c>
      <c r="D217" s="73">
        <v>5.1819999999999998E-2</v>
      </c>
      <c r="E217" s="74">
        <v>4.5309999999999997</v>
      </c>
      <c r="F217" s="75">
        <v>0.1076</v>
      </c>
      <c r="G217" s="76">
        <v>-9.1969999999999992</v>
      </c>
      <c r="H217" s="73">
        <v>8.0369999999999997E-2</v>
      </c>
      <c r="I217" s="74">
        <v>2.0019999999999998</v>
      </c>
      <c r="J217" s="77">
        <v>0.10580000000000001</v>
      </c>
    </row>
    <row r="218" spans="1:11 16384:16384">
      <c r="A218" s="78"/>
      <c r="B218" s="79"/>
      <c r="C218" s="80"/>
      <c r="D218" s="81"/>
      <c r="E218" s="82"/>
      <c r="F218" s="83"/>
      <c r="G218" s="84"/>
      <c r="H218" s="81"/>
      <c r="I218" s="82"/>
      <c r="J218" s="85"/>
    </row>
    <row r="219" spans="1:11 16384:16384">
      <c r="A219" s="86" t="s">
        <v>34</v>
      </c>
      <c r="B219" s="87"/>
      <c r="C219" s="88">
        <v>76.400000000000006</v>
      </c>
      <c r="D219" s="89">
        <v>17.43</v>
      </c>
      <c r="E219" s="90" t="s">
        <v>35</v>
      </c>
      <c r="F219" s="91" t="s">
        <v>35</v>
      </c>
      <c r="G219" s="92" t="s">
        <v>35</v>
      </c>
      <c r="H219" s="91" t="s">
        <v>35</v>
      </c>
      <c r="I219" s="93">
        <v>75.62</v>
      </c>
      <c r="J219" s="94">
        <v>9.9694000000000003</v>
      </c>
    </row>
    <row r="220" spans="1:11 16384:16384">
      <c r="A220" s="95"/>
      <c r="B220" s="96"/>
      <c r="C220" s="97"/>
      <c r="D220" s="98"/>
      <c r="E220" s="99"/>
      <c r="F220" s="100"/>
      <c r="G220" s="101"/>
      <c r="H220" s="100"/>
      <c r="I220" s="102"/>
      <c r="J220" s="103"/>
    </row>
    <row r="221" spans="1:11 16384:16384">
      <c r="D221" s="42"/>
      <c r="F221" s="42"/>
      <c r="H221" s="42"/>
      <c r="I221" s="104"/>
      <c r="J221" s="104"/>
      <c r="K221" s="46"/>
    </row>
    <row r="222" spans="1:11 16384:16384" ht="22.5">
      <c r="B222" s="5"/>
      <c r="C222" s="5"/>
      <c r="D222" s="10"/>
      <c r="E222" s="57" t="s">
        <v>36</v>
      </c>
      <c r="F222" s="105" t="s">
        <v>37</v>
      </c>
      <c r="G222" s="57" t="s">
        <v>38</v>
      </c>
      <c r="H222" s="105" t="s">
        <v>39</v>
      </c>
      <c r="I222" s="106" t="s">
        <v>40</v>
      </c>
      <c r="J222" s="107" t="s">
        <v>41</v>
      </c>
      <c r="K222" s="43"/>
    </row>
    <row r="223" spans="1:11 16384:16384" ht="30">
      <c r="B223" s="5"/>
      <c r="C223" s="5"/>
      <c r="D223" s="10"/>
      <c r="E223" s="61" t="s">
        <v>42</v>
      </c>
      <c r="F223" s="108" t="s">
        <v>43</v>
      </c>
      <c r="G223" s="109" t="s">
        <v>44</v>
      </c>
      <c r="H223" s="108" t="s">
        <v>43</v>
      </c>
      <c r="I223" s="109" t="s">
        <v>45</v>
      </c>
      <c r="J223" s="110" t="s">
        <v>43</v>
      </c>
    </row>
    <row r="224" spans="1:11 16384:16384" ht="45">
      <c r="A224" s="111"/>
      <c r="B224" s="112"/>
      <c r="C224" s="5"/>
      <c r="D224" s="11"/>
      <c r="E224" s="113" t="s">
        <v>46</v>
      </c>
      <c r="F224" s="114" t="s">
        <v>46</v>
      </c>
      <c r="G224" s="113" t="s">
        <v>47</v>
      </c>
      <c r="H224" s="113" t="s">
        <v>47</v>
      </c>
      <c r="I224" s="115" t="s">
        <v>48</v>
      </c>
      <c r="J224" s="116" t="s">
        <v>49</v>
      </c>
    </row>
    <row r="225" spans="1:11">
      <c r="A225" s="111"/>
      <c r="B225" s="117"/>
      <c r="C225" s="118" t="s">
        <v>33</v>
      </c>
      <c r="D225" s="71"/>
      <c r="E225" s="119">
        <f>E217-C217</f>
        <v>4.4802900000000001</v>
      </c>
      <c r="F225" s="75">
        <f>SQRT(F217^2+D217^2)</f>
        <v>0.11942810556983645</v>
      </c>
      <c r="G225" s="120">
        <f>G217-C217</f>
        <v>-9.2477099999999997</v>
      </c>
      <c r="H225" s="75">
        <f>SQRT(H217^2+D217^2)</f>
        <v>9.5627659701573789E-2</v>
      </c>
      <c r="I225" s="74">
        <f>I217-C217</f>
        <v>1.9512899999999997</v>
      </c>
      <c r="J225" s="77">
        <f>SQRT(J217^2+D217^2)</f>
        <v>0.11780896570295489</v>
      </c>
    </row>
    <row r="226" spans="1:11">
      <c r="A226" s="121"/>
      <c r="B226" s="117"/>
      <c r="C226" s="122"/>
      <c r="D226" s="79"/>
      <c r="E226" s="123"/>
      <c r="F226" s="83"/>
      <c r="G226" s="124"/>
      <c r="H226" s="83"/>
      <c r="I226" s="82"/>
      <c r="J226" s="85"/>
    </row>
    <row r="227" spans="1:11">
      <c r="A227" s="117"/>
      <c r="B227" s="125"/>
      <c r="C227" s="86" t="s">
        <v>34</v>
      </c>
      <c r="D227" s="87"/>
      <c r="E227" s="126" t="s">
        <v>35</v>
      </c>
      <c r="F227" s="91" t="s">
        <v>35</v>
      </c>
      <c r="G227" s="92" t="s">
        <v>35</v>
      </c>
      <c r="H227" s="91" t="s">
        <v>35</v>
      </c>
      <c r="I227" s="127">
        <f>I219-C219</f>
        <v>-0.78000000000000114</v>
      </c>
      <c r="J227" s="128">
        <f>SQRT(J219^2+D219^2)</f>
        <v>20.079687157921558</v>
      </c>
    </row>
    <row r="228" spans="1:11">
      <c r="A228" s="117"/>
      <c r="B228" s="125"/>
      <c r="C228" s="129"/>
      <c r="D228" s="130"/>
      <c r="E228" s="131"/>
      <c r="F228" s="100"/>
      <c r="G228" s="101"/>
      <c r="H228" s="100"/>
      <c r="I228" s="132"/>
      <c r="J228" s="133"/>
    </row>
    <row r="229" spans="1:11">
      <c r="A229" s="112"/>
      <c r="B229" s="134"/>
      <c r="C229" s="135"/>
      <c r="D229" s="136"/>
      <c r="E229" s="5"/>
      <c r="F229" s="42"/>
      <c r="G229" s="5"/>
      <c r="H229" s="42"/>
      <c r="I229" s="104"/>
      <c r="J229" s="137"/>
    </row>
    <row r="230" spans="1:11" ht="19.5">
      <c r="A230" s="112"/>
      <c r="B230" s="111"/>
      <c r="D230" s="42"/>
      <c r="F230" s="42"/>
      <c r="H230" s="42"/>
      <c r="I230" s="138"/>
      <c r="J230" s="42"/>
      <c r="K230" s="5"/>
    </row>
    <row r="231" spans="1:11" ht="23.25">
      <c r="C231" s="139" t="s">
        <v>50</v>
      </c>
      <c r="D231" s="114" t="s">
        <v>51</v>
      </c>
      <c r="E231" s="57" t="s">
        <v>52</v>
      </c>
      <c r="F231" s="56" t="s">
        <v>53</v>
      </c>
      <c r="G231" s="57" t="s">
        <v>54</v>
      </c>
      <c r="H231" s="58" t="s">
        <v>55</v>
      </c>
      <c r="I231" s="140"/>
      <c r="J231" s="137"/>
      <c r="K231" s="5"/>
    </row>
    <row r="232" spans="1:11" ht="39">
      <c r="C232" s="141" t="s">
        <v>56</v>
      </c>
      <c r="D232" s="114" t="s">
        <v>57</v>
      </c>
      <c r="E232" s="142" t="s">
        <v>58</v>
      </c>
      <c r="F232" s="142" t="s">
        <v>43</v>
      </c>
      <c r="G232" s="115" t="s">
        <v>58</v>
      </c>
      <c r="H232" s="143" t="s">
        <v>43</v>
      </c>
      <c r="I232" s="140"/>
      <c r="J232" s="137"/>
      <c r="K232" s="5"/>
    </row>
    <row r="233" spans="1:11" ht="45">
      <c r="C233" s="139" t="s">
        <v>59</v>
      </c>
      <c r="D233" s="114" t="s">
        <v>59</v>
      </c>
      <c r="E233" s="142" t="s">
        <v>60</v>
      </c>
      <c r="F233" s="142" t="s">
        <v>61</v>
      </c>
      <c r="G233" s="115" t="s">
        <v>61</v>
      </c>
      <c r="H233" s="116" t="s">
        <v>61</v>
      </c>
      <c r="I233" s="140"/>
      <c r="J233" s="137"/>
      <c r="K233" s="5"/>
    </row>
    <row r="234" spans="1:11" ht="15" customHeight="1">
      <c r="A234" s="144" t="s">
        <v>33</v>
      </c>
      <c r="B234" s="145" t="s">
        <v>62</v>
      </c>
      <c r="C234" s="146">
        <v>66.5</v>
      </c>
      <c r="D234" s="147">
        <v>-92.4</v>
      </c>
      <c r="E234" s="148">
        <f>E225/(C234*0.2)</f>
        <v>0.33686390977443609</v>
      </c>
      <c r="F234" s="149">
        <f>(1/(C234*0.2))*F225</f>
        <v>8.9795568097621389E-3</v>
      </c>
      <c r="G234" s="76">
        <f>G225/(D234*0.2)</f>
        <v>0.50041720779220777</v>
      </c>
      <c r="H234" s="150">
        <f>ABS(1/(D234*0.2))*H225</f>
        <v>5.1746569102583215E-3</v>
      </c>
      <c r="I234" s="140"/>
      <c r="J234" s="137"/>
      <c r="K234" s="5"/>
    </row>
    <row r="235" spans="1:11">
      <c r="A235" s="151"/>
      <c r="B235" s="152"/>
      <c r="C235" s="153"/>
      <c r="D235" s="154"/>
      <c r="E235" s="155"/>
      <c r="F235" s="156"/>
      <c r="G235" s="84"/>
      <c r="H235" s="157"/>
      <c r="I235" s="140"/>
      <c r="J235" s="137"/>
      <c r="K235" s="5"/>
    </row>
    <row r="236" spans="1:11">
      <c r="A236" s="151"/>
      <c r="B236" s="152"/>
      <c r="C236" s="153"/>
      <c r="D236" s="154"/>
      <c r="E236" s="155"/>
      <c r="F236" s="156"/>
      <c r="G236" s="84"/>
      <c r="H236" s="157"/>
      <c r="I236" s="140"/>
      <c r="J236" s="137"/>
      <c r="K236" s="5"/>
    </row>
    <row r="237" spans="1:11">
      <c r="A237" s="151"/>
      <c r="B237" s="158"/>
      <c r="C237" s="153"/>
      <c r="D237" s="154"/>
      <c r="E237" s="155"/>
      <c r="F237" s="156"/>
      <c r="G237" s="84"/>
      <c r="H237" s="157"/>
      <c r="I237" s="140"/>
      <c r="J237" s="137"/>
      <c r="K237" s="5"/>
    </row>
    <row r="238" spans="1:11" ht="15" customHeight="1">
      <c r="A238" s="151"/>
      <c r="B238" s="145" t="s">
        <v>63</v>
      </c>
      <c r="C238" s="153">
        <v>-92.4</v>
      </c>
      <c r="D238" s="159">
        <v>66.5</v>
      </c>
      <c r="E238" s="155">
        <f>E225/(C238*0.2)</f>
        <v>-0.24243993506493505</v>
      </c>
      <c r="F238" s="84">
        <f>ABS(1/(C238*0.2))*F225</f>
        <v>6.4625598252075998E-3</v>
      </c>
      <c r="G238" s="155">
        <f>G225/(D238*0.2)</f>
        <v>-0.69531654135338339</v>
      </c>
      <c r="H238" s="157">
        <f>(1/(D238*0.2))*H225</f>
        <v>7.1900496016220894E-3</v>
      </c>
      <c r="I238" s="140"/>
      <c r="J238" s="137"/>
      <c r="K238" s="5"/>
    </row>
    <row r="239" spans="1:11">
      <c r="A239" s="151"/>
      <c r="B239" s="152"/>
      <c r="C239" s="153"/>
      <c r="D239" s="159"/>
      <c r="E239" s="155"/>
      <c r="F239" s="84"/>
      <c r="G239" s="155"/>
      <c r="H239" s="157"/>
      <c r="I239" s="140"/>
      <c r="J239" s="137"/>
      <c r="K239" s="5"/>
    </row>
    <row r="240" spans="1:11">
      <c r="A240" s="151"/>
      <c r="B240" s="152"/>
      <c r="C240" s="153"/>
      <c r="D240" s="159"/>
      <c r="E240" s="155"/>
      <c r="F240" s="84"/>
      <c r="G240" s="155"/>
      <c r="H240" s="157"/>
      <c r="I240" s="140"/>
      <c r="J240" s="137"/>
      <c r="K240" s="5"/>
    </row>
    <row r="241" spans="1:11">
      <c r="A241" s="160"/>
      <c r="B241" s="158"/>
      <c r="C241" s="161"/>
      <c r="D241" s="162"/>
      <c r="E241" s="163"/>
      <c r="F241" s="84"/>
      <c r="G241" s="163"/>
      <c r="H241" s="164"/>
      <c r="I241" s="140"/>
      <c r="J241" s="137"/>
      <c r="K241" s="5"/>
    </row>
    <row r="242" spans="1:11">
      <c r="A242" s="165"/>
      <c r="B242" s="166"/>
      <c r="C242" s="167"/>
      <c r="E242" s="16"/>
      <c r="F242" s="16"/>
      <c r="G242" s="167"/>
      <c r="H242" s="33"/>
      <c r="J242" s="42"/>
      <c r="K242" s="5"/>
    </row>
    <row r="243" spans="1:11" ht="29.25" customHeight="1">
      <c r="H243" s="168" t="s">
        <v>64</v>
      </c>
      <c r="I243" s="57" t="s">
        <v>65</v>
      </c>
      <c r="J243" s="58" t="s">
        <v>66</v>
      </c>
    </row>
    <row r="244" spans="1:11" ht="45" customHeight="1">
      <c r="H244" s="169" t="s">
        <v>56</v>
      </c>
      <c r="I244" s="142" t="s">
        <v>58</v>
      </c>
      <c r="J244" s="116" t="s">
        <v>43</v>
      </c>
    </row>
    <row r="245" spans="1:11" ht="42">
      <c r="H245" s="168" t="s">
        <v>59</v>
      </c>
      <c r="I245" s="142" t="s">
        <v>67</v>
      </c>
      <c r="J245" s="170"/>
    </row>
    <row r="246" spans="1:11">
      <c r="F246" s="144" t="s">
        <v>33</v>
      </c>
      <c r="G246" s="145" t="s">
        <v>68</v>
      </c>
      <c r="H246" s="171">
        <v>66.5</v>
      </c>
      <c r="I246" s="148">
        <f>I225/(H246*0.1)</f>
        <v>0.29342706766917287</v>
      </c>
      <c r="J246" s="150">
        <f>(1/(H246*0.2))*J225</f>
        <v>8.8578169701469846E-3</v>
      </c>
    </row>
    <row r="247" spans="1:11">
      <c r="F247" s="151"/>
      <c r="G247" s="152"/>
      <c r="H247" s="172"/>
      <c r="I247" s="155"/>
      <c r="J247" s="157"/>
    </row>
    <row r="248" spans="1:11">
      <c r="F248" s="151"/>
      <c r="G248" s="152"/>
      <c r="H248" s="172"/>
      <c r="I248" s="155"/>
      <c r="J248" s="157"/>
    </row>
    <row r="249" spans="1:11">
      <c r="F249" s="151"/>
      <c r="G249" s="158"/>
      <c r="H249" s="172"/>
      <c r="I249" s="155"/>
      <c r="J249" s="157"/>
    </row>
    <row r="250" spans="1:11">
      <c r="F250" s="151"/>
      <c r="G250" s="145" t="s">
        <v>69</v>
      </c>
      <c r="H250" s="172">
        <v>-92.4</v>
      </c>
      <c r="I250" s="155">
        <f>I225/(H250*0.1)</f>
        <v>-0.21117857142857141</v>
      </c>
      <c r="J250" s="157">
        <f>ABS(1/(H250*0.2))*J225</f>
        <v>6.3749440315451784E-3</v>
      </c>
    </row>
    <row r="251" spans="1:11">
      <c r="F251" s="151"/>
      <c r="G251" s="152"/>
      <c r="H251" s="172"/>
      <c r="I251" s="155"/>
      <c r="J251" s="157"/>
    </row>
    <row r="252" spans="1:11">
      <c r="F252" s="151"/>
      <c r="G252" s="152"/>
      <c r="H252" s="172"/>
      <c r="I252" s="155"/>
      <c r="J252" s="157"/>
    </row>
    <row r="253" spans="1:11">
      <c r="E253" s="165"/>
      <c r="F253" s="160"/>
      <c r="G253" s="158"/>
      <c r="H253" s="173"/>
      <c r="I253" s="163"/>
      <c r="J253" s="164"/>
    </row>
    <row r="254" spans="1:11">
      <c r="A254" s="165"/>
      <c r="B254" s="166"/>
      <c r="C254" s="167"/>
      <c r="D254" s="167"/>
      <c r="E254" s="165"/>
      <c r="F254" s="165"/>
    </row>
    <row r="255" spans="1:11">
      <c r="A255" s="165"/>
      <c r="B255" s="166"/>
      <c r="C255" s="167"/>
      <c r="D255" s="167"/>
      <c r="E255" s="165"/>
      <c r="F255" s="165"/>
    </row>
    <row r="256" spans="1:11" s="16" customFormat="1">
      <c r="A256" s="174"/>
      <c r="B256" s="175"/>
      <c r="C256" s="176"/>
      <c r="D256" s="176"/>
      <c r="E256" s="174"/>
      <c r="F256" s="174"/>
    </row>
    <row r="257" spans="1:6">
      <c r="A257" s="165"/>
      <c r="B257" s="166"/>
      <c r="C257" s="167"/>
      <c r="D257" s="167"/>
      <c r="E257" s="165"/>
      <c r="F257" s="165"/>
    </row>
    <row r="258" spans="1:6">
      <c r="A258" s="165"/>
      <c r="B258" s="166"/>
      <c r="C258" s="167"/>
      <c r="D258" s="167"/>
      <c r="E258" s="165"/>
      <c r="F258" s="165"/>
    </row>
    <row r="259" spans="1:6">
      <c r="A259" s="165"/>
      <c r="B259" s="166"/>
      <c r="C259" s="167"/>
      <c r="D259" s="167"/>
      <c r="E259" s="165"/>
      <c r="F259" s="165"/>
    </row>
    <row r="260" spans="1:6">
      <c r="A260" s="165"/>
      <c r="B260" s="166"/>
      <c r="C260" s="167"/>
      <c r="D260" s="167"/>
      <c r="E260" s="165"/>
      <c r="F260" s="165"/>
    </row>
    <row r="261" spans="1:6">
      <c r="A261" s="165"/>
      <c r="B261" s="166"/>
      <c r="C261" s="167"/>
      <c r="D261" s="167"/>
      <c r="E261" s="165"/>
      <c r="F261" s="165"/>
    </row>
    <row r="262" spans="1:6">
      <c r="E262" s="165"/>
      <c r="F262" s="165"/>
    </row>
    <row r="263" spans="1:6">
      <c r="F263" s="165"/>
    </row>
  </sheetData>
  <mergeCells count="69">
    <mergeCell ref="F246:F253"/>
    <mergeCell ref="G246:G249"/>
    <mergeCell ref="H246:H249"/>
    <mergeCell ref="I246:I249"/>
    <mergeCell ref="J246:J249"/>
    <mergeCell ref="G250:G253"/>
    <mergeCell ref="H250:H253"/>
    <mergeCell ref="I250:I253"/>
    <mergeCell ref="J250:J253"/>
    <mergeCell ref="C238:C241"/>
    <mergeCell ref="D238:D241"/>
    <mergeCell ref="E238:E241"/>
    <mergeCell ref="F238:F241"/>
    <mergeCell ref="G238:G241"/>
    <mergeCell ref="H238:H241"/>
    <mergeCell ref="J227:J228"/>
    <mergeCell ref="A234:A241"/>
    <mergeCell ref="B234:B237"/>
    <mergeCell ref="C234:C237"/>
    <mergeCell ref="D234:D237"/>
    <mergeCell ref="E234:E237"/>
    <mergeCell ref="F234:F237"/>
    <mergeCell ref="G234:G237"/>
    <mergeCell ref="H234:H237"/>
    <mergeCell ref="B238:B241"/>
    <mergeCell ref="C227:D228"/>
    <mergeCell ref="E227:E228"/>
    <mergeCell ref="F227:F228"/>
    <mergeCell ref="G227:G228"/>
    <mergeCell ref="H227:H228"/>
    <mergeCell ref="I227:I228"/>
    <mergeCell ref="H219:H220"/>
    <mergeCell ref="I219:I220"/>
    <mergeCell ref="J219:J220"/>
    <mergeCell ref="C225:D226"/>
    <mergeCell ref="E225:E226"/>
    <mergeCell ref="F225:F226"/>
    <mergeCell ref="G225:G226"/>
    <mergeCell ref="H225:H226"/>
    <mergeCell ref="I225:I226"/>
    <mergeCell ref="J225:J226"/>
    <mergeCell ref="G217:G218"/>
    <mergeCell ref="H217:H218"/>
    <mergeCell ref="I217:I218"/>
    <mergeCell ref="J217:J218"/>
    <mergeCell ref="A219:B220"/>
    <mergeCell ref="C219:C220"/>
    <mergeCell ref="D219:D220"/>
    <mergeCell ref="E219:E220"/>
    <mergeCell ref="F219:F220"/>
    <mergeCell ref="G219:G220"/>
    <mergeCell ref="A211:D211"/>
    <mergeCell ref="A217:B218"/>
    <mergeCell ref="C217:C218"/>
    <mergeCell ref="D217:D218"/>
    <mergeCell ref="E217:E218"/>
    <mergeCell ref="F217:F218"/>
    <mergeCell ref="D135:D153"/>
    <mergeCell ref="H135:H158"/>
    <mergeCell ref="L135:L156"/>
    <mergeCell ref="P135:P156"/>
    <mergeCell ref="D156:D174"/>
    <mergeCell ref="P159:P180"/>
    <mergeCell ref="A1:F2"/>
    <mergeCell ref="A8:D8"/>
    <mergeCell ref="A28:D28"/>
    <mergeCell ref="E28:H28"/>
    <mergeCell ref="I28:L28"/>
    <mergeCell ref="M28:P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Polarimetro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fdp</dc:creator>
  <cp:lastModifiedBy>fdp</cp:lastModifiedBy>
  <dcterms:created xsi:type="dcterms:W3CDTF">2020-09-10T14:50:55Z</dcterms:created>
  <dcterms:modified xsi:type="dcterms:W3CDTF">2020-09-10T14:51:49Z</dcterms:modified>
</cp:coreProperties>
</file>