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Diffrazione" sheetId="1" r:id="rId1"/>
  </sheets>
  <calcPr calcId="145621"/>
</workbook>
</file>

<file path=xl/calcChain.xml><?xml version="1.0" encoding="utf-8"?>
<calcChain xmlns="http://schemas.openxmlformats.org/spreadsheetml/2006/main">
  <c r="W156" i="1" l="1"/>
  <c r="V156" i="1"/>
  <c r="AA156" i="1" s="1"/>
  <c r="T156" i="1"/>
  <c r="S156" i="1"/>
  <c r="Y156" i="1" s="1"/>
  <c r="W141" i="1"/>
  <c r="AA141" i="1" s="1"/>
  <c r="V141" i="1"/>
  <c r="T141" i="1"/>
  <c r="S141" i="1"/>
  <c r="Y141" i="1" s="1"/>
  <c r="W126" i="1"/>
  <c r="AA126" i="1" s="1"/>
  <c r="V126" i="1"/>
  <c r="T126" i="1"/>
  <c r="S126" i="1"/>
  <c r="Y126" i="1" s="1"/>
  <c r="R84" i="1"/>
  <c r="Q84" i="1"/>
  <c r="T84" i="1" s="1"/>
  <c r="R68" i="1"/>
  <c r="Q68" i="1"/>
  <c r="T68" i="1" s="1"/>
  <c r="T51" i="1"/>
  <c r="R51" i="1"/>
  <c r="Q51" i="1"/>
  <c r="R34" i="1"/>
  <c r="Q34" i="1"/>
</calcChain>
</file>

<file path=xl/sharedStrings.xml><?xml version="1.0" encoding="utf-8"?>
<sst xmlns="http://schemas.openxmlformats.org/spreadsheetml/2006/main" count="186" uniqueCount="42">
  <si>
    <t>CONSIGLIAMO DI APRIRE IL FILE CON EXCEL PER VISUALIZZARE CORRETTAMENTE L'IMPAGINAZIONE COME INTESA DAGLI AUTORI</t>
  </si>
  <si>
    <t>GRUPPO D7</t>
  </si>
  <si>
    <t>COSTA, DI PAOLA, DUI</t>
  </si>
  <si>
    <t>ESPERIMENTO 13</t>
  </si>
  <si>
    <t>DIFFRAZIONE</t>
  </si>
  <si>
    <t>DIFFRAZIONE CON SINGOLA FENDITURA</t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</si>
  <si>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</si>
  <si>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λlaser</t>
    </r>
    <r>
      <rPr>
        <sz val="11"/>
        <color theme="1"/>
        <rFont val="Calibri"/>
        <family val="2"/>
        <scheme val="minor"/>
      </rPr>
      <t xml:space="preserve"> (mm)</t>
    </r>
  </si>
  <si>
    <t>lunghezza d'onda del laser</t>
  </si>
  <si>
    <r>
      <t>errore su λ</t>
    </r>
    <r>
      <rPr>
        <vertAlign val="subscript"/>
        <sz val="11"/>
        <color theme="1"/>
        <rFont val="Calibri"/>
        <family val="2"/>
        <scheme val="minor"/>
      </rPr>
      <t>laser</t>
    </r>
  </si>
  <si>
    <t>valore fornito dal costruttore</t>
  </si>
  <si>
    <t>errore sull'ultima cifra del valore fornito dal costruttore</t>
  </si>
  <si>
    <t>D (mm)</t>
  </si>
  <si>
    <r>
      <t>σ</t>
    </r>
    <r>
      <rPr>
        <vertAlign val="subscript"/>
        <sz val="11"/>
        <color rgb="FF000000"/>
        <rFont val="Calibri"/>
        <family val="2"/>
      </rPr>
      <t>D</t>
    </r>
    <r>
      <rPr>
        <sz val="11"/>
        <color rgb="FF000000"/>
        <rFont val="Calibri"/>
        <family val="2"/>
        <charset val="1"/>
      </rPr>
      <t xml:space="preserve"> (mm)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</si>
  <si>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</si>
  <si>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y1 </t>
    </r>
    <r>
      <rPr>
        <sz val="11"/>
        <color theme="1"/>
        <rFont val="Calibri"/>
        <family val="2"/>
        <scheme val="minor"/>
      </rPr>
      <t>(mm)</t>
    </r>
  </si>
  <si>
    <r>
      <t>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</si>
  <si>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(mm)</t>
    </r>
  </si>
  <si>
    <t>distanza tra fotocamera e fenditura variabile</t>
  </si>
  <si>
    <t>*</t>
  </si>
  <si>
    <t>distanza tra centro della figura di (diffrazione + interferenza) e primo minimo</t>
  </si>
  <si>
    <t>errore di sensibilità del cursore del software Caliens</t>
  </si>
  <si>
    <t>ampiezza delle fenditure</t>
  </si>
  <si>
    <t>errore propagato</t>
  </si>
  <si>
    <r>
      <t>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(λlaser * D) / y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</si>
  <si>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perscript"/>
        <sz val="11"/>
        <color theme="1"/>
        <rFont val="Calibri"/>
        <family val="2"/>
        <scheme val="minor"/>
      </rPr>
      <t xml:space="preserve">teorico </t>
    </r>
    <r>
      <rPr>
        <sz val="11"/>
        <color theme="1"/>
        <rFont val="Calibri"/>
        <family val="2"/>
        <scheme val="minor"/>
      </rPr>
      <t>(mm)</t>
    </r>
  </si>
  <si>
    <r>
      <t>|z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|</t>
    </r>
  </si>
  <si>
    <r>
      <t>z</t>
    </r>
    <r>
      <rPr>
        <vertAlign val="subscript"/>
        <sz val="11"/>
        <color theme="1"/>
        <rFont val="Calibri"/>
        <family val="2"/>
        <scheme val="minor"/>
      </rPr>
      <t>critico</t>
    </r>
    <r>
      <rPr>
        <vertAlign val="superscript"/>
        <sz val="11"/>
        <color theme="1"/>
        <rFont val="Calibri"/>
        <family val="2"/>
        <scheme val="minor"/>
      </rPr>
      <t>a</t>
    </r>
  </si>
  <si>
    <t>distanza tra fotocamera e diapositiva</t>
  </si>
  <si>
    <t>valore indicato dal costruttore sulla diapositiva</t>
  </si>
  <si>
    <r>
      <t>z</t>
    </r>
    <r>
      <rPr>
        <vertAlign val="subscript"/>
        <sz val="11"/>
        <color theme="1"/>
        <rFont val="Calibri"/>
        <family val="2"/>
        <scheme val="minor"/>
      </rPr>
      <t>0.975</t>
    </r>
  </si>
  <si>
    <t>DIFFRAZIONE CON DOPPIA FENDITURA</t>
  </si>
  <si>
    <r>
      <t>y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</si>
  <si>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y2 </t>
    </r>
    <r>
      <rPr>
        <sz val="11"/>
        <color theme="1"/>
        <rFont val="Calibri"/>
        <family val="2"/>
        <scheme val="minor"/>
      </rPr>
      <t>(mm)</t>
    </r>
  </si>
  <si>
    <r>
      <t>d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</si>
  <si>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(mm)</t>
    </r>
  </si>
  <si>
    <r>
      <t>d</t>
    </r>
    <r>
      <rPr>
        <vertAlign val="superscript"/>
        <sz val="11"/>
        <color theme="1"/>
        <rFont val="Calibri"/>
        <family val="2"/>
        <scheme val="minor"/>
      </rPr>
      <t>teorico</t>
    </r>
    <r>
      <rPr>
        <sz val="11"/>
        <color theme="1"/>
        <rFont val="Calibri"/>
        <family val="2"/>
        <scheme val="minor"/>
      </rPr>
      <t xml:space="preserve"> (mm) </t>
    </r>
  </si>
  <si>
    <r>
      <t>|z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|</t>
    </r>
  </si>
  <si>
    <r>
      <t>z</t>
    </r>
    <r>
      <rPr>
        <vertAlign val="subscript"/>
        <sz val="11"/>
        <color theme="1"/>
        <rFont val="Calibri"/>
        <family val="2"/>
        <scheme val="minor"/>
      </rPr>
      <t>critico</t>
    </r>
    <r>
      <rPr>
        <vertAlign val="superscript"/>
        <sz val="11"/>
        <color theme="1"/>
        <rFont val="Calibri"/>
        <family val="2"/>
        <scheme val="minor"/>
      </rPr>
      <t>d</t>
    </r>
  </si>
  <si>
    <t>distanza tra centro della figura di (diffrazione + interferenza) e primo massimo</t>
  </si>
  <si>
    <t>passo tra le fenditure</t>
  </si>
  <si>
    <r>
      <t>d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(λ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sz val="11"/>
        <color theme="1"/>
        <rFont val="Calibri"/>
        <family val="2"/>
        <scheme val="minor"/>
      </rPr>
      <t xml:space="preserve"> * D) / y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</si>
</sst>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theme="1"/>
      <name val="Liberation Sans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3" fillId="0" borderId="0"/>
    <xf numFmtId="0" fontId="8" fillId="0" borderId="0"/>
    <xf numFmtId="0" fontId="9" fillId="2" borderId="0"/>
    <xf numFmtId="0" fontId="10" fillId="2" borderId="0"/>
    <xf numFmtId="0" fontId="9" fillId="3" borderId="0"/>
    <xf numFmtId="0" fontId="10" fillId="3" borderId="0"/>
    <xf numFmtId="0" fontId="8" fillId="4" borderId="0"/>
    <xf numFmtId="0" fontId="11" fillId="4" borderId="0"/>
    <xf numFmtId="0" fontId="11" fillId="0" borderId="0"/>
    <xf numFmtId="0" fontId="12" fillId="5" borderId="0"/>
    <xf numFmtId="0" fontId="13" fillId="5" borderId="0"/>
    <xf numFmtId="0" fontId="14" fillId="6" borderId="0"/>
    <xf numFmtId="0" fontId="15" fillId="6" borderId="0"/>
    <xf numFmtId="0" fontId="16" fillId="0" borderId="0"/>
    <xf numFmtId="0" fontId="17" fillId="0" borderId="0"/>
    <xf numFmtId="0" fontId="18" fillId="7" borderId="0"/>
    <xf numFmtId="0" fontId="19" fillId="7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8" borderId="0"/>
    <xf numFmtId="0" fontId="29" fillId="8" borderId="0"/>
    <xf numFmtId="0" fontId="30" fillId="0" borderId="0"/>
    <xf numFmtId="0" fontId="7" fillId="0" borderId="0"/>
    <xf numFmtId="0" fontId="31" fillId="8" borderId="12"/>
    <xf numFmtId="0" fontId="32" fillId="8" borderId="12"/>
    <xf numFmtId="0" fontId="30" fillId="0" borderId="0"/>
    <xf numFmtId="0" fontId="7" fillId="0" borderId="0"/>
    <xf numFmtId="0" fontId="30" fillId="0" borderId="0"/>
    <xf numFmtId="0" fontId="7" fillId="0" borderId="0"/>
    <xf numFmtId="0" fontId="12" fillId="0" borderId="0"/>
    <xf numFmtId="0" fontId="13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8">
    <cellStyle name="Accent" xfId="2"/>
    <cellStyle name="Accent 1" xfId="3"/>
    <cellStyle name="Accent 1 2" xfId="4"/>
    <cellStyle name="Accent 2" xfId="5"/>
    <cellStyle name="Accent 2 2" xfId="6"/>
    <cellStyle name="Accent 3" xfId="7"/>
    <cellStyle name="Accent 3 2" xfId="8"/>
    <cellStyle name="Accent 4" xfId="9"/>
    <cellStyle name="Bad" xfId="10"/>
    <cellStyle name="Bad 2" xfId="11"/>
    <cellStyle name="Error" xfId="12"/>
    <cellStyle name="Error 2" xfId="13"/>
    <cellStyle name="Footnote" xfId="14"/>
    <cellStyle name="Footnote 2" xfId="15"/>
    <cellStyle name="Good" xfId="16"/>
    <cellStyle name="Good 2" xfId="17"/>
    <cellStyle name="Heading (user)" xfId="18"/>
    <cellStyle name="Heading (user) 2" xfId="19"/>
    <cellStyle name="Heading 1" xfId="20"/>
    <cellStyle name="Heading 1 2" xfId="21"/>
    <cellStyle name="Heading 2" xfId="22"/>
    <cellStyle name="Heading 2 2" xfId="23"/>
    <cellStyle name="Hyperlink" xfId="24"/>
    <cellStyle name="Hyperlink 2" xfId="25"/>
    <cellStyle name="Neutral" xfId="26"/>
    <cellStyle name="Neutral 2" xfId="27"/>
    <cellStyle name="Normale" xfId="0" builtinId="0"/>
    <cellStyle name="Normale 2" xfId="1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0</xdr:rowOff>
    </xdr:from>
    <xdr:to>
      <xdr:col>10</xdr:col>
      <xdr:colOff>791193</xdr:colOff>
      <xdr:row>46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1CFD43F0-7513-41E0-BF4D-0B72A207545A}"/>
            </a:ext>
          </a:extLst>
        </xdr:cNvPr>
        <xdr:cNvPicPr/>
      </xdr:nvPicPr>
      <xdr:blipFill>
        <a:blip xmlns:r="http://schemas.openxmlformats.org/officeDocument/2006/relationships" r:embed="rId1"/>
        <a:srcRect t="2766" b="5246"/>
        <a:stretch/>
      </xdr:blipFill>
      <xdr:spPr>
        <a:xfrm>
          <a:off x="0" y="6134100"/>
          <a:ext cx="7839693" cy="3886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0</xdr:col>
      <xdr:colOff>0</xdr:colOff>
      <xdr:row>47</xdr:row>
      <xdr:rowOff>0</xdr:rowOff>
    </xdr:from>
    <xdr:to>
      <xdr:col>11</xdr:col>
      <xdr:colOff>0</xdr:colOff>
      <xdr:row>63</xdr:row>
      <xdr:rowOff>0</xdr:rowOff>
    </xdr:to>
    <xdr:pic>
      <xdr:nvPicPr>
        <xdr:cNvPr id="4" name="Immagine 1">
          <a:extLst>
            <a:ext uri="{FF2B5EF4-FFF2-40B4-BE49-F238E27FC236}">
              <a16:creationId xmlns:a16="http://schemas.microsoft.com/office/drawing/2014/main" xmlns="" id="{BD8B5441-EDDB-4424-923A-E4C3D10E5CDA}"/>
            </a:ext>
          </a:extLst>
        </xdr:cNvPr>
        <xdr:cNvPicPr/>
      </xdr:nvPicPr>
      <xdr:blipFill>
        <a:blip xmlns:r="http://schemas.openxmlformats.org/officeDocument/2006/relationships" r:embed="rId2"/>
        <a:srcRect t="2318" b="5768"/>
        <a:stretch/>
      </xdr:blipFill>
      <xdr:spPr>
        <a:xfrm>
          <a:off x="0" y="10210800"/>
          <a:ext cx="7848600" cy="3886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0</xdr:col>
      <xdr:colOff>0</xdr:colOff>
      <xdr:row>64</xdr:row>
      <xdr:rowOff>17319</xdr:rowOff>
    </xdr:from>
    <xdr:to>
      <xdr:col>11</xdr:col>
      <xdr:colOff>0</xdr:colOff>
      <xdr:row>79</xdr:row>
      <xdr:rowOff>27310</xdr:rowOff>
    </xdr:to>
    <xdr:pic>
      <xdr:nvPicPr>
        <xdr:cNvPr id="5" name="Immagine 3">
          <a:extLst>
            <a:ext uri="{FF2B5EF4-FFF2-40B4-BE49-F238E27FC236}">
              <a16:creationId xmlns:a16="http://schemas.microsoft.com/office/drawing/2014/main" xmlns="" id="{12E012D6-DDC8-4DC4-AA9F-BC86CB9C8C26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t="2927" b="5220"/>
        <a:stretch/>
      </xdr:blipFill>
      <xdr:spPr>
        <a:xfrm>
          <a:off x="0" y="14304819"/>
          <a:ext cx="7848600" cy="369616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0</xdr:col>
      <xdr:colOff>0</xdr:colOff>
      <xdr:row>80</xdr:row>
      <xdr:rowOff>29841</xdr:rowOff>
    </xdr:from>
    <xdr:to>
      <xdr:col>11</xdr:col>
      <xdr:colOff>0</xdr:colOff>
      <xdr:row>97</xdr:row>
      <xdr:rowOff>0</xdr:rowOff>
    </xdr:to>
    <xdr:pic>
      <xdr:nvPicPr>
        <xdr:cNvPr id="6" name="Immagine 4">
          <a:extLst>
            <a:ext uri="{FF2B5EF4-FFF2-40B4-BE49-F238E27FC236}">
              <a16:creationId xmlns:a16="http://schemas.microsoft.com/office/drawing/2014/main" xmlns="" id="{BBD02E24-A44C-44C0-A541-D6D510F867DF}"/>
            </a:ext>
          </a:extLst>
        </xdr:cNvPr>
        <xdr:cNvPicPr/>
      </xdr:nvPicPr>
      <xdr:blipFill>
        <a:blip xmlns:r="http://schemas.openxmlformats.org/officeDocument/2006/relationships" r:embed="rId4"/>
        <a:srcRect t="2874" b="5389"/>
        <a:stretch/>
      </xdr:blipFill>
      <xdr:spPr>
        <a:xfrm>
          <a:off x="0" y="18184491"/>
          <a:ext cx="7848600" cy="38658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11</xdr:col>
      <xdr:colOff>0</xdr:colOff>
      <xdr:row>135</xdr:row>
      <xdr:rowOff>155864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364EDB08-5032-4342-914E-425AC320F4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54" b="5485"/>
        <a:stretch/>
      </xdr:blipFill>
      <xdr:spPr>
        <a:xfrm>
          <a:off x="0" y="26812875"/>
          <a:ext cx="7848600" cy="34705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11</xdr:col>
      <xdr:colOff>0</xdr:colOff>
      <xdr:row>151</xdr:row>
      <xdr:rowOff>-1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98820A54-29AF-4651-B447-8D2E9BCC8E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6" b="5569"/>
        <a:stretch/>
      </xdr:blipFill>
      <xdr:spPr>
        <a:xfrm>
          <a:off x="0" y="30508575"/>
          <a:ext cx="7848600" cy="35051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151</xdr:row>
      <xdr:rowOff>171448</xdr:rowOff>
    </xdr:from>
    <xdr:to>
      <xdr:col>11</xdr:col>
      <xdr:colOff>9525</xdr:colOff>
      <xdr:row>166</xdr:row>
      <xdr:rowOff>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xmlns="" id="{60C46E7E-7C30-4409-8F10-DA4E05C6D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62" b="5643"/>
        <a:stretch/>
      </xdr:blipFill>
      <xdr:spPr>
        <a:xfrm>
          <a:off x="0" y="34185223"/>
          <a:ext cx="7858125" cy="35242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3B1AF648-4714-4553-8035-CDDB61169EB7}"/>
            </a:ext>
          </a:extLst>
        </xdr:cNvPr>
        <xdr:cNvSpPr txBox="1"/>
      </xdr:nvSpPr>
      <xdr:spPr>
        <a:xfrm>
          <a:off x="11782425" y="3276600"/>
          <a:ext cx="79248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* D</a:t>
          </a:r>
          <a:r>
            <a:rPr lang="it-IT" sz="1500" baseline="0"/>
            <a:t> è a somma della distanza letta sulla scala del banco ottico tra le estremità dei sostegni di fotocamera e diapositiva, più la traslazione della lente della fotocamenra rispetto all'estremo del suo supporto e la traslazione della superficie della diapositiva rispetto all'estremo del suo supporto.</a:t>
          </a:r>
        </a:p>
        <a:p>
          <a:pPr algn="just"/>
          <a:r>
            <a:rPr lang="it-IT" sz="1500" baseline="0"/>
            <a:t>Ciascuna delle tre misure ha un errore di sensibillità di 1 (mm), dunque l'errore propagato sarebbe circa 1.7 (mm); associamo a D un errore di  2 (mm) e così teniamo conto anche degli errori di parallasse.</a:t>
          </a:r>
        </a:p>
        <a:p>
          <a:pPr algn="just"/>
          <a:r>
            <a:rPr lang="it-IT" sz="1100" baseline="0"/>
            <a:t/>
          </a:r>
          <a:br>
            <a:rPr lang="it-IT" sz="1100" baseline="0"/>
          </a:br>
          <a:endParaRPr lang="it-IT" sz="1100" baseline="0"/>
        </a:p>
      </xdr:txBody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76200</xdr:rowOff>
    </xdr:to>
    <xdr:sp macro="" textlink="">
      <xdr:nvSpPr>
        <xdr:cNvPr id="12" name="AutoShape 2" descr="Risultati immagini per single slit diffraction">
          <a:extLst>
            <a:ext uri="{FF2B5EF4-FFF2-40B4-BE49-F238E27FC236}">
              <a16:creationId xmlns:a16="http://schemas.microsoft.com/office/drawing/2014/main" xmlns="" id="{D08619E2-CEE6-4883-91BA-27E0C1C2287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</xdr:colOff>
      <xdr:row>10</xdr:row>
      <xdr:rowOff>0</xdr:rowOff>
    </xdr:from>
    <xdr:to>
      <xdr:col>14</xdr:col>
      <xdr:colOff>1</xdr:colOff>
      <xdr:row>29</xdr:row>
      <xdr:rowOff>34637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xmlns="" id="{0DB369ED-1687-4156-AAC1-A0FBCBF5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05000"/>
          <a:ext cx="5181600" cy="40732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2109106</xdr:colOff>
      <xdr:row>29</xdr:row>
      <xdr:rowOff>190499</xdr:rowOff>
    </xdr:from>
    <xdr:to>
      <xdr:col>21</xdr:col>
      <xdr:colOff>0</xdr:colOff>
      <xdr:row>33</xdr:row>
      <xdr:rowOff>190499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xmlns="" id="{7312E904-1DFB-4174-9086-A814A33FDCB3}"/>
            </a:ext>
          </a:extLst>
        </xdr:cNvPr>
        <xdr:cNvSpPr txBox="1"/>
      </xdr:nvSpPr>
      <xdr:spPr>
        <a:xfrm>
          <a:off x="19711306" y="6134099"/>
          <a:ext cx="4053569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La</a:t>
          </a:r>
          <a:r>
            <a:rPr lang="it-IT" sz="1500" baseline="0"/>
            <a:t> simulazione è piuttosto vicina alla figura di diffrazione osservata. non abbiamo misurato la larfghezza della fenditura dunque non abbiamo un valore con cui confrontare a</a:t>
          </a:r>
          <a:r>
            <a:rPr lang="it-IT" sz="1500" baseline="30000"/>
            <a:t>sperimentale</a:t>
          </a:r>
          <a:r>
            <a:rPr lang="it-IT" sz="1500" baseline="0"/>
            <a:t>.</a:t>
          </a:r>
        </a:p>
      </xdr:txBody>
    </xdr:sp>
    <xdr:clientData/>
  </xdr:twoCellAnchor>
  <xdr:twoCellAnchor editAs="oneCell">
    <xdr:from>
      <xdr:col>17</xdr:col>
      <xdr:colOff>8660</xdr:colOff>
      <xdr:row>102</xdr:row>
      <xdr:rowOff>1</xdr:rowOff>
    </xdr:from>
    <xdr:to>
      <xdr:col>20</xdr:col>
      <xdr:colOff>0</xdr:colOff>
      <xdr:row>121</xdr:row>
      <xdr:rowOff>1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xmlns="" id="{F14699E1-BF22-4344-A5FD-2871E385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05835" y="23002876"/>
          <a:ext cx="6306415" cy="3619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114300</xdr:rowOff>
    </xdr:to>
    <xdr:sp macro="" textlink="">
      <xdr:nvSpPr>
        <xdr:cNvPr id="16" name="AutoShape 3" descr="Risultati immagini per fraunhofer diffraction double slit">
          <a:extLst>
            <a:ext uri="{FF2B5EF4-FFF2-40B4-BE49-F238E27FC236}">
              <a16:creationId xmlns:a16="http://schemas.microsoft.com/office/drawing/2014/main" xmlns="" id="{05AC98A3-600B-41FB-9D69-E96B18F6712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8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114300</xdr:rowOff>
    </xdr:to>
    <xdr:sp macro="" textlink="">
      <xdr:nvSpPr>
        <xdr:cNvPr id="17" name="AutoShape 4" descr="Risultati immagini per fraunhofer diffraction double slit">
          <a:extLst>
            <a:ext uri="{FF2B5EF4-FFF2-40B4-BE49-F238E27FC236}">
              <a16:creationId xmlns:a16="http://schemas.microsoft.com/office/drawing/2014/main" xmlns="" id="{8088D379-20D8-46E1-B05E-E4D1556E1D0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8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</xdr:colOff>
      <xdr:row>102</xdr:row>
      <xdr:rowOff>0</xdr:rowOff>
    </xdr:from>
    <xdr:to>
      <xdr:col>16</xdr:col>
      <xdr:colOff>1183</xdr:colOff>
      <xdr:row>121</xdr:row>
      <xdr:rowOff>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xmlns="" id="{A1277443-3D1F-4210-A1A7-00C64706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58201" y="23002875"/>
          <a:ext cx="4931050" cy="3619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0</xdr:colOff>
      <xdr:row>47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xmlns="" id="{3573C628-D620-4001-B59A-E33EA9895790}"/>
            </a:ext>
          </a:extLst>
        </xdr:cNvPr>
        <xdr:cNvSpPr txBox="1"/>
      </xdr:nvSpPr>
      <xdr:spPr>
        <a:xfrm>
          <a:off x="25612725" y="10210800"/>
          <a:ext cx="4772025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Assumendo</a:t>
          </a:r>
          <a:r>
            <a:rPr lang="it-IT" sz="1500" baseline="0"/>
            <a:t> che tutti gli errori siano approssimabili a gaussiani, il test z tra a</a:t>
          </a:r>
          <a:r>
            <a:rPr lang="it-IT" sz="1500" baseline="30000"/>
            <a:t>sperimentale </a:t>
          </a:r>
          <a:r>
            <a:rPr lang="it-IT" sz="1500" baseline="0"/>
            <a:t>e a</a:t>
          </a:r>
          <a:r>
            <a:rPr lang="it-IT" sz="1500" baseline="30000"/>
            <a:t>teorico</a:t>
          </a:r>
          <a:r>
            <a:rPr lang="it-IT" sz="1500" baseline="0"/>
            <a:t> è negativo.</a:t>
          </a:r>
          <a:br>
            <a:rPr lang="it-IT" sz="1500" baseline="0"/>
          </a:br>
          <a:r>
            <a:rPr lang="it-IT" sz="1500" baseline="0"/>
            <a:t>Lo stesso avviene per tutti gli altri valori di a e d confrontati con i valori teorici indicati sulle diapositive.</a:t>
          </a:r>
        </a:p>
        <a:p>
          <a:pPr algn="just"/>
          <a:endParaRPr lang="it-IT" sz="1500" baseline="300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3"/>
  <sheetViews>
    <sheetView tabSelected="1" topLeftCell="A184" zoomScale="70" zoomScaleNormal="70" workbookViewId="0">
      <selection sqref="A1:M2"/>
    </sheetView>
  </sheetViews>
  <sheetFormatPr defaultRowHeight="15"/>
  <cols>
    <col min="1" max="6" width="9.140625" style="1"/>
    <col min="7" max="7" width="11.5703125" style="1" customWidth="1"/>
    <col min="8" max="8" width="12.42578125" style="1" bestFit="1" customWidth="1"/>
    <col min="9" max="10" width="13.42578125" style="1" customWidth="1"/>
    <col min="11" max="11" width="12" style="1" customWidth="1"/>
    <col min="12" max="12" width="9.140625" style="1"/>
    <col min="13" max="13" width="19.85546875" style="1" customWidth="1"/>
    <col min="14" max="14" width="9.85546875" style="1" customWidth="1"/>
    <col min="15" max="15" width="20.140625" style="1" bestFit="1" customWidth="1"/>
    <col min="16" max="16" width="24.140625" style="1" bestFit="1" customWidth="1"/>
    <col min="17" max="20" width="31.5703125" style="1" bestFit="1" customWidth="1"/>
    <col min="21" max="21" width="29.28515625" style="1" bestFit="1" customWidth="1"/>
    <col min="22" max="24" width="27.7109375" style="1" bestFit="1" customWidth="1"/>
    <col min="25" max="25" width="16.140625" style="1" bestFit="1" customWidth="1"/>
    <col min="26" max="26" width="19" style="1" bestFit="1" customWidth="1"/>
    <col min="27" max="27" width="12" style="1" bestFit="1" customWidth="1"/>
    <col min="28" max="16384" width="9.140625" style="1"/>
  </cols>
  <sheetData>
    <row r="1" spans="1:18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8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8">
      <c r="A3" s="46" t="s">
        <v>1</v>
      </c>
      <c r="B3" s="46"/>
      <c r="C3" s="46"/>
      <c r="D3" s="2"/>
      <c r="N3" s="3"/>
    </row>
    <row r="4" spans="1:18">
      <c r="A4" s="46" t="s">
        <v>2</v>
      </c>
      <c r="B4" s="46"/>
      <c r="C4" s="47"/>
      <c r="D4" s="2"/>
      <c r="N4" s="3"/>
    </row>
    <row r="5" spans="1:18">
      <c r="A5" s="46" t="s">
        <v>3</v>
      </c>
      <c r="B5" s="46"/>
      <c r="C5" s="46"/>
      <c r="D5" s="2"/>
    </row>
    <row r="6" spans="1:18">
      <c r="A6" s="48" t="s">
        <v>4</v>
      </c>
      <c r="B6" s="48"/>
      <c r="C6" s="48"/>
      <c r="D6" s="2"/>
    </row>
    <row r="7" spans="1:18" s="4" customFormat="1"/>
    <row r="8" spans="1:18">
      <c r="A8" s="49" t="s">
        <v>5</v>
      </c>
      <c r="B8" s="48"/>
      <c r="C8" s="48"/>
      <c r="D8" s="48"/>
      <c r="E8" s="48"/>
      <c r="F8" s="48"/>
      <c r="G8" s="48"/>
      <c r="H8" s="48"/>
      <c r="I8" s="50"/>
      <c r="J8" s="5"/>
    </row>
    <row r="11" spans="1:18" ht="18">
      <c r="G11" s="5"/>
      <c r="H11" s="5"/>
      <c r="I11" s="5"/>
      <c r="J11" s="5"/>
      <c r="K11" s="5"/>
      <c r="O11" s="6"/>
      <c r="P11" s="7" t="s">
        <v>6</v>
      </c>
      <c r="Q11" s="8" t="s">
        <v>7</v>
      </c>
      <c r="R11"/>
    </row>
    <row r="12" spans="1:18" ht="30">
      <c r="G12" s="5"/>
      <c r="H12" s="9"/>
      <c r="I12" s="9"/>
      <c r="J12" s="5"/>
      <c r="K12" s="9"/>
      <c r="O12" s="6"/>
      <c r="P12" s="10" t="s">
        <v>8</v>
      </c>
      <c r="Q12" s="11" t="s">
        <v>9</v>
      </c>
    </row>
    <row r="13" spans="1:18" ht="30">
      <c r="G13" s="5"/>
      <c r="H13" s="9"/>
      <c r="I13" s="9"/>
      <c r="J13" s="5"/>
      <c r="K13" s="9"/>
      <c r="O13" s="6"/>
      <c r="P13" s="10" t="s">
        <v>10</v>
      </c>
      <c r="Q13" s="11" t="s">
        <v>11</v>
      </c>
    </row>
    <row r="14" spans="1:18">
      <c r="G14" s="5"/>
      <c r="H14" s="5"/>
      <c r="I14" s="5"/>
      <c r="J14" s="5"/>
      <c r="K14" s="5"/>
      <c r="O14" s="6"/>
      <c r="P14" s="4">
        <v>6.3279999999999999E-4</v>
      </c>
      <c r="Q14" s="12">
        <v>9.9999999999999995E-8</v>
      </c>
    </row>
    <row r="15" spans="1:18">
      <c r="H15" s="5"/>
      <c r="I15" s="5"/>
      <c r="J15" s="5"/>
    </row>
    <row r="16" spans="1:18">
      <c r="H16" s="5"/>
      <c r="I16" s="5"/>
      <c r="J16" s="5"/>
    </row>
    <row r="17" spans="2:30">
      <c r="H17" s="5"/>
      <c r="I17" s="5"/>
      <c r="J17" s="5"/>
    </row>
    <row r="23" spans="2:30">
      <c r="S23" s="9"/>
      <c r="T23" s="5"/>
      <c r="U23" s="5"/>
    </row>
    <row r="24" spans="2:30" ht="15" customHeight="1">
      <c r="O24" s="5"/>
      <c r="S24" s="9"/>
      <c r="T24" s="5"/>
      <c r="U24" s="5"/>
    </row>
    <row r="25" spans="2:30">
      <c r="O25" s="5"/>
      <c r="S25" s="5"/>
      <c r="T25" s="5"/>
      <c r="U25" s="5"/>
    </row>
    <row r="26" spans="2:30">
      <c r="O26" s="5"/>
      <c r="S26" s="5"/>
      <c r="T26" s="13"/>
      <c r="U26" s="5"/>
    </row>
    <row r="27" spans="2:30">
      <c r="O27" s="5"/>
    </row>
    <row r="28" spans="2:30">
      <c r="D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2:30">
      <c r="D29" s="5"/>
      <c r="M29" s="5"/>
      <c r="N29" s="5"/>
      <c r="O29" s="5"/>
      <c r="V29" s="5"/>
      <c r="W29" s="5"/>
      <c r="X29" s="5"/>
      <c r="Y29" s="5"/>
      <c r="Z29" s="5"/>
      <c r="AA29" s="5"/>
      <c r="AB29" s="5"/>
      <c r="AC29" s="5"/>
      <c r="AD29" s="5"/>
    </row>
    <row r="30" spans="2:30" ht="15" customHeight="1">
      <c r="M30" s="14"/>
      <c r="N30" s="14"/>
      <c r="O30" s="5"/>
      <c r="V30" s="5"/>
      <c r="W30" s="9"/>
      <c r="X30" s="5"/>
      <c r="Y30" s="5"/>
      <c r="Z30" s="9"/>
      <c r="AA30" s="5"/>
      <c r="AB30" s="5"/>
      <c r="AC30" s="5"/>
      <c r="AD30" s="5"/>
    </row>
    <row r="31" spans="2:30" ht="18">
      <c r="B31" s="5"/>
      <c r="M31" s="15" t="s">
        <v>12</v>
      </c>
      <c r="N31" s="16" t="s">
        <v>13</v>
      </c>
      <c r="O31" s="7" t="s">
        <v>14</v>
      </c>
      <c r="P31" s="10" t="s">
        <v>15</v>
      </c>
      <c r="Q31" s="7" t="s">
        <v>16</v>
      </c>
      <c r="R31" s="8" t="s">
        <v>17</v>
      </c>
      <c r="V31" s="17"/>
      <c r="W31" s="9"/>
      <c r="X31" s="9"/>
      <c r="Y31" s="5"/>
      <c r="Z31" s="9"/>
      <c r="AA31" s="5"/>
      <c r="AB31" s="5"/>
      <c r="AC31" s="5"/>
      <c r="AD31" s="5"/>
    </row>
    <row r="32" spans="2:30" ht="7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8" t="s">
        <v>18</v>
      </c>
      <c r="N32" s="19" t="s">
        <v>19</v>
      </c>
      <c r="O32" s="10" t="s">
        <v>20</v>
      </c>
      <c r="P32" s="10" t="s">
        <v>21</v>
      </c>
      <c r="Q32" s="20" t="s">
        <v>22</v>
      </c>
      <c r="R32" s="21" t="s">
        <v>23</v>
      </c>
      <c r="V32" s="5"/>
      <c r="W32" s="5"/>
      <c r="X32" s="5"/>
      <c r="Y32" s="5"/>
      <c r="Z32" s="5"/>
      <c r="AA32" s="5"/>
      <c r="AB32" s="5"/>
      <c r="AC32" s="5"/>
      <c r="AD32" s="5"/>
    </row>
    <row r="33" spans="2:30" ht="18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22"/>
      <c r="N33" s="7"/>
      <c r="O33" s="7"/>
      <c r="P33" s="7"/>
      <c r="Q33" s="7" t="s">
        <v>24</v>
      </c>
      <c r="R33" s="8" t="s">
        <v>24</v>
      </c>
      <c r="S33" s="5"/>
      <c r="T33" s="5"/>
      <c r="U33" s="23"/>
      <c r="V33" s="23"/>
      <c r="W33" s="5"/>
      <c r="X33" s="5"/>
      <c r="Y33" s="5"/>
      <c r="Z33" s="5"/>
      <c r="AA33" s="5"/>
      <c r="AB33" s="5"/>
      <c r="AC33" s="5"/>
      <c r="AD33" s="5"/>
    </row>
    <row r="34" spans="2:30">
      <c r="C34" s="5"/>
      <c r="D34" s="5"/>
      <c r="E34" s="5"/>
      <c r="F34" s="5"/>
      <c r="G34" s="5"/>
      <c r="H34" s="5"/>
      <c r="I34" s="5"/>
      <c r="J34" s="5"/>
      <c r="K34" s="5"/>
      <c r="L34" s="5"/>
      <c r="M34" s="22">
        <v>355</v>
      </c>
      <c r="N34" s="7">
        <v>2</v>
      </c>
      <c r="O34" s="1">
        <v>1.78</v>
      </c>
      <c r="P34" s="4">
        <v>0.01</v>
      </c>
      <c r="Q34" s="24">
        <f>P14*M34/O34</f>
        <v>0.12620449438202247</v>
      </c>
      <c r="R34" s="25">
        <f>SQRT(M34^2/O34^2*Q14^2+P14^2/O34^2*N34^2+P14^2*M34^2/O34^4*P34^2)</f>
        <v>1.0043085207204778E-3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2:30">
      <c r="L35" s="26"/>
      <c r="M35" s="5"/>
      <c r="N35" s="5"/>
      <c r="O35" s="2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2:30">
      <c r="L36" s="2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2:30">
      <c r="L37" s="2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2:30">
      <c r="L38" s="2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2:30">
      <c r="L39" s="26"/>
      <c r="V39" s="5"/>
      <c r="W39" s="5"/>
      <c r="X39" s="5"/>
      <c r="Y39" s="5"/>
      <c r="Z39" s="5"/>
      <c r="AA39" s="5"/>
      <c r="AB39" s="5"/>
    </row>
    <row r="40" spans="2:30">
      <c r="L40" s="26"/>
      <c r="V40" s="5"/>
      <c r="W40" s="5"/>
      <c r="X40" s="5"/>
      <c r="Y40" s="5"/>
      <c r="Z40" s="5"/>
      <c r="AA40" s="5"/>
      <c r="AB40" s="5"/>
    </row>
    <row r="41" spans="2:30">
      <c r="L41" s="26"/>
      <c r="V41" s="5"/>
      <c r="W41" s="5"/>
      <c r="X41" s="5"/>
      <c r="Y41" s="5"/>
      <c r="Z41" s="5"/>
      <c r="AA41" s="5"/>
      <c r="AB41" s="5"/>
    </row>
    <row r="42" spans="2:30">
      <c r="L42" s="26"/>
      <c r="V42" s="5"/>
      <c r="W42" s="5"/>
      <c r="X42" s="5"/>
      <c r="Y42" s="5"/>
      <c r="Z42" s="5"/>
      <c r="AA42" s="5"/>
      <c r="AB42" s="5"/>
    </row>
    <row r="43" spans="2:30">
      <c r="L43" s="26"/>
      <c r="V43" s="5"/>
      <c r="W43" s="5"/>
      <c r="X43" s="5"/>
      <c r="Y43" s="5"/>
      <c r="Z43" s="5"/>
      <c r="AA43" s="5"/>
      <c r="AB43" s="5"/>
      <c r="AC43" s="5"/>
      <c r="AD43" s="5"/>
    </row>
    <row r="44" spans="2:30">
      <c r="L44" s="2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2:30">
      <c r="L45" s="2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2:30">
      <c r="L46" s="2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2:30">
      <c r="L47" s="26"/>
      <c r="M47" s="14"/>
      <c r="N47" s="14"/>
      <c r="O47" s="5"/>
      <c r="P47" s="9"/>
      <c r="Q47" s="28"/>
      <c r="R47" s="9"/>
      <c r="S47" s="5"/>
      <c r="T47" s="5"/>
      <c r="U47" s="5"/>
      <c r="V47" s="5"/>
      <c r="W47" s="9"/>
      <c r="X47" s="5"/>
      <c r="Y47" s="5"/>
      <c r="Z47" s="9"/>
      <c r="AA47" s="5"/>
      <c r="AB47" s="5"/>
      <c r="AC47" s="5"/>
      <c r="AD47" s="5"/>
    </row>
    <row r="48" spans="2:30" ht="18">
      <c r="L48" s="26"/>
      <c r="M48" s="15" t="s">
        <v>12</v>
      </c>
      <c r="N48" s="16" t="s">
        <v>13</v>
      </c>
      <c r="O48" s="7" t="s">
        <v>14</v>
      </c>
      <c r="P48" s="10" t="s">
        <v>15</v>
      </c>
      <c r="Q48" s="7" t="s">
        <v>16</v>
      </c>
      <c r="R48" s="7" t="s">
        <v>17</v>
      </c>
      <c r="S48" s="10" t="s">
        <v>25</v>
      </c>
      <c r="T48" s="27" t="s">
        <v>26</v>
      </c>
      <c r="U48" s="29" t="s">
        <v>27</v>
      </c>
      <c r="V48" s="17"/>
      <c r="W48" s="9"/>
      <c r="X48" s="9"/>
      <c r="Y48" s="5"/>
      <c r="Z48" s="9"/>
      <c r="AA48" s="5"/>
      <c r="AB48" s="5"/>
      <c r="AC48" s="5"/>
      <c r="AD48" s="5"/>
    </row>
    <row r="49" spans="5:30" ht="75">
      <c r="L49" s="26"/>
      <c r="M49" s="18" t="s">
        <v>28</v>
      </c>
      <c r="N49" s="19" t="s">
        <v>19</v>
      </c>
      <c r="O49" s="10" t="s">
        <v>20</v>
      </c>
      <c r="P49" s="10" t="s">
        <v>21</v>
      </c>
      <c r="Q49" s="20" t="s">
        <v>22</v>
      </c>
      <c r="R49" s="20" t="s">
        <v>23</v>
      </c>
      <c r="S49" s="10" t="s">
        <v>29</v>
      </c>
      <c r="T49" s="27"/>
      <c r="U49" s="8" t="s">
        <v>30</v>
      </c>
      <c r="V49" s="5"/>
      <c r="W49" s="5"/>
      <c r="X49" s="5"/>
      <c r="Y49" s="5"/>
      <c r="Z49" s="5"/>
      <c r="AA49" s="5"/>
      <c r="AB49" s="5"/>
      <c r="AC49" s="5"/>
      <c r="AD49" s="5"/>
    </row>
    <row r="50" spans="5:30" ht="18">
      <c r="L50" s="26"/>
      <c r="M50" s="22"/>
      <c r="N50" s="7"/>
      <c r="O50" s="7"/>
      <c r="P50" s="7"/>
      <c r="Q50" s="7" t="s">
        <v>24</v>
      </c>
      <c r="R50" s="7" t="s">
        <v>24</v>
      </c>
      <c r="S50" s="7"/>
      <c r="T50" s="7"/>
      <c r="U50" s="8"/>
      <c r="V50" s="23"/>
      <c r="W50" s="5"/>
      <c r="X50" s="5"/>
      <c r="Y50" s="5"/>
      <c r="Z50" s="5"/>
      <c r="AA50" s="5"/>
      <c r="AB50" s="5"/>
      <c r="AC50" s="5"/>
      <c r="AD50" s="5"/>
    </row>
    <row r="51" spans="5:30">
      <c r="L51" s="26"/>
      <c r="M51" s="22">
        <v>355</v>
      </c>
      <c r="N51" s="7">
        <v>2</v>
      </c>
      <c r="O51" s="7">
        <v>0.65</v>
      </c>
      <c r="P51" s="4">
        <v>0.01</v>
      </c>
      <c r="Q51" s="24">
        <f>P14*M51/O51</f>
        <v>0.34560615384615379</v>
      </c>
      <c r="R51" s="24">
        <f>SQRT(M51^2/O51^2*Q14^2+P14^2/O51^2*N51^2+P14^2*M51^2/O51^4*P51^2)</f>
        <v>5.6625761941152958E-3</v>
      </c>
      <c r="S51" s="7">
        <v>0.4</v>
      </c>
      <c r="T51" s="30">
        <f>ABS(Q51-S51)/(2*R51)</f>
        <v>4.8029239951220273</v>
      </c>
      <c r="U51" s="8">
        <v>1.96</v>
      </c>
      <c r="V51" s="5"/>
      <c r="W51" s="5"/>
      <c r="X51" s="5"/>
      <c r="Y51" s="5"/>
      <c r="Z51" s="5"/>
      <c r="AA51" s="5"/>
      <c r="AB51" s="5"/>
      <c r="AC51" s="5"/>
      <c r="AD51" s="5"/>
    </row>
    <row r="52" spans="5:30">
      <c r="L52" s="26"/>
      <c r="V52" s="5"/>
      <c r="W52" s="5"/>
      <c r="X52" s="5"/>
      <c r="Y52" s="5"/>
      <c r="Z52" s="5"/>
      <c r="AA52" s="5"/>
      <c r="AB52" s="5"/>
      <c r="AC52" s="5"/>
      <c r="AD52" s="5"/>
    </row>
    <row r="53" spans="5:30">
      <c r="L53" s="26"/>
      <c r="V53" s="5"/>
      <c r="W53" s="5"/>
      <c r="X53" s="5"/>
      <c r="Y53" s="5"/>
      <c r="Z53" s="5"/>
      <c r="AA53" s="5"/>
      <c r="AB53" s="5"/>
      <c r="AC53" s="5"/>
      <c r="AD53" s="5"/>
    </row>
    <row r="54" spans="5:30">
      <c r="L54" s="26"/>
      <c r="V54" s="5"/>
      <c r="W54" s="5"/>
      <c r="X54" s="5"/>
      <c r="Y54" s="5"/>
      <c r="Z54" s="5"/>
      <c r="AA54" s="5"/>
      <c r="AB54" s="5"/>
      <c r="AC54" s="5"/>
      <c r="AD54" s="5"/>
    </row>
    <row r="55" spans="5:30">
      <c r="E55" s="31"/>
      <c r="K55" s="26"/>
      <c r="L55" s="26"/>
      <c r="V55" s="5"/>
      <c r="W55" s="5"/>
      <c r="X55" s="5"/>
      <c r="Y55" s="5"/>
      <c r="Z55" s="5"/>
      <c r="AA55" s="5"/>
      <c r="AB55" s="5"/>
    </row>
    <row r="56" spans="5:30">
      <c r="L56" s="26"/>
      <c r="V56" s="5"/>
      <c r="W56" s="5"/>
      <c r="X56" s="5"/>
      <c r="Y56" s="5"/>
      <c r="Z56" s="5"/>
      <c r="AA56" s="5"/>
      <c r="AB56" s="5"/>
    </row>
    <row r="57" spans="5:30">
      <c r="L57" s="26"/>
      <c r="V57" s="5"/>
      <c r="W57" s="5"/>
      <c r="X57" s="5"/>
      <c r="Y57" s="5"/>
      <c r="Z57" s="5"/>
      <c r="AA57" s="5"/>
      <c r="AB57" s="5"/>
    </row>
    <row r="58" spans="5:30">
      <c r="L58" s="26"/>
      <c r="V58" s="5"/>
      <c r="W58" s="5"/>
      <c r="X58" s="5"/>
      <c r="Y58" s="5"/>
      <c r="Z58" s="5"/>
      <c r="AA58" s="5"/>
      <c r="AB58" s="5"/>
    </row>
    <row r="59" spans="5:30">
      <c r="L59" s="26"/>
      <c r="V59" s="5"/>
      <c r="W59" s="5"/>
      <c r="X59" s="5"/>
      <c r="Y59" s="5"/>
      <c r="Z59" s="5"/>
      <c r="AA59" s="5"/>
      <c r="AB59" s="5"/>
      <c r="AC59" s="5"/>
      <c r="AD59" s="5"/>
    </row>
    <row r="60" spans="5:30">
      <c r="L60" s="26"/>
      <c r="V60" s="5"/>
      <c r="W60" s="5"/>
      <c r="X60" s="5"/>
      <c r="Y60" s="5"/>
      <c r="Z60" s="5"/>
      <c r="AA60" s="5"/>
      <c r="AB60" s="5"/>
      <c r="AC60" s="5"/>
      <c r="AD60" s="5"/>
    </row>
    <row r="61" spans="5:30">
      <c r="L61" s="26"/>
      <c r="V61" s="5"/>
      <c r="W61" s="5"/>
      <c r="X61" s="5"/>
      <c r="Y61" s="5"/>
      <c r="Z61" s="5"/>
      <c r="AA61" s="5"/>
      <c r="AB61" s="5"/>
      <c r="AC61" s="5"/>
      <c r="AD61" s="5"/>
    </row>
    <row r="62" spans="5:30">
      <c r="L62" s="26"/>
      <c r="V62" s="5"/>
      <c r="W62" s="5"/>
      <c r="X62" s="5"/>
      <c r="Y62" s="5"/>
      <c r="Z62" s="5"/>
      <c r="AA62" s="5"/>
      <c r="AB62" s="5"/>
      <c r="AC62" s="5"/>
      <c r="AD62" s="5"/>
    </row>
    <row r="63" spans="5:30">
      <c r="L63" s="26"/>
      <c r="V63" s="5"/>
      <c r="W63" s="5"/>
      <c r="X63" s="5"/>
      <c r="Y63" s="5"/>
      <c r="Z63" s="5"/>
      <c r="AA63" s="5"/>
      <c r="AB63" s="5"/>
      <c r="AC63" s="5"/>
      <c r="AD63" s="5"/>
    </row>
    <row r="64" spans="5:30">
      <c r="L64" s="26"/>
      <c r="V64" s="5"/>
      <c r="W64" s="5"/>
      <c r="X64" s="9"/>
      <c r="Y64" s="5"/>
      <c r="Z64" s="5"/>
      <c r="AA64" s="5"/>
      <c r="AB64" s="5"/>
      <c r="AC64" s="5"/>
      <c r="AD64" s="5"/>
    </row>
    <row r="65" spans="12:30" ht="18">
      <c r="L65" s="26"/>
      <c r="M65" s="15" t="s">
        <v>12</v>
      </c>
      <c r="N65" s="16" t="s">
        <v>13</v>
      </c>
      <c r="O65" s="7" t="s">
        <v>14</v>
      </c>
      <c r="P65" s="10" t="s">
        <v>15</v>
      </c>
      <c r="Q65" s="7" t="s">
        <v>16</v>
      </c>
      <c r="R65" s="7" t="s">
        <v>17</v>
      </c>
      <c r="S65" s="10" t="s">
        <v>25</v>
      </c>
      <c r="T65" s="27" t="s">
        <v>26</v>
      </c>
      <c r="U65" s="29" t="s">
        <v>27</v>
      </c>
      <c r="V65" s="5"/>
      <c r="W65" s="9"/>
      <c r="X65" s="5"/>
      <c r="Y65" s="5"/>
      <c r="Z65" s="9"/>
      <c r="AA65" s="5"/>
      <c r="AB65" s="5"/>
      <c r="AC65" s="5"/>
      <c r="AD65" s="5"/>
    </row>
    <row r="66" spans="12:30" ht="75">
      <c r="L66" s="26"/>
      <c r="M66" s="18" t="s">
        <v>28</v>
      </c>
      <c r="N66" s="19" t="s">
        <v>19</v>
      </c>
      <c r="O66" s="10" t="s">
        <v>20</v>
      </c>
      <c r="P66" s="10" t="s">
        <v>21</v>
      </c>
      <c r="Q66" s="20" t="s">
        <v>22</v>
      </c>
      <c r="R66" s="20" t="s">
        <v>23</v>
      </c>
      <c r="S66" s="10" t="s">
        <v>29</v>
      </c>
      <c r="T66" s="27"/>
      <c r="U66" s="8" t="s">
        <v>30</v>
      </c>
      <c r="V66" s="17"/>
      <c r="W66" s="9"/>
      <c r="X66" s="9"/>
      <c r="Y66" s="5"/>
      <c r="Z66" s="9"/>
      <c r="AA66" s="5"/>
      <c r="AB66" s="5"/>
      <c r="AC66" s="5"/>
      <c r="AD66" s="5"/>
    </row>
    <row r="67" spans="12:30" ht="18">
      <c r="L67" s="26"/>
      <c r="M67" s="22"/>
      <c r="N67" s="7"/>
      <c r="O67" s="7"/>
      <c r="P67" s="7"/>
      <c r="Q67" s="7" t="s">
        <v>24</v>
      </c>
      <c r="R67" s="7" t="s">
        <v>24</v>
      </c>
      <c r="S67" s="7"/>
      <c r="T67" s="7"/>
      <c r="U67" s="8"/>
      <c r="V67" s="5"/>
      <c r="W67" s="5"/>
      <c r="X67" s="5"/>
      <c r="Y67" s="5"/>
      <c r="Z67" s="5"/>
      <c r="AA67" s="5"/>
      <c r="AB67" s="5"/>
      <c r="AC67" s="5"/>
      <c r="AD67" s="5"/>
    </row>
    <row r="68" spans="12:30">
      <c r="L68" s="26"/>
      <c r="M68" s="22">
        <v>355</v>
      </c>
      <c r="N68" s="7">
        <v>2</v>
      </c>
      <c r="O68" s="7">
        <v>2.42</v>
      </c>
      <c r="P68" s="4">
        <v>0.01</v>
      </c>
      <c r="Q68" s="32">
        <f>P14*M68/O68</f>
        <v>9.282809917355371E-2</v>
      </c>
      <c r="R68" s="32">
        <f>SQRT(M68^2/O68^2*Q14^2+P14^2/O68^2*N68^2+P14^2*M68^2/O68^4*P68^2)</f>
        <v>6.4873522213052556E-4</v>
      </c>
      <c r="S68" s="7">
        <v>0.1</v>
      </c>
      <c r="T68" s="30">
        <f>ABS(Q68-S68)/(2*R68)</f>
        <v>5.5276024653732367</v>
      </c>
      <c r="U68" s="8">
        <v>1.96</v>
      </c>
      <c r="V68" s="33"/>
      <c r="W68" s="5"/>
      <c r="X68" s="5"/>
      <c r="Y68" s="5"/>
      <c r="Z68" s="5"/>
      <c r="AA68" s="5"/>
      <c r="AB68" s="5"/>
      <c r="AC68" s="5"/>
      <c r="AD68" s="5"/>
    </row>
    <row r="69" spans="12:30">
      <c r="L69" s="26"/>
      <c r="M69" s="5"/>
      <c r="N69" s="5"/>
      <c r="O69" s="5"/>
      <c r="P69" s="5"/>
      <c r="Q69" s="5"/>
      <c r="R69" s="5"/>
      <c r="S69" s="5"/>
      <c r="T69" s="5"/>
      <c r="U69" s="34"/>
      <c r="V69" s="33"/>
      <c r="W69" s="5"/>
      <c r="X69" s="5"/>
      <c r="Y69" s="5"/>
      <c r="Z69" s="5"/>
      <c r="AA69" s="5"/>
      <c r="AB69" s="5"/>
      <c r="AC69" s="5"/>
      <c r="AD69" s="5"/>
    </row>
    <row r="70" spans="12:30">
      <c r="L70" s="26"/>
      <c r="M70" s="5"/>
      <c r="N70" s="5"/>
      <c r="O70" s="5"/>
      <c r="P70" s="5"/>
      <c r="Q70" s="5"/>
      <c r="R70" s="5"/>
      <c r="S70" s="5"/>
      <c r="T70" s="5"/>
      <c r="U70" s="34"/>
      <c r="V70" s="33"/>
      <c r="W70" s="5"/>
      <c r="X70" s="5"/>
      <c r="Y70" s="5"/>
      <c r="Z70" s="5"/>
      <c r="AA70" s="5"/>
      <c r="AB70" s="5"/>
      <c r="AC70" s="5"/>
      <c r="AD70" s="5"/>
    </row>
    <row r="71" spans="12:30">
      <c r="L71" s="26"/>
      <c r="V71" s="5"/>
      <c r="W71" s="5"/>
      <c r="X71" s="5"/>
      <c r="Y71" s="5"/>
      <c r="Z71" s="5"/>
      <c r="AA71" s="5"/>
      <c r="AB71" s="5"/>
    </row>
    <row r="72" spans="12:30">
      <c r="L72" s="26"/>
      <c r="V72" s="5"/>
      <c r="W72" s="5"/>
      <c r="X72" s="5"/>
      <c r="Y72" s="5"/>
      <c r="Z72" s="5"/>
      <c r="AA72" s="5"/>
      <c r="AB72" s="5"/>
    </row>
    <row r="73" spans="12:30">
      <c r="L73" s="26"/>
      <c r="V73" s="5"/>
      <c r="W73" s="5"/>
      <c r="X73" s="5"/>
      <c r="Y73" s="5"/>
      <c r="Z73" s="5"/>
      <c r="AA73" s="5"/>
      <c r="AB73" s="5"/>
    </row>
    <row r="74" spans="12:30">
      <c r="L74" s="26"/>
      <c r="V74" s="5"/>
      <c r="W74" s="5"/>
      <c r="X74" s="5"/>
      <c r="Y74" s="5"/>
      <c r="Z74" s="5"/>
      <c r="AA74" s="5"/>
      <c r="AB74" s="5"/>
    </row>
    <row r="75" spans="12:30">
      <c r="L75" s="26"/>
      <c r="V75" s="33"/>
      <c r="W75" s="5"/>
      <c r="X75" s="5"/>
      <c r="Y75" s="5"/>
      <c r="Z75" s="5"/>
      <c r="AA75" s="5"/>
      <c r="AB75" s="5"/>
      <c r="AC75" s="5"/>
      <c r="AD75" s="5"/>
    </row>
    <row r="76" spans="12:30">
      <c r="L76" s="26"/>
      <c r="V76" s="33"/>
      <c r="W76" s="5"/>
      <c r="X76" s="5"/>
      <c r="Y76" s="5"/>
      <c r="Z76" s="5"/>
      <c r="AA76" s="5"/>
      <c r="AB76" s="5"/>
      <c r="AC76" s="5"/>
      <c r="AD76" s="5"/>
    </row>
    <row r="77" spans="12:30">
      <c r="L77" s="26"/>
      <c r="M77" s="5"/>
      <c r="N77" s="5"/>
      <c r="O77" s="5"/>
      <c r="P77" s="5"/>
      <c r="Q77" s="5"/>
      <c r="R77" s="5"/>
      <c r="S77" s="5"/>
      <c r="T77" s="5"/>
      <c r="U77" s="34"/>
      <c r="V77" s="33"/>
      <c r="W77" s="5"/>
      <c r="X77" s="5"/>
      <c r="Y77" s="5"/>
      <c r="Z77" s="5"/>
      <c r="AA77" s="5"/>
      <c r="AB77" s="5"/>
      <c r="AC77" s="5"/>
      <c r="AD77" s="5"/>
    </row>
    <row r="78" spans="12:30">
      <c r="L78" s="26"/>
      <c r="M78" s="5"/>
      <c r="N78" s="5"/>
      <c r="O78" s="5"/>
      <c r="P78" s="5"/>
      <c r="Q78" s="5"/>
      <c r="R78" s="5"/>
      <c r="S78" s="5"/>
      <c r="T78" s="5"/>
      <c r="U78" s="34"/>
      <c r="V78" s="33"/>
      <c r="W78" s="5"/>
      <c r="X78" s="5"/>
      <c r="Y78" s="5"/>
      <c r="Z78" s="5"/>
      <c r="AA78" s="5"/>
      <c r="AB78" s="5"/>
      <c r="AC78" s="5"/>
      <c r="AD78" s="5"/>
    </row>
    <row r="79" spans="12:30" ht="14.25" customHeight="1">
      <c r="L79" s="26"/>
      <c r="M79" s="5"/>
      <c r="N79" s="5"/>
      <c r="O79" s="5"/>
      <c r="P79" s="5"/>
      <c r="Q79" s="5"/>
      <c r="R79" s="5"/>
      <c r="S79" s="5"/>
      <c r="T79" s="5"/>
      <c r="U79" s="34"/>
      <c r="V79" s="33"/>
      <c r="W79" s="5"/>
      <c r="X79" s="5"/>
      <c r="Y79" s="5"/>
      <c r="Z79" s="5"/>
      <c r="AA79" s="5"/>
      <c r="AB79" s="5"/>
      <c r="AC79" s="5"/>
      <c r="AD79" s="5"/>
    </row>
    <row r="80" spans="12:30" ht="14.25" customHeight="1">
      <c r="L80" s="26"/>
      <c r="M80" s="5"/>
      <c r="N80" s="5"/>
      <c r="O80" s="5"/>
      <c r="P80" s="5"/>
      <c r="Q80" s="5"/>
      <c r="R80" s="5"/>
      <c r="S80" s="5"/>
      <c r="T80" s="5"/>
      <c r="U80" s="34"/>
      <c r="V80" s="33"/>
      <c r="W80" s="5"/>
      <c r="X80" s="5"/>
      <c r="Y80" s="5"/>
      <c r="Z80" s="5"/>
      <c r="AA80" s="5"/>
      <c r="AB80" s="5"/>
      <c r="AC80" s="5"/>
      <c r="AD80" s="5"/>
    </row>
    <row r="81" spans="12:30" ht="18">
      <c r="L81" s="26"/>
      <c r="M81" s="15" t="s">
        <v>12</v>
      </c>
      <c r="N81" s="16" t="s">
        <v>13</v>
      </c>
      <c r="O81" s="7" t="s">
        <v>14</v>
      </c>
      <c r="P81" s="10" t="s">
        <v>15</v>
      </c>
      <c r="Q81" s="7" t="s">
        <v>16</v>
      </c>
      <c r="R81" s="7" t="s">
        <v>17</v>
      </c>
      <c r="S81" s="10" t="s">
        <v>25</v>
      </c>
      <c r="T81" s="27" t="s">
        <v>26</v>
      </c>
      <c r="U81" s="29" t="s">
        <v>27</v>
      </c>
      <c r="V81" s="33"/>
      <c r="W81" s="5"/>
      <c r="X81" s="5"/>
      <c r="Y81" s="5"/>
      <c r="Z81" s="5"/>
      <c r="AA81" s="5"/>
      <c r="AB81" s="5"/>
      <c r="AC81" s="5"/>
      <c r="AD81" s="5"/>
    </row>
    <row r="82" spans="12:30" ht="75">
      <c r="L82" s="26"/>
      <c r="M82" s="18" t="s">
        <v>28</v>
      </c>
      <c r="N82" s="19" t="s">
        <v>19</v>
      </c>
      <c r="O82" s="10" t="s">
        <v>20</v>
      </c>
      <c r="P82" s="10" t="s">
        <v>21</v>
      </c>
      <c r="Q82" s="20" t="s">
        <v>22</v>
      </c>
      <c r="R82" s="20" t="s">
        <v>23</v>
      </c>
      <c r="S82" s="10" t="s">
        <v>29</v>
      </c>
      <c r="T82" s="27"/>
      <c r="U82" s="8" t="s">
        <v>30</v>
      </c>
      <c r="V82" s="33"/>
      <c r="W82" s="5"/>
      <c r="X82" s="5"/>
      <c r="Y82" s="5"/>
      <c r="Z82" s="5"/>
      <c r="AA82" s="5"/>
      <c r="AB82" s="5"/>
      <c r="AC82" s="5"/>
      <c r="AD82" s="5"/>
    </row>
    <row r="83" spans="12:30" ht="14.25" customHeight="1">
      <c r="L83" s="26"/>
      <c r="M83" s="22"/>
      <c r="N83" s="7"/>
      <c r="O83" s="7"/>
      <c r="P83" s="7"/>
      <c r="Q83" s="7" t="s">
        <v>24</v>
      </c>
      <c r="R83" s="7" t="s">
        <v>24</v>
      </c>
      <c r="S83" s="7"/>
      <c r="T83" s="7"/>
      <c r="U83" s="8"/>
      <c r="V83" s="33"/>
      <c r="W83" s="5"/>
      <c r="X83" s="5"/>
      <c r="Y83" s="5"/>
      <c r="Z83" s="5"/>
      <c r="AA83" s="5"/>
      <c r="AB83" s="5"/>
      <c r="AC83" s="5"/>
      <c r="AD83" s="5"/>
    </row>
    <row r="84" spans="12:30" ht="14.25" customHeight="1">
      <c r="L84" s="26"/>
      <c r="M84" s="22">
        <v>355</v>
      </c>
      <c r="N84" s="7">
        <v>2</v>
      </c>
      <c r="O84" s="7">
        <v>0.30499999999999999</v>
      </c>
      <c r="P84" s="4">
        <v>0.01</v>
      </c>
      <c r="Q84" s="35">
        <f>P14*M84/O84</f>
        <v>0.73653770491803272</v>
      </c>
      <c r="R84" s="35">
        <f>SQRT(M84^2/O84^2*Q14^2+P14^2/O84^2*N84^2+P14^2*M84^2/O84^4*P84^2)</f>
        <v>2.4502967299227175E-2</v>
      </c>
      <c r="S84" s="7">
        <v>0.8</v>
      </c>
      <c r="T84" s="30">
        <f>ABS(Q84-S84)/(2*R84)</f>
        <v>1.2949920372290773</v>
      </c>
      <c r="U84" s="8">
        <v>1.96</v>
      </c>
      <c r="V84" s="33"/>
      <c r="W84" s="5"/>
      <c r="X84" s="5"/>
      <c r="Y84" s="5"/>
      <c r="Z84" s="5"/>
      <c r="AA84" s="5"/>
      <c r="AB84" s="5"/>
      <c r="AC84" s="5"/>
      <c r="AD84" s="5"/>
    </row>
    <row r="85" spans="12:30" ht="14.25" customHeight="1">
      <c r="L85" s="26"/>
      <c r="M85" s="5"/>
      <c r="N85" s="5"/>
      <c r="O85" s="5"/>
      <c r="P85" s="5"/>
      <c r="Q85" s="5"/>
      <c r="R85" s="5"/>
      <c r="S85" s="5"/>
      <c r="T85" s="5"/>
      <c r="U85" s="34"/>
      <c r="V85" s="33"/>
      <c r="W85" s="5"/>
      <c r="X85" s="5"/>
      <c r="Y85" s="5"/>
      <c r="Z85" s="5"/>
      <c r="AA85" s="5"/>
      <c r="AB85" s="5"/>
      <c r="AC85" s="5"/>
      <c r="AD85" s="5"/>
    </row>
    <row r="86" spans="12:30" ht="14.25" customHeight="1">
      <c r="L86" s="26"/>
      <c r="M86" s="5"/>
      <c r="N86" s="5"/>
      <c r="O86" s="5"/>
      <c r="P86" s="5"/>
      <c r="Q86" s="5"/>
      <c r="R86" s="5"/>
      <c r="S86" s="5"/>
      <c r="T86" s="5"/>
      <c r="U86" s="34"/>
      <c r="V86" s="33"/>
      <c r="W86" s="5"/>
      <c r="X86" s="5"/>
      <c r="Y86" s="5"/>
      <c r="Z86" s="5"/>
      <c r="AA86" s="5"/>
      <c r="AB86" s="5"/>
      <c r="AC86" s="5"/>
      <c r="AD86" s="5"/>
    </row>
    <row r="87" spans="12:30" ht="14.25" customHeight="1">
      <c r="L87" s="26"/>
      <c r="M87" s="5"/>
      <c r="N87" s="5"/>
      <c r="O87" s="5"/>
      <c r="P87" s="5"/>
      <c r="Q87" s="5"/>
      <c r="R87" s="5"/>
      <c r="S87" s="5"/>
      <c r="T87" s="5"/>
      <c r="U87" s="34"/>
      <c r="V87" s="33"/>
      <c r="W87" s="5"/>
      <c r="X87" s="5"/>
      <c r="Y87" s="5"/>
      <c r="Z87" s="5"/>
      <c r="AA87" s="5"/>
      <c r="AB87" s="5"/>
      <c r="AC87" s="5"/>
      <c r="AD87" s="5"/>
    </row>
    <row r="88" spans="12:30" ht="14.25" customHeight="1">
      <c r="L88" s="26"/>
      <c r="M88" s="5"/>
      <c r="N88" s="5"/>
      <c r="O88" s="5"/>
      <c r="P88" s="5"/>
      <c r="Q88" s="5"/>
      <c r="R88" s="5"/>
      <c r="S88" s="5"/>
      <c r="T88" s="5"/>
      <c r="U88" s="34"/>
      <c r="V88" s="33"/>
      <c r="W88" s="5"/>
      <c r="X88" s="5"/>
      <c r="Y88" s="5"/>
      <c r="Z88" s="5"/>
      <c r="AA88" s="5"/>
      <c r="AB88" s="5"/>
      <c r="AC88" s="5"/>
      <c r="AD88" s="5"/>
    </row>
    <row r="89" spans="12:30" ht="14.25" customHeight="1">
      <c r="L89" s="26"/>
      <c r="M89" s="5"/>
      <c r="N89" s="5"/>
      <c r="O89" s="5"/>
      <c r="P89" s="5"/>
      <c r="Q89" s="5"/>
      <c r="R89" s="5"/>
      <c r="S89" s="5"/>
      <c r="T89" s="5"/>
      <c r="U89" s="34"/>
      <c r="V89" s="33"/>
      <c r="W89" s="5"/>
      <c r="X89" s="5"/>
      <c r="Y89" s="5"/>
      <c r="Z89" s="5"/>
      <c r="AA89" s="5"/>
      <c r="AB89" s="5"/>
      <c r="AC89" s="5"/>
      <c r="AD89" s="5"/>
    </row>
    <row r="90" spans="12:30" ht="14.25" customHeight="1">
      <c r="L90" s="26"/>
      <c r="M90" s="5"/>
      <c r="N90" s="5"/>
      <c r="O90" s="5"/>
      <c r="P90" s="5"/>
      <c r="Q90" s="5"/>
      <c r="R90" s="5"/>
      <c r="S90" s="5"/>
      <c r="T90" s="5"/>
      <c r="U90" s="34"/>
      <c r="V90" s="33"/>
      <c r="W90" s="5"/>
      <c r="X90" s="5"/>
      <c r="Y90" s="5"/>
      <c r="Z90" s="5"/>
      <c r="AA90" s="5"/>
      <c r="AB90" s="5"/>
      <c r="AC90" s="5"/>
      <c r="AD90" s="5"/>
    </row>
    <row r="91" spans="12:30" ht="14.25" customHeight="1">
      <c r="L91" s="26"/>
      <c r="M91" s="5"/>
      <c r="N91" s="5"/>
      <c r="O91" s="5"/>
      <c r="P91" s="5"/>
      <c r="Q91" s="5"/>
      <c r="R91" s="5"/>
      <c r="S91" s="5"/>
      <c r="T91" s="5"/>
      <c r="U91" s="34"/>
      <c r="V91" s="33"/>
      <c r="W91" s="5"/>
      <c r="X91" s="5"/>
      <c r="Y91" s="5"/>
      <c r="Z91" s="5"/>
      <c r="AA91" s="5"/>
      <c r="AB91" s="5"/>
      <c r="AC91" s="5"/>
      <c r="AD91" s="5"/>
    </row>
    <row r="92" spans="12:30" ht="14.25" customHeight="1">
      <c r="L92" s="26"/>
      <c r="M92" s="5"/>
      <c r="N92" s="5"/>
      <c r="O92" s="5"/>
      <c r="P92" s="5"/>
      <c r="Q92" s="5"/>
      <c r="R92" s="5"/>
      <c r="S92" s="5"/>
      <c r="T92" s="5"/>
      <c r="U92" s="34"/>
      <c r="V92" s="33"/>
      <c r="W92" s="5"/>
      <c r="X92" s="5"/>
      <c r="Y92" s="5"/>
      <c r="Z92" s="5"/>
      <c r="AA92" s="5"/>
      <c r="AB92" s="5"/>
      <c r="AC92" s="5"/>
      <c r="AD92" s="5"/>
    </row>
    <row r="93" spans="12:30" ht="14.25" customHeight="1">
      <c r="L93" s="26"/>
      <c r="M93" s="5"/>
      <c r="N93" s="5"/>
      <c r="O93" s="5"/>
      <c r="P93" s="5"/>
      <c r="Q93" s="5"/>
      <c r="R93" s="5"/>
      <c r="S93" s="5"/>
      <c r="T93" s="5"/>
      <c r="U93" s="34"/>
      <c r="V93" s="33"/>
      <c r="W93" s="5"/>
      <c r="X93" s="5"/>
      <c r="Y93" s="5"/>
      <c r="Z93" s="5"/>
      <c r="AA93" s="5"/>
      <c r="AB93" s="5"/>
      <c r="AC93" s="5"/>
      <c r="AD93" s="5"/>
    </row>
    <row r="94" spans="12:30" ht="14.25" customHeight="1">
      <c r="L94" s="26"/>
      <c r="M94" s="5"/>
      <c r="N94" s="5"/>
      <c r="O94" s="5"/>
      <c r="P94" s="5"/>
      <c r="Q94" s="5"/>
      <c r="R94" s="5"/>
      <c r="S94" s="5"/>
      <c r="T94" s="5"/>
      <c r="U94" s="34"/>
      <c r="V94" s="33"/>
      <c r="W94" s="5"/>
      <c r="X94" s="5"/>
      <c r="Y94" s="5"/>
      <c r="Z94" s="5"/>
      <c r="AA94" s="5"/>
      <c r="AB94" s="5"/>
      <c r="AC94" s="5"/>
      <c r="AD94" s="5"/>
    </row>
    <row r="95" spans="12:30" ht="14.25" customHeight="1">
      <c r="L95" s="26"/>
      <c r="M95" s="5"/>
      <c r="N95" s="5"/>
      <c r="O95" s="5"/>
      <c r="P95" s="5"/>
      <c r="Q95" s="5"/>
      <c r="R95" s="5"/>
      <c r="S95" s="5"/>
      <c r="T95" s="5"/>
      <c r="U95" s="34"/>
      <c r="V95" s="33"/>
      <c r="W95" s="5"/>
      <c r="X95" s="5"/>
      <c r="Y95" s="5"/>
      <c r="Z95" s="5"/>
      <c r="AA95" s="5"/>
      <c r="AB95" s="5"/>
      <c r="AC95" s="5"/>
      <c r="AD95" s="5"/>
    </row>
    <row r="96" spans="12:30" ht="14.25" customHeight="1">
      <c r="L96" s="26"/>
      <c r="M96" s="5"/>
      <c r="N96" s="5"/>
      <c r="O96" s="5"/>
      <c r="P96" s="5"/>
      <c r="Q96" s="5"/>
      <c r="R96" s="5"/>
      <c r="S96" s="5"/>
      <c r="T96" s="5"/>
      <c r="U96" s="34"/>
      <c r="V96" s="33"/>
      <c r="W96" s="5"/>
      <c r="X96" s="5"/>
      <c r="Y96" s="5"/>
      <c r="Z96" s="5"/>
      <c r="AA96" s="5"/>
      <c r="AB96" s="5"/>
      <c r="AC96" s="5"/>
      <c r="AD96" s="5"/>
    </row>
    <row r="97" spans="1:30" ht="14.25" customHeight="1">
      <c r="L97" s="26"/>
      <c r="M97" s="5"/>
      <c r="N97" s="5"/>
      <c r="O97" s="5"/>
      <c r="P97" s="5"/>
      <c r="Q97" s="5"/>
      <c r="R97" s="5"/>
      <c r="S97" s="5"/>
      <c r="T97" s="5"/>
      <c r="U97" s="34"/>
      <c r="V97" s="33"/>
      <c r="W97" s="5"/>
      <c r="X97" s="5"/>
      <c r="Y97" s="5"/>
      <c r="Z97" s="5"/>
      <c r="AA97" s="5"/>
      <c r="AB97" s="5"/>
      <c r="AC97" s="5"/>
      <c r="AD97" s="5"/>
    </row>
    <row r="98" spans="1:30">
      <c r="L98" s="26"/>
      <c r="M98" s="5"/>
      <c r="N98" s="5"/>
      <c r="O98" s="5"/>
      <c r="P98" s="5"/>
      <c r="Q98" s="5"/>
      <c r="R98" s="5"/>
      <c r="S98" s="5"/>
      <c r="T98" s="5"/>
      <c r="U98" s="34"/>
      <c r="V98" s="33"/>
      <c r="W98" s="5"/>
      <c r="X98" s="5"/>
      <c r="Y98" s="5"/>
      <c r="Z98" s="5"/>
      <c r="AA98" s="5"/>
      <c r="AB98" s="5"/>
      <c r="AC98" s="5"/>
      <c r="AD98" s="5"/>
    </row>
    <row r="100" spans="1:30" s="27" customFormat="1">
      <c r="A100" s="37" t="s">
        <v>31</v>
      </c>
      <c r="B100" s="38"/>
      <c r="C100" s="38"/>
      <c r="D100" s="38"/>
      <c r="E100" s="38"/>
      <c r="F100" s="38"/>
      <c r="G100" s="38"/>
      <c r="H100" s="38"/>
      <c r="I100" s="39"/>
    </row>
    <row r="101" spans="1:30" s="5" customFormat="1"/>
    <row r="102" spans="1:30" s="5" customFormat="1">
      <c r="M102"/>
      <c r="R102"/>
    </row>
    <row r="103" spans="1:30" s="5" customFormat="1"/>
    <row r="104" spans="1:30" s="5" customFormat="1"/>
    <row r="105" spans="1:30" s="5" customFormat="1"/>
    <row r="106" spans="1:30" s="5" customFormat="1"/>
    <row r="107" spans="1:30" s="5" customFormat="1"/>
    <row r="108" spans="1:30" s="5" customFormat="1"/>
    <row r="109" spans="1:30" s="5" customFormat="1"/>
    <row r="110" spans="1:30" s="5" customFormat="1"/>
    <row r="111" spans="1:30" s="5" customFormat="1"/>
    <row r="112" spans="1:30" s="5" customFormat="1"/>
    <row r="113" spans="13:28" s="5" customFormat="1"/>
    <row r="114" spans="13:28" s="5" customFormat="1"/>
    <row r="115" spans="13:28" s="5" customFormat="1"/>
    <row r="116" spans="13:28" s="5" customFormat="1"/>
    <row r="117" spans="13:28" s="5" customFormat="1"/>
    <row r="118" spans="13:28" s="5" customFormat="1"/>
    <row r="119" spans="13:28" s="5" customFormat="1"/>
    <row r="120" spans="13:28" s="5" customFormat="1"/>
    <row r="121" spans="13:28" s="5" customFormat="1"/>
    <row r="123" spans="13:28" ht="18">
      <c r="M123" s="15" t="s">
        <v>12</v>
      </c>
      <c r="N123" s="16" t="s">
        <v>13</v>
      </c>
      <c r="O123" s="7" t="s">
        <v>14</v>
      </c>
      <c r="P123" s="10" t="s">
        <v>15</v>
      </c>
      <c r="Q123" s="36" t="s">
        <v>32</v>
      </c>
      <c r="R123" s="10" t="s">
        <v>33</v>
      </c>
      <c r="S123" s="7" t="s">
        <v>16</v>
      </c>
      <c r="T123" s="7" t="s">
        <v>17</v>
      </c>
      <c r="U123" s="10" t="s">
        <v>25</v>
      </c>
      <c r="V123" s="7" t="s">
        <v>34</v>
      </c>
      <c r="W123" s="7" t="s">
        <v>35</v>
      </c>
      <c r="X123" s="10" t="s">
        <v>36</v>
      </c>
      <c r="Y123" s="27" t="s">
        <v>26</v>
      </c>
      <c r="Z123" s="27" t="s">
        <v>27</v>
      </c>
      <c r="AA123" s="27" t="s">
        <v>37</v>
      </c>
      <c r="AB123" s="29" t="s">
        <v>38</v>
      </c>
    </row>
    <row r="124" spans="13:28" ht="75">
      <c r="M124" s="18" t="s">
        <v>28</v>
      </c>
      <c r="N124" s="19" t="s">
        <v>19</v>
      </c>
      <c r="O124" s="10" t="s">
        <v>20</v>
      </c>
      <c r="P124" s="10" t="s">
        <v>21</v>
      </c>
      <c r="Q124" s="10" t="s">
        <v>39</v>
      </c>
      <c r="R124" s="10" t="s">
        <v>21</v>
      </c>
      <c r="S124" s="20" t="s">
        <v>22</v>
      </c>
      <c r="T124" s="20" t="s">
        <v>23</v>
      </c>
      <c r="U124" s="10" t="s">
        <v>29</v>
      </c>
      <c r="V124" s="10" t="s">
        <v>40</v>
      </c>
      <c r="W124" s="7" t="s">
        <v>23</v>
      </c>
      <c r="X124" s="10" t="s">
        <v>29</v>
      </c>
      <c r="Y124" s="27"/>
      <c r="Z124" s="7" t="s">
        <v>30</v>
      </c>
      <c r="AA124" s="27"/>
      <c r="AB124" s="8" t="s">
        <v>30</v>
      </c>
    </row>
    <row r="125" spans="13:28" ht="18">
      <c r="M125" s="22"/>
      <c r="N125" s="7"/>
      <c r="O125" s="7"/>
      <c r="P125" s="7"/>
      <c r="Q125" s="7"/>
      <c r="R125" s="7"/>
      <c r="S125" s="7" t="s">
        <v>24</v>
      </c>
      <c r="T125" s="7" t="s">
        <v>24</v>
      </c>
      <c r="U125" s="7"/>
      <c r="V125" s="7" t="s">
        <v>41</v>
      </c>
      <c r="W125" s="7" t="s">
        <v>41</v>
      </c>
      <c r="X125" s="7"/>
      <c r="Y125" s="7"/>
      <c r="Z125" s="7"/>
      <c r="AA125" s="7"/>
      <c r="AB125" s="8"/>
    </row>
    <row r="126" spans="13:28">
      <c r="M126" s="22">
        <v>355</v>
      </c>
      <c r="N126" s="7">
        <v>2</v>
      </c>
      <c r="O126" s="7">
        <v>1.97</v>
      </c>
      <c r="P126" s="4">
        <v>0.01</v>
      </c>
      <c r="Q126" s="4">
        <v>0.78</v>
      </c>
      <c r="R126" s="4">
        <v>0.01</v>
      </c>
      <c r="S126" s="32">
        <f>P14*M126/O126</f>
        <v>0.11403248730964466</v>
      </c>
      <c r="T126" s="32">
        <f>SQRT(M126^2/O126^2*Q14^2+P14^2/O126^2*N126^2+P14^2*M126^2/O126^4*P126^2)</f>
        <v>8.6493416801495561E-4</v>
      </c>
      <c r="U126" s="7">
        <v>0.15</v>
      </c>
      <c r="V126" s="24">
        <f>P14*M126/Q126</f>
        <v>0.28800512820512819</v>
      </c>
      <c r="W126" s="24">
        <f>SQRT(M126^2/O126^2*Q14^2+P14^2/O126^2*N126^2+P14^2*M126^2/Q126^4*R126^2)</f>
        <v>3.7478888803447307E-3</v>
      </c>
      <c r="X126" s="4">
        <v>0.3</v>
      </c>
      <c r="Y126" s="30">
        <f>ABS(S126-U126)/T126</f>
        <v>41.584104340451283</v>
      </c>
      <c r="Z126" s="7">
        <v>1.96</v>
      </c>
      <c r="AA126" s="30">
        <f>ABS(V126-X126)/W126</f>
        <v>3.2004342118511553</v>
      </c>
      <c r="AB126" s="8">
        <v>1.96</v>
      </c>
    </row>
    <row r="136" spans="13:29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3:29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3:29" ht="18">
      <c r="M138" s="15" t="s">
        <v>12</v>
      </c>
      <c r="N138" s="16" t="s">
        <v>13</v>
      </c>
      <c r="O138" s="7" t="s">
        <v>14</v>
      </c>
      <c r="P138" s="10" t="s">
        <v>15</v>
      </c>
      <c r="Q138" s="36" t="s">
        <v>32</v>
      </c>
      <c r="R138" s="10" t="s">
        <v>33</v>
      </c>
      <c r="S138" s="7" t="s">
        <v>16</v>
      </c>
      <c r="T138" s="7" t="s">
        <v>17</v>
      </c>
      <c r="U138" s="10" t="s">
        <v>25</v>
      </c>
      <c r="V138" s="7" t="s">
        <v>34</v>
      </c>
      <c r="W138" s="7" t="s">
        <v>35</v>
      </c>
      <c r="X138" s="10" t="s">
        <v>36</v>
      </c>
      <c r="Y138" s="27" t="s">
        <v>26</v>
      </c>
      <c r="Z138" s="27" t="s">
        <v>27</v>
      </c>
      <c r="AA138" s="27" t="s">
        <v>37</v>
      </c>
      <c r="AB138" s="29" t="s">
        <v>38</v>
      </c>
      <c r="AC138" s="5"/>
    </row>
    <row r="139" spans="13:29" ht="75">
      <c r="M139" s="18" t="s">
        <v>28</v>
      </c>
      <c r="N139" s="19" t="s">
        <v>19</v>
      </c>
      <c r="O139" s="10" t="s">
        <v>20</v>
      </c>
      <c r="P139" s="10" t="s">
        <v>21</v>
      </c>
      <c r="Q139" s="10" t="s">
        <v>39</v>
      </c>
      <c r="R139" s="10" t="s">
        <v>21</v>
      </c>
      <c r="S139" s="20" t="s">
        <v>22</v>
      </c>
      <c r="T139" s="20" t="s">
        <v>23</v>
      </c>
      <c r="U139" s="10" t="s">
        <v>29</v>
      </c>
      <c r="V139" s="10" t="s">
        <v>40</v>
      </c>
      <c r="W139" s="7" t="s">
        <v>23</v>
      </c>
      <c r="X139" s="10" t="s">
        <v>29</v>
      </c>
      <c r="Y139" s="27"/>
      <c r="Z139" s="7" t="s">
        <v>30</v>
      </c>
      <c r="AA139" s="27"/>
      <c r="AB139" s="8" t="s">
        <v>30</v>
      </c>
      <c r="AC139" s="5"/>
    </row>
    <row r="140" spans="13:29" ht="18">
      <c r="M140" s="22"/>
      <c r="N140" s="7"/>
      <c r="O140" s="7"/>
      <c r="P140" s="7"/>
      <c r="Q140" s="7"/>
      <c r="R140" s="7"/>
      <c r="S140" s="7" t="s">
        <v>24</v>
      </c>
      <c r="T140" s="7" t="s">
        <v>24</v>
      </c>
      <c r="U140" s="7"/>
      <c r="V140" s="7" t="s">
        <v>41</v>
      </c>
      <c r="W140" s="7" t="s">
        <v>41</v>
      </c>
      <c r="X140" s="7"/>
      <c r="Y140" s="7"/>
      <c r="Z140" s="7"/>
      <c r="AA140" s="7"/>
      <c r="AB140" s="8"/>
      <c r="AC140" s="5"/>
    </row>
    <row r="141" spans="13:29">
      <c r="M141" s="22">
        <v>355</v>
      </c>
      <c r="N141" s="7">
        <v>2</v>
      </c>
      <c r="O141" s="7">
        <v>1.31</v>
      </c>
      <c r="P141" s="4">
        <v>0.01</v>
      </c>
      <c r="Q141" s="4">
        <v>0.69</v>
      </c>
      <c r="R141" s="4">
        <v>0.01</v>
      </c>
      <c r="S141" s="24">
        <f>H14*M141/O141</f>
        <v>0</v>
      </c>
      <c r="T141" s="24">
        <f>SQRT(M141^2/O141^2*Q14^2+P14^2/O141^2*N141^2+P14^2*M141^2/O141^4*P141^2)</f>
        <v>1.6271684510869029E-3</v>
      </c>
      <c r="U141" s="7">
        <v>0.2</v>
      </c>
      <c r="V141" s="24">
        <f>P14*M141/Q141</f>
        <v>0.32557101449275361</v>
      </c>
      <c r="W141" s="24">
        <f>SQRT(M141^2/O141^2*Q14^2+P14^2/O141^2*N141^2+P14^2*M141^2/Q141^4*R141^2)</f>
        <v>4.8163875329088109E-3</v>
      </c>
      <c r="X141" s="4">
        <v>0.3</v>
      </c>
      <c r="Y141" s="30">
        <f>ABS(S141-U141)/T141</f>
        <v>122.91290423336663</v>
      </c>
      <c r="Z141" s="7">
        <v>1.96</v>
      </c>
      <c r="AA141" s="30">
        <f>ABS(V141-X141)/W141</f>
        <v>5.3091688154317289</v>
      </c>
      <c r="AB141" s="8">
        <v>1.96</v>
      </c>
      <c r="AC141" s="5"/>
    </row>
    <row r="142" spans="13:29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3:29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3:29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3:29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3:29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3:29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3:29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3:29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3:29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3:29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3:29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3:29" ht="18">
      <c r="M153" s="15" t="s">
        <v>12</v>
      </c>
      <c r="N153" s="16" t="s">
        <v>13</v>
      </c>
      <c r="O153" s="7" t="s">
        <v>14</v>
      </c>
      <c r="P153" s="10" t="s">
        <v>15</v>
      </c>
      <c r="Q153" s="36" t="s">
        <v>32</v>
      </c>
      <c r="R153" s="10" t="s">
        <v>33</v>
      </c>
      <c r="S153" s="7" t="s">
        <v>16</v>
      </c>
      <c r="T153" s="7" t="s">
        <v>17</v>
      </c>
      <c r="U153" s="10" t="s">
        <v>25</v>
      </c>
      <c r="V153" s="7" t="s">
        <v>34</v>
      </c>
      <c r="W153" s="7" t="s">
        <v>35</v>
      </c>
      <c r="X153" s="10" t="s">
        <v>36</v>
      </c>
      <c r="Y153" s="27" t="s">
        <v>26</v>
      </c>
      <c r="Z153" s="27" t="s">
        <v>27</v>
      </c>
      <c r="AA153" s="27" t="s">
        <v>37</v>
      </c>
      <c r="AB153" s="29" t="s">
        <v>38</v>
      </c>
      <c r="AC153" s="5"/>
    </row>
    <row r="154" spans="13:29" ht="75">
      <c r="M154" s="18" t="s">
        <v>28</v>
      </c>
      <c r="N154" s="19" t="s">
        <v>19</v>
      </c>
      <c r="O154" s="10" t="s">
        <v>20</v>
      </c>
      <c r="P154" s="10" t="s">
        <v>21</v>
      </c>
      <c r="Q154" s="10" t="s">
        <v>39</v>
      </c>
      <c r="R154" s="10" t="s">
        <v>21</v>
      </c>
      <c r="S154" s="20" t="s">
        <v>22</v>
      </c>
      <c r="T154" s="20" t="s">
        <v>23</v>
      </c>
      <c r="U154" s="10" t="s">
        <v>29</v>
      </c>
      <c r="V154" s="10" t="s">
        <v>40</v>
      </c>
      <c r="W154" s="7" t="s">
        <v>23</v>
      </c>
      <c r="X154" s="10" t="s">
        <v>29</v>
      </c>
      <c r="Y154" s="27"/>
      <c r="Z154" s="7" t="s">
        <v>30</v>
      </c>
      <c r="AA154" s="27"/>
      <c r="AB154" s="8" t="s">
        <v>30</v>
      </c>
      <c r="AC154" s="5"/>
    </row>
    <row r="155" spans="13:29" ht="18">
      <c r="M155" s="22"/>
      <c r="N155" s="7"/>
      <c r="O155" s="7"/>
      <c r="P155" s="7"/>
      <c r="Q155" s="7"/>
      <c r="R155" s="7"/>
      <c r="S155" s="7" t="s">
        <v>24</v>
      </c>
      <c r="T155" s="7" t="s">
        <v>24</v>
      </c>
      <c r="U155" s="7"/>
      <c r="V155" s="7" t="s">
        <v>41</v>
      </c>
      <c r="W155" s="7" t="s">
        <v>41</v>
      </c>
      <c r="X155" s="7"/>
      <c r="Y155" s="7"/>
      <c r="Z155" s="7"/>
      <c r="AA155" s="7"/>
      <c r="AB155" s="8"/>
      <c r="AC155" s="5"/>
    </row>
    <row r="156" spans="13:29">
      <c r="M156" s="22">
        <v>355</v>
      </c>
      <c r="N156" s="7">
        <v>2</v>
      </c>
      <c r="O156" s="7">
        <v>1.65</v>
      </c>
      <c r="P156" s="4">
        <v>0.01</v>
      </c>
      <c r="Q156" s="4">
        <v>0.48</v>
      </c>
      <c r="R156" s="4">
        <v>0.01</v>
      </c>
      <c r="S156" s="24">
        <f>P14*M156/O156</f>
        <v>0.13614787878787879</v>
      </c>
      <c r="T156" s="24">
        <f>SQRT(M156^2/O156^2*Q14^2+P14^2/O156^2*N156^2+P14^2*M156^2/O156^4*P156^2)</f>
        <v>1.1267884427063821E-3</v>
      </c>
      <c r="U156" s="7">
        <v>0.15</v>
      </c>
      <c r="V156" s="35">
        <f>P14*M156/Q156</f>
        <v>0.4680083333333333</v>
      </c>
      <c r="W156" s="35">
        <f>SQRT(M156^2/O156^2*Q14^2+P14^2/O156^2*N156^2+P14^2*M156^2/Q156^4*R156^2)</f>
        <v>9.7803212541469706E-3</v>
      </c>
      <c r="X156" s="4">
        <v>0.5</v>
      </c>
      <c r="Y156" s="30">
        <f>ABS(S156-U156)/T156</f>
        <v>12.293453400045907</v>
      </c>
      <c r="Z156" s="7">
        <v>1.96</v>
      </c>
      <c r="AA156" s="30">
        <f>ABS(V156-X156)/(W156)</f>
        <v>3.2710241141723086</v>
      </c>
      <c r="AB156" s="8">
        <v>1.96</v>
      </c>
      <c r="AC156" s="5"/>
    </row>
    <row r="157" spans="13:29">
      <c r="M157" s="5"/>
      <c r="N157" s="5"/>
      <c r="O157" s="5"/>
      <c r="P157" s="5"/>
      <c r="Q157" s="5"/>
      <c r="R157" s="5"/>
      <c r="S157" s="5"/>
      <c r="T157" s="5"/>
      <c r="U157" s="34"/>
      <c r="V157" s="33"/>
      <c r="W157" s="5"/>
      <c r="X157" s="5"/>
      <c r="Y157" s="5"/>
      <c r="Z157" s="5"/>
      <c r="AA157" s="5"/>
      <c r="AB157" s="5"/>
      <c r="AC157" s="5"/>
    </row>
    <row r="158" spans="13:29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3:29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3:29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3:29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3:29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3:29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9" spans="13:29" s="27" customFormat="1"/>
    <row r="263" s="4" customFormat="1"/>
  </sheetData>
  <mergeCells count="7">
    <mergeCell ref="A100:I100"/>
    <mergeCell ref="A1:M2"/>
    <mergeCell ref="A3:C3"/>
    <mergeCell ref="A4:C4"/>
    <mergeCell ref="A5:C5"/>
    <mergeCell ref="A6:C6"/>
    <mergeCell ref="A8:I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Diffrazione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2020-09-10T18:35:22Z</dcterms:created>
  <dcterms:modified xsi:type="dcterms:W3CDTF">2020-09-10T18:57:20Z</dcterms:modified>
</cp:coreProperties>
</file>