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9285"/>
  </bookViews>
  <sheets>
    <sheet name="BJT" sheetId="1" r:id="rId1"/>
  </sheets>
  <calcPr calcId="145621"/>
</workbook>
</file>

<file path=xl/calcChain.xml><?xml version="1.0" encoding="utf-8"?>
<calcChain xmlns="http://schemas.openxmlformats.org/spreadsheetml/2006/main">
  <c r="AB55" i="1" l="1"/>
  <c r="Z55" i="1"/>
  <c r="U55" i="1"/>
  <c r="S55" i="1"/>
  <c r="N55" i="1"/>
  <c r="L55" i="1"/>
  <c r="G55" i="1"/>
  <c r="E55" i="1"/>
  <c r="AB54" i="1"/>
  <c r="Z54" i="1"/>
  <c r="U54" i="1"/>
  <c r="S54" i="1"/>
  <c r="N54" i="1"/>
  <c r="L54" i="1"/>
  <c r="G54" i="1"/>
  <c r="E54" i="1"/>
  <c r="AB53" i="1"/>
  <c r="Z53" i="1"/>
  <c r="U53" i="1"/>
  <c r="S53" i="1"/>
  <c r="N53" i="1"/>
  <c r="L53" i="1"/>
  <c r="G53" i="1"/>
  <c r="E53" i="1"/>
  <c r="AB52" i="1"/>
  <c r="Z52" i="1"/>
  <c r="U52" i="1"/>
  <c r="S52" i="1"/>
  <c r="N52" i="1"/>
  <c r="L52" i="1"/>
  <c r="G52" i="1"/>
  <c r="E52" i="1"/>
  <c r="AB51" i="1"/>
  <c r="Z51" i="1"/>
  <c r="U51" i="1"/>
  <c r="S51" i="1"/>
  <c r="N51" i="1"/>
  <c r="L51" i="1"/>
  <c r="G51" i="1"/>
  <c r="E51" i="1"/>
  <c r="AB50" i="1"/>
  <c r="Z50" i="1"/>
  <c r="U50" i="1"/>
  <c r="S50" i="1"/>
  <c r="N50" i="1"/>
  <c r="L50" i="1"/>
  <c r="G50" i="1"/>
  <c r="E50" i="1"/>
  <c r="AB49" i="1"/>
  <c r="Z49" i="1"/>
  <c r="U49" i="1"/>
  <c r="S49" i="1"/>
  <c r="N49" i="1"/>
  <c r="L49" i="1"/>
  <c r="G49" i="1"/>
  <c r="E49" i="1"/>
  <c r="AB48" i="1"/>
  <c r="Z48" i="1"/>
  <c r="U48" i="1"/>
  <c r="S48" i="1"/>
  <c r="N48" i="1"/>
  <c r="L48" i="1"/>
  <c r="G48" i="1"/>
  <c r="E48" i="1"/>
  <c r="AB47" i="1"/>
  <c r="Z47" i="1"/>
  <c r="U47" i="1"/>
  <c r="S47" i="1"/>
  <c r="N47" i="1"/>
  <c r="L47" i="1"/>
  <c r="G47" i="1"/>
  <c r="E47" i="1"/>
  <c r="AB46" i="1"/>
  <c r="Z46" i="1"/>
  <c r="U46" i="1"/>
  <c r="S46" i="1"/>
  <c r="N46" i="1"/>
  <c r="L46" i="1"/>
  <c r="G46" i="1"/>
  <c r="E46" i="1"/>
  <c r="AB45" i="1"/>
  <c r="Z45" i="1"/>
  <c r="U45" i="1"/>
  <c r="S45" i="1"/>
  <c r="N45" i="1"/>
  <c r="L45" i="1"/>
  <c r="G45" i="1"/>
  <c r="E45" i="1"/>
  <c r="AB44" i="1"/>
  <c r="Z44" i="1"/>
  <c r="U44" i="1"/>
  <c r="S44" i="1"/>
  <c r="N44" i="1"/>
  <c r="L44" i="1"/>
  <c r="G44" i="1"/>
  <c r="E44" i="1"/>
  <c r="AB43" i="1"/>
  <c r="Z43" i="1"/>
  <c r="X43" i="1"/>
  <c r="U43" i="1"/>
  <c r="S43" i="1"/>
  <c r="Q43" i="1"/>
  <c r="N43" i="1"/>
  <c r="L43" i="1"/>
  <c r="J43" i="1"/>
  <c r="G43" i="1"/>
  <c r="E43" i="1"/>
  <c r="C43" i="1"/>
  <c r="AB42" i="1"/>
  <c r="Z42" i="1"/>
  <c r="U42" i="1"/>
  <c r="S42" i="1"/>
  <c r="N42" i="1"/>
  <c r="L42" i="1"/>
  <c r="G42" i="1"/>
  <c r="E42" i="1"/>
  <c r="AB41" i="1"/>
  <c r="Z41" i="1"/>
  <c r="X41" i="1"/>
  <c r="U41" i="1"/>
  <c r="S41" i="1"/>
  <c r="Q41" i="1"/>
  <c r="N41" i="1"/>
  <c r="L41" i="1"/>
  <c r="J41" i="1"/>
  <c r="G41" i="1"/>
  <c r="E41" i="1"/>
  <c r="C41" i="1"/>
  <c r="AB40" i="1"/>
  <c r="Z40" i="1"/>
  <c r="U40" i="1"/>
  <c r="S40" i="1"/>
  <c r="N40" i="1"/>
  <c r="L40" i="1"/>
  <c r="G40" i="1"/>
  <c r="E40" i="1"/>
  <c r="AB39" i="1"/>
  <c r="Z39" i="1"/>
  <c r="U39" i="1"/>
  <c r="S39" i="1"/>
  <c r="N39" i="1"/>
  <c r="L39" i="1"/>
  <c r="G39" i="1"/>
  <c r="E39" i="1"/>
  <c r="AB38" i="1"/>
  <c r="Z38" i="1"/>
  <c r="U38" i="1"/>
  <c r="S38" i="1"/>
  <c r="N38" i="1"/>
  <c r="L38" i="1"/>
  <c r="G38" i="1"/>
  <c r="E38" i="1"/>
  <c r="AB37" i="1"/>
  <c r="Z37" i="1"/>
  <c r="X37" i="1"/>
  <c r="U37" i="1"/>
  <c r="S37" i="1"/>
  <c r="Q37" i="1"/>
  <c r="N37" i="1"/>
  <c r="L37" i="1"/>
  <c r="J37" i="1"/>
  <c r="G37" i="1"/>
  <c r="E37" i="1"/>
  <c r="C37" i="1"/>
  <c r="AB36" i="1"/>
  <c r="Z36" i="1"/>
  <c r="U36" i="1"/>
  <c r="S36" i="1"/>
  <c r="N36" i="1"/>
  <c r="L36" i="1"/>
  <c r="G36" i="1"/>
  <c r="E36" i="1"/>
  <c r="AB35" i="1"/>
  <c r="Z35" i="1"/>
  <c r="U35" i="1"/>
  <c r="S35" i="1"/>
  <c r="N35" i="1"/>
  <c r="L35" i="1"/>
  <c r="G35" i="1"/>
  <c r="E35" i="1"/>
  <c r="AB34" i="1"/>
  <c r="Z34" i="1"/>
  <c r="U34" i="1"/>
  <c r="S34" i="1"/>
  <c r="N34" i="1"/>
  <c r="L34" i="1"/>
  <c r="G34" i="1"/>
  <c r="E34" i="1"/>
  <c r="AB33" i="1"/>
  <c r="Z33" i="1"/>
  <c r="U33" i="1"/>
  <c r="S33" i="1"/>
  <c r="N33" i="1"/>
  <c r="L33" i="1"/>
  <c r="G33" i="1"/>
  <c r="E33" i="1"/>
  <c r="AB32" i="1"/>
  <c r="Z32" i="1"/>
  <c r="U32" i="1"/>
  <c r="S32" i="1"/>
  <c r="N32" i="1"/>
  <c r="L32" i="1"/>
  <c r="G32" i="1"/>
  <c r="E32" i="1"/>
</calcChain>
</file>

<file path=xl/sharedStrings.xml><?xml version="1.0" encoding="utf-8"?>
<sst xmlns="http://schemas.openxmlformats.org/spreadsheetml/2006/main" count="242" uniqueCount="24">
  <si>
    <t>CONSIGLIAMO DI APRIRE IL FILE CON EXCEL PER VISUALIZZARE CORRETTAMENTE L'IMPAGINAZIONE COME INTESA DAGLI AUTORI</t>
  </si>
  <si>
    <t>GRUPPO D7</t>
  </si>
  <si>
    <t>COSTA, DI PAOLA, DUI</t>
  </si>
  <si>
    <t>ESPERIMENTO 7</t>
  </si>
  <si>
    <t>BJT</t>
  </si>
  <si>
    <t>CARATTERISTICA DI UN BJT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</si>
  <si>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</si>
  <si>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σ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</si>
  <si>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</si>
  <si>
    <r>
      <t>σ</t>
    </r>
    <r>
      <rPr>
        <vertAlign val="subscript"/>
        <sz val="11"/>
        <color theme="1"/>
        <rFont val="Calibri"/>
        <family val="2"/>
        <scheme val="minor"/>
      </rPr>
      <t>Rc</t>
    </r>
    <r>
      <rPr>
        <sz val="11"/>
        <color theme="1"/>
        <rFont val="Calibri"/>
        <family val="2"/>
        <scheme val="minor"/>
      </rPr>
      <t xml:space="preserve"> </t>
    </r>
  </si>
  <si>
    <t>?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</si>
  <si>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A)</t>
    </r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</si>
  <si>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</si>
  <si>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</si>
  <si>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</si>
  <si>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</si>
  <si>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</si>
  <si>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(V)</t>
    </r>
  </si>
  <si>
    <t>Amprobe 37XR-A</t>
  </si>
  <si>
    <t>datasheet dell'Amprobe 37XR-A</t>
  </si>
  <si>
    <t>≃100</t>
  </si>
  <si>
    <t>≃200</t>
  </si>
  <si>
    <t>≃300</t>
  </si>
  <si>
    <t>≃400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</si>
</sst>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2" borderId="0"/>
    <xf numFmtId="0" fontId="7" fillId="2" borderId="0"/>
    <xf numFmtId="0" fontId="6" fillId="3" borderId="0"/>
    <xf numFmtId="0" fontId="7" fillId="3" borderId="0"/>
    <xf numFmtId="0" fontId="5" fillId="4" borderId="0"/>
    <xf numFmtId="0" fontId="8" fillId="4" borderId="0"/>
    <xf numFmtId="0" fontId="8" fillId="0" borderId="0"/>
    <xf numFmtId="0" fontId="9" fillId="5" borderId="0"/>
    <xf numFmtId="0" fontId="10" fillId="5" borderId="0"/>
    <xf numFmtId="0" fontId="11" fillId="6" borderId="0"/>
    <xf numFmtId="0" fontId="12" fillId="6" borderId="0"/>
    <xf numFmtId="0" fontId="13" fillId="0" borderId="0"/>
    <xf numFmtId="0" fontId="14" fillId="0" borderId="0"/>
    <xf numFmtId="0" fontId="15" fillId="7" borderId="0"/>
    <xf numFmtId="0" fontId="16" fillId="7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8" borderId="0"/>
    <xf numFmtId="0" fontId="26" fillId="8" borderId="0"/>
    <xf numFmtId="0" fontId="27" fillId="0" borderId="0"/>
    <xf numFmtId="0" fontId="28" fillId="0" borderId="0"/>
    <xf numFmtId="0" fontId="29" fillId="0" borderId="0"/>
    <xf numFmtId="0" fontId="30" fillId="8" borderId="15"/>
    <xf numFmtId="0" fontId="31" fillId="8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87</xdr:row>
      <xdr:rowOff>0</xdr:rowOff>
    </xdr:from>
    <xdr:to>
      <xdr:col>12</xdr:col>
      <xdr:colOff>0</xdr:colOff>
      <xdr:row>117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A1C14631-9DE7-4509-ADC7-2C015F68E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40275"/>
          <a:ext cx="13468350" cy="5715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13</xdr:col>
      <xdr:colOff>0</xdr:colOff>
      <xdr:row>56</xdr:row>
      <xdr:rowOff>0</xdr:rowOff>
    </xdr:from>
    <xdr:to>
      <xdr:col>28</xdr:col>
      <xdr:colOff>0</xdr:colOff>
      <xdr:row>86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32311414-0D25-4E25-9508-E9EA9DDD3277}"/>
            </a:ext>
          </a:extLst>
        </xdr:cNvPr>
        <xdr:cNvSpPr txBox="1"/>
      </xdr:nvSpPr>
      <xdr:spPr>
        <a:xfrm>
          <a:off x="14687550" y="11534775"/>
          <a:ext cx="16602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/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Ricavare la famiglia di curve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per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costante.</a:t>
          </a:r>
          <a:r>
            <a:rPr lang="it-IT" sz="1500" b="0" i="1"/>
            <a:t>"</a:t>
          </a:r>
        </a:p>
        <a:p>
          <a:pPr algn="just"/>
          <a:endParaRPr lang="it-IT" sz="1500" b="0" i="1"/>
        </a:p>
        <a:p>
          <a:pPr algn="just"/>
          <a:r>
            <a:rPr lang="it-IT" sz="1500"/>
            <a:t>L'andamento dei dati è quello atteso: nella regione attiva i punti per ogni curva</a:t>
          </a:r>
          <a:r>
            <a:rPr lang="it-IT" sz="1500" baseline="0"/>
            <a:t> a I</a:t>
          </a:r>
          <a:r>
            <a:rPr lang="it-IT" sz="1500" baseline="-25000"/>
            <a:t>b</a:t>
          </a:r>
          <a:r>
            <a:rPr lang="it-IT" sz="1500" baseline="0"/>
            <a:t> costante si dispongono su una retta</a:t>
          </a:r>
          <a:r>
            <a:rPr lang="it-IT" sz="1500"/>
            <a:t>. Idealmente</a:t>
          </a:r>
          <a:r>
            <a:rPr lang="it-IT" sz="1500" baseline="0"/>
            <a:t> tale retta dovrebbe essere orizzontale nella regione attiva del BJT, tuttavia è leggermente inclinata a causa dell'effetto Early: </a:t>
          </a:r>
          <a:r>
            <a:rPr lang="it-IT" sz="1500"/>
            <a:t>lo spessore della regione di transizione della giunzione base-collettore varia al variare della polarizzazione e questo fa variare il parametro </a:t>
          </a:r>
          <a:r>
            <a:rPr lang="el-GR" sz="1500"/>
            <a:t>α</a:t>
          </a:r>
          <a:r>
            <a:rPr lang="it-IT" sz="1500" baseline="-25000"/>
            <a:t>f</a:t>
          </a:r>
          <a:r>
            <a:rPr lang="it-IT" sz="1500"/>
            <a:t> (e quindi </a:t>
          </a:r>
          <a:r>
            <a:rPr lang="el-GR" sz="1500"/>
            <a:t>β</a:t>
          </a:r>
          <a:r>
            <a:rPr lang="it-IT" sz="1500" baseline="-25000"/>
            <a:t>f</a:t>
          </a:r>
          <a:r>
            <a:rPr lang="it-IT" sz="1500"/>
            <a:t>).</a:t>
          </a:r>
        </a:p>
        <a:p>
          <a:pPr algn="just"/>
          <a:r>
            <a:rPr lang="it-IT" sz="1500"/>
            <a:t>Abbiamo</a:t>
          </a:r>
          <a:r>
            <a:rPr lang="it-IT" sz="1500" baseline="0"/>
            <a:t> provato a fittare  le quattro curve I</a:t>
          </a:r>
          <a:r>
            <a:rPr lang="it-IT" sz="1500" baseline="-25000"/>
            <a:t>c</a:t>
          </a:r>
          <a:r>
            <a:rPr lang="it-IT" sz="1500" baseline="0"/>
            <a:t> vs V</a:t>
          </a:r>
          <a:r>
            <a:rPr lang="it-IT" sz="1500" baseline="-25000"/>
            <a:t>ce</a:t>
          </a:r>
          <a:r>
            <a:rPr lang="it-IT" sz="1500" baseline="0"/>
            <a:t> corrispondenti ai quattro valori di I</a:t>
          </a:r>
          <a:r>
            <a:rPr lang="it-IT" sz="1500" baseline="-25000"/>
            <a:t>b</a:t>
          </a:r>
          <a:r>
            <a:rPr lang="it-IT" sz="1500" baseline="0"/>
            <a:t> costante (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it-IT" sz="1500" baseline="0"/>
            <a:t>= 100, 200, 300, 400 (µA)) con la formula I</a:t>
          </a:r>
          <a:r>
            <a:rPr lang="it-IT" sz="1500" baseline="-25000"/>
            <a:t>c</a:t>
          </a:r>
          <a:r>
            <a:rPr lang="it-IT" sz="1500" baseline="0"/>
            <a:t> =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β</a:t>
          </a:r>
          <a:r>
            <a:rPr lang="it-IT" sz="1500" baseline="-25000">
              <a:latin typeface="Calibri" panose="020F0502020204030204" pitchFamily="34" charset="0"/>
              <a:cs typeface="Calibri" panose="020F0502020204030204" pitchFamily="34" charset="0"/>
            </a:rPr>
            <a:t>f </a:t>
          </a:r>
          <a:r>
            <a:rPr lang="it-IT" sz="1500" baseline="0"/>
            <a:t>I</a:t>
          </a:r>
          <a:r>
            <a:rPr lang="it-IT" sz="1500" baseline="-25000"/>
            <a:t>b </a:t>
          </a:r>
          <a:r>
            <a:rPr lang="it-IT" sz="1500" baseline="0"/>
            <a:t>(1 + V</a:t>
          </a:r>
          <a:r>
            <a:rPr lang="it-IT" sz="1500" baseline="-25000"/>
            <a:t>ce</a:t>
          </a:r>
          <a:r>
            <a:rPr lang="it-IT" sz="1500" baseline="0"/>
            <a:t> / V</a:t>
          </a:r>
          <a:r>
            <a:rPr lang="it-IT" sz="1500" baseline="-25000"/>
            <a:t>A</a:t>
          </a:r>
          <a:r>
            <a:rPr lang="it-IT" sz="1500" baseline="0"/>
            <a:t>), che tiene conto in maniera semplificata dell'effetto Early. V</a:t>
          </a:r>
          <a:r>
            <a:rPr lang="it-IT" sz="1500" baseline="-25000"/>
            <a:t>A</a:t>
          </a:r>
          <a:r>
            <a:rPr lang="it-IT" sz="1500" baseline="0"/>
            <a:t> rappresenta la tensione negativa a cui tutte le rette I</a:t>
          </a:r>
          <a:r>
            <a:rPr lang="it-IT" sz="1500" baseline="-25000"/>
            <a:t>c</a:t>
          </a:r>
          <a:r>
            <a:rPr lang="it-IT" sz="1500" baseline="0"/>
            <a:t> vs V</a:t>
          </a:r>
          <a:r>
            <a:rPr lang="it-IT" sz="1500" baseline="-25000"/>
            <a:t>ce</a:t>
          </a:r>
          <a:r>
            <a:rPr lang="it-IT" sz="1500" baseline="0"/>
            <a:t> a I</a:t>
          </a:r>
          <a:r>
            <a:rPr lang="it-IT" sz="1500" baseline="-25000"/>
            <a:t>b</a:t>
          </a:r>
          <a:r>
            <a:rPr lang="it-IT" sz="1500" baseline="0"/>
            <a:t> costante dovrebbero intersecare l'asse V</a:t>
          </a:r>
          <a:r>
            <a:rPr lang="it-IT" sz="1500" baseline="-25000"/>
            <a:t>ce.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primo punto di ogni curva a 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costante, avente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pari a circa 0.5 (V) non è stato considerato per i fit poichè probabilmente entro la regione di saturazione.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Nessuno dei quattro fit ha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all'interno dell'intervallo critico.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primo fit ha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 nonostante gli errori relativi non sembrino eccessivamente grandi in quanto pari a circa l'1% sia per le correnti che per le tensioni.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tre fit hanno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elevato, probabilmente perchè i dati non sono stati annotati con sufficiente cura: osservando ad esempio i dati a 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400 (µA) si può notare come essi non varino con continuità al variare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 sembrano descrivere degli scalini, variando in maniera discreta a intervalli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Sappiamo invece che altri gruppi hanno ottenuto dati che variano con maggiore continuità, più in accordo con delle rette; purtroppo ci siamo resi conto troppo tardi che questi dati non fossero ottimali.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può comunque osservare che i valori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</a:t>
          </a:r>
          <a:r>
            <a:rPr lang="el-GR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per quanto non statisticamente significativi, sono dell'ordine di grandezza giusto.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117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7C588069-F1E8-4B83-AF7F-5AFF5C200810}"/>
            </a:ext>
          </a:extLst>
        </xdr:cNvPr>
        <xdr:cNvSpPr txBox="1"/>
      </xdr:nvSpPr>
      <xdr:spPr>
        <a:xfrm>
          <a:off x="14687550" y="17440275"/>
          <a:ext cx="4410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"Ricostruire la famiglia di curve per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con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costante</a:t>
          </a:r>
          <a:r>
            <a:rPr lang="it-IT" sz="1500" b="0" i="1"/>
            <a:t>."</a:t>
          </a:r>
        </a:p>
        <a:p>
          <a:pPr algn="just"/>
          <a:endParaRPr lang="it-IT" sz="1500"/>
        </a:p>
        <a:p>
          <a:pPr algn="just"/>
          <a:r>
            <a:rPr lang="it-IT" sz="1500"/>
            <a:t>L'andamento atteso è</a:t>
          </a:r>
          <a:r>
            <a:rPr lang="it-IT" sz="1500" baseline="0"/>
            <a:t> esponenziale e, almeno qualitativamente, sembra rispettato.</a:t>
          </a:r>
          <a:endParaRPr lang="it-IT" sz="1500"/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17</xdr:col>
      <xdr:colOff>0</xdr:colOff>
      <xdr:row>148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="" xmlns:a16="http://schemas.microsoft.com/office/drawing/2014/main" id="{01EAEF37-C784-4B91-AE2A-FD8EF28E94A0}"/>
            </a:ext>
          </a:extLst>
        </xdr:cNvPr>
        <xdr:cNvSpPr txBox="1"/>
      </xdr:nvSpPr>
      <xdr:spPr>
        <a:xfrm>
          <a:off x="14687550" y="23345775"/>
          <a:ext cx="4410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"Graficare </a:t>
          </a:r>
          <a:r>
            <a:rPr lang="el-GR" sz="15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f 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per Vce = 6 V.</a:t>
          </a:r>
          <a:r>
            <a:rPr lang="it-IT" sz="1500" b="0" i="1"/>
            <a:t>"</a:t>
          </a:r>
        </a:p>
        <a:p>
          <a:pPr algn="just"/>
          <a:endParaRPr lang="it-IT" sz="1500" b="0" i="1"/>
        </a:p>
        <a:p>
          <a:pPr algn="just"/>
          <a:r>
            <a:rPr lang="it-IT" sz="1500" i="0"/>
            <a:t>Abbiamo</a:t>
          </a:r>
          <a:r>
            <a:rPr lang="it-IT" sz="1500" i="0" baseline="0"/>
            <a:t> graficato </a:t>
          </a:r>
          <a:r>
            <a:rPr lang="el-GR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vs I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costante anche per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 (V) e 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5 (V).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15</xdr:col>
      <xdr:colOff>0</xdr:colOff>
      <xdr:row>28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="" xmlns:a16="http://schemas.microsoft.com/office/drawing/2014/main" id="{1E9AD9BF-2374-40EE-80C9-1285B19AFFD2}"/>
            </a:ext>
          </a:extLst>
        </xdr:cNvPr>
        <xdr:cNvSpPr txBox="1"/>
      </xdr:nvSpPr>
      <xdr:spPr>
        <a:xfrm>
          <a:off x="12563475" y="1905000"/>
          <a:ext cx="4295775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Durante</a:t>
          </a:r>
          <a:r>
            <a:rPr lang="it-IT" sz="1500" baseline="0"/>
            <a:t> la presa dati ci siamo accorti che il transistor era malfunzionante troppo tardi.</a:t>
          </a:r>
        </a:p>
        <a:p>
          <a:pPr algn="just"/>
          <a:r>
            <a:rPr lang="it-IT" sz="1500" baseline="0"/>
            <a:t>D'accordo il docente abbiamo utilizzato i dati ottenuti da un altro gruppo, sui quali abbiamo poi eseguito le nostre analisi dati.</a:t>
          </a:r>
        </a:p>
        <a:p>
          <a:pPr algn="just"/>
          <a:r>
            <a:rPr lang="it-IT" sz="1500" baseline="0"/>
            <a:t>Nei dati che ci sono stati passati non sono specificati i valori di R</a:t>
          </a:r>
          <a:r>
            <a:rPr lang="it-IT" sz="1500" baseline="-25000"/>
            <a:t>b</a:t>
          </a:r>
          <a:r>
            <a:rPr lang="it-IT" sz="1500" baseline="0"/>
            <a:t> e R</a:t>
          </a:r>
          <a:r>
            <a:rPr lang="it-IT" sz="1500" baseline="-25000"/>
            <a:t>C</a:t>
          </a:r>
          <a:r>
            <a:rPr lang="it-IT" sz="1500" baseline="0"/>
            <a:t>; tuttavia queste resistenze non hanno particolare rilevanza per questa esperienza.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5</xdr:col>
      <xdr:colOff>0</xdr:colOff>
      <xdr:row>28</xdr:row>
      <xdr:rowOff>0</xdr:rowOff>
    </xdr:to>
    <xdr:pic>
      <xdr:nvPicPr>
        <xdr:cNvPr id="7" name="Immagine 6">
          <a:extLst>
            <a:ext uri="{FF2B5EF4-FFF2-40B4-BE49-F238E27FC236}">
              <a16:creationId xmlns="" xmlns:a16="http://schemas.microsoft.com/office/drawing/2014/main" id="{7C19B61C-5CC5-47E4-9FD4-23E1D4BA5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0"/>
          <a:ext cx="5619750" cy="3467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12</xdr:col>
      <xdr:colOff>0</xdr:colOff>
      <xdr:row>148</xdr:row>
      <xdr:rowOff>0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6A276332-D39C-4321-92A9-46C7DD878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345775"/>
          <a:ext cx="13468350" cy="5715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0</xdr:colOff>
      <xdr:row>28</xdr:row>
      <xdr:rowOff>0</xdr:rowOff>
    </xdr:from>
    <xdr:to>
      <xdr:col>34</xdr:col>
      <xdr:colOff>0</xdr:colOff>
      <xdr:row>37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="" xmlns:a16="http://schemas.microsoft.com/office/drawing/2014/main" id="{9615BD03-8566-4DD5-AE53-BB533D4230F2}"/>
            </a:ext>
          </a:extLst>
        </xdr:cNvPr>
        <xdr:cNvSpPr txBox="1"/>
      </xdr:nvSpPr>
      <xdr:spPr>
        <a:xfrm>
          <a:off x="31899225" y="5372100"/>
          <a:ext cx="30480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I</a:t>
          </a:r>
          <a:r>
            <a:rPr lang="it-IT" sz="1500" baseline="0"/>
            <a:t> valori di V</a:t>
          </a:r>
          <a:r>
            <a:rPr lang="it-IT" sz="1500" baseline="-25000"/>
            <a:t>be</a:t>
          </a:r>
          <a:r>
            <a:rPr lang="it-IT" sz="1500" baseline="0"/>
            <a:t> mancanti non sono presenti in tabella in quanto non ci sono stati forniti.</a:t>
          </a:r>
          <a:endParaRPr lang="it-IT" sz="1500"/>
        </a:p>
      </xdr:txBody>
    </xdr:sp>
    <xdr:clientData/>
  </xdr:twoCellAnchor>
  <xdr:twoCellAnchor editAs="oneCell">
    <xdr:from>
      <xdr:col>0</xdr:col>
      <xdr:colOff>13607</xdr:colOff>
      <xdr:row>56</xdr:row>
      <xdr:rowOff>1</xdr:rowOff>
    </xdr:from>
    <xdr:to>
      <xdr:col>12</xdr:col>
      <xdr:colOff>13607</xdr:colOff>
      <xdr:row>86</xdr:row>
      <xdr:rowOff>1</xdr:rowOff>
    </xdr:to>
    <xdr:pic>
      <xdr:nvPicPr>
        <xdr:cNvPr id="10" name="Immagine 9">
          <a:extLst>
            <a:ext uri="{FF2B5EF4-FFF2-40B4-BE49-F238E27FC236}">
              <a16:creationId xmlns="" xmlns:a16="http://schemas.microsoft.com/office/drawing/2014/main" id="{CE0C0872-D2F3-4B88-8040-098DED885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994"/>
        <a:stretch/>
      </xdr:blipFill>
      <xdr:spPr>
        <a:xfrm>
          <a:off x="13607" y="11534776"/>
          <a:ext cx="13468350" cy="5715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A46" zoomScale="70" zoomScaleNormal="70" workbookViewId="0">
      <selection sqref="A1:P2"/>
    </sheetView>
  </sheetViews>
  <sheetFormatPr defaultRowHeight="15"/>
  <cols>
    <col min="1" max="2" width="18.28515625" style="4" bestFit="1" customWidth="1"/>
    <col min="3" max="3" width="15.42578125" style="4" bestFit="1" customWidth="1"/>
    <col min="4" max="4" width="18.28515625" style="4" bestFit="1" customWidth="1"/>
    <col min="5" max="5" width="14" style="4" customWidth="1"/>
    <col min="6" max="6" width="18.28515625" style="4" bestFit="1" customWidth="1"/>
    <col min="7" max="7" width="15.28515625" style="4" customWidth="1"/>
    <col min="8" max="9" width="18.28515625" style="4" bestFit="1" customWidth="1"/>
    <col min="10" max="10" width="15.7109375" style="4" customWidth="1"/>
    <col min="11" max="11" width="18.28515625" style="4" customWidth="1"/>
    <col min="12" max="12" width="13.5703125" style="4" customWidth="1"/>
    <col min="13" max="13" width="18.28515625" style="4" bestFit="1" customWidth="1"/>
    <col min="14" max="14" width="14.28515625" style="4" customWidth="1"/>
    <col min="15" max="16" width="18.28515625" style="4" bestFit="1" customWidth="1"/>
    <col min="17" max="17" width="15.28515625" style="4" customWidth="1"/>
    <col min="18" max="18" width="18.28515625" style="4" bestFit="1" customWidth="1"/>
    <col min="19" max="19" width="13.85546875" style="4" customWidth="1"/>
    <col min="20" max="20" width="18.28515625" style="4" bestFit="1" customWidth="1"/>
    <col min="21" max="21" width="13.7109375" style="4" customWidth="1"/>
    <col min="22" max="23" width="18.28515625" style="4" bestFit="1" customWidth="1"/>
    <col min="24" max="24" width="16.140625" style="4" customWidth="1"/>
    <col min="25" max="25" width="18.28515625" style="4" bestFit="1" customWidth="1"/>
    <col min="26" max="26" width="15" style="4" customWidth="1"/>
    <col min="27" max="27" width="18.28515625" style="4" bestFit="1" customWidth="1"/>
    <col min="28" max="28" width="14.42578125" style="4" customWidth="1"/>
    <col min="29" max="16384" width="9.140625" style="4"/>
  </cols>
  <sheetData>
    <row r="1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9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9">
      <c r="A3" s="8" t="s">
        <v>1</v>
      </c>
      <c r="B3" s="3"/>
    </row>
    <row r="4" spans="1:29">
      <c r="A4" s="9" t="s">
        <v>2</v>
      </c>
      <c r="B4" s="10"/>
    </row>
    <row r="5" spans="1:29">
      <c r="A5" s="9" t="s">
        <v>3</v>
      </c>
      <c r="B5" s="10"/>
      <c r="C5" s="11"/>
    </row>
    <row r="6" spans="1:29">
      <c r="A6" s="5" t="s">
        <v>4</v>
      </c>
      <c r="B6" s="7"/>
      <c r="C6" s="11"/>
    </row>
    <row r="7" spans="1:29" s="12" customFormat="1"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13" t="s">
        <v>5</v>
      </c>
      <c r="B8" s="14"/>
      <c r="C8" s="14"/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</row>
    <row r="9" spans="1:29">
      <c r="A9" s="11"/>
      <c r="B9" s="11"/>
      <c r="C9" s="11"/>
      <c r="D9" s="11"/>
      <c r="E9" s="1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1"/>
    </row>
    <row r="10" spans="1:29">
      <c r="A10" s="11"/>
      <c r="B10" s="11"/>
      <c r="C10" s="11"/>
    </row>
    <row r="11" spans="1:29" ht="18">
      <c r="G11" s="19" t="s">
        <v>6</v>
      </c>
      <c r="H11" s="20" t="s">
        <v>7</v>
      </c>
      <c r="I11" s="20" t="s">
        <v>8</v>
      </c>
      <c r="J11" s="21" t="s">
        <v>9</v>
      </c>
      <c r="AB11" s="11"/>
      <c r="AC11" s="11"/>
    </row>
    <row r="12" spans="1:29">
      <c r="G12" s="22" t="s">
        <v>10</v>
      </c>
      <c r="H12" s="12" t="s">
        <v>10</v>
      </c>
      <c r="I12" s="12" t="s">
        <v>10</v>
      </c>
      <c r="J12" s="23" t="s">
        <v>10</v>
      </c>
      <c r="AB12" s="11"/>
      <c r="AC12" s="11"/>
    </row>
    <row r="13" spans="1:29">
      <c r="AB13" s="11"/>
      <c r="AC13" s="11"/>
    </row>
    <row r="19" spans="1:28">
      <c r="M19" s="24"/>
    </row>
    <row r="30" spans="1:28" ht="18">
      <c r="A30" s="19" t="s">
        <v>11</v>
      </c>
      <c r="B30" s="20" t="s">
        <v>12</v>
      </c>
      <c r="C30" s="20" t="s">
        <v>13</v>
      </c>
      <c r="D30" s="20" t="s">
        <v>14</v>
      </c>
      <c r="E30" s="20" t="s">
        <v>15</v>
      </c>
      <c r="F30" s="20" t="s">
        <v>16</v>
      </c>
      <c r="G30" s="20" t="s">
        <v>17</v>
      </c>
      <c r="H30" s="19" t="s">
        <v>11</v>
      </c>
      <c r="I30" s="20" t="s">
        <v>12</v>
      </c>
      <c r="J30" s="20" t="s">
        <v>13</v>
      </c>
      <c r="K30" s="20" t="s">
        <v>14</v>
      </c>
      <c r="L30" s="20" t="s">
        <v>15</v>
      </c>
      <c r="M30" s="20" t="s">
        <v>16</v>
      </c>
      <c r="N30" s="21" t="s">
        <v>17</v>
      </c>
      <c r="O30" s="19" t="s">
        <v>11</v>
      </c>
      <c r="P30" s="20" t="s">
        <v>12</v>
      </c>
      <c r="Q30" s="20" t="s">
        <v>13</v>
      </c>
      <c r="R30" s="20" t="s">
        <v>14</v>
      </c>
      <c r="S30" s="20" t="s">
        <v>15</v>
      </c>
      <c r="T30" s="20" t="s">
        <v>16</v>
      </c>
      <c r="U30" s="20" t="s">
        <v>17</v>
      </c>
      <c r="V30" s="19" t="s">
        <v>11</v>
      </c>
      <c r="W30" s="20" t="s">
        <v>12</v>
      </c>
      <c r="X30" s="20" t="s">
        <v>13</v>
      </c>
      <c r="Y30" s="20" t="s">
        <v>14</v>
      </c>
      <c r="Z30" s="20" t="s">
        <v>15</v>
      </c>
      <c r="AA30" s="20" t="s">
        <v>16</v>
      </c>
      <c r="AB30" s="21" t="s">
        <v>17</v>
      </c>
    </row>
    <row r="31" spans="1:28" ht="77.25" customHeight="1">
      <c r="A31" s="25" t="s">
        <v>18</v>
      </c>
      <c r="B31" s="17" t="s">
        <v>18</v>
      </c>
      <c r="C31" s="26" t="s">
        <v>19</v>
      </c>
      <c r="D31" s="12" t="s">
        <v>18</v>
      </c>
      <c r="E31" s="26" t="s">
        <v>19</v>
      </c>
      <c r="F31" s="12" t="s">
        <v>18</v>
      </c>
      <c r="G31" s="26" t="s">
        <v>19</v>
      </c>
      <c r="H31" s="22" t="s">
        <v>18</v>
      </c>
      <c r="I31" s="12" t="s">
        <v>18</v>
      </c>
      <c r="J31" s="26" t="s">
        <v>19</v>
      </c>
      <c r="K31" s="12" t="s">
        <v>18</v>
      </c>
      <c r="L31" s="26" t="s">
        <v>19</v>
      </c>
      <c r="M31" s="12" t="s">
        <v>18</v>
      </c>
      <c r="N31" s="26" t="s">
        <v>19</v>
      </c>
      <c r="O31" s="22" t="s">
        <v>18</v>
      </c>
      <c r="P31" s="12" t="s">
        <v>18</v>
      </c>
      <c r="Q31" s="26" t="s">
        <v>19</v>
      </c>
      <c r="R31" s="12" t="s">
        <v>18</v>
      </c>
      <c r="S31" s="26" t="s">
        <v>19</v>
      </c>
      <c r="T31" s="12" t="s">
        <v>18</v>
      </c>
      <c r="U31" s="26" t="s">
        <v>19</v>
      </c>
      <c r="V31" s="22" t="s">
        <v>18</v>
      </c>
      <c r="W31" s="12" t="s">
        <v>18</v>
      </c>
      <c r="X31" s="26" t="s">
        <v>19</v>
      </c>
      <c r="Y31" s="12" t="s">
        <v>18</v>
      </c>
      <c r="Z31" s="26" t="s">
        <v>19</v>
      </c>
      <c r="AA31" s="12" t="s">
        <v>18</v>
      </c>
      <c r="AB31" s="27" t="s">
        <v>19</v>
      </c>
    </row>
    <row r="32" spans="1:28">
      <c r="A32" s="28" t="s">
        <v>20</v>
      </c>
      <c r="B32" s="25" t="s">
        <v>10</v>
      </c>
      <c r="C32" s="11" t="s">
        <v>10</v>
      </c>
      <c r="D32" s="29">
        <v>40</v>
      </c>
      <c r="E32" s="29">
        <f>D32*0.005+5*0.1</f>
        <v>0.7</v>
      </c>
      <c r="F32" s="30">
        <v>0.502</v>
      </c>
      <c r="G32" s="31">
        <f>F32*0.001+5*0.001</f>
        <v>5.5019999999999999E-3</v>
      </c>
      <c r="H32" s="32" t="s">
        <v>21</v>
      </c>
      <c r="I32" s="11" t="s">
        <v>10</v>
      </c>
      <c r="J32" s="11" t="s">
        <v>10</v>
      </c>
      <c r="K32" s="29">
        <v>82</v>
      </c>
      <c r="L32" s="29">
        <f>K32*0.005+5*0.1</f>
        <v>0.91</v>
      </c>
      <c r="M32" s="30">
        <v>0.5</v>
      </c>
      <c r="N32" s="31">
        <f>M32*0.001+5*0.001</f>
        <v>5.4999999999999997E-3</v>
      </c>
      <c r="O32" s="32" t="s">
        <v>22</v>
      </c>
      <c r="P32" s="11" t="s">
        <v>10</v>
      </c>
      <c r="Q32" s="11" t="s">
        <v>10</v>
      </c>
      <c r="R32" s="11">
        <v>110</v>
      </c>
      <c r="S32" s="33">
        <f>R32*0.005+5*0.1</f>
        <v>1.05</v>
      </c>
      <c r="T32" s="30">
        <v>0.502</v>
      </c>
      <c r="U32" s="31">
        <f>T32*0.001+5*0.001</f>
        <v>5.5019999999999999E-3</v>
      </c>
      <c r="V32" s="32" t="s">
        <v>23</v>
      </c>
      <c r="W32" s="11" t="s">
        <v>10</v>
      </c>
      <c r="X32" s="11" t="s">
        <v>10</v>
      </c>
      <c r="Y32" s="11">
        <v>150</v>
      </c>
      <c r="Z32" s="33">
        <f>Y32*0.005+5*0.1</f>
        <v>1.25</v>
      </c>
      <c r="AA32" s="30">
        <v>0.5</v>
      </c>
      <c r="AB32" s="34">
        <f>AA32*0.001+5*0.001</f>
        <v>5.4999999999999997E-3</v>
      </c>
    </row>
    <row r="33" spans="1:28">
      <c r="A33" s="35"/>
      <c r="B33" s="11" t="s">
        <v>10</v>
      </c>
      <c r="C33" s="11" t="s">
        <v>10</v>
      </c>
      <c r="D33" s="29">
        <v>41</v>
      </c>
      <c r="E33" s="29">
        <f t="shared" ref="E33:E55" si="0">D33*0.005+5*0.1</f>
        <v>0.70500000000000007</v>
      </c>
      <c r="F33" s="30">
        <v>1.004</v>
      </c>
      <c r="G33" s="31">
        <f t="shared" ref="G33:G50" si="1">F33*0.001+5*0.001</f>
        <v>6.0040000000000007E-3</v>
      </c>
      <c r="H33" s="35"/>
      <c r="I33" s="11" t="s">
        <v>10</v>
      </c>
      <c r="J33" s="11" t="s">
        <v>10</v>
      </c>
      <c r="K33" s="29">
        <v>82</v>
      </c>
      <c r="L33" s="29">
        <f t="shared" ref="L33:L55" si="2">K33*0.005+5*0.1</f>
        <v>0.91</v>
      </c>
      <c r="M33" s="30">
        <v>1</v>
      </c>
      <c r="N33" s="31">
        <f t="shared" ref="N33:N50" si="3">M33*0.001+5*0.001</f>
        <v>6.0000000000000001E-3</v>
      </c>
      <c r="O33" s="35"/>
      <c r="P33" s="11" t="s">
        <v>10</v>
      </c>
      <c r="Q33" s="11" t="s">
        <v>10</v>
      </c>
      <c r="R33" s="11">
        <v>120</v>
      </c>
      <c r="S33" s="33">
        <f t="shared" ref="S33:S55" si="4">R33*0.005+5*0.1</f>
        <v>1.1000000000000001</v>
      </c>
      <c r="T33" s="30">
        <v>0.999</v>
      </c>
      <c r="U33" s="31">
        <f t="shared" ref="U33:U50" si="5">T33*0.001+5*0.001</f>
        <v>5.999E-3</v>
      </c>
      <c r="V33" s="35"/>
      <c r="W33" s="11" t="s">
        <v>10</v>
      </c>
      <c r="X33" s="11" t="s">
        <v>10</v>
      </c>
      <c r="Y33" s="11">
        <v>160</v>
      </c>
      <c r="Z33" s="33">
        <f t="shared" ref="Z33:Z55" si="6">Y33*0.005+5*0.1</f>
        <v>1.3</v>
      </c>
      <c r="AA33" s="30">
        <v>0.998</v>
      </c>
      <c r="AB33" s="34">
        <f t="shared" ref="AB33:AB50" si="7">AA33*0.001+5*0.001</f>
        <v>5.9979999999999999E-3</v>
      </c>
    </row>
    <row r="34" spans="1:28">
      <c r="A34" s="35"/>
      <c r="B34" s="11" t="s">
        <v>10</v>
      </c>
      <c r="C34" s="11" t="s">
        <v>10</v>
      </c>
      <c r="D34" s="29">
        <v>42</v>
      </c>
      <c r="E34" s="29">
        <f t="shared" si="0"/>
        <v>0.71</v>
      </c>
      <c r="F34" s="30">
        <v>1.4970000000000001</v>
      </c>
      <c r="G34" s="31">
        <f t="shared" si="1"/>
        <v>6.4970000000000002E-3</v>
      </c>
      <c r="H34" s="35"/>
      <c r="I34" s="11" t="s">
        <v>10</v>
      </c>
      <c r="J34" s="11" t="s">
        <v>10</v>
      </c>
      <c r="K34" s="29">
        <v>84</v>
      </c>
      <c r="L34" s="29">
        <f t="shared" si="2"/>
        <v>0.91999999999999993</v>
      </c>
      <c r="M34" s="30">
        <v>1.5</v>
      </c>
      <c r="N34" s="31">
        <f t="shared" si="3"/>
        <v>6.5000000000000006E-3</v>
      </c>
      <c r="O34" s="35"/>
      <c r="P34" s="11" t="s">
        <v>10</v>
      </c>
      <c r="Q34" s="11" t="s">
        <v>10</v>
      </c>
      <c r="R34" s="11">
        <v>120</v>
      </c>
      <c r="S34" s="33">
        <f t="shared" si="4"/>
        <v>1.1000000000000001</v>
      </c>
      <c r="T34" s="30">
        <v>1.5009999999999999</v>
      </c>
      <c r="U34" s="31">
        <f t="shared" si="5"/>
        <v>6.5009999999999998E-3</v>
      </c>
      <c r="V34" s="35"/>
      <c r="W34" s="11" t="s">
        <v>10</v>
      </c>
      <c r="X34" s="11" t="s">
        <v>10</v>
      </c>
      <c r="Y34" s="11">
        <v>160</v>
      </c>
      <c r="Z34" s="33">
        <f t="shared" si="6"/>
        <v>1.3</v>
      </c>
      <c r="AA34" s="30">
        <v>1.5009999999999999</v>
      </c>
      <c r="AB34" s="34">
        <f t="shared" si="7"/>
        <v>6.5009999999999998E-3</v>
      </c>
    </row>
    <row r="35" spans="1:28">
      <c r="A35" s="35"/>
      <c r="B35" s="11" t="s">
        <v>10</v>
      </c>
      <c r="C35" s="11" t="s">
        <v>10</v>
      </c>
      <c r="D35" s="29">
        <v>43</v>
      </c>
      <c r="E35" s="29">
        <f t="shared" si="0"/>
        <v>0.71499999999999997</v>
      </c>
      <c r="F35" s="30">
        <v>2.008</v>
      </c>
      <c r="G35" s="31">
        <f t="shared" si="1"/>
        <v>7.0080000000000003E-3</v>
      </c>
      <c r="H35" s="35"/>
      <c r="I35" s="11" t="s">
        <v>10</v>
      </c>
      <c r="J35" s="11" t="s">
        <v>10</v>
      </c>
      <c r="K35" s="29">
        <v>86</v>
      </c>
      <c r="L35" s="29">
        <f t="shared" si="2"/>
        <v>0.92999999999999994</v>
      </c>
      <c r="M35" s="30">
        <v>2.0009999999999999</v>
      </c>
      <c r="N35" s="31">
        <f t="shared" si="3"/>
        <v>7.0010000000000003E-3</v>
      </c>
      <c r="O35" s="35"/>
      <c r="P35" s="11" t="s">
        <v>10</v>
      </c>
      <c r="Q35" s="11" t="s">
        <v>10</v>
      </c>
      <c r="R35" s="11">
        <v>120</v>
      </c>
      <c r="S35" s="33">
        <f t="shared" si="4"/>
        <v>1.1000000000000001</v>
      </c>
      <c r="T35" s="30">
        <v>2.0009999999999999</v>
      </c>
      <c r="U35" s="31">
        <f t="shared" si="5"/>
        <v>7.0010000000000003E-3</v>
      </c>
      <c r="V35" s="35"/>
      <c r="W35" s="11" t="s">
        <v>10</v>
      </c>
      <c r="X35" s="11" t="s">
        <v>10</v>
      </c>
      <c r="Y35" s="11">
        <v>160</v>
      </c>
      <c r="Z35" s="33">
        <f t="shared" si="6"/>
        <v>1.3</v>
      </c>
      <c r="AA35" s="30">
        <v>1.998</v>
      </c>
      <c r="AB35" s="34">
        <f t="shared" si="7"/>
        <v>6.9980000000000007E-3</v>
      </c>
    </row>
    <row r="36" spans="1:28">
      <c r="A36" s="35"/>
      <c r="B36" s="11" t="s">
        <v>10</v>
      </c>
      <c r="C36" s="11" t="s">
        <v>10</v>
      </c>
      <c r="D36" s="29">
        <v>44</v>
      </c>
      <c r="E36" s="29">
        <f t="shared" si="0"/>
        <v>0.72</v>
      </c>
      <c r="F36" s="30">
        <v>2.496</v>
      </c>
      <c r="G36" s="31">
        <f t="shared" si="1"/>
        <v>7.4960000000000001E-3</v>
      </c>
      <c r="H36" s="35"/>
      <c r="I36" s="11" t="s">
        <v>10</v>
      </c>
      <c r="J36" s="11" t="s">
        <v>10</v>
      </c>
      <c r="K36" s="29">
        <v>86</v>
      </c>
      <c r="L36" s="29">
        <f t="shared" si="2"/>
        <v>0.92999999999999994</v>
      </c>
      <c r="M36" s="30">
        <v>2.5</v>
      </c>
      <c r="N36" s="31">
        <f t="shared" si="3"/>
        <v>7.4999999999999997E-3</v>
      </c>
      <c r="O36" s="35"/>
      <c r="P36" s="11" t="s">
        <v>10</v>
      </c>
      <c r="Q36" s="11" t="s">
        <v>10</v>
      </c>
      <c r="R36" s="11">
        <v>120</v>
      </c>
      <c r="S36" s="33">
        <f t="shared" si="4"/>
        <v>1.1000000000000001</v>
      </c>
      <c r="T36" s="30">
        <v>2.4990000000000001</v>
      </c>
      <c r="U36" s="31">
        <f t="shared" si="5"/>
        <v>7.4990000000000005E-3</v>
      </c>
      <c r="V36" s="35"/>
      <c r="W36" s="11" t="s">
        <v>10</v>
      </c>
      <c r="X36" s="11" t="s">
        <v>10</v>
      </c>
      <c r="Y36" s="11">
        <v>160</v>
      </c>
      <c r="Z36" s="33">
        <f t="shared" si="6"/>
        <v>1.3</v>
      </c>
      <c r="AA36" s="30">
        <v>2.5</v>
      </c>
      <c r="AB36" s="34">
        <f t="shared" si="7"/>
        <v>7.4999999999999997E-3</v>
      </c>
    </row>
    <row r="37" spans="1:28">
      <c r="A37" s="35"/>
      <c r="B37" s="11">
        <v>0.58899999999999997</v>
      </c>
      <c r="C37" s="30">
        <f>B37*0.001+5*0.001</f>
        <v>5.5890000000000002E-3</v>
      </c>
      <c r="D37" s="29">
        <v>44</v>
      </c>
      <c r="E37" s="29">
        <f t="shared" si="0"/>
        <v>0.72</v>
      </c>
      <c r="F37" s="30">
        <v>2.9969999999999999</v>
      </c>
      <c r="G37" s="31">
        <f t="shared" si="1"/>
        <v>7.9970000000000006E-3</v>
      </c>
      <c r="H37" s="35"/>
      <c r="I37" s="11">
        <v>0.60799999999999998</v>
      </c>
      <c r="J37" s="30">
        <f>I37*0.001+5*0.001</f>
        <v>5.6080000000000001E-3</v>
      </c>
      <c r="K37" s="29">
        <v>88</v>
      </c>
      <c r="L37" s="29">
        <f>K37*0.005+5*0.1</f>
        <v>0.94</v>
      </c>
      <c r="M37" s="30">
        <v>3.0009999999999999</v>
      </c>
      <c r="N37" s="31">
        <f t="shared" si="3"/>
        <v>8.0009999999999994E-3</v>
      </c>
      <c r="O37" s="35"/>
      <c r="P37" s="11">
        <v>0.62</v>
      </c>
      <c r="Q37" s="30">
        <f>P37*0.001+5*0.001</f>
        <v>5.62E-3</v>
      </c>
      <c r="R37" s="11">
        <v>130</v>
      </c>
      <c r="S37" s="33">
        <f t="shared" si="4"/>
        <v>1.1499999999999999</v>
      </c>
      <c r="T37" s="30">
        <v>2.9980000000000002</v>
      </c>
      <c r="U37" s="31">
        <f t="shared" si="5"/>
        <v>7.9979999999999999E-3</v>
      </c>
      <c r="V37" s="35"/>
      <c r="W37" s="4">
        <v>0.622</v>
      </c>
      <c r="X37" s="30">
        <f>W37*0.001+5*0.001</f>
        <v>5.6220000000000003E-3</v>
      </c>
      <c r="Y37" s="11">
        <v>160</v>
      </c>
      <c r="Z37" s="33">
        <f t="shared" si="6"/>
        <v>1.3</v>
      </c>
      <c r="AA37" s="30">
        <v>3.004</v>
      </c>
      <c r="AB37" s="34">
        <f t="shared" si="7"/>
        <v>8.0040000000000007E-3</v>
      </c>
    </row>
    <row r="38" spans="1:28">
      <c r="A38" s="35"/>
      <c r="B38" s="11" t="s">
        <v>10</v>
      </c>
      <c r="C38" s="11" t="s">
        <v>10</v>
      </c>
      <c r="D38" s="29">
        <v>45</v>
      </c>
      <c r="E38" s="29">
        <f t="shared" si="0"/>
        <v>0.72499999999999998</v>
      </c>
      <c r="F38" s="30">
        <v>3.4929999999999999</v>
      </c>
      <c r="G38" s="31">
        <f t="shared" si="1"/>
        <v>8.4930000000000005E-3</v>
      </c>
      <c r="H38" s="35"/>
      <c r="I38" s="11" t="s">
        <v>10</v>
      </c>
      <c r="J38" s="11" t="s">
        <v>10</v>
      </c>
      <c r="K38" s="33">
        <v>90</v>
      </c>
      <c r="L38" s="33">
        <f t="shared" si="2"/>
        <v>0.95</v>
      </c>
      <c r="M38" s="30">
        <v>3.5</v>
      </c>
      <c r="N38" s="31">
        <f t="shared" si="3"/>
        <v>8.5000000000000006E-3</v>
      </c>
      <c r="O38" s="35"/>
      <c r="P38" s="11" t="s">
        <v>10</v>
      </c>
      <c r="Q38" s="11" t="s">
        <v>10</v>
      </c>
      <c r="R38" s="11">
        <v>130</v>
      </c>
      <c r="S38" s="33">
        <f t="shared" si="4"/>
        <v>1.1499999999999999</v>
      </c>
      <c r="T38" s="30">
        <v>3.5</v>
      </c>
      <c r="U38" s="31">
        <f t="shared" si="5"/>
        <v>8.5000000000000006E-3</v>
      </c>
      <c r="V38" s="35"/>
      <c r="W38" s="11" t="s">
        <v>10</v>
      </c>
      <c r="X38" s="11" t="s">
        <v>10</v>
      </c>
      <c r="Y38" s="11">
        <v>170</v>
      </c>
      <c r="Z38" s="33">
        <f t="shared" si="6"/>
        <v>1.35</v>
      </c>
      <c r="AA38" s="30">
        <v>3.5009999999999999</v>
      </c>
      <c r="AB38" s="34">
        <f t="shared" si="7"/>
        <v>8.5009999999999999E-3</v>
      </c>
    </row>
    <row r="39" spans="1:28">
      <c r="A39" s="35"/>
      <c r="B39" s="11" t="s">
        <v>10</v>
      </c>
      <c r="C39" s="11" t="s">
        <v>10</v>
      </c>
      <c r="D39" s="29">
        <v>46</v>
      </c>
      <c r="E39" s="29">
        <f t="shared" si="0"/>
        <v>0.73</v>
      </c>
      <c r="F39" s="30">
        <v>4.0010000000000003</v>
      </c>
      <c r="G39" s="31">
        <f t="shared" si="1"/>
        <v>9.0010000000000003E-3</v>
      </c>
      <c r="H39" s="35"/>
      <c r="I39" s="11" t="s">
        <v>10</v>
      </c>
      <c r="J39" s="11" t="s">
        <v>10</v>
      </c>
      <c r="K39" s="33">
        <v>92</v>
      </c>
      <c r="L39" s="33">
        <f t="shared" si="2"/>
        <v>0.96</v>
      </c>
      <c r="M39" s="30">
        <v>3.9969999999999999</v>
      </c>
      <c r="N39" s="31">
        <f t="shared" si="3"/>
        <v>8.9969999999999998E-3</v>
      </c>
      <c r="O39" s="35"/>
      <c r="P39" s="11" t="s">
        <v>10</v>
      </c>
      <c r="Q39" s="11" t="s">
        <v>10</v>
      </c>
      <c r="R39" s="11">
        <v>130</v>
      </c>
      <c r="S39" s="33">
        <f t="shared" si="4"/>
        <v>1.1499999999999999</v>
      </c>
      <c r="T39" s="30">
        <v>4.0030000000000001</v>
      </c>
      <c r="U39" s="31">
        <f t="shared" si="5"/>
        <v>9.0030000000000006E-3</v>
      </c>
      <c r="V39" s="35"/>
      <c r="W39" s="11" t="s">
        <v>10</v>
      </c>
      <c r="X39" s="11" t="s">
        <v>10</v>
      </c>
      <c r="Y39" s="11">
        <v>170</v>
      </c>
      <c r="Z39" s="33">
        <f t="shared" si="6"/>
        <v>1.35</v>
      </c>
      <c r="AA39" s="30">
        <v>4</v>
      </c>
      <c r="AB39" s="34">
        <f t="shared" si="7"/>
        <v>9.0000000000000011E-3</v>
      </c>
    </row>
    <row r="40" spans="1:28">
      <c r="A40" s="35"/>
      <c r="B40" s="11" t="s">
        <v>10</v>
      </c>
      <c r="C40" s="11" t="s">
        <v>10</v>
      </c>
      <c r="D40" s="29">
        <v>47</v>
      </c>
      <c r="E40" s="29">
        <f t="shared" si="0"/>
        <v>0.73499999999999999</v>
      </c>
      <c r="F40" s="36">
        <v>4.5039999999999996</v>
      </c>
      <c r="G40" s="37">
        <f t="shared" si="1"/>
        <v>9.5039999999999986E-3</v>
      </c>
      <c r="H40" s="35"/>
      <c r="I40" s="11" t="s">
        <v>10</v>
      </c>
      <c r="J40" s="11" t="s">
        <v>10</v>
      </c>
      <c r="K40" s="33">
        <v>94</v>
      </c>
      <c r="L40" s="33">
        <f t="shared" si="2"/>
        <v>0.97</v>
      </c>
      <c r="M40" s="36">
        <v>4.5</v>
      </c>
      <c r="N40" s="37">
        <f t="shared" si="3"/>
        <v>9.5000000000000015E-3</v>
      </c>
      <c r="O40" s="35"/>
      <c r="P40" s="11" t="s">
        <v>10</v>
      </c>
      <c r="Q40" s="11" t="s">
        <v>10</v>
      </c>
      <c r="R40" s="11">
        <v>130</v>
      </c>
      <c r="S40" s="33">
        <f t="shared" si="4"/>
        <v>1.1499999999999999</v>
      </c>
      <c r="T40" s="30">
        <v>4.4980000000000002</v>
      </c>
      <c r="U40" s="31">
        <f t="shared" si="5"/>
        <v>9.4979999999999995E-3</v>
      </c>
      <c r="V40" s="35"/>
      <c r="W40" s="11" t="s">
        <v>10</v>
      </c>
      <c r="X40" s="11" t="s">
        <v>10</v>
      </c>
      <c r="Y40" s="11">
        <v>170</v>
      </c>
      <c r="Z40" s="33">
        <f t="shared" si="6"/>
        <v>1.35</v>
      </c>
      <c r="AA40" s="36">
        <v>4.5010000000000003</v>
      </c>
      <c r="AB40" s="38">
        <f t="shared" si="7"/>
        <v>9.5010000000000008E-3</v>
      </c>
    </row>
    <row r="41" spans="1:28">
      <c r="A41" s="35"/>
      <c r="B41" s="11">
        <v>0.58899999999999997</v>
      </c>
      <c r="C41" s="30">
        <f>B41*0.001+5*0.001</f>
        <v>5.5890000000000002E-3</v>
      </c>
      <c r="D41" s="29">
        <v>47</v>
      </c>
      <c r="E41" s="29">
        <f t="shared" si="0"/>
        <v>0.73499999999999999</v>
      </c>
      <c r="F41" s="36">
        <v>5</v>
      </c>
      <c r="G41" s="37">
        <f t="shared" si="1"/>
        <v>0.01</v>
      </c>
      <c r="H41" s="35"/>
      <c r="I41" s="11">
        <v>0.59799999999999998</v>
      </c>
      <c r="J41" s="30">
        <f>I41*0.001+5*0.001</f>
        <v>5.5980000000000005E-3</v>
      </c>
      <c r="K41" s="33">
        <v>94</v>
      </c>
      <c r="L41" s="33">
        <f t="shared" si="2"/>
        <v>0.97</v>
      </c>
      <c r="M41" s="36">
        <v>5</v>
      </c>
      <c r="N41" s="37">
        <f t="shared" si="3"/>
        <v>0.01</v>
      </c>
      <c r="O41" s="35"/>
      <c r="P41" s="11">
        <v>0.60499999999999998</v>
      </c>
      <c r="Q41" s="30">
        <f>P41*0.001+5*0.001</f>
        <v>5.6049999999999997E-3</v>
      </c>
      <c r="R41" s="11">
        <v>140</v>
      </c>
      <c r="S41" s="33">
        <f t="shared" si="4"/>
        <v>1.2000000000000002</v>
      </c>
      <c r="T41" s="36">
        <v>5.0010000000000003</v>
      </c>
      <c r="U41" s="37">
        <f t="shared" si="5"/>
        <v>1.0000999999999999E-2</v>
      </c>
      <c r="V41" s="35"/>
      <c r="W41" s="11">
        <v>0.60899999999999999</v>
      </c>
      <c r="X41" s="30">
        <f>W41*0.001+5*0.001</f>
        <v>5.6090000000000003E-3</v>
      </c>
      <c r="Y41" s="11">
        <v>170</v>
      </c>
      <c r="Z41" s="33">
        <f t="shared" si="6"/>
        <v>1.35</v>
      </c>
      <c r="AA41" s="36">
        <v>5.0030000000000001</v>
      </c>
      <c r="AB41" s="38">
        <f t="shared" si="7"/>
        <v>1.0003000000000001E-2</v>
      </c>
    </row>
    <row r="42" spans="1:28">
      <c r="A42" s="35"/>
      <c r="B42" s="11" t="s">
        <v>10</v>
      </c>
      <c r="C42" s="11" t="s">
        <v>10</v>
      </c>
      <c r="D42" s="29">
        <v>48</v>
      </c>
      <c r="E42" s="29">
        <f t="shared" si="0"/>
        <v>0.74</v>
      </c>
      <c r="F42" s="36">
        <v>5.4969999999999999</v>
      </c>
      <c r="G42" s="37">
        <f t="shared" si="1"/>
        <v>1.0496999999999999E-2</v>
      </c>
      <c r="H42" s="35"/>
      <c r="I42" s="11" t="s">
        <v>10</v>
      </c>
      <c r="J42" s="11" t="s">
        <v>10</v>
      </c>
      <c r="K42" s="33">
        <v>96</v>
      </c>
      <c r="L42" s="33">
        <f t="shared" si="2"/>
        <v>0.98</v>
      </c>
      <c r="M42" s="36">
        <v>5.4989999999999997</v>
      </c>
      <c r="N42" s="37">
        <f t="shared" si="3"/>
        <v>1.0499E-2</v>
      </c>
      <c r="O42" s="35"/>
      <c r="P42" s="11" t="s">
        <v>10</v>
      </c>
      <c r="Q42" s="11" t="s">
        <v>10</v>
      </c>
      <c r="R42" s="11">
        <v>140</v>
      </c>
      <c r="S42" s="33">
        <f t="shared" si="4"/>
        <v>1.2000000000000002</v>
      </c>
      <c r="T42" s="36">
        <v>5.4969999999999999</v>
      </c>
      <c r="U42" s="37">
        <f t="shared" si="5"/>
        <v>1.0496999999999999E-2</v>
      </c>
      <c r="V42" s="35"/>
      <c r="W42" s="11" t="s">
        <v>10</v>
      </c>
      <c r="X42" s="11" t="s">
        <v>10</v>
      </c>
      <c r="Y42" s="11">
        <v>180</v>
      </c>
      <c r="Z42" s="33">
        <f t="shared" si="6"/>
        <v>1.4</v>
      </c>
      <c r="AA42" s="36">
        <v>5.5010000000000003</v>
      </c>
      <c r="AB42" s="38">
        <f t="shared" si="7"/>
        <v>1.0501E-2</v>
      </c>
    </row>
    <row r="43" spans="1:28">
      <c r="A43" s="35"/>
      <c r="B43" s="30">
        <v>0.57999999999999996</v>
      </c>
      <c r="C43" s="30">
        <f>B43*0.001+5*0.001</f>
        <v>5.5799999999999999E-3</v>
      </c>
      <c r="D43" s="29">
        <v>49</v>
      </c>
      <c r="E43" s="29">
        <f t="shared" si="0"/>
        <v>0.745</v>
      </c>
      <c r="F43" s="36">
        <v>5.9989999999999997</v>
      </c>
      <c r="G43" s="37">
        <f t="shared" si="1"/>
        <v>1.0999E-2</v>
      </c>
      <c r="H43" s="35"/>
      <c r="I43" s="30">
        <v>0.59</v>
      </c>
      <c r="J43" s="30">
        <f>I43*0.001+5*0.001</f>
        <v>5.5900000000000004E-3</v>
      </c>
      <c r="K43" s="33">
        <v>98</v>
      </c>
      <c r="L43" s="33">
        <f t="shared" si="2"/>
        <v>0.99</v>
      </c>
      <c r="M43" s="36">
        <v>6.0030000000000001</v>
      </c>
      <c r="N43" s="37">
        <f t="shared" si="3"/>
        <v>1.1003000000000001E-2</v>
      </c>
      <c r="O43" s="35"/>
      <c r="P43" s="11">
        <v>0.59099999999999997</v>
      </c>
      <c r="Q43" s="30">
        <f>P43*0.001+5*0.001</f>
        <v>5.5910000000000005E-3</v>
      </c>
      <c r="R43" s="11">
        <v>140</v>
      </c>
      <c r="S43" s="33">
        <f t="shared" si="4"/>
        <v>1.2000000000000002</v>
      </c>
      <c r="T43" s="36">
        <v>6.0030000000000001</v>
      </c>
      <c r="U43" s="37">
        <f t="shared" si="5"/>
        <v>1.1003000000000001E-2</v>
      </c>
      <c r="V43" s="35"/>
      <c r="W43" s="11">
        <v>0.59699999999999998</v>
      </c>
      <c r="X43" s="30">
        <f>W43*0.001+5*0.001</f>
        <v>5.5970000000000004E-3</v>
      </c>
      <c r="Y43" s="11">
        <v>180</v>
      </c>
      <c r="Z43" s="33">
        <f t="shared" si="6"/>
        <v>1.4</v>
      </c>
      <c r="AA43" s="36">
        <v>6.0049999999999999</v>
      </c>
      <c r="AB43" s="38">
        <f t="shared" si="7"/>
        <v>1.1005000000000001E-2</v>
      </c>
    </row>
    <row r="44" spans="1:28">
      <c r="A44" s="35"/>
      <c r="B44" s="11" t="s">
        <v>10</v>
      </c>
      <c r="C44" s="11" t="s">
        <v>10</v>
      </c>
      <c r="D44" s="29">
        <v>50</v>
      </c>
      <c r="E44" s="29">
        <f t="shared" si="0"/>
        <v>0.75</v>
      </c>
      <c r="F44" s="36">
        <v>6.5</v>
      </c>
      <c r="G44" s="37">
        <f t="shared" si="1"/>
        <v>1.15E-2</v>
      </c>
      <c r="H44" s="35"/>
      <c r="I44" s="11" t="s">
        <v>10</v>
      </c>
      <c r="J44" s="11" t="s">
        <v>10</v>
      </c>
      <c r="K44" s="33">
        <v>98</v>
      </c>
      <c r="L44" s="33">
        <f t="shared" si="2"/>
        <v>0.99</v>
      </c>
      <c r="M44" s="36">
        <v>6.5</v>
      </c>
      <c r="N44" s="37">
        <f t="shared" si="3"/>
        <v>1.15E-2</v>
      </c>
      <c r="O44" s="35"/>
      <c r="P44" s="11" t="s">
        <v>10</v>
      </c>
      <c r="Q44" s="11" t="s">
        <v>10</v>
      </c>
      <c r="R44" s="11">
        <v>140</v>
      </c>
      <c r="S44" s="33">
        <f t="shared" si="4"/>
        <v>1.2000000000000002</v>
      </c>
      <c r="T44" s="36">
        <v>6.4980000000000002</v>
      </c>
      <c r="U44" s="37">
        <f t="shared" si="5"/>
        <v>1.1498000000000001E-2</v>
      </c>
      <c r="V44" s="35"/>
      <c r="W44" s="11" t="s">
        <v>10</v>
      </c>
      <c r="X44" s="11" t="s">
        <v>10</v>
      </c>
      <c r="Y44" s="11">
        <v>180</v>
      </c>
      <c r="Z44" s="33">
        <f t="shared" si="6"/>
        <v>1.4</v>
      </c>
      <c r="AA44" s="36">
        <v>6.5019999999999998</v>
      </c>
      <c r="AB44" s="38">
        <f t="shared" si="7"/>
        <v>1.1502E-2</v>
      </c>
    </row>
    <row r="45" spans="1:28">
      <c r="A45" s="35"/>
      <c r="B45" s="11" t="s">
        <v>10</v>
      </c>
      <c r="C45" s="11" t="s">
        <v>10</v>
      </c>
      <c r="D45" s="29">
        <v>50</v>
      </c>
      <c r="E45" s="29">
        <f t="shared" si="0"/>
        <v>0.75</v>
      </c>
      <c r="F45" s="36">
        <v>7</v>
      </c>
      <c r="G45" s="37">
        <f t="shared" si="1"/>
        <v>1.2E-2</v>
      </c>
      <c r="H45" s="35"/>
      <c r="I45" s="11" t="s">
        <v>10</v>
      </c>
      <c r="J45" s="11" t="s">
        <v>10</v>
      </c>
      <c r="K45" s="33">
        <v>100</v>
      </c>
      <c r="L45" s="33">
        <f t="shared" si="2"/>
        <v>1</v>
      </c>
      <c r="M45" s="36">
        <v>7.0030000000000001</v>
      </c>
      <c r="N45" s="37">
        <f t="shared" si="3"/>
        <v>1.2003E-2</v>
      </c>
      <c r="O45" s="35"/>
      <c r="P45" s="11" t="s">
        <v>10</v>
      </c>
      <c r="Q45" s="11" t="s">
        <v>10</v>
      </c>
      <c r="R45" s="11">
        <v>150</v>
      </c>
      <c r="S45" s="33">
        <f t="shared" si="4"/>
        <v>1.25</v>
      </c>
      <c r="T45" s="36">
        <v>7.0049999999999999</v>
      </c>
      <c r="U45" s="37">
        <f t="shared" si="5"/>
        <v>1.2005E-2</v>
      </c>
      <c r="V45" s="35"/>
      <c r="W45" s="11" t="s">
        <v>10</v>
      </c>
      <c r="X45" s="11" t="s">
        <v>10</v>
      </c>
      <c r="Y45" s="11">
        <v>180</v>
      </c>
      <c r="Z45" s="33">
        <f t="shared" si="6"/>
        <v>1.4</v>
      </c>
      <c r="AA45" s="36">
        <v>6.9980000000000002</v>
      </c>
      <c r="AB45" s="38">
        <f t="shared" si="7"/>
        <v>1.1998000000000002E-2</v>
      </c>
    </row>
    <row r="46" spans="1:28">
      <c r="A46" s="35"/>
      <c r="B46" s="11" t="s">
        <v>10</v>
      </c>
      <c r="C46" s="11" t="s">
        <v>10</v>
      </c>
      <c r="D46" s="29">
        <v>50</v>
      </c>
      <c r="E46" s="29">
        <f t="shared" si="0"/>
        <v>0.75</v>
      </c>
      <c r="F46" s="36">
        <v>7.4989999999999997</v>
      </c>
      <c r="G46" s="37">
        <f t="shared" si="1"/>
        <v>1.2499E-2</v>
      </c>
      <c r="H46" s="35"/>
      <c r="I46" s="11" t="s">
        <v>10</v>
      </c>
      <c r="J46" s="11" t="s">
        <v>10</v>
      </c>
      <c r="K46" s="33">
        <v>100</v>
      </c>
      <c r="L46" s="33">
        <f t="shared" si="2"/>
        <v>1</v>
      </c>
      <c r="M46" s="36">
        <v>7.4980000000000002</v>
      </c>
      <c r="N46" s="37">
        <f t="shared" si="3"/>
        <v>1.2498E-2</v>
      </c>
      <c r="O46" s="35"/>
      <c r="P46" s="11" t="s">
        <v>10</v>
      </c>
      <c r="Q46" s="11" t="s">
        <v>10</v>
      </c>
      <c r="R46" s="11">
        <v>150</v>
      </c>
      <c r="S46" s="33">
        <f t="shared" si="4"/>
        <v>1.25</v>
      </c>
      <c r="T46" s="36">
        <v>7.4980000000000002</v>
      </c>
      <c r="U46" s="37">
        <f t="shared" si="5"/>
        <v>1.2498E-2</v>
      </c>
      <c r="V46" s="35"/>
      <c r="W46" s="11" t="s">
        <v>10</v>
      </c>
      <c r="X46" s="11" t="s">
        <v>10</v>
      </c>
      <c r="Y46" s="11">
        <v>190</v>
      </c>
      <c r="Z46" s="33">
        <f t="shared" si="6"/>
        <v>1.4500000000000002</v>
      </c>
      <c r="AA46" s="36">
        <v>7.5049999999999999</v>
      </c>
      <c r="AB46" s="38">
        <f t="shared" si="7"/>
        <v>1.2505E-2</v>
      </c>
    </row>
    <row r="47" spans="1:28">
      <c r="A47" s="35"/>
      <c r="B47" s="11" t="s">
        <v>10</v>
      </c>
      <c r="C47" s="11" t="s">
        <v>10</v>
      </c>
      <c r="D47" s="29">
        <v>52</v>
      </c>
      <c r="E47" s="29">
        <f t="shared" si="0"/>
        <v>0.76</v>
      </c>
      <c r="F47" s="36">
        <v>8.0009999999999994</v>
      </c>
      <c r="G47" s="37">
        <f t="shared" si="1"/>
        <v>1.3000999999999999E-2</v>
      </c>
      <c r="H47" s="35"/>
      <c r="I47" s="11" t="s">
        <v>10</v>
      </c>
      <c r="J47" s="11" t="s">
        <v>10</v>
      </c>
      <c r="K47" s="33">
        <v>100</v>
      </c>
      <c r="L47" s="33">
        <f t="shared" si="2"/>
        <v>1</v>
      </c>
      <c r="M47" s="36">
        <v>8</v>
      </c>
      <c r="N47" s="37">
        <f t="shared" si="3"/>
        <v>1.3000000000000001E-2</v>
      </c>
      <c r="O47" s="35"/>
      <c r="P47" s="11" t="s">
        <v>10</v>
      </c>
      <c r="Q47" s="11" t="s">
        <v>10</v>
      </c>
      <c r="R47" s="11">
        <v>150</v>
      </c>
      <c r="S47" s="33">
        <f t="shared" si="4"/>
        <v>1.25</v>
      </c>
      <c r="T47" s="36">
        <v>7.9989999999999997</v>
      </c>
      <c r="U47" s="37">
        <f t="shared" si="5"/>
        <v>1.2999E-2</v>
      </c>
      <c r="V47" s="35"/>
      <c r="W47" s="11" t="s">
        <v>10</v>
      </c>
      <c r="X47" s="11" t="s">
        <v>10</v>
      </c>
      <c r="Y47" s="11">
        <v>190</v>
      </c>
      <c r="Z47" s="33">
        <f t="shared" si="6"/>
        <v>1.4500000000000002</v>
      </c>
      <c r="AA47" s="36">
        <v>8.0030000000000001</v>
      </c>
      <c r="AB47" s="38">
        <f t="shared" si="7"/>
        <v>1.3003000000000001E-2</v>
      </c>
    </row>
    <row r="48" spans="1:28">
      <c r="A48" s="35"/>
      <c r="B48" s="11" t="s">
        <v>10</v>
      </c>
      <c r="C48" s="11" t="s">
        <v>10</v>
      </c>
      <c r="D48" s="29">
        <v>52</v>
      </c>
      <c r="E48" s="29">
        <f t="shared" si="0"/>
        <v>0.76</v>
      </c>
      <c r="F48" s="36">
        <v>8.5009999999999994</v>
      </c>
      <c r="G48" s="37">
        <f t="shared" si="1"/>
        <v>1.3500999999999999E-2</v>
      </c>
      <c r="H48" s="35"/>
      <c r="I48" s="11" t="s">
        <v>10</v>
      </c>
      <c r="J48" s="11" t="s">
        <v>10</v>
      </c>
      <c r="K48" s="33">
        <v>100</v>
      </c>
      <c r="L48" s="33">
        <f t="shared" si="2"/>
        <v>1</v>
      </c>
      <c r="M48" s="36">
        <v>8.5039999999999996</v>
      </c>
      <c r="N48" s="37">
        <f t="shared" si="3"/>
        <v>1.3503999999999999E-2</v>
      </c>
      <c r="O48" s="35"/>
      <c r="P48" s="11" t="s">
        <v>10</v>
      </c>
      <c r="Q48" s="11" t="s">
        <v>10</v>
      </c>
      <c r="R48" s="11">
        <v>150</v>
      </c>
      <c r="S48" s="33">
        <f t="shared" si="4"/>
        <v>1.25</v>
      </c>
      <c r="T48" s="36">
        <v>8.5009999999999994</v>
      </c>
      <c r="U48" s="37">
        <f t="shared" si="5"/>
        <v>1.3500999999999999E-2</v>
      </c>
      <c r="V48" s="35"/>
      <c r="W48" s="11" t="s">
        <v>10</v>
      </c>
      <c r="X48" s="11" t="s">
        <v>10</v>
      </c>
      <c r="Y48" s="11">
        <v>190</v>
      </c>
      <c r="Z48" s="33">
        <f t="shared" si="6"/>
        <v>1.4500000000000002</v>
      </c>
      <c r="AA48" s="36">
        <v>8.4979999999999993</v>
      </c>
      <c r="AB48" s="38">
        <f t="shared" si="7"/>
        <v>1.3498E-2</v>
      </c>
    </row>
    <row r="49" spans="1:28">
      <c r="A49" s="35"/>
      <c r="B49" s="11" t="s">
        <v>10</v>
      </c>
      <c r="C49" s="11" t="s">
        <v>10</v>
      </c>
      <c r="D49" s="29">
        <v>54</v>
      </c>
      <c r="E49" s="29">
        <f t="shared" si="0"/>
        <v>0.77</v>
      </c>
      <c r="F49" s="36">
        <v>8.9939999999999998</v>
      </c>
      <c r="G49" s="37">
        <f t="shared" si="1"/>
        <v>1.3993999999999999E-2</v>
      </c>
      <c r="H49" s="35"/>
      <c r="I49" s="11" t="s">
        <v>10</v>
      </c>
      <c r="J49" s="11" t="s">
        <v>10</v>
      </c>
      <c r="K49" s="33">
        <v>110</v>
      </c>
      <c r="L49" s="33">
        <f t="shared" si="2"/>
        <v>1.05</v>
      </c>
      <c r="M49" s="36">
        <v>9.0009999999999994</v>
      </c>
      <c r="N49" s="37">
        <f t="shared" si="3"/>
        <v>1.4001E-2</v>
      </c>
      <c r="O49" s="35"/>
      <c r="P49" s="11" t="s">
        <v>10</v>
      </c>
      <c r="Q49" s="11" t="s">
        <v>10</v>
      </c>
      <c r="R49" s="11">
        <v>160</v>
      </c>
      <c r="S49" s="33">
        <f t="shared" si="4"/>
        <v>1.3</v>
      </c>
      <c r="T49" s="36">
        <v>9.0009999999999994</v>
      </c>
      <c r="U49" s="37">
        <f t="shared" si="5"/>
        <v>1.4001E-2</v>
      </c>
      <c r="V49" s="35"/>
      <c r="W49" s="11" t="s">
        <v>10</v>
      </c>
      <c r="X49" s="11" t="s">
        <v>10</v>
      </c>
      <c r="Y49" s="11">
        <v>200</v>
      </c>
      <c r="Z49" s="33">
        <f t="shared" si="6"/>
        <v>1.5</v>
      </c>
      <c r="AA49" s="36">
        <v>9.0069999999999997</v>
      </c>
      <c r="AB49" s="38">
        <f t="shared" si="7"/>
        <v>1.4006999999999999E-2</v>
      </c>
    </row>
    <row r="50" spans="1:28">
      <c r="A50" s="35"/>
      <c r="B50" s="11" t="s">
        <v>10</v>
      </c>
      <c r="C50" s="11" t="s">
        <v>10</v>
      </c>
      <c r="D50" s="29">
        <v>54</v>
      </c>
      <c r="E50" s="29">
        <f t="shared" si="0"/>
        <v>0.77</v>
      </c>
      <c r="F50" s="36">
        <v>9.5039999999999996</v>
      </c>
      <c r="G50" s="37">
        <f t="shared" si="1"/>
        <v>1.4504E-2</v>
      </c>
      <c r="H50" s="35"/>
      <c r="I50" s="11" t="s">
        <v>10</v>
      </c>
      <c r="J50" s="11" t="s">
        <v>10</v>
      </c>
      <c r="K50" s="33">
        <v>110</v>
      </c>
      <c r="L50" s="33">
        <f t="shared" si="2"/>
        <v>1.05</v>
      </c>
      <c r="M50" s="36">
        <v>9.4990000000000006</v>
      </c>
      <c r="N50" s="37">
        <f t="shared" si="3"/>
        <v>1.4499000000000001E-2</v>
      </c>
      <c r="O50" s="35"/>
      <c r="P50" s="11" t="s">
        <v>10</v>
      </c>
      <c r="Q50" s="11" t="s">
        <v>10</v>
      </c>
      <c r="R50" s="11">
        <v>160</v>
      </c>
      <c r="S50" s="33">
        <f t="shared" si="4"/>
        <v>1.3</v>
      </c>
      <c r="T50" s="36">
        <v>9.5</v>
      </c>
      <c r="U50" s="37">
        <f t="shared" si="5"/>
        <v>1.4499999999999999E-2</v>
      </c>
      <c r="V50" s="35"/>
      <c r="W50" s="11" t="s">
        <v>10</v>
      </c>
      <c r="X50" s="11" t="s">
        <v>10</v>
      </c>
      <c r="Y50" s="11">
        <v>200</v>
      </c>
      <c r="Z50" s="33">
        <f t="shared" si="6"/>
        <v>1.5</v>
      </c>
      <c r="AA50" s="36">
        <v>9.52</v>
      </c>
      <c r="AB50" s="38">
        <f t="shared" si="7"/>
        <v>1.4519999999999998E-2</v>
      </c>
    </row>
    <row r="51" spans="1:28">
      <c r="A51" s="35"/>
      <c r="B51" s="11" t="s">
        <v>10</v>
      </c>
      <c r="C51" s="11" t="s">
        <v>10</v>
      </c>
      <c r="D51" s="29">
        <v>56</v>
      </c>
      <c r="E51" s="29">
        <f t="shared" si="0"/>
        <v>0.78</v>
      </c>
      <c r="F51" s="36">
        <v>10</v>
      </c>
      <c r="G51" s="37">
        <f>F51*0.001+5*0.01</f>
        <v>6.0000000000000005E-2</v>
      </c>
      <c r="H51" s="35"/>
      <c r="I51" s="11" t="s">
        <v>10</v>
      </c>
      <c r="J51" s="11" t="s">
        <v>10</v>
      </c>
      <c r="K51" s="33">
        <v>110</v>
      </c>
      <c r="L51" s="33">
        <f t="shared" si="2"/>
        <v>1.05</v>
      </c>
      <c r="M51" s="36">
        <v>10</v>
      </c>
      <c r="N51" s="37">
        <f>M51*0.001+5*0.01</f>
        <v>6.0000000000000005E-2</v>
      </c>
      <c r="O51" s="35"/>
      <c r="P51" s="11" t="s">
        <v>10</v>
      </c>
      <c r="Q51" s="11" t="s">
        <v>10</v>
      </c>
      <c r="R51" s="11">
        <v>160</v>
      </c>
      <c r="S51" s="33">
        <f t="shared" si="4"/>
        <v>1.3</v>
      </c>
      <c r="T51" s="36">
        <v>10</v>
      </c>
      <c r="U51" s="37">
        <f>T51*0.001+5*0.01</f>
        <v>6.0000000000000005E-2</v>
      </c>
      <c r="V51" s="35"/>
      <c r="W51" s="11" t="s">
        <v>10</v>
      </c>
      <c r="X51" s="11" t="s">
        <v>10</v>
      </c>
      <c r="Y51" s="11">
        <v>200</v>
      </c>
      <c r="Z51" s="33">
        <f t="shared" si="6"/>
        <v>1.5</v>
      </c>
      <c r="AA51" s="36">
        <v>10</v>
      </c>
      <c r="AB51" s="38">
        <f>AA51*0.001+5*0.01</f>
        <v>6.0000000000000005E-2</v>
      </c>
    </row>
    <row r="52" spans="1:28">
      <c r="A52" s="35"/>
      <c r="B52" s="11" t="s">
        <v>10</v>
      </c>
      <c r="C52" s="11" t="s">
        <v>10</v>
      </c>
      <c r="D52" s="29">
        <v>56</v>
      </c>
      <c r="E52" s="29">
        <f t="shared" si="0"/>
        <v>0.78</v>
      </c>
      <c r="F52" s="36">
        <v>10.49</v>
      </c>
      <c r="G52" s="37">
        <f t="shared" ref="G52:G55" si="8">F52*0.001+5*0.01</f>
        <v>6.0490000000000002E-2</v>
      </c>
      <c r="H52" s="35"/>
      <c r="I52" s="11" t="s">
        <v>10</v>
      </c>
      <c r="J52" s="11" t="s">
        <v>10</v>
      </c>
      <c r="K52" s="33">
        <v>110</v>
      </c>
      <c r="L52" s="33">
        <f t="shared" si="2"/>
        <v>1.05</v>
      </c>
      <c r="M52" s="36">
        <v>10.5</v>
      </c>
      <c r="N52" s="37">
        <f t="shared" ref="N52:N55" si="9">M52*0.001+5*0.01</f>
        <v>6.0500000000000005E-2</v>
      </c>
      <c r="O52" s="35"/>
      <c r="P52" s="11" t="s">
        <v>10</v>
      </c>
      <c r="Q52" s="11" t="s">
        <v>10</v>
      </c>
      <c r="R52" s="11">
        <v>160</v>
      </c>
      <c r="S52" s="33">
        <f t="shared" si="4"/>
        <v>1.3</v>
      </c>
      <c r="T52" s="36">
        <v>10.5</v>
      </c>
      <c r="U52" s="37">
        <f t="shared" ref="U52:U55" si="10">T52*0.001+5*0.01</f>
        <v>6.0500000000000005E-2</v>
      </c>
      <c r="V52" s="35"/>
      <c r="W52" s="11" t="s">
        <v>10</v>
      </c>
      <c r="X52" s="11" t="s">
        <v>10</v>
      </c>
      <c r="Y52" s="11">
        <v>200</v>
      </c>
      <c r="Z52" s="33">
        <f t="shared" si="6"/>
        <v>1.5</v>
      </c>
      <c r="AA52" s="36">
        <v>10.5</v>
      </c>
      <c r="AB52" s="38">
        <f t="shared" ref="AB52:AB55" si="11">AA52*0.001+5*0.01</f>
        <v>6.0500000000000005E-2</v>
      </c>
    </row>
    <row r="53" spans="1:28">
      <c r="A53" s="35"/>
      <c r="B53" s="11" t="s">
        <v>10</v>
      </c>
      <c r="C53" s="11" t="s">
        <v>10</v>
      </c>
      <c r="D53" s="29">
        <v>56</v>
      </c>
      <c r="E53" s="29">
        <f t="shared" si="0"/>
        <v>0.78</v>
      </c>
      <c r="F53" s="36">
        <v>11</v>
      </c>
      <c r="G53" s="37">
        <f t="shared" si="8"/>
        <v>6.0999999999999999E-2</v>
      </c>
      <c r="H53" s="35"/>
      <c r="I53" s="11" t="s">
        <v>10</v>
      </c>
      <c r="J53" s="11" t="s">
        <v>10</v>
      </c>
      <c r="K53" s="33">
        <v>110</v>
      </c>
      <c r="L53" s="33">
        <f t="shared" si="2"/>
        <v>1.05</v>
      </c>
      <c r="M53" s="36">
        <v>11</v>
      </c>
      <c r="N53" s="37">
        <f t="shared" si="9"/>
        <v>6.0999999999999999E-2</v>
      </c>
      <c r="O53" s="35"/>
      <c r="P53" s="11" t="s">
        <v>10</v>
      </c>
      <c r="Q53" s="11" t="s">
        <v>10</v>
      </c>
      <c r="R53" s="11">
        <v>170</v>
      </c>
      <c r="S53" s="33">
        <f t="shared" si="4"/>
        <v>1.35</v>
      </c>
      <c r="T53" s="36">
        <v>11</v>
      </c>
      <c r="U53" s="37">
        <f t="shared" si="10"/>
        <v>6.0999999999999999E-2</v>
      </c>
      <c r="V53" s="35"/>
      <c r="W53" s="11" t="s">
        <v>10</v>
      </c>
      <c r="X53" s="11" t="s">
        <v>10</v>
      </c>
      <c r="Y53" s="11">
        <v>210</v>
      </c>
      <c r="Z53" s="33">
        <f t="shared" si="6"/>
        <v>1.55</v>
      </c>
      <c r="AA53" s="36">
        <v>11</v>
      </c>
      <c r="AB53" s="38">
        <f t="shared" si="11"/>
        <v>6.0999999999999999E-2</v>
      </c>
    </row>
    <row r="54" spans="1:28">
      <c r="A54" s="35"/>
      <c r="B54" s="11" t="s">
        <v>10</v>
      </c>
      <c r="C54" s="11" t="s">
        <v>10</v>
      </c>
      <c r="D54" s="29">
        <v>58</v>
      </c>
      <c r="E54" s="29">
        <f t="shared" si="0"/>
        <v>0.79</v>
      </c>
      <c r="F54" s="36">
        <v>11.49</v>
      </c>
      <c r="G54" s="37">
        <f t="shared" si="8"/>
        <v>6.1490000000000003E-2</v>
      </c>
      <c r="H54" s="35"/>
      <c r="I54" s="11" t="s">
        <v>10</v>
      </c>
      <c r="J54" s="11" t="s">
        <v>10</v>
      </c>
      <c r="K54" s="33">
        <v>110</v>
      </c>
      <c r="L54" s="33">
        <f t="shared" si="2"/>
        <v>1.05</v>
      </c>
      <c r="M54" s="36">
        <v>11.5</v>
      </c>
      <c r="N54" s="37">
        <f t="shared" si="9"/>
        <v>6.1499999999999999E-2</v>
      </c>
      <c r="O54" s="35"/>
      <c r="P54" s="11" t="s">
        <v>10</v>
      </c>
      <c r="Q54" s="11" t="s">
        <v>10</v>
      </c>
      <c r="R54" s="11">
        <v>170</v>
      </c>
      <c r="S54" s="33">
        <f t="shared" si="4"/>
        <v>1.35</v>
      </c>
      <c r="T54" s="36">
        <v>11.5</v>
      </c>
      <c r="U54" s="37">
        <f t="shared" si="10"/>
        <v>6.1499999999999999E-2</v>
      </c>
      <c r="V54" s="35"/>
      <c r="W54" s="11" t="s">
        <v>10</v>
      </c>
      <c r="X54" s="11" t="s">
        <v>10</v>
      </c>
      <c r="Y54" s="11">
        <v>210</v>
      </c>
      <c r="Z54" s="33">
        <f t="shared" si="6"/>
        <v>1.55</v>
      </c>
      <c r="AA54" s="36">
        <v>11.5</v>
      </c>
      <c r="AB54" s="38">
        <f t="shared" si="11"/>
        <v>6.1499999999999999E-2</v>
      </c>
    </row>
    <row r="55" spans="1:28">
      <c r="A55" s="39"/>
      <c r="B55" s="22" t="s">
        <v>10</v>
      </c>
      <c r="C55" s="12" t="s">
        <v>10</v>
      </c>
      <c r="D55" s="40">
        <v>58</v>
      </c>
      <c r="E55" s="40">
        <f t="shared" si="0"/>
        <v>0.79</v>
      </c>
      <c r="F55" s="41">
        <v>12</v>
      </c>
      <c r="G55" s="42">
        <f t="shared" si="8"/>
        <v>6.2E-2</v>
      </c>
      <c r="H55" s="39"/>
      <c r="I55" s="22" t="s">
        <v>10</v>
      </c>
      <c r="J55" s="12" t="s">
        <v>10</v>
      </c>
      <c r="K55" s="43">
        <v>120</v>
      </c>
      <c r="L55" s="43">
        <f t="shared" si="2"/>
        <v>1.1000000000000001</v>
      </c>
      <c r="M55" s="41">
        <v>12</v>
      </c>
      <c r="N55" s="42">
        <f t="shared" si="9"/>
        <v>6.2E-2</v>
      </c>
      <c r="O55" s="39"/>
      <c r="P55" s="22" t="s">
        <v>10</v>
      </c>
      <c r="Q55" s="12" t="s">
        <v>10</v>
      </c>
      <c r="R55" s="12">
        <v>170</v>
      </c>
      <c r="S55" s="43">
        <f t="shared" si="4"/>
        <v>1.35</v>
      </c>
      <c r="T55" s="41">
        <v>12</v>
      </c>
      <c r="U55" s="42">
        <f t="shared" si="10"/>
        <v>6.2E-2</v>
      </c>
      <c r="V55" s="39"/>
      <c r="W55" s="22" t="s">
        <v>10</v>
      </c>
      <c r="X55" s="12" t="s">
        <v>10</v>
      </c>
      <c r="Y55" s="12">
        <v>210</v>
      </c>
      <c r="Z55" s="43">
        <f t="shared" si="6"/>
        <v>1.55</v>
      </c>
      <c r="AA55" s="41">
        <v>12</v>
      </c>
      <c r="AB55" s="42">
        <f t="shared" si="11"/>
        <v>6.2E-2</v>
      </c>
    </row>
    <row r="151" s="12" customFormat="1"/>
  </sheetData>
  <mergeCells count="10">
    <mergeCell ref="A32:A55"/>
    <mergeCell ref="H32:H55"/>
    <mergeCell ref="O32:O55"/>
    <mergeCell ref="V32:V55"/>
    <mergeCell ref="A1:P2"/>
    <mergeCell ref="A3:B3"/>
    <mergeCell ref="A4:B4"/>
    <mergeCell ref="A5:B5"/>
    <mergeCell ref="A6:B6"/>
    <mergeCell ref="A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BJT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2020-09-09T11:36:58Z</dcterms:created>
  <dcterms:modified xsi:type="dcterms:W3CDTF">2020-09-09T11:37:15Z</dcterms:modified>
</cp:coreProperties>
</file>