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2995" windowHeight="10815"/>
  </bookViews>
  <sheets>
    <sheet name="Planck" sheetId="1" r:id="rId1"/>
  </sheets>
  <calcPr calcId="145621"/>
</workbook>
</file>

<file path=xl/calcChain.xml><?xml version="1.0" encoding="utf-8"?>
<calcChain xmlns="http://schemas.openxmlformats.org/spreadsheetml/2006/main">
  <c r="AL506" i="1" l="1"/>
  <c r="G506" i="1"/>
  <c r="F506" i="1"/>
  <c r="E506" i="1"/>
  <c r="AL475" i="1"/>
  <c r="G475" i="1"/>
  <c r="F475" i="1"/>
  <c r="E475" i="1"/>
  <c r="AL438" i="1"/>
  <c r="G438" i="1"/>
  <c r="F438" i="1"/>
  <c r="E438" i="1"/>
  <c r="G403" i="1"/>
  <c r="F403" i="1"/>
  <c r="E403" i="1"/>
  <c r="G363" i="1"/>
  <c r="F363" i="1"/>
  <c r="E363" i="1"/>
  <c r="AL326" i="1"/>
  <c r="G326" i="1"/>
  <c r="F326" i="1"/>
  <c r="E326" i="1"/>
  <c r="AL288" i="1"/>
  <c r="G288" i="1"/>
  <c r="F288" i="1"/>
  <c r="E288" i="1"/>
  <c r="N169" i="1"/>
  <c r="L169" i="1"/>
  <c r="J169" i="1"/>
  <c r="I169" i="1"/>
  <c r="M169" i="1" s="1"/>
  <c r="M147" i="1"/>
  <c r="L147" i="1"/>
  <c r="J147" i="1"/>
  <c r="N147" i="1" s="1"/>
  <c r="I147" i="1"/>
  <c r="N125" i="1"/>
  <c r="L125" i="1"/>
  <c r="J125" i="1"/>
  <c r="I125" i="1"/>
  <c r="M125" i="1" s="1"/>
  <c r="M98" i="1"/>
  <c r="L98" i="1"/>
  <c r="J98" i="1"/>
  <c r="N98" i="1" s="1"/>
  <c r="I98" i="1"/>
  <c r="N66" i="1"/>
  <c r="L66" i="1"/>
  <c r="J66" i="1"/>
  <c r="I66" i="1"/>
  <c r="M66" i="1" s="1"/>
  <c r="M38" i="1"/>
  <c r="L38" i="1"/>
  <c r="J38" i="1"/>
  <c r="N38" i="1" s="1"/>
  <c r="I38" i="1"/>
</calcChain>
</file>

<file path=xl/sharedStrings.xml><?xml version="1.0" encoding="utf-8"?>
<sst xmlns="http://schemas.openxmlformats.org/spreadsheetml/2006/main" count="103" uniqueCount="51">
  <si>
    <t>CONSIGLIAMO DI APRIRE IL FILE CON EXCEL PER VISUALIZZARE CORRETTAMENTE L'IMPAGINAZIONE COME INTESA DAGLI AUTORI</t>
  </si>
  <si>
    <t>GRUPPO D7</t>
  </si>
  <si>
    <t>COSTA, DI PAOLA, DUI</t>
  </si>
  <si>
    <t>ESPERIENZA 9</t>
  </si>
  <si>
    <t>COSTANTE DI PLANCK</t>
  </si>
  <si>
    <t>RICERCA DELLA TENSIONE DI ARRESTO</t>
  </si>
  <si>
    <r>
      <t>λ</t>
    </r>
    <r>
      <rPr>
        <vertAlign val="subscript"/>
        <sz val="15"/>
        <color theme="1"/>
        <rFont val="Calibri"/>
        <family val="2"/>
        <scheme val="minor"/>
      </rPr>
      <t xml:space="preserve">p </t>
    </r>
    <r>
      <rPr>
        <sz val="15"/>
        <color theme="1"/>
        <rFont val="Calibri"/>
        <family val="2"/>
        <scheme val="minor"/>
      </rPr>
      <t>(nm)</t>
    </r>
  </si>
  <si>
    <r>
      <t>σ</t>
    </r>
    <r>
      <rPr>
        <vertAlign val="subscript"/>
        <sz val="15"/>
        <color theme="1"/>
        <rFont val="Calibri"/>
        <family val="2"/>
        <scheme val="minor"/>
      </rPr>
      <t>λp</t>
    </r>
    <r>
      <rPr>
        <vertAlign val="superscript"/>
        <sz val="15"/>
        <color theme="1"/>
        <rFont val="Calibri"/>
        <family val="2"/>
        <scheme val="minor"/>
      </rPr>
      <t>sx</t>
    </r>
    <r>
      <rPr>
        <sz val="15"/>
        <color theme="1"/>
        <rFont val="Calibri"/>
        <family val="2"/>
        <scheme val="minor"/>
      </rPr>
      <t xml:space="preserve"> (nm)</t>
    </r>
  </si>
  <si>
    <r>
      <t>σ</t>
    </r>
    <r>
      <rPr>
        <vertAlign val="subscript"/>
        <sz val="15"/>
        <color theme="1"/>
        <rFont val="Calibri"/>
        <family val="2"/>
        <scheme val="minor"/>
      </rPr>
      <t>λp</t>
    </r>
    <r>
      <rPr>
        <vertAlign val="superscript"/>
        <sz val="15"/>
        <color theme="1"/>
        <rFont val="Calibri"/>
        <family val="2"/>
        <scheme val="minor"/>
      </rPr>
      <t>dx</t>
    </r>
    <r>
      <rPr>
        <sz val="15"/>
        <color theme="1"/>
        <rFont val="Calibri"/>
        <family val="2"/>
        <scheme val="minor"/>
      </rPr>
      <t xml:space="preserve"> (nm)</t>
    </r>
  </si>
  <si>
    <t>colore</t>
  </si>
  <si>
    <r>
      <rPr>
        <sz val="15"/>
        <color theme="1"/>
        <rFont val="Calibri"/>
        <family val="2"/>
      </rPr>
      <t>ν</t>
    </r>
    <r>
      <rPr>
        <vertAlign val="subscript"/>
        <sz val="15"/>
        <color theme="1"/>
        <rFont val="Calibri"/>
        <family val="2"/>
        <scheme val="minor"/>
      </rPr>
      <t>p</t>
    </r>
    <r>
      <rPr>
        <sz val="15"/>
        <color theme="1"/>
        <rFont val="Calibri"/>
        <family val="2"/>
        <scheme val="minor"/>
      </rPr>
      <t xml:space="preserve"> (THz)</t>
    </r>
  </si>
  <si>
    <r>
      <t>σ</t>
    </r>
    <r>
      <rPr>
        <vertAlign val="subscript"/>
        <sz val="15"/>
        <color theme="1"/>
        <rFont val="Calibri"/>
        <family val="2"/>
        <scheme val="minor"/>
      </rPr>
      <t>ν</t>
    </r>
    <r>
      <rPr>
        <vertAlign val="superscript"/>
        <sz val="15"/>
        <color theme="1"/>
        <rFont val="Calibri"/>
        <family val="2"/>
        <scheme val="minor"/>
      </rPr>
      <t>sx</t>
    </r>
    <r>
      <rPr>
        <sz val="15"/>
        <color theme="1"/>
        <rFont val="Calibri"/>
        <family val="2"/>
        <scheme val="minor"/>
      </rPr>
      <t xml:space="preserve"> (THz)</t>
    </r>
  </si>
  <si>
    <r>
      <t>σ</t>
    </r>
    <r>
      <rPr>
        <vertAlign val="subscript"/>
        <sz val="15"/>
        <color theme="1"/>
        <rFont val="Calibri"/>
        <family val="2"/>
        <scheme val="minor"/>
      </rPr>
      <t>ν</t>
    </r>
    <r>
      <rPr>
        <vertAlign val="superscript"/>
        <sz val="15"/>
        <color theme="1"/>
        <rFont val="Calibri"/>
        <family val="2"/>
        <scheme val="minor"/>
      </rPr>
      <t>dx</t>
    </r>
    <r>
      <rPr>
        <sz val="15"/>
        <color theme="1"/>
        <rFont val="Calibri"/>
        <family val="2"/>
        <scheme val="minor"/>
      </rPr>
      <t xml:space="preserve"> (THz)</t>
    </r>
  </si>
  <si>
    <r>
      <t>V</t>
    </r>
    <r>
      <rPr>
        <vertAlign val="subscript"/>
        <sz val="15"/>
        <color theme="1"/>
        <rFont val="Calibri"/>
        <family val="2"/>
        <scheme val="minor"/>
      </rPr>
      <t xml:space="preserve">c </t>
    </r>
    <r>
      <rPr>
        <sz val="15"/>
        <color theme="1"/>
        <rFont val="Calibri"/>
        <family val="2"/>
        <scheme val="minor"/>
      </rPr>
      <t>(mV)</t>
    </r>
  </si>
  <si>
    <r>
      <t>σ</t>
    </r>
    <r>
      <rPr>
        <vertAlign val="subscript"/>
        <sz val="15"/>
        <color theme="1"/>
        <rFont val="Calibri"/>
        <family val="2"/>
      </rPr>
      <t>Vc</t>
    </r>
    <r>
      <rPr>
        <sz val="15"/>
        <color theme="1"/>
        <rFont val="Calibri"/>
        <family val="2"/>
      </rPr>
      <t xml:space="preserve"> (mV)</t>
    </r>
  </si>
  <si>
    <t>i (nA)</t>
  </si>
  <si>
    <r>
      <t>σ</t>
    </r>
    <r>
      <rPr>
        <vertAlign val="subscript"/>
        <sz val="15"/>
        <color theme="1"/>
        <rFont val="Calibri"/>
        <family val="2"/>
      </rPr>
      <t>i</t>
    </r>
    <r>
      <rPr>
        <sz val="15"/>
        <color theme="1"/>
        <rFont val="Calibri"/>
        <family val="2"/>
      </rPr>
      <t xml:space="preserve"> (nA)</t>
    </r>
  </si>
  <si>
    <t>spettro di intensità vs lunghezza d'onda del LED</t>
  </si>
  <si>
    <t>lunghezza d'onda corrispondente al picco dello spettro</t>
  </si>
  <si>
    <t>HWHM della coda destra dello dello spettro in frequenza</t>
  </si>
  <si>
    <r>
      <t>HWHM</t>
    </r>
    <r>
      <rPr>
        <vertAlign val="superscript"/>
        <sz val="15"/>
        <color theme="1"/>
        <rFont val="Calibri"/>
        <family val="2"/>
        <scheme val="minor"/>
      </rPr>
      <t xml:space="preserve"> </t>
    </r>
    <r>
      <rPr>
        <sz val="15"/>
        <color theme="1"/>
        <rFont val="Calibri"/>
        <family val="2"/>
        <scheme val="minor"/>
      </rPr>
      <t>della coda destra dello dello spettro in frequenza</t>
    </r>
  </si>
  <si>
    <r>
      <t>conversione di λ</t>
    </r>
    <r>
      <rPr>
        <vertAlign val="subscript"/>
        <sz val="15"/>
        <color theme="1"/>
        <rFont val="Calibri"/>
        <family val="2"/>
        <scheme val="minor"/>
      </rPr>
      <t>p</t>
    </r>
    <r>
      <rPr>
        <sz val="15"/>
        <color theme="1"/>
        <rFont val="Calibri"/>
        <family val="2"/>
        <scheme val="minor"/>
      </rPr>
      <t xml:space="preserve"> in valori RGB</t>
    </r>
  </si>
  <si>
    <r>
      <t>frequeza corrispondente a λ</t>
    </r>
    <r>
      <rPr>
        <vertAlign val="subscript"/>
        <sz val="15"/>
        <color theme="1"/>
        <rFont val="Calibri"/>
        <family val="2"/>
        <scheme val="minor"/>
      </rPr>
      <t>p</t>
    </r>
  </si>
  <si>
    <t>errore propagato</t>
  </si>
  <si>
    <t>tensione di controcampo</t>
  </si>
  <si>
    <t>errore sull'ultima cifra stabile segnata dallo strumento</t>
  </si>
  <si>
    <t>corrente generata tra anodo e catodo dagli elettroni scalzati per effetto fotoelettrico</t>
  </si>
  <si>
    <t>*</t>
  </si>
  <si>
    <t>spettrofotometro Avaspec 2048 e software di acquisizione Avantes</t>
  </si>
  <si>
    <t xml:space="preserve">ν = c / λ </t>
  </si>
  <si>
    <t xml:space="preserve">ν = c / λ  </t>
  </si>
  <si>
    <t>Amprobe 37XR-A</t>
  </si>
  <si>
    <t>Keithley 6485</t>
  </si>
  <si>
    <r>
      <t>GRAFICO i vs V</t>
    </r>
    <r>
      <rPr>
        <vertAlign val="subscript"/>
        <sz val="20"/>
        <color theme="1"/>
        <rFont val="Calibri"/>
        <family val="2"/>
        <scheme val="minor"/>
      </rPr>
      <t>c</t>
    </r>
  </si>
  <si>
    <t>METODO 1</t>
  </si>
  <si>
    <t>SECONDO METODO</t>
  </si>
  <si>
    <t>TERZO METODO</t>
  </si>
  <si>
    <r>
      <t>λ</t>
    </r>
    <r>
      <rPr>
        <vertAlign val="subscript"/>
        <sz val="15"/>
        <color theme="1"/>
        <rFont val="Calibri"/>
        <family val="2"/>
        <scheme val="minor"/>
      </rPr>
      <t xml:space="preserve"> </t>
    </r>
    <r>
      <rPr>
        <sz val="15"/>
        <color theme="1"/>
        <rFont val="Calibri"/>
        <family val="2"/>
        <scheme val="minor"/>
      </rPr>
      <t>(nm)</t>
    </r>
  </si>
  <si>
    <r>
      <t>σ</t>
    </r>
    <r>
      <rPr>
        <vertAlign val="subscript"/>
        <sz val="15"/>
        <color theme="1"/>
        <rFont val="Calibri"/>
        <family val="2"/>
        <scheme val="minor"/>
      </rPr>
      <t>λ</t>
    </r>
    <r>
      <rPr>
        <vertAlign val="superscript"/>
        <sz val="15"/>
        <color theme="1"/>
        <rFont val="Calibri"/>
        <family val="2"/>
        <scheme val="minor"/>
      </rPr>
      <t>sx</t>
    </r>
    <r>
      <rPr>
        <sz val="15"/>
        <color theme="1"/>
        <rFont val="Calibri"/>
        <family val="2"/>
        <scheme val="minor"/>
      </rPr>
      <t xml:space="preserve"> (nm)</t>
    </r>
  </si>
  <si>
    <r>
      <t>σ</t>
    </r>
    <r>
      <rPr>
        <vertAlign val="subscript"/>
        <sz val="15"/>
        <color theme="1"/>
        <rFont val="Calibri"/>
        <family val="2"/>
        <scheme val="minor"/>
      </rPr>
      <t>λ</t>
    </r>
    <r>
      <rPr>
        <vertAlign val="superscript"/>
        <sz val="15"/>
        <color theme="1"/>
        <rFont val="Calibri"/>
        <family val="2"/>
        <scheme val="minor"/>
      </rPr>
      <t>dx</t>
    </r>
    <r>
      <rPr>
        <sz val="15"/>
        <color theme="1"/>
        <rFont val="Calibri"/>
        <family val="2"/>
        <scheme val="minor"/>
      </rPr>
      <t xml:space="preserve"> (nm)</t>
    </r>
  </si>
  <si>
    <r>
      <t>V</t>
    </r>
    <r>
      <rPr>
        <vertAlign val="subscript"/>
        <sz val="15"/>
        <color theme="1"/>
        <rFont val="Calibri"/>
        <family val="2"/>
        <scheme val="minor"/>
      </rPr>
      <t xml:space="preserve">c </t>
    </r>
    <r>
      <rPr>
        <sz val="15"/>
        <color theme="1"/>
        <rFont val="Calibri"/>
        <family val="2"/>
        <scheme val="minor"/>
      </rPr>
      <t>(V)</t>
    </r>
  </si>
  <si>
    <r>
      <t>V</t>
    </r>
    <r>
      <rPr>
        <vertAlign val="subscript"/>
        <sz val="15"/>
        <color theme="1"/>
        <rFont val="Calibri"/>
        <family val="2"/>
        <scheme val="minor"/>
      </rPr>
      <t>c0</t>
    </r>
    <r>
      <rPr>
        <sz val="15"/>
        <color theme="1"/>
        <rFont val="Calibri"/>
        <family val="2"/>
        <scheme val="minor"/>
      </rPr>
      <t xml:space="preserve"> (mV)</t>
    </r>
  </si>
  <si>
    <r>
      <t>σ</t>
    </r>
    <r>
      <rPr>
        <vertAlign val="subscript"/>
        <sz val="15"/>
        <color theme="1"/>
        <rFont val="Calibri"/>
        <family val="2"/>
      </rPr>
      <t>Vc0</t>
    </r>
    <r>
      <rPr>
        <vertAlign val="superscript"/>
        <sz val="15"/>
        <color theme="1"/>
        <rFont val="Calibri"/>
        <family val="2"/>
      </rPr>
      <t>sx</t>
    </r>
  </si>
  <si>
    <r>
      <t>σ</t>
    </r>
    <r>
      <rPr>
        <vertAlign val="subscript"/>
        <sz val="15"/>
        <color theme="1"/>
        <rFont val="Calibri"/>
        <family val="2"/>
      </rPr>
      <t>Vc0</t>
    </r>
    <r>
      <rPr>
        <vertAlign val="superscript"/>
        <sz val="15"/>
        <color theme="1"/>
        <rFont val="Calibri"/>
        <family val="2"/>
      </rPr>
      <t>dx</t>
    </r>
  </si>
  <si>
    <t>frequeza corrispondente a λ</t>
  </si>
  <si>
    <t>errore sull'ultima cifra</t>
  </si>
  <si>
    <r>
      <t xml:space="preserve">tensione di arresto degli elettroni con lunghezza d'onda </t>
    </r>
    <r>
      <rPr>
        <sz val="15"/>
        <color theme="1"/>
        <rFont val="Calibri"/>
        <family val="2"/>
      </rPr>
      <t>λ</t>
    </r>
  </si>
  <si>
    <r>
      <t>errore destro su V</t>
    </r>
    <r>
      <rPr>
        <vertAlign val="subscript"/>
        <sz val="15"/>
        <color theme="1"/>
        <rFont val="Calibri"/>
        <family val="2"/>
        <scheme val="minor"/>
      </rPr>
      <t>c0</t>
    </r>
  </si>
  <si>
    <t>tensione di arresto</t>
  </si>
  <si>
    <t>ottenuto dai fit</t>
  </si>
  <si>
    <t>trascurabile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</si>
</sst>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0000"/>
    <numFmt numFmtId="165" formatCode="0.0"/>
    <numFmt numFmtId="166" formatCode="0.0000"/>
    <numFmt numFmtId="167" formatCode="0.000000"/>
    <numFmt numFmtId="168" formatCode="0.000"/>
    <numFmt numFmtId="169" formatCode="0.0000000"/>
  </numFmts>
  <fonts count="40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vertAlign val="subscript"/>
      <sz val="15"/>
      <color theme="1"/>
      <name val="Calibri"/>
      <family val="2"/>
      <scheme val="minor"/>
    </font>
    <font>
      <vertAlign val="superscript"/>
      <sz val="15"/>
      <color theme="1"/>
      <name val="Calibri"/>
      <family val="2"/>
      <scheme val="minor"/>
    </font>
    <font>
      <sz val="15"/>
      <color theme="1"/>
      <name val="Calibri"/>
      <family val="2"/>
    </font>
    <font>
      <vertAlign val="subscript"/>
      <sz val="15"/>
      <color theme="1"/>
      <name val="Calibri"/>
      <family val="2"/>
    </font>
    <font>
      <sz val="20"/>
      <color theme="1"/>
      <name val="Calibri"/>
      <family val="2"/>
    </font>
    <font>
      <sz val="20"/>
      <color theme="1"/>
      <name val="Calibri"/>
      <family val="2"/>
      <scheme val="minor"/>
    </font>
    <font>
      <vertAlign val="subscript"/>
      <sz val="20"/>
      <color theme="1"/>
      <name val="Calibri"/>
      <family val="2"/>
      <scheme val="minor"/>
    </font>
    <font>
      <vertAlign val="superscript"/>
      <sz val="15"/>
      <color theme="1"/>
      <name val="Calibri"/>
      <family val="2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FFFFFF"/>
      <name val="Calibri"/>
      <family val="2"/>
    </font>
    <font>
      <b/>
      <sz val="10"/>
      <color rgb="FF000000"/>
      <name val="Calibri"/>
      <family val="2"/>
    </font>
    <font>
      <sz val="10"/>
      <color rgb="FFCC0000"/>
      <name val="Liberation Sans"/>
    </font>
    <font>
      <sz val="10"/>
      <color rgb="FFCC0000"/>
      <name val="Calibri"/>
      <family val="2"/>
    </font>
    <font>
      <b/>
      <sz val="10"/>
      <color rgb="FFFFFFFF"/>
      <name val="Liberation Sans"/>
    </font>
    <font>
      <b/>
      <sz val="10"/>
      <color rgb="FFFFFFFF"/>
      <name val="Calibri"/>
      <family val="2"/>
    </font>
    <font>
      <i/>
      <sz val="10"/>
      <color rgb="FF808080"/>
      <name val="Liberation Sans"/>
    </font>
    <font>
      <i/>
      <sz val="10"/>
      <color rgb="FF808080"/>
      <name val="Calibri"/>
      <family val="2"/>
    </font>
    <font>
      <sz val="10"/>
      <color rgb="FF006600"/>
      <name val="Liberation Sans"/>
    </font>
    <font>
      <sz val="10"/>
      <color rgb="FF006600"/>
      <name val="Calibri"/>
      <family val="2"/>
    </font>
    <font>
      <b/>
      <sz val="24"/>
      <color rgb="FF000000"/>
      <name val="Liberation Sans"/>
    </font>
    <font>
      <b/>
      <sz val="24"/>
      <color rgb="FF000000"/>
      <name val="Calibri"/>
      <family val="2"/>
    </font>
    <font>
      <sz val="18"/>
      <color rgb="FF000000"/>
      <name val="Liberation Sans"/>
    </font>
    <font>
      <sz val="18"/>
      <color rgb="FF000000"/>
      <name val="Calibri"/>
      <family val="2"/>
    </font>
    <font>
      <sz val="12"/>
      <color rgb="FF000000"/>
      <name val="Liberation Sans"/>
    </font>
    <font>
      <sz val="12"/>
      <color rgb="FF000000"/>
      <name val="Calibri"/>
      <family val="2"/>
    </font>
    <font>
      <u/>
      <sz val="10"/>
      <color rgb="FF0000EE"/>
      <name val="Liberation Sans"/>
    </font>
    <font>
      <u/>
      <sz val="10"/>
      <color rgb="FF0000EE"/>
      <name val="Calibri"/>
      <family val="2"/>
    </font>
    <font>
      <sz val="10"/>
      <color rgb="FF996600"/>
      <name val="Liberation Sans"/>
    </font>
    <font>
      <sz val="10"/>
      <color rgb="FF996600"/>
      <name val="Calibri"/>
      <family val="2"/>
    </font>
    <font>
      <sz val="11"/>
      <color rgb="FF000000"/>
      <name val="Calibri"/>
      <family val="2"/>
      <charset val="1"/>
    </font>
    <font>
      <sz val="11"/>
      <color theme="1"/>
      <name val="Liberation Sans"/>
    </font>
    <font>
      <sz val="11"/>
      <color rgb="FF000000"/>
      <name val="Calibri"/>
      <family val="2"/>
    </font>
    <font>
      <sz val="10"/>
      <color rgb="FF333333"/>
      <name val="Liberation Sans"/>
    </font>
    <font>
      <sz val="10"/>
      <color rgb="FF333333"/>
      <name val="Calibri"/>
      <family val="2"/>
    </font>
  </fonts>
  <fills count="22">
    <fill>
      <patternFill patternType="none"/>
    </fill>
    <fill>
      <patternFill patternType="gray125"/>
    </fill>
    <fill>
      <patternFill patternType="solid">
        <fgColor rgb="FF3D00FF"/>
        <bgColor indexed="64"/>
      </patternFill>
    </fill>
    <fill>
      <patternFill patternType="solid">
        <fgColor rgb="FF00A9FF"/>
        <bgColor indexed="64"/>
      </patternFill>
    </fill>
    <fill>
      <patternFill patternType="solid">
        <fgColor rgb="FFA6FF00"/>
        <bgColor indexed="64"/>
      </patternFill>
    </fill>
    <fill>
      <patternFill patternType="solid">
        <fgColor rgb="FFC6FF00"/>
        <bgColor indexed="64"/>
      </patternFill>
    </fill>
    <fill>
      <patternFill patternType="solid">
        <fgColor rgb="FFFFD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3300FF"/>
        <bgColor indexed="64"/>
      </patternFill>
    </fill>
    <fill>
      <patternFill patternType="solid">
        <fgColor rgb="FFFFA600"/>
        <bgColor indexed="64"/>
      </patternFill>
    </fill>
    <fill>
      <patternFill patternType="solid">
        <fgColor rgb="FFFFD900"/>
        <bgColor indexed="64"/>
      </patternFill>
    </fill>
    <fill>
      <patternFill patternType="solid">
        <fgColor rgb="FFFF2600"/>
        <bgColor indexed="64"/>
      </patternFill>
    </fill>
    <fill>
      <patternFill patternType="solid">
        <fgColor rgb="FFFF7300"/>
        <bgColor indexed="64"/>
      </patternFill>
    </fill>
    <fill>
      <patternFill patternType="solid">
        <fgColor rgb="FFA9FF00"/>
        <bgColor indexed="64"/>
      </patternFill>
    </fill>
    <fill>
      <patternFill patternType="solid">
        <fgColor rgb="FF00C8FF"/>
        <bgColor indexed="64"/>
      </patternFill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</fills>
  <borders count="2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 tint="-0.499984740745262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/>
      <top style="thin">
        <color indexed="64"/>
      </top>
      <bottom style="thin">
        <color indexed="64"/>
      </bottom>
      <diagonal/>
    </border>
    <border>
      <left/>
      <right style="thin">
        <color theme="0" tint="-0.499984740745262"/>
      </right>
      <top style="thin">
        <color indexed="64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indexed="64"/>
      </top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499984740745262"/>
      </right>
      <top/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indexed="64"/>
      </bottom>
      <diagonal/>
    </border>
    <border>
      <left style="thin">
        <color theme="0" tint="-0.499984740745262"/>
      </left>
      <right/>
      <top style="thin">
        <color indexed="64"/>
      </top>
      <bottom/>
      <diagonal/>
    </border>
    <border>
      <left style="thin">
        <color theme="0" tint="-0.499984740745262"/>
      </left>
      <right/>
      <top/>
      <bottom/>
      <diagonal/>
    </border>
    <border>
      <left style="thin">
        <color theme="0" tint="-0.499984740745262"/>
      </left>
      <right/>
      <top/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8">
    <xf numFmtId="0" fontId="0" fillId="0" borderId="0"/>
    <xf numFmtId="0" fontId="13" fillId="0" borderId="0"/>
    <xf numFmtId="0" fontId="14" fillId="15" borderId="0"/>
    <xf numFmtId="0" fontId="15" fillId="15" borderId="0"/>
    <xf numFmtId="0" fontId="14" fillId="16" borderId="0"/>
    <xf numFmtId="0" fontId="15" fillId="16" borderId="0"/>
    <xf numFmtId="0" fontId="13" fillId="17" borderId="0"/>
    <xf numFmtId="0" fontId="16" fillId="17" borderId="0"/>
    <xf numFmtId="0" fontId="16" fillId="0" borderId="0"/>
    <xf numFmtId="0" fontId="17" fillId="18" borderId="0"/>
    <xf numFmtId="0" fontId="18" fillId="18" borderId="0"/>
    <xf numFmtId="0" fontId="19" fillId="19" borderId="0"/>
    <xf numFmtId="0" fontId="20" fillId="19" borderId="0"/>
    <xf numFmtId="0" fontId="21" fillId="0" borderId="0"/>
    <xf numFmtId="0" fontId="22" fillId="0" borderId="0"/>
    <xf numFmtId="0" fontId="23" fillId="20" borderId="0"/>
    <xf numFmtId="0" fontId="24" fillId="20" borderId="0"/>
    <xf numFmtId="0" fontId="25" fillId="0" borderId="0"/>
    <xf numFmtId="0" fontId="26" fillId="0" borderId="0"/>
    <xf numFmtId="0" fontId="27" fillId="0" borderId="0"/>
    <xf numFmtId="0" fontId="28" fillId="0" borderId="0"/>
    <xf numFmtId="0" fontId="29" fillId="0" borderId="0"/>
    <xf numFmtId="0" fontId="30" fillId="0" borderId="0"/>
    <xf numFmtId="0" fontId="31" fillId="0" borderId="0"/>
    <xf numFmtId="0" fontId="32" fillId="0" borderId="0"/>
    <xf numFmtId="0" fontId="33" fillId="21" borderId="0"/>
    <xf numFmtId="0" fontId="34" fillId="21" borderId="0"/>
    <xf numFmtId="0" fontId="35" fillId="0" borderId="0"/>
    <xf numFmtId="0" fontId="36" fillId="0" borderId="0"/>
    <xf numFmtId="0" fontId="37" fillId="0" borderId="0"/>
    <xf numFmtId="0" fontId="38" fillId="21" borderId="28"/>
    <xf numFmtId="0" fontId="39" fillId="21" borderId="28"/>
    <xf numFmtId="0" fontId="36" fillId="0" borderId="0"/>
    <xf numFmtId="0" fontId="37" fillId="0" borderId="0"/>
    <xf numFmtId="0" fontId="36" fillId="0" borderId="0"/>
    <xf numFmtId="0" fontId="37" fillId="0" borderId="0"/>
    <xf numFmtId="0" fontId="17" fillId="0" borderId="0"/>
    <xf numFmtId="0" fontId="18" fillId="0" borderId="0"/>
  </cellStyleXfs>
  <cellXfs count="214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4" fillId="2" borderId="17" xfId="0" applyFont="1" applyFill="1" applyBorder="1" applyAlignment="1">
      <alignment horizontal="center" vertical="center" wrapText="1"/>
    </xf>
    <xf numFmtId="1" fontId="4" fillId="0" borderId="2" xfId="0" applyNumberFormat="1" applyFont="1" applyBorder="1" applyAlignment="1">
      <alignment horizontal="center" vertical="center" wrapText="1"/>
    </xf>
    <xf numFmtId="1" fontId="4" fillId="0" borderId="3" xfId="0" applyNumberFormat="1" applyFont="1" applyBorder="1" applyAlignment="1">
      <alignment horizontal="center" vertical="center" wrapText="1"/>
    </xf>
    <xf numFmtId="164" fontId="4" fillId="0" borderId="2" xfId="0" applyNumberFormat="1" applyFont="1" applyBorder="1" applyAlignment="1">
      <alignment horizontal="center" vertical="center" wrapText="1"/>
    </xf>
    <xf numFmtId="164" fontId="0" fillId="0" borderId="0" xfId="0" applyNumberFormat="1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1" fontId="4" fillId="0" borderId="0" xfId="0" applyNumberFormat="1" applyFont="1" applyBorder="1" applyAlignment="1">
      <alignment horizontal="center" vertical="center" wrapText="1"/>
    </xf>
    <xf numFmtId="1" fontId="4" fillId="0" borderId="20" xfId="0" applyNumberFormat="1" applyFont="1" applyBorder="1" applyAlignment="1">
      <alignment horizontal="center" vertical="center" wrapText="1"/>
    </xf>
    <xf numFmtId="165" fontId="4" fillId="0" borderId="0" xfId="0" applyNumberFormat="1" applyFont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164" fontId="4" fillId="0" borderId="0" xfId="0" applyNumberFormat="1" applyFont="1" applyAlignment="1">
      <alignment horizontal="center" vertical="center" wrapText="1"/>
    </xf>
    <xf numFmtId="0" fontId="4" fillId="0" borderId="20" xfId="0" applyFont="1" applyBorder="1" applyAlignment="1">
      <alignment horizontal="center" vertical="center" wrapText="1"/>
    </xf>
    <xf numFmtId="165" fontId="0" fillId="0" borderId="0" xfId="0" applyNumberFormat="1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1" fontId="4" fillId="0" borderId="0" xfId="0" applyNumberFormat="1" applyFont="1" applyAlignment="1">
      <alignment horizontal="center" vertical="center" wrapText="1"/>
    </xf>
    <xf numFmtId="1" fontId="0" fillId="0" borderId="0" xfId="0" applyNumberFormat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21" xfId="0" applyFont="1" applyBorder="1" applyAlignment="1">
      <alignment horizontal="center" vertical="center" wrapText="1"/>
    </xf>
    <xf numFmtId="0" fontId="4" fillId="2" borderId="22" xfId="0" applyFont="1" applyFill="1" applyBorder="1" applyAlignment="1">
      <alignment horizontal="center" vertical="center" wrapText="1"/>
    </xf>
    <xf numFmtId="1" fontId="4" fillId="0" borderId="5" xfId="0" applyNumberFormat="1" applyFont="1" applyBorder="1" applyAlignment="1">
      <alignment horizontal="center" vertical="center" wrapText="1"/>
    </xf>
    <xf numFmtId="1" fontId="4" fillId="0" borderId="6" xfId="0" applyNumberFormat="1" applyFont="1" applyBorder="1" applyAlignment="1">
      <alignment horizontal="center" vertical="center" wrapText="1"/>
    </xf>
    <xf numFmtId="1" fontId="4" fillId="0" borderId="5" xfId="0" applyNumberFormat="1" applyFont="1" applyBorder="1" applyAlignment="1">
      <alignment horizontal="center" vertical="center" wrapText="1"/>
    </xf>
    <xf numFmtId="0" fontId="4" fillId="0" borderId="21" xfId="0" applyFont="1" applyBorder="1" applyAlignment="1">
      <alignment horizontal="center" vertical="center" wrapText="1"/>
    </xf>
    <xf numFmtId="164" fontId="4" fillId="0" borderId="5" xfId="0" applyNumberFormat="1" applyFont="1" applyBorder="1" applyAlignment="1">
      <alignment horizontal="center" vertical="center" wrapText="1"/>
    </xf>
    <xf numFmtId="1" fontId="0" fillId="0" borderId="0" xfId="0" applyNumberFormat="1" applyBorder="1" applyAlignment="1">
      <alignment horizontal="center" vertical="center" wrapText="1"/>
    </xf>
    <xf numFmtId="0" fontId="4" fillId="3" borderId="17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3" borderId="19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4" fillId="3" borderId="22" xfId="0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4" fillId="4" borderId="17" xfId="0" applyFont="1" applyFill="1" applyBorder="1" applyAlignment="1">
      <alignment horizontal="center" vertical="center" wrapText="1"/>
    </xf>
    <xf numFmtId="165" fontId="4" fillId="0" borderId="2" xfId="0" applyNumberFormat="1" applyFont="1" applyBorder="1" applyAlignment="1">
      <alignment horizontal="center" vertical="center"/>
    </xf>
    <xf numFmtId="164" fontId="4" fillId="0" borderId="2" xfId="0" applyNumberFormat="1" applyFont="1" applyBorder="1" applyAlignment="1">
      <alignment horizontal="center" vertical="center"/>
    </xf>
    <xf numFmtId="0" fontId="4" fillId="4" borderId="19" xfId="0" applyFont="1" applyFill="1" applyBorder="1" applyAlignment="1">
      <alignment horizontal="center" vertical="center" wrapText="1"/>
    </xf>
    <xf numFmtId="165" fontId="4" fillId="0" borderId="0" xfId="0" applyNumberFormat="1" applyFont="1" applyAlignment="1">
      <alignment horizontal="center" vertical="center"/>
    </xf>
    <xf numFmtId="0" fontId="4" fillId="4" borderId="22" xfId="0" applyFont="1" applyFill="1" applyBorder="1" applyAlignment="1">
      <alignment horizontal="center" vertical="center" wrapText="1"/>
    </xf>
    <xf numFmtId="0" fontId="4" fillId="5" borderId="17" xfId="0" applyFont="1" applyFill="1" applyBorder="1" applyAlignment="1">
      <alignment horizontal="center" vertical="center" wrapText="1"/>
    </xf>
    <xf numFmtId="0" fontId="4" fillId="5" borderId="19" xfId="0" applyFont="1" applyFill="1" applyBorder="1" applyAlignment="1">
      <alignment horizontal="center" vertical="center" wrapText="1"/>
    </xf>
    <xf numFmtId="1" fontId="4" fillId="0" borderId="0" xfId="0" applyNumberFormat="1" applyFont="1" applyAlignment="1">
      <alignment horizontal="center" vertical="center"/>
    </xf>
    <xf numFmtId="0" fontId="4" fillId="5" borderId="22" xfId="0" applyFont="1" applyFill="1" applyBorder="1" applyAlignment="1">
      <alignment horizontal="center" vertical="center" wrapText="1"/>
    </xf>
    <xf numFmtId="1" fontId="4" fillId="0" borderId="5" xfId="0" applyNumberFormat="1" applyFont="1" applyBorder="1" applyAlignment="1">
      <alignment horizontal="center" vertical="center"/>
    </xf>
    <xf numFmtId="164" fontId="4" fillId="0" borderId="5" xfId="0" applyNumberFormat="1" applyFont="1" applyBorder="1" applyAlignment="1">
      <alignment horizontal="center" vertical="center"/>
    </xf>
    <xf numFmtId="0" fontId="4" fillId="6" borderId="17" xfId="0" applyFont="1" applyFill="1" applyBorder="1" applyAlignment="1">
      <alignment horizontal="center" vertical="center" wrapText="1"/>
    </xf>
    <xf numFmtId="0" fontId="4" fillId="6" borderId="19" xfId="0" applyFont="1" applyFill="1" applyBorder="1" applyAlignment="1">
      <alignment horizontal="center" vertical="center" wrapText="1"/>
    </xf>
    <xf numFmtId="0" fontId="4" fillId="6" borderId="22" xfId="0" applyFont="1" applyFill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7" borderId="17" xfId="0" applyFont="1" applyFill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0" fontId="4" fillId="7" borderId="19" xfId="0" applyFont="1" applyFill="1" applyBorder="1" applyAlignment="1">
      <alignment horizontal="center" vertical="center" wrapText="1"/>
    </xf>
    <xf numFmtId="0" fontId="4" fillId="0" borderId="25" xfId="0" applyFont="1" applyBorder="1" applyAlignment="1">
      <alignment horizontal="center" vertical="center" wrapText="1"/>
    </xf>
    <xf numFmtId="0" fontId="4" fillId="7" borderId="22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1" fontId="0" fillId="0" borderId="2" xfId="0" applyNumberFormat="1" applyBorder="1" applyAlignment="1">
      <alignment horizontal="center" vertical="center" wrapText="1"/>
    </xf>
    <xf numFmtId="1" fontId="0" fillId="0" borderId="2" xfId="0" applyNumberForma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165" fontId="0" fillId="0" borderId="0" xfId="0" applyNumberFormat="1" applyBorder="1" applyAlignment="1">
      <alignment horizontal="center" vertical="center"/>
    </xf>
    <xf numFmtId="0" fontId="0" fillId="0" borderId="9" xfId="0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10" fillId="0" borderId="10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3" xfId="0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7" fillId="0" borderId="2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0" fillId="0" borderId="20" xfId="0" applyBorder="1" applyAlignment="1">
      <alignment vertical="center" wrapText="1"/>
    </xf>
    <xf numFmtId="0" fontId="0" fillId="0" borderId="20" xfId="0" applyBorder="1" applyAlignment="1">
      <alignment horizontal="center" vertical="center" wrapText="1"/>
    </xf>
    <xf numFmtId="0" fontId="0" fillId="0" borderId="5" xfId="0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12" xfId="0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4" fillId="8" borderId="26" xfId="0" applyFont="1" applyFill="1" applyBorder="1" applyAlignment="1">
      <alignment horizontal="center" vertical="center" wrapText="1"/>
    </xf>
    <xf numFmtId="1" fontId="4" fillId="0" borderId="16" xfId="0" applyNumberFormat="1" applyFont="1" applyBorder="1" applyAlignment="1">
      <alignment horizontal="center" vertical="center" wrapText="1"/>
    </xf>
    <xf numFmtId="0" fontId="4" fillId="0" borderId="0" xfId="0" quotePrefix="1" applyFont="1" applyAlignment="1">
      <alignment horizontal="center" vertical="center"/>
    </xf>
    <xf numFmtId="166" fontId="4" fillId="0" borderId="16" xfId="0" applyNumberFormat="1" applyFont="1" applyBorder="1" applyAlignment="1">
      <alignment horizontal="center" vertical="center"/>
    </xf>
    <xf numFmtId="164" fontId="4" fillId="0" borderId="23" xfId="0" applyNumberFormat="1" applyFont="1" applyBorder="1" applyAlignment="1">
      <alignment horizontal="center" vertical="center"/>
    </xf>
    <xf numFmtId="164" fontId="4" fillId="0" borderId="3" xfId="0" applyNumberFormat="1" applyFont="1" applyBorder="1" applyAlignment="1">
      <alignment horizontal="center" vertical="center"/>
    </xf>
    <xf numFmtId="167" fontId="4" fillId="0" borderId="0" xfId="0" applyNumberFormat="1" applyFont="1" applyBorder="1" applyAlignment="1">
      <alignment horizontal="center" vertical="center" wrapText="1"/>
    </xf>
    <xf numFmtId="1" fontId="4" fillId="0" borderId="0" xfId="0" applyNumberFormat="1" applyFont="1" applyBorder="1" applyAlignment="1">
      <alignment vertical="center" wrapText="1"/>
    </xf>
    <xf numFmtId="1" fontId="4" fillId="0" borderId="20" xfId="0" applyNumberFormat="1" applyFont="1" applyBorder="1" applyAlignment="1">
      <alignment vertical="center" wrapText="1"/>
    </xf>
    <xf numFmtId="0" fontId="0" fillId="0" borderId="9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8" borderId="19" xfId="0" applyFont="1" applyFill="1" applyBorder="1" applyAlignment="1">
      <alignment horizontal="center" vertical="center" wrapText="1"/>
    </xf>
    <xf numFmtId="1" fontId="4" fillId="0" borderId="18" xfId="0" applyNumberFormat="1" applyFont="1" applyBorder="1" applyAlignment="1">
      <alignment horizontal="center" vertical="center" wrapText="1"/>
    </xf>
    <xf numFmtId="166" fontId="4" fillId="0" borderId="18" xfId="0" applyNumberFormat="1" applyFont="1" applyBorder="1" applyAlignment="1">
      <alignment horizontal="center" vertical="center"/>
    </xf>
    <xf numFmtId="164" fontId="4" fillId="0" borderId="20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166" fontId="4" fillId="0" borderId="0" xfId="0" applyNumberFormat="1" applyFont="1" applyAlignment="1">
      <alignment horizontal="center" vertical="center"/>
    </xf>
    <xf numFmtId="168" fontId="4" fillId="0" borderId="18" xfId="0" applyNumberFormat="1" applyFont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168" fontId="4" fillId="0" borderId="18" xfId="0" applyNumberFormat="1" applyFont="1" applyFill="1" applyBorder="1" applyAlignment="1">
      <alignment horizontal="center" vertical="center"/>
    </xf>
    <xf numFmtId="164" fontId="4" fillId="0" borderId="0" xfId="0" applyNumberFormat="1" applyFont="1" applyFill="1" applyAlignment="1">
      <alignment horizontal="center" vertical="center"/>
    </xf>
    <xf numFmtId="164" fontId="4" fillId="0" borderId="20" xfId="0" applyNumberFormat="1" applyFont="1" applyFill="1" applyBorder="1" applyAlignment="1">
      <alignment horizontal="center" vertical="center"/>
    </xf>
    <xf numFmtId="168" fontId="4" fillId="0" borderId="0" xfId="0" applyNumberFormat="1" applyFont="1" applyFill="1" applyAlignment="1">
      <alignment horizontal="center" vertical="center"/>
    </xf>
    <xf numFmtId="168" fontId="4" fillId="0" borderId="0" xfId="0" applyNumberFormat="1" applyFont="1" applyAlignment="1">
      <alignment horizontal="center" vertical="center"/>
    </xf>
    <xf numFmtId="0" fontId="4" fillId="8" borderId="22" xfId="0" applyFont="1" applyFill="1" applyBorder="1" applyAlignment="1">
      <alignment horizontal="center" vertical="center" wrapText="1"/>
    </xf>
    <xf numFmtId="168" fontId="4" fillId="0" borderId="5" xfId="0" applyNumberFormat="1" applyFont="1" applyBorder="1" applyAlignment="1">
      <alignment horizontal="center" vertical="center"/>
    </xf>
    <xf numFmtId="168" fontId="4" fillId="0" borderId="21" xfId="0" applyNumberFormat="1" applyFont="1" applyBorder="1" applyAlignment="1">
      <alignment horizontal="center" vertical="center"/>
    </xf>
    <xf numFmtId="164" fontId="4" fillId="0" borderId="6" xfId="0" applyNumberFormat="1" applyFont="1" applyBorder="1" applyAlignment="1">
      <alignment horizontal="center" vertical="center"/>
    </xf>
    <xf numFmtId="0" fontId="0" fillId="0" borderId="6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6" xfId="0" applyBorder="1" applyAlignment="1">
      <alignment horizontal="center" vertical="center" wrapText="1"/>
    </xf>
    <xf numFmtId="167" fontId="4" fillId="0" borderId="5" xfId="0" applyNumberFormat="1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4" fillId="9" borderId="17" xfId="0" applyFont="1" applyFill="1" applyBorder="1" applyAlignment="1">
      <alignment horizontal="center" vertical="center" wrapText="1"/>
    </xf>
    <xf numFmtId="166" fontId="4" fillId="0" borderId="0" xfId="0" quotePrefix="1" applyNumberFormat="1" applyFont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169" fontId="4" fillId="0" borderId="2" xfId="0" applyNumberFormat="1" applyFont="1" applyBorder="1" applyAlignment="1">
      <alignment horizontal="center" vertical="center" wrapText="1"/>
    </xf>
    <xf numFmtId="169" fontId="4" fillId="0" borderId="3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4" fillId="9" borderId="19" xfId="0" applyFont="1" applyFill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20" xfId="0" applyFont="1" applyBorder="1" applyAlignment="1">
      <alignment horizontal="center" vertical="center" wrapText="1"/>
    </xf>
    <xf numFmtId="169" fontId="4" fillId="0" borderId="0" xfId="0" applyNumberFormat="1" applyFont="1" applyBorder="1" applyAlignment="1">
      <alignment horizontal="center" vertical="center" wrapText="1"/>
    </xf>
    <xf numFmtId="169" fontId="4" fillId="0" borderId="20" xfId="0" applyNumberFormat="1" applyFont="1" applyBorder="1" applyAlignment="1">
      <alignment horizontal="center" vertical="center" wrapText="1"/>
    </xf>
    <xf numFmtId="166" fontId="4" fillId="0" borderId="0" xfId="0" applyNumberFormat="1" applyFont="1" applyFill="1" applyAlignment="1">
      <alignment horizontal="center" vertical="center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169" fontId="4" fillId="0" borderId="5" xfId="0" applyNumberFormat="1" applyFont="1" applyBorder="1" applyAlignment="1">
      <alignment horizontal="center" vertical="center" wrapText="1"/>
    </xf>
    <xf numFmtId="169" fontId="4" fillId="0" borderId="6" xfId="0" applyNumberFormat="1" applyFont="1" applyBorder="1" applyAlignment="1">
      <alignment horizontal="center" vertical="center" wrapText="1"/>
    </xf>
    <xf numFmtId="0" fontId="4" fillId="10" borderId="17" xfId="0" applyFont="1" applyFill="1" applyBorder="1" applyAlignment="1">
      <alignment horizontal="center" vertical="center" wrapText="1"/>
    </xf>
    <xf numFmtId="0" fontId="4" fillId="0" borderId="2" xfId="0" quotePrefix="1" applyFont="1" applyBorder="1" applyAlignment="1">
      <alignment horizontal="center" vertical="center"/>
    </xf>
    <xf numFmtId="0" fontId="4" fillId="10" borderId="19" xfId="0" applyFont="1" applyFill="1" applyBorder="1" applyAlignment="1">
      <alignment horizontal="center" vertical="center" wrapText="1"/>
    </xf>
    <xf numFmtId="166" fontId="4" fillId="0" borderId="0" xfId="0" applyNumberFormat="1" applyFont="1" applyBorder="1" applyAlignment="1">
      <alignment horizontal="center" vertical="center"/>
    </xf>
    <xf numFmtId="164" fontId="4" fillId="0" borderId="0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69" fontId="4" fillId="0" borderId="0" xfId="0" applyNumberFormat="1" applyFont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166" fontId="4" fillId="0" borderId="0" xfId="0" applyNumberFormat="1" applyFont="1" applyFill="1" applyBorder="1" applyAlignment="1">
      <alignment horizontal="center" vertical="center"/>
    </xf>
    <xf numFmtId="166" fontId="4" fillId="0" borderId="18" xfId="0" applyNumberFormat="1" applyFont="1" applyFill="1" applyBorder="1" applyAlignment="1">
      <alignment horizontal="center" vertical="center"/>
    </xf>
    <xf numFmtId="164" fontId="4" fillId="0" borderId="0" xfId="0" applyNumberFormat="1" applyFont="1" applyFill="1" applyBorder="1" applyAlignment="1">
      <alignment horizontal="center" vertical="center"/>
    </xf>
    <xf numFmtId="168" fontId="4" fillId="0" borderId="0" xfId="0" applyNumberFormat="1" applyFont="1" applyBorder="1" applyAlignment="1">
      <alignment horizontal="center" vertical="center"/>
    </xf>
    <xf numFmtId="0" fontId="4" fillId="11" borderId="17" xfId="0" applyFont="1" applyFill="1" applyBorder="1" applyAlignment="1">
      <alignment horizontal="center" vertical="center" wrapText="1"/>
    </xf>
    <xf numFmtId="0" fontId="4" fillId="11" borderId="19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4" fillId="12" borderId="17" xfId="0" applyFont="1" applyFill="1" applyBorder="1" applyAlignment="1">
      <alignment horizontal="center" vertical="center" wrapText="1"/>
    </xf>
    <xf numFmtId="0" fontId="4" fillId="12" borderId="19" xfId="0" applyFont="1" applyFill="1" applyBorder="1" applyAlignment="1">
      <alignment horizontal="center" vertical="center" wrapText="1"/>
    </xf>
    <xf numFmtId="0" fontId="0" fillId="0" borderId="0" xfId="0" quotePrefix="1" applyBorder="1" applyAlignment="1">
      <alignment vertical="center"/>
    </xf>
    <xf numFmtId="0" fontId="4" fillId="0" borderId="4" xfId="0" applyFont="1" applyBorder="1" applyAlignment="1">
      <alignment horizontal="center" vertical="center" wrapText="1"/>
    </xf>
    <xf numFmtId="0" fontId="4" fillId="12" borderId="22" xfId="0" applyFont="1" applyFill="1" applyBorder="1" applyAlignment="1">
      <alignment horizontal="center" vertical="center" wrapText="1"/>
    </xf>
    <xf numFmtId="1" fontId="4" fillId="0" borderId="21" xfId="0" applyNumberFormat="1" applyFont="1" applyBorder="1" applyAlignment="1">
      <alignment horizontal="center" vertical="center" wrapText="1"/>
    </xf>
    <xf numFmtId="0" fontId="4" fillId="13" borderId="17" xfId="0" applyFont="1" applyFill="1" applyBorder="1" applyAlignment="1">
      <alignment horizontal="center" vertical="center" wrapText="1"/>
    </xf>
    <xf numFmtId="0" fontId="0" fillId="0" borderId="2" xfId="0" quotePrefix="1" applyBorder="1" applyAlignment="1">
      <alignment vertical="center"/>
    </xf>
    <xf numFmtId="0" fontId="4" fillId="13" borderId="19" xfId="0" applyFont="1" applyFill="1" applyBorder="1" applyAlignment="1">
      <alignment horizontal="center" vertical="center" wrapText="1"/>
    </xf>
    <xf numFmtId="168" fontId="4" fillId="0" borderId="0" xfId="0" applyNumberFormat="1" applyFont="1" applyFill="1" applyBorder="1" applyAlignment="1">
      <alignment horizontal="center" vertical="center"/>
    </xf>
    <xf numFmtId="0" fontId="0" fillId="0" borderId="20" xfId="0" quotePrefix="1" applyBorder="1" applyAlignment="1">
      <alignment vertical="center"/>
    </xf>
    <xf numFmtId="0" fontId="4" fillId="14" borderId="26" xfId="0" applyFont="1" applyFill="1" applyBorder="1" applyAlignment="1">
      <alignment horizontal="center" vertical="center" wrapText="1"/>
    </xf>
    <xf numFmtId="0" fontId="0" fillId="0" borderId="3" xfId="0" quotePrefix="1" applyBorder="1" applyAlignment="1">
      <alignment vertical="center"/>
    </xf>
    <xf numFmtId="0" fontId="4" fillId="14" borderId="19" xfId="0" applyFont="1" applyFill="1" applyBorder="1" applyAlignment="1">
      <alignment horizontal="center" vertical="center" wrapText="1"/>
    </xf>
    <xf numFmtId="0" fontId="4" fillId="14" borderId="27" xfId="0" applyFont="1" applyFill="1" applyBorder="1" applyAlignment="1">
      <alignment horizontal="center" vertical="center" wrapText="1"/>
    </xf>
    <xf numFmtId="1" fontId="4" fillId="0" borderId="2" xfId="0" applyNumberFormat="1" applyFont="1" applyBorder="1" applyAlignment="1">
      <alignment vertical="center" wrapText="1"/>
    </xf>
  </cellXfs>
  <cellStyles count="38">
    <cellStyle name="Accent" xfId="1"/>
    <cellStyle name="Accent 1" xfId="2"/>
    <cellStyle name="Accent 1 2" xfId="3"/>
    <cellStyle name="Accent 2" xfId="4"/>
    <cellStyle name="Accent 2 2" xfId="5"/>
    <cellStyle name="Accent 3" xfId="6"/>
    <cellStyle name="Accent 3 2" xfId="7"/>
    <cellStyle name="Accent 4" xfId="8"/>
    <cellStyle name="Bad" xfId="9"/>
    <cellStyle name="Bad 2" xfId="10"/>
    <cellStyle name="Error" xfId="11"/>
    <cellStyle name="Error 2" xfId="12"/>
    <cellStyle name="Footnote" xfId="13"/>
    <cellStyle name="Footnote 2" xfId="14"/>
    <cellStyle name="Good" xfId="15"/>
    <cellStyle name="Good 2" xfId="16"/>
    <cellStyle name="Heading (user)" xfId="17"/>
    <cellStyle name="Heading (user) 2" xfId="18"/>
    <cellStyle name="Heading 1" xfId="19"/>
    <cellStyle name="Heading 1 2" xfId="20"/>
    <cellStyle name="Heading 2" xfId="21"/>
    <cellStyle name="Heading 2 2" xfId="22"/>
    <cellStyle name="Hyperlink" xfId="23"/>
    <cellStyle name="Hyperlink 2" xfId="24"/>
    <cellStyle name="Neutral" xfId="25"/>
    <cellStyle name="Neutral 2" xfId="26"/>
    <cellStyle name="Normale" xfId="0" builtinId="0"/>
    <cellStyle name="Normale 2" xfId="27"/>
    <cellStyle name="Normale 3" xfId="28"/>
    <cellStyle name="Normale 4" xfId="29"/>
    <cellStyle name="Note" xfId="30"/>
    <cellStyle name="Note 2" xfId="31"/>
    <cellStyle name="Status" xfId="32"/>
    <cellStyle name="Status 2" xfId="33"/>
    <cellStyle name="Text" xfId="34"/>
    <cellStyle name="Text 2" xfId="35"/>
    <cellStyle name="Warning" xfId="36"/>
    <cellStyle name="Warning 2" xfId="3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9" Type="http://schemas.openxmlformats.org/officeDocument/2006/relationships/image" Target="../media/image39.png"/><Relationship Id="rId21" Type="http://schemas.openxmlformats.org/officeDocument/2006/relationships/image" Target="../media/image21.png"/><Relationship Id="rId34" Type="http://schemas.openxmlformats.org/officeDocument/2006/relationships/image" Target="../media/image34.png"/><Relationship Id="rId42" Type="http://schemas.openxmlformats.org/officeDocument/2006/relationships/image" Target="../media/image42.png"/><Relationship Id="rId7" Type="http://schemas.openxmlformats.org/officeDocument/2006/relationships/image" Target="../media/image7.jpg"/><Relationship Id="rId2" Type="http://schemas.openxmlformats.org/officeDocument/2006/relationships/image" Target="../media/image2.JP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41" Type="http://schemas.openxmlformats.org/officeDocument/2006/relationships/image" Target="../media/image41.png"/><Relationship Id="rId1" Type="http://schemas.openxmlformats.org/officeDocument/2006/relationships/image" Target="../media/image1.JP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40" Type="http://schemas.openxmlformats.org/officeDocument/2006/relationships/image" Target="../media/image40.png"/><Relationship Id="rId5" Type="http://schemas.openxmlformats.org/officeDocument/2006/relationships/image" Target="../media/image5.JP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4" Type="http://schemas.openxmlformats.org/officeDocument/2006/relationships/image" Target="../media/image44.png"/><Relationship Id="rId4" Type="http://schemas.openxmlformats.org/officeDocument/2006/relationships/image" Target="../media/image4.JP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43" Type="http://schemas.openxmlformats.org/officeDocument/2006/relationships/image" Target="../media/image43.png"/><Relationship Id="rId8" Type="http://schemas.openxmlformats.org/officeDocument/2006/relationships/image" Target="../media/image8.png"/><Relationship Id="rId3" Type="http://schemas.openxmlformats.org/officeDocument/2006/relationships/image" Target="../media/image3.JP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37</xdr:row>
      <xdr:rowOff>0</xdr:rowOff>
    </xdr:from>
    <xdr:to>
      <xdr:col>7</xdr:col>
      <xdr:colOff>0</xdr:colOff>
      <xdr:row>64</xdr:row>
      <xdr:rowOff>95250</xdr:rowOff>
    </xdr:to>
    <xdr:pic>
      <xdr:nvPicPr>
        <xdr:cNvPr id="2" name="Immagine 1">
          <a:extLst>
            <a:ext uri="{FF2B5EF4-FFF2-40B4-BE49-F238E27FC236}">
              <a16:creationId xmlns:a16="http://schemas.microsoft.com/office/drawing/2014/main" xmlns="" id="{DA59788C-85A6-4828-96AF-7DFABE217E4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73" t="11270" r="7882" b="5973"/>
        <a:stretch/>
      </xdr:blipFill>
      <xdr:spPr>
        <a:xfrm>
          <a:off x="0" y="8782050"/>
          <a:ext cx="12458700" cy="6781800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0</xdr:col>
      <xdr:colOff>0</xdr:colOff>
      <xdr:row>65</xdr:row>
      <xdr:rowOff>0</xdr:rowOff>
    </xdr:from>
    <xdr:to>
      <xdr:col>7</xdr:col>
      <xdr:colOff>0</xdr:colOff>
      <xdr:row>98</xdr:row>
      <xdr:rowOff>225136</xdr:rowOff>
    </xdr:to>
    <xdr:pic>
      <xdr:nvPicPr>
        <xdr:cNvPr id="3" name="Immagine 2">
          <a:extLst>
            <a:ext uri="{FF2B5EF4-FFF2-40B4-BE49-F238E27FC236}">
              <a16:creationId xmlns:a16="http://schemas.microsoft.com/office/drawing/2014/main" xmlns="" id="{291682F0-6FDF-4919-AEAF-530904031D0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83" t="11344" r="7527" b="6003"/>
        <a:stretch/>
      </xdr:blipFill>
      <xdr:spPr>
        <a:xfrm>
          <a:off x="0" y="15716250"/>
          <a:ext cx="12458700" cy="8397586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0</xdr:col>
      <xdr:colOff>0</xdr:colOff>
      <xdr:row>146</xdr:row>
      <xdr:rowOff>0</xdr:rowOff>
    </xdr:from>
    <xdr:to>
      <xdr:col>7</xdr:col>
      <xdr:colOff>0</xdr:colOff>
      <xdr:row>168</xdr:row>
      <xdr:rowOff>0</xdr:rowOff>
    </xdr:to>
    <xdr:pic>
      <xdr:nvPicPr>
        <xdr:cNvPr id="4" name="Immagine 3">
          <a:extLst>
            <a:ext uri="{FF2B5EF4-FFF2-40B4-BE49-F238E27FC236}">
              <a16:creationId xmlns:a16="http://schemas.microsoft.com/office/drawing/2014/main" xmlns="" id="{9205AE67-008F-4279-BD57-724A903B1DB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570" t="11316" r="8009" b="5703"/>
        <a:stretch/>
      </xdr:blipFill>
      <xdr:spPr>
        <a:xfrm>
          <a:off x="0" y="36375975"/>
          <a:ext cx="12458700" cy="6048375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0</xdr:col>
      <xdr:colOff>0</xdr:colOff>
      <xdr:row>168</xdr:row>
      <xdr:rowOff>0</xdr:rowOff>
    </xdr:from>
    <xdr:to>
      <xdr:col>7</xdr:col>
      <xdr:colOff>0</xdr:colOff>
      <xdr:row>191</xdr:row>
      <xdr:rowOff>0</xdr:rowOff>
    </xdr:to>
    <xdr:pic>
      <xdr:nvPicPr>
        <xdr:cNvPr id="5" name="Immagine 4">
          <a:extLst>
            <a:ext uri="{FF2B5EF4-FFF2-40B4-BE49-F238E27FC236}">
              <a16:creationId xmlns:a16="http://schemas.microsoft.com/office/drawing/2014/main" xmlns="" id="{6F3315A2-C275-470F-999D-495601BF859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730" t="11243" r="8046" b="5502"/>
        <a:stretch/>
      </xdr:blipFill>
      <xdr:spPr>
        <a:xfrm>
          <a:off x="0" y="42424350"/>
          <a:ext cx="12458700" cy="5829300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0</xdr:col>
      <xdr:colOff>0</xdr:colOff>
      <xdr:row>124</xdr:row>
      <xdr:rowOff>0</xdr:rowOff>
    </xdr:from>
    <xdr:to>
      <xdr:col>7</xdr:col>
      <xdr:colOff>0</xdr:colOff>
      <xdr:row>146</xdr:row>
      <xdr:rowOff>0</xdr:rowOff>
    </xdr:to>
    <xdr:pic>
      <xdr:nvPicPr>
        <xdr:cNvPr id="6" name="Immagine 5">
          <a:extLst>
            <a:ext uri="{FF2B5EF4-FFF2-40B4-BE49-F238E27FC236}">
              <a16:creationId xmlns:a16="http://schemas.microsoft.com/office/drawing/2014/main" xmlns="" id="{C2BAC5EC-E413-40B7-8DE0-C494A7DA63F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435" t="11316" r="7738" b="5703"/>
        <a:stretch/>
      </xdr:blipFill>
      <xdr:spPr>
        <a:xfrm>
          <a:off x="0" y="30327600"/>
          <a:ext cx="12458700" cy="6048375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7</xdr:col>
      <xdr:colOff>0</xdr:colOff>
      <xdr:row>33</xdr:row>
      <xdr:rowOff>0</xdr:rowOff>
    </xdr:to>
    <xdr:pic>
      <xdr:nvPicPr>
        <xdr:cNvPr id="7" name="Immagine 6">
          <a:extLst>
            <a:ext uri="{FF2B5EF4-FFF2-40B4-BE49-F238E27FC236}">
              <a16:creationId xmlns:a16="http://schemas.microsoft.com/office/drawing/2014/main" xmlns="" id="{2875619C-EB75-4DD2-A458-15A3CC4A25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1905000"/>
          <a:ext cx="12458700" cy="4381500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0</xdr:col>
      <xdr:colOff>0</xdr:colOff>
      <xdr:row>97</xdr:row>
      <xdr:rowOff>23813</xdr:rowOff>
    </xdr:from>
    <xdr:to>
      <xdr:col>7</xdr:col>
      <xdr:colOff>0</xdr:colOff>
      <xdr:row>124</xdr:row>
      <xdr:rowOff>0</xdr:rowOff>
    </xdr:to>
    <xdr:pic>
      <xdr:nvPicPr>
        <xdr:cNvPr id="8" name="Immagine 7">
          <a:extLst>
            <a:ext uri="{FF2B5EF4-FFF2-40B4-BE49-F238E27FC236}">
              <a16:creationId xmlns:a16="http://schemas.microsoft.com/office/drawing/2014/main" xmlns="" id="{C9AB6C29-CCEF-4483-A207-47BDA7C403C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704" t="11219" r="7608" b="5643"/>
        <a:stretch/>
      </xdr:blipFill>
      <xdr:spPr>
        <a:xfrm>
          <a:off x="0" y="23664863"/>
          <a:ext cx="12458700" cy="6662737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227</xdr:row>
      <xdr:rowOff>0</xdr:rowOff>
    </xdr:from>
    <xdr:to>
      <xdr:col>7</xdr:col>
      <xdr:colOff>0</xdr:colOff>
      <xdr:row>239</xdr:row>
      <xdr:rowOff>0</xdr:rowOff>
    </xdr:to>
    <xdr:sp macro="" textlink="">
      <xdr:nvSpPr>
        <xdr:cNvPr id="9" name="CasellaDiTesto 8">
          <a:extLst>
            <a:ext uri="{FF2B5EF4-FFF2-40B4-BE49-F238E27FC236}">
              <a16:creationId xmlns:a16="http://schemas.microsoft.com/office/drawing/2014/main" xmlns="" id="{2CCDD9BA-D643-4B3A-9CD2-A73F33A0F318}"/>
            </a:ext>
          </a:extLst>
        </xdr:cNvPr>
        <xdr:cNvSpPr txBox="1"/>
      </xdr:nvSpPr>
      <xdr:spPr>
        <a:xfrm>
          <a:off x="0" y="55111650"/>
          <a:ext cx="12458700" cy="2286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180000" tIns="180000" rIns="180000" bIns="180000" rtlCol="0" anchor="t"/>
        <a:lstStyle/>
        <a:p>
          <a:r>
            <a:rPr lang="it-IT" sz="15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</a:t>
          </a:r>
          <a:r>
            <a:rPr lang="it-IT" sz="15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sserviamo che qualcosa non quadra: i due LED blu e azzurro (430 e 464 (nm)) partono da valori di corrente circa 100 volte più grandi di quelli dei restanti quattro LED.</a:t>
          </a:r>
          <a:endParaRPr lang="it-IT" sz="1500">
            <a:effectLst/>
          </a:endParaRPr>
        </a:p>
        <a:p>
          <a:r>
            <a:rPr lang="it-IT" sz="15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Abbiamo due ipotesi: avendo preso i dati in più giorni diversi potremmo aver sbagliato a settare la stessa precisione sul picoamperometro e dunque potremmo aver letto sempre la stessa unità di misura del primo giorno avendo però le cifre in posizioni diversa; oppure potremmo aver impostato un'intensità molto diverse tra la prima coppia di LED e gli altri 4.</a:t>
          </a:r>
          <a:endParaRPr lang="it-IT" sz="1500">
            <a:effectLst/>
          </a:endParaRPr>
        </a:p>
        <a:p>
          <a:pPr algn="just"/>
          <a:r>
            <a:rPr lang="it-IT" sz="1500" baseline="0"/>
            <a:t>Proviamo a moltiplicare per 100 i dati dei quattro LED e otteniamo dei valori inziali di corrente a controcampo quasi nullo:</a:t>
          </a:r>
          <a:endParaRPr lang="it-IT" sz="1500"/>
        </a:p>
      </xdr:txBody>
    </xdr:sp>
    <xdr:clientData/>
  </xdr:twoCellAnchor>
  <xdr:twoCellAnchor>
    <xdr:from>
      <xdr:col>0</xdr:col>
      <xdr:colOff>54429</xdr:colOff>
      <xdr:row>263</xdr:row>
      <xdr:rowOff>0</xdr:rowOff>
    </xdr:from>
    <xdr:to>
      <xdr:col>5</xdr:col>
      <xdr:colOff>1224643</xdr:colOff>
      <xdr:row>267</xdr:row>
      <xdr:rowOff>149678</xdr:rowOff>
    </xdr:to>
    <xdr:sp macro="" textlink="">
      <xdr:nvSpPr>
        <xdr:cNvPr id="10" name="CasellaDiTesto 9">
          <a:extLst>
            <a:ext uri="{FF2B5EF4-FFF2-40B4-BE49-F238E27FC236}">
              <a16:creationId xmlns:a16="http://schemas.microsoft.com/office/drawing/2014/main" xmlns="" id="{F16B89DE-6ACB-4412-BD5C-783A5EA115A4}"/>
            </a:ext>
          </a:extLst>
        </xdr:cNvPr>
        <xdr:cNvSpPr txBox="1"/>
      </xdr:nvSpPr>
      <xdr:spPr>
        <a:xfrm>
          <a:off x="54429" y="61969650"/>
          <a:ext cx="10542814" cy="91167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/>
            <a:t>Osserviamo ora chele discese son o più comparabili prima</a:t>
          </a:r>
          <a:r>
            <a:rPr lang="it-IT" sz="1100" baseline="0"/>
            <a:t> dello zero. tuttavia i plateau, che con un grafico d'insieme dovrebbero essere utti più o meno coincidenti sono qui troppo ben distanti. ciò ci fa pensare che l'ipotesi di aver dato molta poca corrente</a:t>
          </a:r>
          <a:endParaRPr lang="it-IT" sz="1100"/>
        </a:p>
      </xdr:txBody>
    </xdr:sp>
    <xdr:clientData/>
  </xdr:twoCellAnchor>
  <xdr:twoCellAnchor>
    <xdr:from>
      <xdr:col>0</xdr:col>
      <xdr:colOff>0</xdr:colOff>
      <xdr:row>270</xdr:row>
      <xdr:rowOff>0</xdr:rowOff>
    </xdr:from>
    <xdr:to>
      <xdr:col>7</xdr:col>
      <xdr:colOff>0</xdr:colOff>
      <xdr:row>283</xdr:row>
      <xdr:rowOff>0</xdr:rowOff>
    </xdr:to>
    <xdr:sp macro="" textlink="">
      <xdr:nvSpPr>
        <xdr:cNvPr id="11" name="CasellaDiTesto 10">
          <a:extLst>
            <a:ext uri="{FF2B5EF4-FFF2-40B4-BE49-F238E27FC236}">
              <a16:creationId xmlns:a16="http://schemas.microsoft.com/office/drawing/2014/main" xmlns="" id="{BAF5AC8A-97BC-4188-B621-736ECCE5F878}"/>
            </a:ext>
          </a:extLst>
        </xdr:cNvPr>
        <xdr:cNvSpPr txBox="1"/>
      </xdr:nvSpPr>
      <xdr:spPr>
        <a:xfrm>
          <a:off x="0" y="63303150"/>
          <a:ext cx="12458700" cy="24765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180000" tIns="180000" rIns="180000" bIns="180000" rtlCol="0" anchor="t"/>
        <a:lstStyle/>
        <a:p>
          <a:pPr algn="just"/>
          <a:r>
            <a:rPr lang="it-IT" sz="1500"/>
            <a:t>Possiamo osservare che ora i valori di corrente a tensione di controcampo quasi nulla sono dello</a:t>
          </a:r>
          <a:r>
            <a:rPr lang="it-IT" sz="1500" baseline="0"/>
            <a:t> stesso ordine di gradnezza per tutti i LED, L'ipotesi che abbiamo impostato un'intensità molto diversa tra i primi due LED e gli altri quattro ci sembra più probabile, ma solo relativamente: un fattore 100 nelle correnti corrisponde ad un fattore simile nell'intensità emessa dal LED e ci sembra estremamente improbabile che ciò sia successo, anche perchè le correnti di alimentazione dei sei LED non erano enormemente diverse tra loro.</a:t>
          </a:r>
        </a:p>
        <a:p>
          <a:pPr algn="just"/>
          <a:r>
            <a:rPr lang="it-IT" sz="1500" baseline="0"/>
            <a:t>Non essendo sicuri della correttezza dei nostri dati abbiamo eseguito l'analisi sui dati di un altro gruppo. I dati sono presenti di seguito:</a:t>
          </a:r>
          <a:endParaRPr lang="it-IT" sz="1500"/>
        </a:p>
      </xdr:txBody>
    </xdr:sp>
    <xdr:clientData/>
  </xdr:twoCellAnchor>
  <xdr:twoCellAnchor editAs="oneCell">
    <xdr:from>
      <xdr:col>0</xdr:col>
      <xdr:colOff>0</xdr:colOff>
      <xdr:row>240</xdr:row>
      <xdr:rowOff>0</xdr:rowOff>
    </xdr:from>
    <xdr:to>
      <xdr:col>7</xdr:col>
      <xdr:colOff>0</xdr:colOff>
      <xdr:row>269</xdr:row>
      <xdr:rowOff>26188</xdr:rowOff>
    </xdr:to>
    <xdr:pic>
      <xdr:nvPicPr>
        <xdr:cNvPr id="12" name="Immagine 11">
          <a:extLst>
            <a:ext uri="{FF2B5EF4-FFF2-40B4-BE49-F238E27FC236}">
              <a16:creationId xmlns:a16="http://schemas.microsoft.com/office/drawing/2014/main" xmlns="" id="{D037F2C4-BEAF-4452-B0A6-ACFDA8FD82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57588150"/>
          <a:ext cx="12458700" cy="5550688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0</xdr:col>
      <xdr:colOff>0</xdr:colOff>
      <xdr:row>197</xdr:row>
      <xdr:rowOff>-1</xdr:rowOff>
    </xdr:from>
    <xdr:to>
      <xdr:col>7</xdr:col>
      <xdr:colOff>0</xdr:colOff>
      <xdr:row>226</xdr:row>
      <xdr:rowOff>1428</xdr:rowOff>
    </xdr:to>
    <xdr:pic>
      <xdr:nvPicPr>
        <xdr:cNvPr id="13" name="Immagine 12">
          <a:extLst>
            <a:ext uri="{FF2B5EF4-FFF2-40B4-BE49-F238E27FC236}">
              <a16:creationId xmlns:a16="http://schemas.microsoft.com/office/drawing/2014/main" xmlns="" id="{402310AC-5194-4234-8D72-B0915E53BE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49396649"/>
          <a:ext cx="12458700" cy="5525929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>
    <xdr:from>
      <xdr:col>0</xdr:col>
      <xdr:colOff>0</xdr:colOff>
      <xdr:row>192</xdr:row>
      <xdr:rowOff>0</xdr:rowOff>
    </xdr:from>
    <xdr:to>
      <xdr:col>7</xdr:col>
      <xdr:colOff>0</xdr:colOff>
      <xdr:row>196</xdr:row>
      <xdr:rowOff>0</xdr:rowOff>
    </xdr:to>
    <xdr:sp macro="" textlink="">
      <xdr:nvSpPr>
        <xdr:cNvPr id="14" name="CasellaDiTesto 13">
          <a:extLst>
            <a:ext uri="{FF2B5EF4-FFF2-40B4-BE49-F238E27FC236}">
              <a16:creationId xmlns:a16="http://schemas.microsoft.com/office/drawing/2014/main" xmlns="" id="{76017E4E-D3F6-401F-A141-A623B88EBF00}"/>
            </a:ext>
          </a:extLst>
        </xdr:cNvPr>
        <xdr:cNvSpPr txBox="1"/>
      </xdr:nvSpPr>
      <xdr:spPr>
        <a:xfrm>
          <a:off x="0" y="48444150"/>
          <a:ext cx="12458700" cy="762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180000" tIns="180000" rIns="180000" bIns="180000" rtlCol="0" anchor="t"/>
        <a:lstStyle/>
        <a:p>
          <a:pPr algn="just"/>
          <a:r>
            <a:rPr lang="it-IT" sz="1500"/>
            <a:t>Poniamo i</a:t>
          </a:r>
          <a:r>
            <a:rPr lang="it-IT" sz="1500" baseline="0"/>
            <a:t> dati relativi a tutti i LED nello stesso grafico:</a:t>
          </a:r>
          <a:endParaRPr lang="it-IT" sz="1500"/>
        </a:p>
      </xdr:txBody>
    </xdr:sp>
    <xdr:clientData/>
  </xdr:twoCellAnchor>
  <xdr:twoCellAnchor>
    <xdr:from>
      <xdr:col>31</xdr:col>
      <xdr:colOff>1500187</xdr:colOff>
      <xdr:row>216</xdr:row>
      <xdr:rowOff>95248</xdr:rowOff>
    </xdr:from>
    <xdr:to>
      <xdr:col>39</xdr:col>
      <xdr:colOff>1976437</xdr:colOff>
      <xdr:row>233</xdr:row>
      <xdr:rowOff>47625</xdr:rowOff>
    </xdr:to>
    <xdr:sp macro="" textlink="">
      <xdr:nvSpPr>
        <xdr:cNvPr id="15" name="CasellaDiTesto 14">
          <a:extLst>
            <a:ext uri="{FF2B5EF4-FFF2-40B4-BE49-F238E27FC236}">
              <a16:creationId xmlns:a16="http://schemas.microsoft.com/office/drawing/2014/main" xmlns="" id="{7CD00461-0D7A-4BE0-8391-40739F6D1571}"/>
            </a:ext>
          </a:extLst>
        </xdr:cNvPr>
        <xdr:cNvSpPr txBox="1"/>
      </xdr:nvSpPr>
      <xdr:spPr>
        <a:xfrm>
          <a:off x="63003112" y="53111398"/>
          <a:ext cx="14678025" cy="3190877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180000" tIns="180000" rIns="180000" bIns="180000" rtlCol="0" anchor="t"/>
        <a:lstStyle/>
        <a:p>
          <a:pPr algn="just"/>
          <a:r>
            <a:rPr lang="it-IT" sz="1500"/>
            <a:t>I grafici per i vari LED</a:t>
          </a:r>
          <a:r>
            <a:rPr lang="it-IT" sz="1500" baseline="0"/>
            <a:t> hanno tutti la stessa scala sulle ordinate.</a:t>
          </a:r>
        </a:p>
        <a:p>
          <a:pPr algn="just"/>
          <a:r>
            <a:rPr lang="it-IT" sz="1500"/>
            <a:t>La tensione di arresto</a:t>
          </a:r>
          <a:r>
            <a:rPr lang="it-IT" sz="1500" baseline="0"/>
            <a:t> V</a:t>
          </a:r>
          <a:r>
            <a:rPr lang="it-IT" sz="1500" baseline="-25000"/>
            <a:t>c0</a:t>
          </a:r>
          <a:r>
            <a:rPr lang="it-IT" sz="1500" baseline="0"/>
            <a:t> è l'ascissa del punto di intersezione di due fit lineari, il primo fitta i punti della discesa a partire dal valore a controcampo nullo che giacciono su una stessa retta, il secondo fitta i punti che appartengono al plateau dall'ultimo punto fino a quello precedente al primo punto che si discosta visibilmente da un linea orizzontale. Per capire quali punti giacciono su una stessa retta abbiamo usato un righello posto sopra il grafico.</a:t>
          </a:r>
        </a:p>
        <a:p>
          <a:pPr algn="just"/>
          <a:r>
            <a:rPr lang="it-IT" sz="1500" baseline="0"/>
            <a:t>Scelti i punti da fittare, facciamo variare i punti scelti di una posizione in avanti e indietro e otteniamo altre due coppie di fit. L'errore sinistro e destro di V</a:t>
          </a:r>
          <a:r>
            <a:rPr lang="it-IT" sz="1500" baseline="-25000"/>
            <a:t>c0</a:t>
          </a:r>
          <a:r>
            <a:rPr lang="it-IT" sz="1500" baseline="0"/>
            <a:t> sono ottenuti come differenze tra l'ascissa dell'intersezione della prima coppia di fit con le altre due coppie. I fit rossi sono quelli iniziali e quello blu e verde sono quelli con i punti shiftati di una posizione in avanti e indietro.</a:t>
          </a:r>
        </a:p>
        <a:p>
          <a:pPr algn="just"/>
          <a:endParaRPr lang="it-IT" sz="1500"/>
        </a:p>
      </xdr:txBody>
    </xdr:sp>
    <xdr:clientData/>
  </xdr:twoCellAnchor>
  <xdr:twoCellAnchor editAs="oneCell">
    <xdr:from>
      <xdr:col>27</xdr:col>
      <xdr:colOff>0</xdr:colOff>
      <xdr:row>287</xdr:row>
      <xdr:rowOff>1</xdr:rowOff>
    </xdr:from>
    <xdr:to>
      <xdr:col>35</xdr:col>
      <xdr:colOff>5442</xdr:colOff>
      <xdr:row>317</xdr:row>
      <xdr:rowOff>38100</xdr:rowOff>
    </xdr:to>
    <xdr:pic>
      <xdr:nvPicPr>
        <xdr:cNvPr id="16" name="Immagine 15">
          <a:extLst>
            <a:ext uri="{FF2B5EF4-FFF2-40B4-BE49-F238E27FC236}">
              <a16:creationId xmlns:a16="http://schemas.microsoft.com/office/drawing/2014/main" xmlns="" id="{83FE5019-5932-4BB9-BC90-6B29CCFC62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53997225" y="68141851"/>
          <a:ext cx="14835867" cy="7467599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>
    <xdr:from>
      <xdr:col>14</xdr:col>
      <xdr:colOff>0</xdr:colOff>
      <xdr:row>26</xdr:row>
      <xdr:rowOff>0</xdr:rowOff>
    </xdr:from>
    <xdr:to>
      <xdr:col>18</xdr:col>
      <xdr:colOff>0</xdr:colOff>
      <xdr:row>33</xdr:row>
      <xdr:rowOff>0</xdr:rowOff>
    </xdr:to>
    <xdr:sp macro="" textlink="">
      <xdr:nvSpPr>
        <xdr:cNvPr id="17" name="CasellaDiTesto 16">
          <a:extLst>
            <a:ext uri="{FF2B5EF4-FFF2-40B4-BE49-F238E27FC236}">
              <a16:creationId xmlns:a16="http://schemas.microsoft.com/office/drawing/2014/main" xmlns="" id="{7C3736E9-4115-4376-BEB8-67C2AC006249}"/>
            </a:ext>
          </a:extLst>
        </xdr:cNvPr>
        <xdr:cNvSpPr txBox="1"/>
      </xdr:nvSpPr>
      <xdr:spPr>
        <a:xfrm>
          <a:off x="28174950" y="4953000"/>
          <a:ext cx="8934450" cy="13335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180000" tIns="180000" rIns="180000" bIns="180000" rtlCol="0" anchor="t"/>
        <a:lstStyle/>
        <a:p>
          <a:pPr algn="just"/>
          <a:r>
            <a:rPr lang="it-IT" sz="1500"/>
            <a:t>* L'errore sulle correnti è pari a quello di sensibilità</a:t>
          </a:r>
          <a:r>
            <a:rPr lang="it-IT" sz="1500" baseline="0"/>
            <a:t> abbiamo aspettato un tempo molto grande per ogni misura affinchè il valore di corrente fosse stabile fino all'ultima cifra.</a:t>
          </a:r>
          <a:endParaRPr lang="it-IT" sz="1500"/>
        </a:p>
      </xdr:txBody>
    </xdr:sp>
    <xdr:clientData/>
  </xdr:twoCellAnchor>
  <xdr:twoCellAnchor editAs="oneCell">
    <xdr:from>
      <xdr:col>17</xdr:col>
      <xdr:colOff>-1</xdr:colOff>
      <xdr:row>287</xdr:row>
      <xdr:rowOff>-1</xdr:rowOff>
    </xdr:from>
    <xdr:to>
      <xdr:col>24</xdr:col>
      <xdr:colOff>1</xdr:colOff>
      <xdr:row>313</xdr:row>
      <xdr:rowOff>38100</xdr:rowOff>
    </xdr:to>
    <xdr:pic>
      <xdr:nvPicPr>
        <xdr:cNvPr id="18" name="Immagine 17">
          <a:extLst>
            <a:ext uri="{FF2B5EF4-FFF2-40B4-BE49-F238E27FC236}">
              <a16:creationId xmlns:a16="http://schemas.microsoft.com/office/drawing/2014/main" xmlns="" id="{F56231F0-76D7-4C8D-AFC1-69B36D359A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34775774" y="68141849"/>
          <a:ext cx="14077952" cy="6477001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38</xdr:col>
      <xdr:colOff>1</xdr:colOff>
      <xdr:row>286</xdr:row>
      <xdr:rowOff>502226</xdr:rowOff>
    </xdr:from>
    <xdr:to>
      <xdr:col>51</xdr:col>
      <xdr:colOff>1</xdr:colOff>
      <xdr:row>309</xdr:row>
      <xdr:rowOff>0</xdr:rowOff>
    </xdr:to>
    <xdr:pic>
      <xdr:nvPicPr>
        <xdr:cNvPr id="19" name="Immagine 18">
          <a:extLst>
            <a:ext uri="{FF2B5EF4-FFF2-40B4-BE49-F238E27FC236}">
              <a16:creationId xmlns:a16="http://schemas.microsoft.com/office/drawing/2014/main" xmlns="" id="{10075406-4CB1-4D9F-8940-DB9EB05A13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4018776" y="68139251"/>
          <a:ext cx="11325225" cy="5450899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11</xdr:col>
      <xdr:colOff>0</xdr:colOff>
      <xdr:row>361</xdr:row>
      <xdr:rowOff>244928</xdr:rowOff>
    </xdr:from>
    <xdr:to>
      <xdr:col>17</xdr:col>
      <xdr:colOff>0</xdr:colOff>
      <xdr:row>385</xdr:row>
      <xdr:rowOff>2473</xdr:rowOff>
    </xdr:to>
    <xdr:pic>
      <xdr:nvPicPr>
        <xdr:cNvPr id="20" name="Immagine 19">
          <a:extLst>
            <a:ext uri="{FF2B5EF4-FFF2-40B4-BE49-F238E27FC236}">
              <a16:creationId xmlns:a16="http://schemas.microsoft.com/office/drawing/2014/main" xmlns="" id="{6887F045-81C3-4147-810B-B48DE93BE3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22326600" y="87046253"/>
          <a:ext cx="12449175" cy="5701145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17</xdr:col>
      <xdr:colOff>0</xdr:colOff>
      <xdr:row>362</xdr:row>
      <xdr:rowOff>0</xdr:rowOff>
    </xdr:from>
    <xdr:to>
      <xdr:col>24</xdr:col>
      <xdr:colOff>0</xdr:colOff>
      <xdr:row>388</xdr:row>
      <xdr:rowOff>1</xdr:rowOff>
    </xdr:to>
    <xdr:pic>
      <xdr:nvPicPr>
        <xdr:cNvPr id="21" name="Immagine 20">
          <a:extLst>
            <a:ext uri="{FF2B5EF4-FFF2-40B4-BE49-F238E27FC236}">
              <a16:creationId xmlns:a16="http://schemas.microsoft.com/office/drawing/2014/main" xmlns="" id="{E74B3587-DFDF-43FB-91F7-6818EA1F5D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34775775" y="87048975"/>
          <a:ext cx="14077950" cy="6438901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27</xdr:col>
      <xdr:colOff>0</xdr:colOff>
      <xdr:row>362</xdr:row>
      <xdr:rowOff>-1</xdr:rowOff>
    </xdr:from>
    <xdr:to>
      <xdr:col>35</xdr:col>
      <xdr:colOff>0</xdr:colOff>
      <xdr:row>390</xdr:row>
      <xdr:rowOff>0</xdr:rowOff>
    </xdr:to>
    <xdr:pic>
      <xdr:nvPicPr>
        <xdr:cNvPr id="22" name="Immagine 21">
          <a:extLst>
            <a:ext uri="{FF2B5EF4-FFF2-40B4-BE49-F238E27FC236}">
              <a16:creationId xmlns:a16="http://schemas.microsoft.com/office/drawing/2014/main" xmlns="" id="{1DC7DA06-45EB-430C-8A54-248B9A455A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3997225" y="87048974"/>
          <a:ext cx="14830425" cy="6934201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38</xdr:col>
      <xdr:colOff>1</xdr:colOff>
      <xdr:row>362</xdr:row>
      <xdr:rowOff>0</xdr:rowOff>
    </xdr:from>
    <xdr:to>
      <xdr:col>51</xdr:col>
      <xdr:colOff>1</xdr:colOff>
      <xdr:row>383</xdr:row>
      <xdr:rowOff>0</xdr:rowOff>
    </xdr:to>
    <xdr:pic>
      <xdr:nvPicPr>
        <xdr:cNvPr id="23" name="Immagine 22">
          <a:extLst>
            <a:ext uri="{FF2B5EF4-FFF2-40B4-BE49-F238E27FC236}">
              <a16:creationId xmlns:a16="http://schemas.microsoft.com/office/drawing/2014/main" xmlns="" id="{135DDE70-5982-4279-A224-76AFF4C70C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74018776" y="87048975"/>
          <a:ext cx="11325225" cy="5200650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11</xdr:col>
      <xdr:colOff>0</xdr:colOff>
      <xdr:row>325</xdr:row>
      <xdr:rowOff>0</xdr:rowOff>
    </xdr:from>
    <xdr:to>
      <xdr:col>17</xdr:col>
      <xdr:colOff>0</xdr:colOff>
      <xdr:row>346</xdr:row>
      <xdr:rowOff>228600</xdr:rowOff>
    </xdr:to>
    <xdr:pic>
      <xdr:nvPicPr>
        <xdr:cNvPr id="24" name="Immagine 23">
          <a:extLst>
            <a:ext uri="{FF2B5EF4-FFF2-40B4-BE49-F238E27FC236}">
              <a16:creationId xmlns:a16="http://schemas.microsoft.com/office/drawing/2014/main" xmlns="" id="{BECC9536-BB6F-4117-B78A-6CBD394ED4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22326600" y="77552550"/>
          <a:ext cx="12449175" cy="5762625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17</xdr:col>
      <xdr:colOff>1</xdr:colOff>
      <xdr:row>325</xdr:row>
      <xdr:rowOff>0</xdr:rowOff>
    </xdr:from>
    <xdr:to>
      <xdr:col>24</xdr:col>
      <xdr:colOff>0</xdr:colOff>
      <xdr:row>349</xdr:row>
      <xdr:rowOff>228599</xdr:rowOff>
    </xdr:to>
    <xdr:pic>
      <xdr:nvPicPr>
        <xdr:cNvPr id="25" name="Immagine 24">
          <a:extLst>
            <a:ext uri="{FF2B5EF4-FFF2-40B4-BE49-F238E27FC236}">
              <a16:creationId xmlns:a16="http://schemas.microsoft.com/office/drawing/2014/main" xmlns="" id="{A2D254B7-85B1-463C-B89E-146C58D8B8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34775776" y="77552550"/>
          <a:ext cx="14077949" cy="6505574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27</xdr:col>
      <xdr:colOff>0</xdr:colOff>
      <xdr:row>325</xdr:row>
      <xdr:rowOff>0</xdr:rowOff>
    </xdr:from>
    <xdr:to>
      <xdr:col>35</xdr:col>
      <xdr:colOff>0</xdr:colOff>
      <xdr:row>351</xdr:row>
      <xdr:rowOff>228599</xdr:rowOff>
    </xdr:to>
    <xdr:pic>
      <xdr:nvPicPr>
        <xdr:cNvPr id="26" name="Immagine 25">
          <a:extLst>
            <a:ext uri="{FF2B5EF4-FFF2-40B4-BE49-F238E27FC236}">
              <a16:creationId xmlns:a16="http://schemas.microsoft.com/office/drawing/2014/main" xmlns="" id="{F43ACB20-979F-4B9E-B16F-108B285667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53997225" y="77552550"/>
          <a:ext cx="14830425" cy="7000874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38</xdr:col>
      <xdr:colOff>1</xdr:colOff>
      <xdr:row>325</xdr:row>
      <xdr:rowOff>-1</xdr:rowOff>
    </xdr:from>
    <xdr:to>
      <xdr:col>51</xdr:col>
      <xdr:colOff>1</xdr:colOff>
      <xdr:row>345</xdr:row>
      <xdr:rowOff>4328</xdr:rowOff>
    </xdr:to>
    <xdr:pic>
      <xdr:nvPicPr>
        <xdr:cNvPr id="27" name="Immagine 26">
          <a:extLst>
            <a:ext uri="{FF2B5EF4-FFF2-40B4-BE49-F238E27FC236}">
              <a16:creationId xmlns:a16="http://schemas.microsoft.com/office/drawing/2014/main" xmlns="" id="{EF7E7BF5-F878-48FC-9C89-7A32083E42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74018776" y="77552549"/>
          <a:ext cx="11325225" cy="5290704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11</xdr:col>
      <xdr:colOff>-1</xdr:colOff>
      <xdr:row>402</xdr:row>
      <xdr:rowOff>0</xdr:rowOff>
    </xdr:from>
    <xdr:to>
      <xdr:col>17</xdr:col>
      <xdr:colOff>3710</xdr:colOff>
      <xdr:row>426</xdr:row>
      <xdr:rowOff>0</xdr:rowOff>
    </xdr:to>
    <xdr:pic>
      <xdr:nvPicPr>
        <xdr:cNvPr id="28" name="Immagine 27">
          <a:extLst>
            <a:ext uri="{FF2B5EF4-FFF2-40B4-BE49-F238E27FC236}">
              <a16:creationId xmlns:a16="http://schemas.microsoft.com/office/drawing/2014/main" xmlns="" id="{2127F3D0-2870-4D6A-B143-B490F088AB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22326599" y="96954975"/>
          <a:ext cx="12452886" cy="5943600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17</xdr:col>
      <xdr:colOff>0</xdr:colOff>
      <xdr:row>402</xdr:row>
      <xdr:rowOff>-1</xdr:rowOff>
    </xdr:from>
    <xdr:to>
      <xdr:col>24</xdr:col>
      <xdr:colOff>0</xdr:colOff>
      <xdr:row>426</xdr:row>
      <xdr:rowOff>0</xdr:rowOff>
    </xdr:to>
    <xdr:pic>
      <xdr:nvPicPr>
        <xdr:cNvPr id="29" name="Immagine 28">
          <a:extLst>
            <a:ext uri="{FF2B5EF4-FFF2-40B4-BE49-F238E27FC236}">
              <a16:creationId xmlns:a16="http://schemas.microsoft.com/office/drawing/2014/main" xmlns="" id="{9F70BBBD-DF97-4CD2-91A6-6EEA19D9F9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34775775" y="96954974"/>
          <a:ext cx="14077950" cy="5943601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27</xdr:col>
      <xdr:colOff>0</xdr:colOff>
      <xdr:row>402</xdr:row>
      <xdr:rowOff>-1</xdr:rowOff>
    </xdr:from>
    <xdr:to>
      <xdr:col>35</xdr:col>
      <xdr:colOff>0</xdr:colOff>
      <xdr:row>429</xdr:row>
      <xdr:rowOff>0</xdr:rowOff>
    </xdr:to>
    <xdr:pic>
      <xdr:nvPicPr>
        <xdr:cNvPr id="30" name="Immagine 29">
          <a:extLst>
            <a:ext uri="{FF2B5EF4-FFF2-40B4-BE49-F238E27FC236}">
              <a16:creationId xmlns:a16="http://schemas.microsoft.com/office/drawing/2014/main" xmlns="" id="{67E9EABA-0D6D-43C7-9D69-14A2D70AA2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53997225" y="96954974"/>
          <a:ext cx="14830425" cy="6686551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38</xdr:col>
      <xdr:colOff>0</xdr:colOff>
      <xdr:row>402</xdr:row>
      <xdr:rowOff>-1</xdr:rowOff>
    </xdr:from>
    <xdr:to>
      <xdr:col>51</xdr:col>
      <xdr:colOff>0</xdr:colOff>
      <xdr:row>422</xdr:row>
      <xdr:rowOff>4328</xdr:rowOff>
    </xdr:to>
    <xdr:pic>
      <xdr:nvPicPr>
        <xdr:cNvPr id="31" name="Immagine 30">
          <a:extLst>
            <a:ext uri="{FF2B5EF4-FFF2-40B4-BE49-F238E27FC236}">
              <a16:creationId xmlns:a16="http://schemas.microsoft.com/office/drawing/2014/main" xmlns="" id="{1E43E7D5-1C94-4AD9-916E-658A162BFF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74018775" y="96954974"/>
          <a:ext cx="11325225" cy="4957329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11</xdr:col>
      <xdr:colOff>-1</xdr:colOff>
      <xdr:row>437</xdr:row>
      <xdr:rowOff>0</xdr:rowOff>
    </xdr:from>
    <xdr:to>
      <xdr:col>17</xdr:col>
      <xdr:colOff>3710</xdr:colOff>
      <xdr:row>460</xdr:row>
      <xdr:rowOff>1</xdr:rowOff>
    </xdr:to>
    <xdr:pic>
      <xdr:nvPicPr>
        <xdr:cNvPr id="32" name="Immagine 31">
          <a:extLst>
            <a:ext uri="{FF2B5EF4-FFF2-40B4-BE49-F238E27FC236}">
              <a16:creationId xmlns:a16="http://schemas.microsoft.com/office/drawing/2014/main" xmlns="" id="{C352B4D2-94D7-4EA8-9A4C-78899718CD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22326599" y="105622725"/>
          <a:ext cx="12452886" cy="5695951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17</xdr:col>
      <xdr:colOff>0</xdr:colOff>
      <xdr:row>437</xdr:row>
      <xdr:rowOff>0</xdr:rowOff>
    </xdr:from>
    <xdr:to>
      <xdr:col>24</xdr:col>
      <xdr:colOff>0</xdr:colOff>
      <xdr:row>463</xdr:row>
      <xdr:rowOff>1</xdr:rowOff>
    </xdr:to>
    <xdr:pic>
      <xdr:nvPicPr>
        <xdr:cNvPr id="33" name="Immagine 32">
          <a:extLst>
            <a:ext uri="{FF2B5EF4-FFF2-40B4-BE49-F238E27FC236}">
              <a16:creationId xmlns:a16="http://schemas.microsoft.com/office/drawing/2014/main" xmlns="" id="{1643E713-D46D-4FD1-8671-F4159105EE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34775775" y="105622725"/>
          <a:ext cx="14077950" cy="6438901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27</xdr:col>
      <xdr:colOff>-1</xdr:colOff>
      <xdr:row>437</xdr:row>
      <xdr:rowOff>48297</xdr:rowOff>
    </xdr:from>
    <xdr:to>
      <xdr:col>35</xdr:col>
      <xdr:colOff>0</xdr:colOff>
      <xdr:row>467</xdr:row>
      <xdr:rowOff>1</xdr:rowOff>
    </xdr:to>
    <xdr:pic>
      <xdr:nvPicPr>
        <xdr:cNvPr id="34" name="Immagine 33">
          <a:extLst>
            <a:ext uri="{FF2B5EF4-FFF2-40B4-BE49-F238E27FC236}">
              <a16:creationId xmlns:a16="http://schemas.microsoft.com/office/drawing/2014/main" xmlns="" id="{31B04B7A-B352-4BCA-BF99-9B720E5242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53997224" y="105671022"/>
          <a:ext cx="14830426" cy="7381204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38</xdr:col>
      <xdr:colOff>1</xdr:colOff>
      <xdr:row>437</xdr:row>
      <xdr:rowOff>0</xdr:rowOff>
    </xdr:from>
    <xdr:to>
      <xdr:col>51</xdr:col>
      <xdr:colOff>1</xdr:colOff>
      <xdr:row>458</xdr:row>
      <xdr:rowOff>0</xdr:rowOff>
    </xdr:to>
    <xdr:pic>
      <xdr:nvPicPr>
        <xdr:cNvPr id="35" name="Immagine 34">
          <a:extLst>
            <a:ext uri="{FF2B5EF4-FFF2-40B4-BE49-F238E27FC236}">
              <a16:creationId xmlns:a16="http://schemas.microsoft.com/office/drawing/2014/main" xmlns="" id="{58732AD4-582C-49BE-B614-7A2610EA8C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74018776" y="105622725"/>
          <a:ext cx="11325225" cy="5200650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11</xdr:col>
      <xdr:colOff>-1</xdr:colOff>
      <xdr:row>473</xdr:row>
      <xdr:rowOff>244928</xdr:rowOff>
    </xdr:from>
    <xdr:to>
      <xdr:col>17</xdr:col>
      <xdr:colOff>3710</xdr:colOff>
      <xdr:row>497</xdr:row>
      <xdr:rowOff>2474</xdr:rowOff>
    </xdr:to>
    <xdr:pic>
      <xdr:nvPicPr>
        <xdr:cNvPr id="36" name="Immagine 35">
          <a:extLst>
            <a:ext uri="{FF2B5EF4-FFF2-40B4-BE49-F238E27FC236}">
              <a16:creationId xmlns:a16="http://schemas.microsoft.com/office/drawing/2014/main" xmlns="" id="{2C7A47E1-23FC-40CF-99D0-F4C5B46198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22326599" y="114783053"/>
          <a:ext cx="12452886" cy="5701146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17</xdr:col>
      <xdr:colOff>0</xdr:colOff>
      <xdr:row>474</xdr:row>
      <xdr:rowOff>0</xdr:rowOff>
    </xdr:from>
    <xdr:to>
      <xdr:col>24</xdr:col>
      <xdr:colOff>0</xdr:colOff>
      <xdr:row>500</xdr:row>
      <xdr:rowOff>0</xdr:rowOff>
    </xdr:to>
    <xdr:pic>
      <xdr:nvPicPr>
        <xdr:cNvPr id="37" name="Immagine 36">
          <a:extLst>
            <a:ext uri="{FF2B5EF4-FFF2-40B4-BE49-F238E27FC236}">
              <a16:creationId xmlns:a16="http://schemas.microsoft.com/office/drawing/2014/main" xmlns="" id="{E2F3E7A7-4C19-4DDF-9346-62AD3E49D1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34775775" y="114785775"/>
          <a:ext cx="14077950" cy="6438900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27</xdr:col>
      <xdr:colOff>0</xdr:colOff>
      <xdr:row>474</xdr:row>
      <xdr:rowOff>0</xdr:rowOff>
    </xdr:from>
    <xdr:to>
      <xdr:col>35</xdr:col>
      <xdr:colOff>0</xdr:colOff>
      <xdr:row>500</xdr:row>
      <xdr:rowOff>0</xdr:rowOff>
    </xdr:to>
    <xdr:pic>
      <xdr:nvPicPr>
        <xdr:cNvPr id="38" name="Immagine 37">
          <a:extLst>
            <a:ext uri="{FF2B5EF4-FFF2-40B4-BE49-F238E27FC236}">
              <a16:creationId xmlns:a16="http://schemas.microsoft.com/office/drawing/2014/main" xmlns="" id="{4D9A7B15-3147-489C-8BCA-9180BA1AF3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53997225" y="114785775"/>
          <a:ext cx="14830425" cy="6438900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38</xdr:col>
      <xdr:colOff>1</xdr:colOff>
      <xdr:row>474</xdr:row>
      <xdr:rowOff>0</xdr:rowOff>
    </xdr:from>
    <xdr:to>
      <xdr:col>51</xdr:col>
      <xdr:colOff>1</xdr:colOff>
      <xdr:row>494</xdr:row>
      <xdr:rowOff>0</xdr:rowOff>
    </xdr:to>
    <xdr:pic>
      <xdr:nvPicPr>
        <xdr:cNvPr id="39" name="Immagine 38">
          <a:extLst>
            <a:ext uri="{FF2B5EF4-FFF2-40B4-BE49-F238E27FC236}">
              <a16:creationId xmlns:a16="http://schemas.microsoft.com/office/drawing/2014/main" xmlns="" id="{5D745659-68BF-4A38-AAE8-161B1B6503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74018776" y="114785775"/>
          <a:ext cx="11325225" cy="4953000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11</xdr:col>
      <xdr:colOff>-1</xdr:colOff>
      <xdr:row>505</xdr:row>
      <xdr:rowOff>0</xdr:rowOff>
    </xdr:from>
    <xdr:to>
      <xdr:col>17</xdr:col>
      <xdr:colOff>3710</xdr:colOff>
      <xdr:row>527</xdr:row>
      <xdr:rowOff>0</xdr:rowOff>
    </xdr:to>
    <xdr:pic>
      <xdr:nvPicPr>
        <xdr:cNvPr id="40" name="Immagine 39">
          <a:extLst>
            <a:ext uri="{FF2B5EF4-FFF2-40B4-BE49-F238E27FC236}">
              <a16:creationId xmlns:a16="http://schemas.microsoft.com/office/drawing/2014/main" xmlns="" id="{CB5F06B7-E19F-4EE5-95C6-372AE92D9E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22326599" y="122462925"/>
          <a:ext cx="12452886" cy="5448300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17</xdr:col>
      <xdr:colOff>0</xdr:colOff>
      <xdr:row>504</xdr:row>
      <xdr:rowOff>242453</xdr:rowOff>
    </xdr:from>
    <xdr:to>
      <xdr:col>24</xdr:col>
      <xdr:colOff>0</xdr:colOff>
      <xdr:row>533</xdr:row>
      <xdr:rowOff>4327</xdr:rowOff>
    </xdr:to>
    <xdr:pic>
      <xdr:nvPicPr>
        <xdr:cNvPr id="41" name="Immagine 40">
          <a:extLst>
            <a:ext uri="{FF2B5EF4-FFF2-40B4-BE49-F238E27FC236}">
              <a16:creationId xmlns:a16="http://schemas.microsoft.com/office/drawing/2014/main" xmlns="" id="{00FE2857-AD03-40FA-82CC-A19AFDE22D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34775775" y="122457728"/>
          <a:ext cx="14077950" cy="6943724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27</xdr:col>
      <xdr:colOff>0</xdr:colOff>
      <xdr:row>504</xdr:row>
      <xdr:rowOff>242453</xdr:rowOff>
    </xdr:from>
    <xdr:to>
      <xdr:col>35</xdr:col>
      <xdr:colOff>0</xdr:colOff>
      <xdr:row>534</xdr:row>
      <xdr:rowOff>4328</xdr:rowOff>
    </xdr:to>
    <xdr:pic>
      <xdr:nvPicPr>
        <xdr:cNvPr id="42" name="Immagine 41">
          <a:extLst>
            <a:ext uri="{FF2B5EF4-FFF2-40B4-BE49-F238E27FC236}">
              <a16:creationId xmlns:a16="http://schemas.microsoft.com/office/drawing/2014/main" xmlns="" id="{73FE4C4A-3000-4B15-9EE6-101AA3816D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53997225" y="122457728"/>
          <a:ext cx="14830425" cy="7191375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38</xdr:col>
      <xdr:colOff>1</xdr:colOff>
      <xdr:row>504</xdr:row>
      <xdr:rowOff>242453</xdr:rowOff>
    </xdr:from>
    <xdr:to>
      <xdr:col>51</xdr:col>
      <xdr:colOff>1</xdr:colOff>
      <xdr:row>525</xdr:row>
      <xdr:rowOff>4329</xdr:rowOff>
    </xdr:to>
    <xdr:pic>
      <xdr:nvPicPr>
        <xdr:cNvPr id="43" name="Immagine 42">
          <a:extLst>
            <a:ext uri="{FF2B5EF4-FFF2-40B4-BE49-F238E27FC236}">
              <a16:creationId xmlns:a16="http://schemas.microsoft.com/office/drawing/2014/main" xmlns="" id="{D5CC9F17-5325-4646-9387-5E1356F667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74018776" y="122457728"/>
          <a:ext cx="11325225" cy="4962526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17</xdr:col>
      <xdr:colOff>1</xdr:colOff>
      <xdr:row>580</xdr:row>
      <xdr:rowOff>0</xdr:rowOff>
    </xdr:from>
    <xdr:to>
      <xdr:col>24</xdr:col>
      <xdr:colOff>1</xdr:colOff>
      <xdr:row>613</xdr:row>
      <xdr:rowOff>0</xdr:rowOff>
    </xdr:to>
    <xdr:pic>
      <xdr:nvPicPr>
        <xdr:cNvPr id="44" name="Immagine 43">
          <a:extLst>
            <a:ext uri="{FF2B5EF4-FFF2-40B4-BE49-F238E27FC236}">
              <a16:creationId xmlns:a16="http://schemas.microsoft.com/office/drawing/2014/main" xmlns="" id="{B1BF14A5-4AD7-4932-A9A6-647E790718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34775776" y="139093575"/>
          <a:ext cx="14077950" cy="6286500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17</xdr:col>
      <xdr:colOff>0</xdr:colOff>
      <xdr:row>546</xdr:row>
      <xdr:rowOff>0</xdr:rowOff>
    </xdr:from>
    <xdr:to>
      <xdr:col>24</xdr:col>
      <xdr:colOff>0</xdr:colOff>
      <xdr:row>579</xdr:row>
      <xdr:rowOff>0</xdr:rowOff>
    </xdr:to>
    <xdr:pic>
      <xdr:nvPicPr>
        <xdr:cNvPr id="45" name="Immagine 44">
          <a:extLst>
            <a:ext uri="{FF2B5EF4-FFF2-40B4-BE49-F238E27FC236}">
              <a16:creationId xmlns:a16="http://schemas.microsoft.com/office/drawing/2014/main" xmlns="" id="{F186B0FA-ADA4-4302-9071-E6D6CD753B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34775775" y="132616575"/>
          <a:ext cx="14077950" cy="6286500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27</xdr:col>
      <xdr:colOff>-1</xdr:colOff>
      <xdr:row>546</xdr:row>
      <xdr:rowOff>0</xdr:rowOff>
    </xdr:from>
    <xdr:to>
      <xdr:col>35</xdr:col>
      <xdr:colOff>0</xdr:colOff>
      <xdr:row>580</xdr:row>
      <xdr:rowOff>0</xdr:rowOff>
    </xdr:to>
    <xdr:pic>
      <xdr:nvPicPr>
        <xdr:cNvPr id="46" name="Immagine 45">
          <a:extLst>
            <a:ext uri="{FF2B5EF4-FFF2-40B4-BE49-F238E27FC236}">
              <a16:creationId xmlns:a16="http://schemas.microsoft.com/office/drawing/2014/main" xmlns="" id="{B9FD7BAF-D2B1-4DC7-8337-28D52F00AC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53997224" y="132616575"/>
          <a:ext cx="14830426" cy="6477000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27</xdr:col>
      <xdr:colOff>-1</xdr:colOff>
      <xdr:row>580</xdr:row>
      <xdr:rowOff>0</xdr:rowOff>
    </xdr:from>
    <xdr:to>
      <xdr:col>35</xdr:col>
      <xdr:colOff>0</xdr:colOff>
      <xdr:row>614</xdr:row>
      <xdr:rowOff>0</xdr:rowOff>
    </xdr:to>
    <xdr:pic>
      <xdr:nvPicPr>
        <xdr:cNvPr id="47" name="Immagine 46">
          <a:extLst>
            <a:ext uri="{FF2B5EF4-FFF2-40B4-BE49-F238E27FC236}">
              <a16:creationId xmlns:a16="http://schemas.microsoft.com/office/drawing/2014/main" xmlns="" id="{A1B14A62-1F1E-41BE-9294-58687E2C5E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53997224" y="139093575"/>
          <a:ext cx="14830426" cy="6477000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38</xdr:col>
      <xdr:colOff>0</xdr:colOff>
      <xdr:row>568</xdr:row>
      <xdr:rowOff>0</xdr:rowOff>
    </xdr:from>
    <xdr:to>
      <xdr:col>51</xdr:col>
      <xdr:colOff>23812</xdr:colOff>
      <xdr:row>593</xdr:row>
      <xdr:rowOff>173060</xdr:rowOff>
    </xdr:to>
    <xdr:pic>
      <xdr:nvPicPr>
        <xdr:cNvPr id="48" name="Immagine 47">
          <a:extLst>
            <a:ext uri="{FF2B5EF4-FFF2-40B4-BE49-F238E27FC236}">
              <a16:creationId xmlns:a16="http://schemas.microsoft.com/office/drawing/2014/main" xmlns="" id="{7745F7F3-57C9-4428-8450-26F8BC3D25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74018775" y="136807575"/>
          <a:ext cx="11349037" cy="4935560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38</xdr:col>
      <xdr:colOff>0</xdr:colOff>
      <xdr:row>595</xdr:row>
      <xdr:rowOff>0</xdr:rowOff>
    </xdr:from>
    <xdr:to>
      <xdr:col>51</xdr:col>
      <xdr:colOff>0</xdr:colOff>
      <xdr:row>622</xdr:row>
      <xdr:rowOff>0</xdr:rowOff>
    </xdr:to>
    <xdr:pic>
      <xdr:nvPicPr>
        <xdr:cNvPr id="49" name="Immagine 48">
          <a:extLst>
            <a:ext uri="{FF2B5EF4-FFF2-40B4-BE49-F238E27FC236}">
              <a16:creationId xmlns:a16="http://schemas.microsoft.com/office/drawing/2014/main" xmlns="" id="{F80996E2-CA79-417B-874B-46D3089490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74018775" y="141951075"/>
          <a:ext cx="11325225" cy="5143500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11</xdr:col>
      <xdr:colOff>-1</xdr:colOff>
      <xdr:row>546</xdr:row>
      <xdr:rowOff>0</xdr:rowOff>
    </xdr:from>
    <xdr:to>
      <xdr:col>17</xdr:col>
      <xdr:colOff>7852</xdr:colOff>
      <xdr:row>575</xdr:row>
      <xdr:rowOff>0</xdr:rowOff>
    </xdr:to>
    <xdr:pic>
      <xdr:nvPicPr>
        <xdr:cNvPr id="50" name="Immagine 49">
          <a:extLst>
            <a:ext uri="{FF2B5EF4-FFF2-40B4-BE49-F238E27FC236}">
              <a16:creationId xmlns:a16="http://schemas.microsoft.com/office/drawing/2014/main" xmlns="" id="{51F21FAE-DD4C-45E7-87F1-1B3A7AB612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22326599" y="132616575"/>
          <a:ext cx="12457028" cy="5524500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>
    <xdr:from>
      <xdr:col>17</xdr:col>
      <xdr:colOff>0</xdr:colOff>
      <xdr:row>284</xdr:row>
      <xdr:rowOff>0</xdr:rowOff>
    </xdr:from>
    <xdr:to>
      <xdr:col>24</xdr:col>
      <xdr:colOff>0</xdr:colOff>
      <xdr:row>287</xdr:row>
      <xdr:rowOff>0</xdr:rowOff>
    </xdr:to>
    <xdr:sp macro="" textlink="">
      <xdr:nvSpPr>
        <xdr:cNvPr id="51" name="CasellaDiTesto 50">
          <a:extLst>
            <a:ext uri="{FF2B5EF4-FFF2-40B4-BE49-F238E27FC236}">
              <a16:creationId xmlns:a16="http://schemas.microsoft.com/office/drawing/2014/main" xmlns="" id="{7DD05A6D-17FB-480B-9F06-6FAD3C0C5232}"/>
            </a:ext>
          </a:extLst>
        </xdr:cNvPr>
        <xdr:cNvSpPr txBox="1"/>
      </xdr:nvSpPr>
      <xdr:spPr>
        <a:xfrm>
          <a:off x="34775775" y="66113025"/>
          <a:ext cx="14077950" cy="2028825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180000" tIns="180000" rIns="180000" bIns="180000" rtlCol="0" anchor="t"/>
        <a:lstStyle/>
        <a:p>
          <a:pPr algn="just"/>
          <a:r>
            <a:rPr lang="it-IT" sz="1500"/>
            <a:t>Partendo dal punto numero 0 fittiamo linearmente i punti della discesa che sembrano</a:t>
          </a:r>
          <a:r>
            <a:rPr lang="it-IT" sz="1500" baseline="0"/>
            <a:t> giacere su una stessa retta; fittiamo poi linearmente i punti del plateau che sembrano giacere sulla stessa retta orizzontale partendo dall'ultimo punto. I pesi nei fit sono tutti pari a 1 perchè non ci interessa verificare un modello teorico con il test del </a:t>
          </a:r>
          <a:r>
            <a:rPr lang="el-GR" sz="1500" baseline="0">
              <a:latin typeface="Calibri" panose="020F0502020204030204" pitchFamily="34" charset="0"/>
              <a:cs typeface="Calibri" panose="020F0502020204030204" pitchFamily="34" charset="0"/>
            </a:rPr>
            <a:t>χ</a:t>
          </a:r>
          <a:r>
            <a:rPr lang="it-IT" sz="1500" baseline="30000">
              <a:latin typeface="Calibri" panose="020F0502020204030204" pitchFamily="34" charset="0"/>
              <a:cs typeface="Calibri" panose="020F0502020204030204" pitchFamily="34" charset="0"/>
            </a:rPr>
            <a:t>2</a:t>
          </a:r>
          <a:r>
            <a:rPr lang="it-IT" sz="1500" baseline="0"/>
            <a:t> ma semplicemente avvicinarci il più possibile ai punti. V</a:t>
          </a:r>
          <a:r>
            <a:rPr lang="it-IT" sz="1500" baseline="-25000"/>
            <a:t>c0</a:t>
          </a:r>
          <a:r>
            <a:rPr lang="it-IT" sz="1500" baseline="0"/>
            <a:t> è l'ascissa dell'incrocio tra i due fit lineari. Ripetiamo questi due fit spostando di una posizione in avanti e indietro gli intervalli di punti, ottenendo pertanto altri 4 fit e altri due valori di V</a:t>
          </a:r>
          <a:r>
            <a:rPr lang="it-IT" sz="1500" baseline="-25000"/>
            <a:t>c0</a:t>
          </a:r>
          <a:r>
            <a:rPr lang="it-IT" sz="1500" baseline="0"/>
            <a:t>. Ordiniamo i tre valori ottenuti di V</a:t>
          </a:r>
          <a:r>
            <a:rPr lang="it-IT" sz="1500" baseline="-25000"/>
            <a:t>c0 </a:t>
          </a:r>
          <a:r>
            <a:rPr lang="it-IT" sz="1500" baseline="0"/>
            <a:t>in ordine crescente. Gli errori sinistro </a:t>
          </a:r>
          <a:r>
            <a:rPr lang="el-GR" sz="15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σ</a:t>
          </a:r>
          <a:r>
            <a:rPr lang="it-IT" sz="15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Vc0</a:t>
          </a:r>
          <a:r>
            <a:rPr lang="it-IT" sz="15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sx</a:t>
          </a:r>
          <a:r>
            <a:rPr lang="it-IT" sz="1500" baseline="0"/>
            <a:t> e destro </a:t>
          </a:r>
          <a:r>
            <a:rPr lang="el-GR" sz="15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σ</a:t>
          </a:r>
          <a:r>
            <a:rPr lang="it-IT" sz="15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Vc0</a:t>
          </a:r>
          <a:r>
            <a:rPr lang="it-IT" sz="15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dx</a:t>
          </a:r>
          <a:r>
            <a:rPr lang="it-IT" sz="1500" baseline="0"/>
            <a:t> associati a V</a:t>
          </a:r>
          <a:r>
            <a:rPr lang="it-IT" sz="1500" baseline="-25000"/>
            <a:t>c0</a:t>
          </a:r>
          <a:r>
            <a:rPr lang="it-IT" sz="1500" baseline="0"/>
            <a:t>  sono ottenuti rispettivamente come differenza tra il secondo valore di e il primo e come differenza tra il terzo valore e il secondo valore nel vettore precedentemente ordinato.</a:t>
          </a:r>
        </a:p>
        <a:p>
          <a:pPr algn="just"/>
          <a:r>
            <a:rPr lang="it-IT" sz="1500" baseline="0"/>
            <a:t>In figura il tratto continuo è associato ai due fit inziali, quella tratteggiata ai fit con i punti shiftati di una posizione in avanti e quella puntinata a quella shiftati di una posizione indietro.</a:t>
          </a:r>
          <a:endParaRPr lang="it-IT" sz="1500"/>
        </a:p>
      </xdr:txBody>
    </xdr:sp>
    <xdr:clientData/>
  </xdr:twoCellAnchor>
  <xdr:twoCellAnchor>
    <xdr:from>
      <xdr:col>27</xdr:col>
      <xdr:colOff>0</xdr:colOff>
      <xdr:row>284</xdr:row>
      <xdr:rowOff>0</xdr:rowOff>
    </xdr:from>
    <xdr:to>
      <xdr:col>35</xdr:col>
      <xdr:colOff>0</xdr:colOff>
      <xdr:row>287</xdr:row>
      <xdr:rowOff>0</xdr:rowOff>
    </xdr:to>
    <xdr:sp macro="" textlink="">
      <xdr:nvSpPr>
        <xdr:cNvPr id="52" name="CasellaDiTesto 51">
          <a:extLst>
            <a:ext uri="{FF2B5EF4-FFF2-40B4-BE49-F238E27FC236}">
              <a16:creationId xmlns:a16="http://schemas.microsoft.com/office/drawing/2014/main" xmlns="" id="{36FFF73D-8D26-4D3E-B10D-6A4B654B0FA0}"/>
            </a:ext>
          </a:extLst>
        </xdr:cNvPr>
        <xdr:cNvSpPr txBox="1"/>
      </xdr:nvSpPr>
      <xdr:spPr>
        <a:xfrm>
          <a:off x="53997225" y="66113025"/>
          <a:ext cx="14830425" cy="2028825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180000" tIns="180000" rIns="180000" bIns="180000" rtlCol="0" anchor="t"/>
        <a:lstStyle/>
        <a:p>
          <a:r>
            <a:rPr lang="it-IT" sz="1500"/>
            <a:t>Fittiamo linearmente i due punti</a:t>
          </a:r>
          <a:r>
            <a:rPr lang="it-IT" sz="1500" baseline="0"/>
            <a:t> le cui correnti si trovano a cavallo del valore di corrente nulla. V</a:t>
          </a:r>
          <a:r>
            <a:rPr lang="it-IT" sz="1500" baseline="-25000"/>
            <a:t>c0</a:t>
          </a:r>
          <a:r>
            <a:rPr lang="it-IT" sz="1500" baseline="0"/>
            <a:t> è l'intercetta della retta di fit con l'asse i = 0 e l'errore su V</a:t>
          </a:r>
          <a:r>
            <a:rPr lang="it-IT" sz="1500" baseline="-25000"/>
            <a:t>c0</a:t>
          </a:r>
          <a:r>
            <a:rPr lang="it-IT" sz="1500" baseline="0"/>
            <a:t> è l'errore sull'intercetta restituito dal fit. Il fit è fatto tenendo conto degli errori sulle grandezze, a differenza del primo metodo.</a:t>
          </a:r>
          <a:endParaRPr lang="it-IT" sz="1500"/>
        </a:p>
      </xdr:txBody>
    </xdr:sp>
    <xdr:clientData/>
  </xdr:twoCellAnchor>
  <xdr:twoCellAnchor>
    <xdr:from>
      <xdr:col>38</xdr:col>
      <xdr:colOff>0</xdr:colOff>
      <xdr:row>284</xdr:row>
      <xdr:rowOff>0</xdr:rowOff>
    </xdr:from>
    <xdr:to>
      <xdr:col>51</xdr:col>
      <xdr:colOff>0</xdr:colOff>
      <xdr:row>287</xdr:row>
      <xdr:rowOff>0</xdr:rowOff>
    </xdr:to>
    <xdr:sp macro="" textlink="">
      <xdr:nvSpPr>
        <xdr:cNvPr id="53" name="CasellaDiTesto 52">
          <a:extLst>
            <a:ext uri="{FF2B5EF4-FFF2-40B4-BE49-F238E27FC236}">
              <a16:creationId xmlns:a16="http://schemas.microsoft.com/office/drawing/2014/main" xmlns="" id="{9106868F-EE65-44B8-959C-FCF43E278FC3}"/>
            </a:ext>
          </a:extLst>
        </xdr:cNvPr>
        <xdr:cNvSpPr txBox="1"/>
      </xdr:nvSpPr>
      <xdr:spPr>
        <a:xfrm>
          <a:off x="74018775" y="66113025"/>
          <a:ext cx="11325225" cy="2028825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180000" tIns="180000" rIns="180000" bIns="180000" rtlCol="0" anchor="t"/>
        <a:lstStyle/>
        <a:p>
          <a:r>
            <a:rPr lang="it-IT" sz="1500"/>
            <a:t>Fittiamo</a:t>
          </a:r>
          <a:r>
            <a:rPr lang="it-IT" sz="1500" baseline="0"/>
            <a:t> gli ultimi 5 punti nuoivamente con pesi tutti posti uguali a 1. V</a:t>
          </a:r>
          <a:r>
            <a:rPr lang="it-IT" sz="1500" baseline="-25000"/>
            <a:t>c0</a:t>
          </a:r>
          <a:r>
            <a:rPr lang="it-IT" sz="1500" baseline="0"/>
            <a:t> è il primo valore che si discosta più di 3</a:t>
          </a:r>
          <a:r>
            <a:rPr lang="el-GR" sz="1500" baseline="0">
              <a:latin typeface="Calibri" panose="020F0502020204030204" pitchFamily="34" charset="0"/>
              <a:cs typeface="Calibri" panose="020F0502020204030204" pitchFamily="34" charset="0"/>
            </a:rPr>
            <a:t>σ</a:t>
          </a:r>
          <a:r>
            <a:rPr lang="it-IT" sz="1500" baseline="0"/>
            <a:t> dal valore di corrente di plateau trovato dal fit. Il gruppo dal quale abbiamo preso i dati ha utilizzato un errore di 0.00002 sulle correnti. Se assumiamo che il gruppo da cui habbiamo preso i dati ha eseguito la presa dati nel tempo previsto (a differenza di noi che abbiamo avuto) e dunque non hanno aspettato a lungo come noi che il valore di corrente misurato con il picoamperometro si stabilizzasse, ci sembra che 0.00002 sia troppo piccolo come errore e pertanto abbiamo utilizzato un errore di 0.001.</a:t>
          </a:r>
          <a:endParaRPr lang="it-IT" sz="1500"/>
        </a:p>
      </xdr:txBody>
    </xdr:sp>
    <xdr:clientData/>
  </xdr:twoCellAnchor>
  <xdr:twoCellAnchor>
    <xdr:from>
      <xdr:col>11</xdr:col>
      <xdr:colOff>0</xdr:colOff>
      <xdr:row>284</xdr:row>
      <xdr:rowOff>0</xdr:rowOff>
    </xdr:from>
    <xdr:to>
      <xdr:col>17</xdr:col>
      <xdr:colOff>0</xdr:colOff>
      <xdr:row>287</xdr:row>
      <xdr:rowOff>0</xdr:rowOff>
    </xdr:to>
    <xdr:sp macro="" textlink="">
      <xdr:nvSpPr>
        <xdr:cNvPr id="54" name="CasellaDiTesto 53">
          <a:extLst>
            <a:ext uri="{FF2B5EF4-FFF2-40B4-BE49-F238E27FC236}">
              <a16:creationId xmlns:a16="http://schemas.microsoft.com/office/drawing/2014/main" xmlns="" id="{7B63D102-D472-4CE9-ADF4-522A929E04CF}"/>
            </a:ext>
          </a:extLst>
        </xdr:cNvPr>
        <xdr:cNvSpPr txBox="1"/>
      </xdr:nvSpPr>
      <xdr:spPr>
        <a:xfrm>
          <a:off x="22326600" y="66113025"/>
          <a:ext cx="12449175" cy="2028825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180000" tIns="180000" rIns="180000" bIns="180000" rtlCol="0" anchor="t"/>
        <a:lstStyle/>
        <a:p>
          <a:r>
            <a:rPr lang="it-IT" sz="15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 grafici per i vari LED</a:t>
          </a:r>
          <a:r>
            <a:rPr lang="it-IT" sz="15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hanno tutti la stessa scala sulle ordinate.</a:t>
          </a:r>
          <a:endParaRPr lang="it-IT" sz="1500">
            <a:effectLst/>
          </a:endParaRPr>
        </a:p>
        <a:p>
          <a:endParaRPr lang="it-IT" sz="1100"/>
        </a:p>
      </xdr:txBody>
    </xdr:sp>
    <xdr:clientData/>
  </xdr:twoCellAnchor>
  <xdr:twoCellAnchor editAs="oneCell">
    <xdr:from>
      <xdr:col>11</xdr:col>
      <xdr:colOff>0</xdr:colOff>
      <xdr:row>287</xdr:row>
      <xdr:rowOff>1</xdr:rowOff>
    </xdr:from>
    <xdr:to>
      <xdr:col>17</xdr:col>
      <xdr:colOff>0</xdr:colOff>
      <xdr:row>310</xdr:row>
      <xdr:rowOff>0</xdr:rowOff>
    </xdr:to>
    <xdr:pic>
      <xdr:nvPicPr>
        <xdr:cNvPr id="55" name="Immagine 54">
          <a:extLst>
            <a:ext uri="{FF2B5EF4-FFF2-40B4-BE49-F238E27FC236}">
              <a16:creationId xmlns:a16="http://schemas.microsoft.com/office/drawing/2014/main" xmlns="" id="{BFCDB39B-1ACB-4E4A-9767-990C153E0F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/>
        <a:stretch>
          <a:fillRect/>
        </a:stretch>
      </xdr:blipFill>
      <xdr:spPr>
        <a:xfrm>
          <a:off x="22326600" y="68141851"/>
          <a:ext cx="12449175" cy="5695949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>
    <xdr:from>
      <xdr:col>55</xdr:col>
      <xdr:colOff>0</xdr:colOff>
      <xdr:row>546</xdr:row>
      <xdr:rowOff>0</xdr:rowOff>
    </xdr:from>
    <xdr:to>
      <xdr:col>73</xdr:col>
      <xdr:colOff>0</xdr:colOff>
      <xdr:row>586</xdr:row>
      <xdr:rowOff>0</xdr:rowOff>
    </xdr:to>
    <xdr:sp macro="" textlink="">
      <xdr:nvSpPr>
        <xdr:cNvPr id="56" name="CasellaDiTesto 55">
          <a:extLst>
            <a:ext uri="{FF2B5EF4-FFF2-40B4-BE49-F238E27FC236}">
              <a16:creationId xmlns:a16="http://schemas.microsoft.com/office/drawing/2014/main" xmlns="" id="{B988F497-2C66-450D-886C-0B166859229B}"/>
            </a:ext>
          </a:extLst>
        </xdr:cNvPr>
        <xdr:cNvSpPr txBox="1"/>
      </xdr:nvSpPr>
      <xdr:spPr>
        <a:xfrm>
          <a:off x="89906475" y="132616575"/>
          <a:ext cx="10972800" cy="7620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180000" tIns="180000" rIns="180000" bIns="180000" rtlCol="0" anchor="t"/>
        <a:lstStyle/>
        <a:p>
          <a:pPr algn="just"/>
          <a:r>
            <a:rPr lang="it-IT" sz="1500"/>
            <a:t>Possiamo osservare che i valori dei parametri ottenuti con</a:t>
          </a:r>
          <a:r>
            <a:rPr lang="it-IT" sz="1500" baseline="0"/>
            <a:t> i tre metodi sono dell'ordine di grandezza corretto</a:t>
          </a:r>
          <a:endParaRPr lang="it-IT" sz="1500"/>
        </a:p>
        <a:p>
          <a:pPr algn="just"/>
          <a:r>
            <a:rPr lang="it-IT" sz="1500"/>
            <a:t>tuttavia</a:t>
          </a:r>
          <a:r>
            <a:rPr lang="it-IT" sz="1500" baseline="0"/>
            <a:t> è difficile stabilire quale metodo sia più corretto, poichè i valori di tensione di arresto variano molto tra i vari metodi e . Non è possibile tuttavia stabilire con certezza quali valori ottenuti sia più corretti, poichè non conoscendo il lavoro di estrazione del metallo depositato nell'ampolla, non è neanche possibile calcolare i valori teorici di tensione di arresto relaitivi ad una data frequenza. Se conosscessimo il lavoro di estrazione potremmo calcolare tali valori teorici e, ad esempio, scartare i valori trovati nei vari metodi che si discostino da essi più di 3</a:t>
          </a:r>
          <a:r>
            <a:rPr lang="el-GR" sz="1500" baseline="0">
              <a:latin typeface="Calibri" panose="020F0502020204030204" pitchFamily="34" charset="0"/>
              <a:cs typeface="Calibri" panose="020F0502020204030204" pitchFamily="34" charset="0"/>
            </a:rPr>
            <a:t>σ</a:t>
          </a:r>
          <a:r>
            <a:rPr lang="it-IT" sz="1500" baseline="0"/>
            <a:t>. Il  lavoro di estrazione non dipende solo dal metallo (che conosciamo perchè è Cesio o Argento), ma anche dalla struttura cristallina effettivamente presente nell'esperimento che ci è invece incognita.</a:t>
          </a:r>
        </a:p>
        <a:p>
          <a:pPr algn="just"/>
          <a:r>
            <a:rPr lang="it-IT" sz="1500" baseline="0"/>
            <a:t> </a:t>
          </a:r>
          <a:br>
            <a:rPr lang="it-IT" sz="1500" baseline="0"/>
          </a:br>
          <a:r>
            <a:rPr lang="it-IT" sz="1500" baseline="0"/>
            <a:t>Teoricamenet pensiamo che il metodo che stima più accuratamente la tensione di arresto è il terzo, mentre teoricamente il primo e il secondo dovrebbero sottostimare tale valore.</a:t>
          </a:r>
        </a:p>
        <a:p>
          <a:pPr algn="just"/>
          <a:r>
            <a:rPr lang="it-IT" sz="1500" baseline="0"/>
            <a:t>Abbiamo infatti che la discesa iniziale è dovuta al fatto che </a:t>
          </a:r>
        </a:p>
        <a:p>
          <a:pPr algn="just"/>
          <a:r>
            <a:rPr lang="it-IT" sz="1500" baseline="0"/>
            <a:t>la parte in corrente negativa è dovuta alla ionizzazione di blabla</a:t>
          </a:r>
        </a:p>
        <a:p>
          <a:pPr algn="just"/>
          <a:r>
            <a:rPr lang="it-IT" sz="1500" baseline="0"/>
            <a:t>quando la vorretnte si stabilizza su un valore, che chimiamo di plateau, significa che tutti gli elettroni fotoelettrici sono stati arrestati e che si èraggiunta una situazione di equilibrio tra</a:t>
          </a:r>
        </a:p>
        <a:p>
          <a:pPr algn="just"/>
          <a:endParaRPr lang="it-IT" sz="1500" baseline="0"/>
        </a:p>
        <a:p>
          <a:pPr algn="just"/>
          <a:endParaRPr lang="it-IT" sz="1500" baseline="0"/>
        </a:p>
        <a:p>
          <a:pPr algn="just"/>
          <a:r>
            <a:rPr lang="it-IT" sz="1500" baseline="0"/>
            <a:t>tenuto conto di ciò possiamo pensare cheil terzo metodo sia il più corretto perchè</a:t>
          </a:r>
        </a:p>
        <a:p>
          <a:pPr algn="just"/>
          <a:endParaRPr lang="it-IT" sz="1500" baseline="0"/>
        </a:p>
        <a:p>
          <a:pPr algn="just"/>
          <a:r>
            <a:rPr lang="it-IT" sz="1500" baseline="0"/>
            <a:t>hwhhm</a:t>
          </a:r>
        </a:p>
        <a:p>
          <a:pPr algn="just"/>
          <a:r>
            <a:rPr lang="it-IT" sz="1500" baseline="0"/>
            <a:t>t</a:t>
          </a:r>
        </a:p>
        <a:p>
          <a:pPr algn="just"/>
          <a:endParaRPr lang="it-IT" sz="1500" baseline="0"/>
        </a:p>
        <a:p>
          <a:pPr algn="just"/>
          <a:r>
            <a:rPr lang="it-IT" sz="1500" baseline="0"/>
            <a:t>abbiamo anche pensato dimodificare il terzo metodo selezionando manualmente il valore di Vc0 come quello del primo punto che si discosta visibilme</a:t>
          </a:r>
          <a:endParaRPr lang="it-IT" sz="1500"/>
        </a:p>
      </xdr:txBody>
    </xdr:sp>
    <xdr:clientData/>
  </xdr:twoCellAnchor>
  <xdr:twoCellAnchor>
    <xdr:from>
      <xdr:col>38</xdr:col>
      <xdr:colOff>0</xdr:colOff>
      <xdr:row>546</xdr:row>
      <xdr:rowOff>0</xdr:rowOff>
    </xdr:from>
    <xdr:to>
      <xdr:col>51</xdr:col>
      <xdr:colOff>0</xdr:colOff>
      <xdr:row>567</xdr:row>
      <xdr:rowOff>0</xdr:rowOff>
    </xdr:to>
    <xdr:sp macro="" textlink="">
      <xdr:nvSpPr>
        <xdr:cNvPr id="57" name="CasellaDiTesto 56">
          <a:extLst>
            <a:ext uri="{FF2B5EF4-FFF2-40B4-BE49-F238E27FC236}">
              <a16:creationId xmlns:a16="http://schemas.microsoft.com/office/drawing/2014/main" xmlns="" id="{E389113D-95C6-4AA3-83FC-D23B73694C3D}"/>
            </a:ext>
          </a:extLst>
        </xdr:cNvPr>
        <xdr:cNvSpPr txBox="1"/>
      </xdr:nvSpPr>
      <xdr:spPr>
        <a:xfrm>
          <a:off x="74018775" y="132616575"/>
          <a:ext cx="11325225" cy="40005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500"/>
            <a:t>Avremmo potuto anche scegliere manualmente</a:t>
          </a:r>
          <a:r>
            <a:rPr lang="it-IT" sz="1500" baseline="0"/>
            <a:t> i valori di V</a:t>
          </a:r>
          <a:r>
            <a:rPr lang="it-IT" sz="1500" baseline="-25000"/>
            <a:t>c0</a:t>
          </a:r>
          <a:r>
            <a:rPr lang="it-IT" sz="1500" baseline="0"/>
            <a:t> come ascissa dei punti che a occhio ci sembrano discostarsi da plateau, tuttavia la scelta di quanto si debbano discostarsi è piuttosto arbitraria. Infatti anche indicando al programma di disegnare la retta e i punti con la dimensione di u pixel, dunque sfruttando al massimo la risoluzione possibile, un pixel corrisponde a una certa ampiezza in corrente che dipende dalla grandezze e risoluzione dello schermo, dall'intervallo in corrente tra valore massimo e minimo per un dato LED, che a sua volta dipende dalla . sceglire invece un criterio di distanza di 3sigma ci sembra invece statisticamente più sensato e meno arbitrario, tuttavia è invece piuttosto arbitraria la scelta di .</a:t>
          </a:r>
        </a:p>
      </xdr:txBody>
    </xdr:sp>
    <xdr:clientData/>
  </xdr:twoCellAnchor>
  <xdr:twoCellAnchor>
    <xdr:from>
      <xdr:col>38</xdr:col>
      <xdr:colOff>0</xdr:colOff>
      <xdr:row>623</xdr:row>
      <xdr:rowOff>0</xdr:rowOff>
    </xdr:from>
    <xdr:to>
      <xdr:col>51</xdr:col>
      <xdr:colOff>0</xdr:colOff>
      <xdr:row>643</xdr:row>
      <xdr:rowOff>0</xdr:rowOff>
    </xdr:to>
    <xdr:sp macro="" textlink="">
      <xdr:nvSpPr>
        <xdr:cNvPr id="58" name="CasellaDiTesto 57">
          <a:extLst>
            <a:ext uri="{FF2B5EF4-FFF2-40B4-BE49-F238E27FC236}">
              <a16:creationId xmlns:a16="http://schemas.microsoft.com/office/drawing/2014/main" xmlns="" id="{7E84D6E6-CF56-4777-9C7B-96D0DA89DD72}"/>
            </a:ext>
          </a:extLst>
        </xdr:cNvPr>
        <xdr:cNvSpPr txBox="1"/>
      </xdr:nvSpPr>
      <xdr:spPr>
        <a:xfrm>
          <a:off x="74018775" y="147285075"/>
          <a:ext cx="11325225" cy="3810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/>
            <a:t>si può notare come il valore di h ottenuto dal fit è molto viino a quello teorico, tuttavia non sappiamo se ciò sia dovuto effettivamente alla bontà del metodo utilizzato.</a:t>
          </a:r>
          <a:br>
            <a:rPr lang="it-IT" sz="1100"/>
          </a:br>
          <a:r>
            <a:rPr lang="it-IT" sz="1100"/>
            <a:t>Provando ad esempio ad apllicare il terzo metodo ai due led blu dei</a:t>
          </a:r>
          <a:r>
            <a:rPr lang="it-IT" sz="1100" baseline="0"/>
            <a:t> dati del nostro gruppo otteniamo addirittura che la pendenza della retta di fit è negativa.</a:t>
          </a:r>
          <a:br>
            <a:rPr lang="it-IT" sz="1100" baseline="0"/>
          </a:br>
          <a:r>
            <a:rPr lang="it-IT" sz="1100" baseline="0"/>
            <a:t>VAle la stessa considerazione</a:t>
          </a:r>
          <a:endParaRPr lang="it-IT" sz="1100"/>
        </a:p>
      </xdr:txBody>
    </xdr:sp>
    <xdr:clientData/>
  </xdr:twoCellAnchor>
  <xdr:twoCellAnchor>
    <xdr:from>
      <xdr:col>17</xdr:col>
      <xdr:colOff>0</xdr:colOff>
      <xdr:row>614</xdr:row>
      <xdr:rowOff>0</xdr:rowOff>
    </xdr:from>
    <xdr:to>
      <xdr:col>24</xdr:col>
      <xdr:colOff>0</xdr:colOff>
      <xdr:row>633</xdr:row>
      <xdr:rowOff>0</xdr:rowOff>
    </xdr:to>
    <xdr:sp macro="" textlink="">
      <xdr:nvSpPr>
        <xdr:cNvPr id="59" name="CasellaDiTesto 58">
          <a:extLst>
            <a:ext uri="{FF2B5EF4-FFF2-40B4-BE49-F238E27FC236}">
              <a16:creationId xmlns:a16="http://schemas.microsoft.com/office/drawing/2014/main" xmlns="" id="{1FA6A998-4995-4AAA-8ED7-C00889AAB39E}"/>
            </a:ext>
          </a:extLst>
        </xdr:cNvPr>
        <xdr:cNvSpPr txBox="1"/>
      </xdr:nvSpPr>
      <xdr:spPr>
        <a:xfrm>
          <a:off x="34775775" y="145570575"/>
          <a:ext cx="14077950" cy="36195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180000" tIns="180000" rIns="180000" bIns="180000" rtlCol="0" anchor="t"/>
        <a:lstStyle/>
        <a:p>
          <a:r>
            <a:rPr lang="it-IT" sz="1500"/>
            <a:t>gli</a:t>
          </a:r>
          <a:r>
            <a:rPr lang="it-IT" sz="1500" baseline="0"/>
            <a:t> ordini di grandezza dei due parametri del fit sono corretti, tuttavia h non è certamente compatibile con un test normale al 5 % di significatività con il valore teorico. Non conoscendo </a:t>
          </a:r>
          <a:endParaRPr lang="it-IT" sz="1500"/>
        </a:p>
      </xdr:txBody>
    </xdr:sp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R660"/>
  <sheetViews>
    <sheetView tabSelected="1" zoomScale="40" zoomScaleNormal="40" workbookViewId="0">
      <selection sqref="A1:M2"/>
    </sheetView>
  </sheetViews>
  <sheetFormatPr defaultRowHeight="15"/>
  <cols>
    <col min="1" max="1" width="21.140625" style="6" customWidth="1"/>
    <col min="2" max="2" width="26.85546875" style="6" customWidth="1"/>
    <col min="3" max="3" width="44.7109375" style="6" customWidth="1"/>
    <col min="4" max="4" width="23.28515625" style="6" customWidth="1"/>
    <col min="5" max="5" width="24.5703125" style="6" bestFit="1" customWidth="1"/>
    <col min="6" max="6" width="22.5703125" style="6" customWidth="1"/>
    <col min="7" max="7" width="23.7109375" style="6" customWidth="1"/>
    <col min="8" max="8" width="42.140625" style="6" bestFit="1" customWidth="1"/>
    <col min="9" max="9" width="38.7109375" style="6" bestFit="1" customWidth="1"/>
    <col min="10" max="10" width="43.7109375" style="6" bestFit="1" customWidth="1"/>
    <col min="11" max="11" width="23.42578125" style="6" bestFit="1" customWidth="1"/>
    <col min="12" max="12" width="25.85546875" style="6" bestFit="1" customWidth="1"/>
    <col min="13" max="13" width="36" style="6" customWidth="1"/>
    <col min="14" max="14" width="25.85546875" style="6" bestFit="1" customWidth="1"/>
    <col min="15" max="15" width="45.28515625" style="6" customWidth="1"/>
    <col min="16" max="16" width="25.28515625" style="6" customWidth="1"/>
    <col min="17" max="17" width="28.42578125" style="6" customWidth="1"/>
    <col min="18" max="18" width="35" style="6" customWidth="1"/>
    <col min="19" max="19" width="33.5703125" style="6" customWidth="1"/>
    <col min="20" max="20" width="28.7109375" style="6" customWidth="1"/>
    <col min="21" max="21" width="29.5703125" style="6" bestFit="1" customWidth="1"/>
    <col min="22" max="22" width="32.28515625" style="6" customWidth="1"/>
    <col min="23" max="23" width="28.85546875" style="6" customWidth="1"/>
    <col min="24" max="24" width="23.140625" style="6" customWidth="1"/>
    <col min="25" max="25" width="23.140625" style="6" bestFit="1" customWidth="1"/>
    <col min="26" max="26" width="21.140625" style="6" customWidth="1"/>
    <col min="27" max="27" width="32.85546875" style="6" customWidth="1"/>
    <col min="28" max="28" width="26.7109375" style="6" customWidth="1"/>
    <col min="29" max="29" width="31.28515625" style="6" customWidth="1"/>
    <col min="30" max="30" width="25.85546875" style="6" bestFit="1" customWidth="1"/>
    <col min="31" max="31" width="28.7109375" style="6" customWidth="1"/>
    <col min="32" max="32" width="26.42578125" style="6" customWidth="1"/>
    <col min="33" max="33" width="32.7109375" style="6" customWidth="1"/>
    <col min="34" max="34" width="26.5703125" style="6" customWidth="1"/>
    <col min="35" max="35" width="24.140625" style="6" customWidth="1"/>
    <col min="36" max="36" width="21.28515625" style="6" customWidth="1"/>
    <col min="37" max="37" width="27.5703125" style="6" customWidth="1"/>
    <col min="38" max="38" width="29" style="6" customWidth="1"/>
    <col min="39" max="39" width="25.28515625" style="6" customWidth="1"/>
    <col min="40" max="40" width="29.85546875" style="6" customWidth="1"/>
    <col min="41" max="44" width="9.140625" style="6"/>
    <col min="45" max="47" width="13.85546875" style="6" bestFit="1" customWidth="1"/>
    <col min="48" max="51" width="9.140625" style="6"/>
    <col min="52" max="52" width="18.42578125" style="6" customWidth="1"/>
    <col min="53" max="53" width="19.140625" style="6" customWidth="1"/>
    <col min="54" max="54" width="21.7109375" style="6" customWidth="1"/>
    <col min="55" max="16384" width="9.140625" style="6"/>
  </cols>
  <sheetData>
    <row r="1" spans="1:20">
      <c r="A1" s="1" t="s">
        <v>0</v>
      </c>
      <c r="B1" s="2"/>
      <c r="C1" s="2"/>
      <c r="D1" s="2"/>
      <c r="E1" s="2"/>
      <c r="F1" s="2"/>
      <c r="G1" s="2"/>
      <c r="H1" s="3"/>
      <c r="I1" s="4"/>
      <c r="J1" s="4"/>
      <c r="K1" s="4"/>
      <c r="L1" s="4"/>
      <c r="M1" s="4"/>
      <c r="N1" s="5"/>
      <c r="O1" s="5"/>
    </row>
    <row r="2" spans="1:20">
      <c r="A2" s="7"/>
      <c r="B2" s="8"/>
      <c r="C2" s="8"/>
      <c r="D2" s="8"/>
      <c r="E2" s="8"/>
      <c r="F2" s="8"/>
      <c r="G2" s="8"/>
      <c r="H2" s="9"/>
      <c r="I2" s="5"/>
      <c r="J2" s="5"/>
      <c r="K2" s="5"/>
      <c r="L2" s="5"/>
      <c r="M2" s="5"/>
      <c r="N2" s="5"/>
      <c r="O2" s="5"/>
    </row>
    <row r="3" spans="1:20">
      <c r="A3" s="10" t="s">
        <v>1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</row>
    <row r="4" spans="1:20">
      <c r="A4" s="10" t="s">
        <v>2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</row>
    <row r="5" spans="1:20">
      <c r="A5" s="10" t="s">
        <v>3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</row>
    <row r="6" spans="1:20">
      <c r="A6" s="11" t="s">
        <v>4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12"/>
      <c r="O6" s="5"/>
      <c r="Q6" s="13"/>
      <c r="T6" s="13"/>
    </row>
    <row r="7" spans="1:20">
      <c r="A7" s="14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</row>
    <row r="8" spans="1:20" s="4" customFormat="1" ht="15" customHeight="1">
      <c r="A8" s="15" t="s">
        <v>5</v>
      </c>
      <c r="B8" s="16"/>
      <c r="C8" s="16"/>
      <c r="D8" s="16"/>
      <c r="E8" s="16"/>
      <c r="F8" s="16"/>
      <c r="G8" s="16"/>
      <c r="H8" s="17"/>
    </row>
    <row r="9" spans="1:20">
      <c r="A9" s="14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</row>
    <row r="10" spans="1:20">
      <c r="A10" s="14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</row>
    <row r="11" spans="1:20">
      <c r="A11" s="14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</row>
    <row r="12" spans="1:20">
      <c r="A12" s="14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</row>
    <row r="13" spans="1:20">
      <c r="A13" s="14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</row>
    <row r="14" spans="1:20">
      <c r="A14" s="14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</row>
    <row r="15" spans="1:20">
      <c r="A15" s="14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</row>
    <row r="16" spans="1:20">
      <c r="A16" s="14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</row>
    <row r="17" spans="1:15">
      <c r="A17" s="14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</row>
    <row r="18" spans="1:15">
      <c r="A18" s="14"/>
      <c r="B18" s="5"/>
      <c r="C18" s="5"/>
      <c r="D18" s="5"/>
      <c r="E18" s="5"/>
      <c r="F18" s="5"/>
      <c r="G18" s="5"/>
      <c r="H18" s="5"/>
      <c r="I18" s="5"/>
      <c r="J18" s="18"/>
      <c r="K18" s="5"/>
      <c r="L18" s="5"/>
      <c r="M18" s="5"/>
      <c r="N18" s="5"/>
      <c r="O18" s="5"/>
    </row>
    <row r="19" spans="1:15">
      <c r="A19" s="14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</row>
    <row r="20" spans="1:15">
      <c r="A20" s="14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</row>
    <row r="21" spans="1:15">
      <c r="A21" s="1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</row>
    <row r="22" spans="1:15">
      <c r="A22" s="1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</row>
    <row r="23" spans="1:15">
      <c r="A23" s="1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</row>
    <row r="24" spans="1:15">
      <c r="A24" s="1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</row>
    <row r="25" spans="1:15">
      <c r="A25" s="14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</row>
    <row r="26" spans="1:15">
      <c r="A26" s="14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</row>
    <row r="27" spans="1:15">
      <c r="A27" s="14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</row>
    <row r="28" spans="1:15">
      <c r="A28" s="14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</row>
    <row r="29" spans="1:15">
      <c r="A29" s="14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</row>
    <row r="30" spans="1:15">
      <c r="A30" s="14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</row>
    <row r="31" spans="1:15" ht="15" customHeight="1">
      <c r="A31" s="14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</row>
    <row r="32" spans="1:15">
      <c r="A32" s="14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</row>
    <row r="33" spans="1:20">
      <c r="A33" s="14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</row>
    <row r="34" spans="1:20">
      <c r="A34" s="14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19"/>
    </row>
    <row r="35" spans="1:20" ht="23.25">
      <c r="A35" s="15"/>
      <c r="B35" s="16"/>
      <c r="C35" s="16"/>
      <c r="D35" s="16"/>
      <c r="E35" s="16"/>
      <c r="F35" s="16"/>
      <c r="G35" s="20"/>
      <c r="H35" s="21" t="s">
        <v>6</v>
      </c>
      <c r="I35" s="21" t="s">
        <v>7</v>
      </c>
      <c r="J35" s="22" t="s">
        <v>8</v>
      </c>
      <c r="K35" s="23" t="s">
        <v>9</v>
      </c>
      <c r="L35" s="21" t="s">
        <v>10</v>
      </c>
      <c r="M35" s="21" t="s">
        <v>11</v>
      </c>
      <c r="N35" s="24" t="s">
        <v>12</v>
      </c>
      <c r="O35" s="21" t="s">
        <v>13</v>
      </c>
      <c r="P35" s="25" t="s">
        <v>14</v>
      </c>
      <c r="Q35" s="21" t="s">
        <v>15</v>
      </c>
      <c r="R35" s="25" t="s">
        <v>16</v>
      </c>
      <c r="S35" s="14"/>
    </row>
    <row r="36" spans="1:20" ht="78">
      <c r="A36" s="26" t="s">
        <v>17</v>
      </c>
      <c r="B36" s="27"/>
      <c r="C36" s="27"/>
      <c r="D36" s="27"/>
      <c r="E36" s="27"/>
      <c r="F36" s="27"/>
      <c r="G36" s="27"/>
      <c r="H36" s="28" t="s">
        <v>18</v>
      </c>
      <c r="I36" s="29" t="s">
        <v>19</v>
      </c>
      <c r="J36" s="30" t="s">
        <v>20</v>
      </c>
      <c r="K36" s="31" t="s">
        <v>21</v>
      </c>
      <c r="L36" s="29" t="s">
        <v>22</v>
      </c>
      <c r="M36" s="29" t="s">
        <v>23</v>
      </c>
      <c r="N36" s="32" t="s">
        <v>23</v>
      </c>
      <c r="O36" s="29" t="s">
        <v>24</v>
      </c>
      <c r="P36" s="33" t="s">
        <v>25</v>
      </c>
      <c r="Q36" s="34" t="s">
        <v>26</v>
      </c>
      <c r="R36" s="35" t="s">
        <v>27</v>
      </c>
      <c r="S36" s="14"/>
    </row>
    <row r="37" spans="1:20" ht="80.25" customHeight="1">
      <c r="A37" s="26" t="s">
        <v>28</v>
      </c>
      <c r="B37" s="27"/>
      <c r="C37" s="27"/>
      <c r="D37" s="27"/>
      <c r="E37" s="27"/>
      <c r="F37" s="27"/>
      <c r="G37" s="27"/>
      <c r="H37" s="28"/>
      <c r="I37" s="21"/>
      <c r="J37" s="22"/>
      <c r="K37" s="23"/>
      <c r="L37" s="29" t="s">
        <v>29</v>
      </c>
      <c r="M37" s="29" t="s">
        <v>29</v>
      </c>
      <c r="N37" s="24" t="s">
        <v>30</v>
      </c>
      <c r="O37" s="29" t="s">
        <v>31</v>
      </c>
      <c r="P37" s="30" t="s">
        <v>31</v>
      </c>
      <c r="Q37" s="29" t="s">
        <v>32</v>
      </c>
      <c r="R37" s="30" t="s">
        <v>32</v>
      </c>
      <c r="S37" s="14"/>
    </row>
    <row r="38" spans="1:20" ht="19.5">
      <c r="A38" s="14"/>
      <c r="B38" s="5"/>
      <c r="C38" s="5"/>
      <c r="D38" s="5"/>
      <c r="E38" s="5"/>
      <c r="F38" s="5"/>
      <c r="G38" s="36"/>
      <c r="H38" s="37">
        <v>430</v>
      </c>
      <c r="I38" s="38">
        <f>430-402</f>
        <v>28</v>
      </c>
      <c r="J38" s="39">
        <f>482-430</f>
        <v>52</v>
      </c>
      <c r="K38" s="40"/>
      <c r="L38" s="41">
        <f>(299792458 / H38) / 10^3</f>
        <v>697.19176279069768</v>
      </c>
      <c r="M38" s="41">
        <f>(299792458 *(1 / H38)^2 * I38) / 10^3</f>
        <v>45.39853339102217</v>
      </c>
      <c r="N38" s="42">
        <f>(299792458 * (1 / H38)^2 * J38) / 10^3</f>
        <v>84.311562011898317</v>
      </c>
      <c r="O38" s="29">
        <v>1.3</v>
      </c>
      <c r="P38" s="30">
        <v>0.1</v>
      </c>
      <c r="Q38" s="43">
        <v>0.24925</v>
      </c>
      <c r="R38" s="32">
        <v>1.0000000000000001E-5</v>
      </c>
      <c r="S38" s="5"/>
      <c r="T38" s="44"/>
    </row>
    <row r="39" spans="1:20" ht="19.5">
      <c r="A39" s="14"/>
      <c r="B39" s="5"/>
      <c r="C39" s="5"/>
      <c r="D39" s="5"/>
      <c r="E39" s="5"/>
      <c r="F39" s="5"/>
      <c r="G39" s="45"/>
      <c r="H39" s="37"/>
      <c r="I39" s="37"/>
      <c r="J39" s="46"/>
      <c r="K39" s="47"/>
      <c r="L39" s="48"/>
      <c r="M39" s="48"/>
      <c r="N39" s="49"/>
      <c r="O39" s="50">
        <v>100.4</v>
      </c>
      <c r="P39" s="51">
        <v>0.1</v>
      </c>
      <c r="Q39" s="52">
        <v>0.13342000000000001</v>
      </c>
      <c r="R39" s="53">
        <v>1.0000000000000001E-5</v>
      </c>
      <c r="S39" s="54"/>
      <c r="T39" s="55"/>
    </row>
    <row r="40" spans="1:20" ht="19.5">
      <c r="A40" s="14"/>
      <c r="B40" s="5"/>
      <c r="C40" s="5"/>
      <c r="D40" s="5"/>
      <c r="E40" s="5"/>
      <c r="F40" s="5"/>
      <c r="G40" s="45"/>
      <c r="H40" s="37"/>
      <c r="I40" s="37"/>
      <c r="J40" s="46"/>
      <c r="K40" s="47"/>
      <c r="L40" s="48"/>
      <c r="M40" s="48"/>
      <c r="N40" s="49"/>
      <c r="O40" s="50">
        <v>193.6</v>
      </c>
      <c r="P40" s="51">
        <v>0.1</v>
      </c>
      <c r="Q40" s="52">
        <v>7.4880000000000002E-2</v>
      </c>
      <c r="R40" s="53">
        <v>1.0000000000000001E-5</v>
      </c>
      <c r="S40" s="54"/>
      <c r="T40" s="55"/>
    </row>
    <row r="41" spans="1:20" ht="19.5">
      <c r="A41" s="14"/>
      <c r="B41" s="5"/>
      <c r="C41" s="5"/>
      <c r="D41" s="5"/>
      <c r="E41" s="5"/>
      <c r="F41" s="5"/>
      <c r="G41" s="45"/>
      <c r="H41" s="37"/>
      <c r="I41" s="37"/>
      <c r="J41" s="46"/>
      <c r="K41" s="47"/>
      <c r="L41" s="48"/>
      <c r="M41" s="48"/>
      <c r="N41" s="49"/>
      <c r="O41" s="50">
        <v>308.10000000000002</v>
      </c>
      <c r="P41" s="51">
        <v>0.1</v>
      </c>
      <c r="Q41" s="52">
        <v>3.8199999999999998E-2</v>
      </c>
      <c r="R41" s="53">
        <v>1.0000000000000001E-5</v>
      </c>
      <c r="S41" s="54"/>
      <c r="T41" s="55"/>
    </row>
    <row r="42" spans="1:20" ht="19.5">
      <c r="A42" s="14"/>
      <c r="B42" s="5"/>
      <c r="C42" s="5"/>
      <c r="D42" s="5"/>
      <c r="E42" s="5"/>
      <c r="F42" s="5"/>
      <c r="G42" s="45"/>
      <c r="H42" s="37"/>
      <c r="I42" s="37"/>
      <c r="J42" s="46"/>
      <c r="K42" s="47"/>
      <c r="L42" s="48"/>
      <c r="M42" s="48"/>
      <c r="N42" s="49"/>
      <c r="O42" s="50">
        <v>398</v>
      </c>
      <c r="P42" s="51">
        <v>0.1</v>
      </c>
      <c r="Q42" s="52">
        <v>2.3879999999999998E-2</v>
      </c>
      <c r="R42" s="53">
        <v>1.0000000000000001E-5</v>
      </c>
      <c r="S42" s="54"/>
      <c r="T42" s="55"/>
    </row>
    <row r="43" spans="1:20" ht="19.5">
      <c r="A43" s="14"/>
      <c r="B43" s="5"/>
      <c r="C43" s="5"/>
      <c r="D43" s="5"/>
      <c r="E43" s="5"/>
      <c r="F43" s="5"/>
      <c r="G43" s="45"/>
      <c r="H43" s="37"/>
      <c r="I43" s="37"/>
      <c r="J43" s="46"/>
      <c r="K43" s="47"/>
      <c r="L43" s="48"/>
      <c r="M43" s="48"/>
      <c r="N43" s="49"/>
      <c r="O43" s="50">
        <v>506.2</v>
      </c>
      <c r="P43" s="51">
        <v>0.1</v>
      </c>
      <c r="Q43" s="52">
        <v>1.3950000000000001E-2</v>
      </c>
      <c r="R43" s="53">
        <v>1.0000000000000001E-5</v>
      </c>
      <c r="S43" s="54"/>
      <c r="T43" s="55"/>
    </row>
    <row r="44" spans="1:20" ht="19.5">
      <c r="A44" s="14"/>
      <c r="B44" s="5"/>
      <c r="C44" s="5"/>
      <c r="D44" s="5"/>
      <c r="E44" s="5"/>
      <c r="F44" s="5"/>
      <c r="G44" s="45"/>
      <c r="H44" s="37"/>
      <c r="I44" s="37"/>
      <c r="J44" s="46"/>
      <c r="K44" s="47"/>
      <c r="L44" s="48"/>
      <c r="M44" s="48"/>
      <c r="N44" s="49"/>
      <c r="O44" s="50">
        <v>606.1</v>
      </c>
      <c r="P44" s="51">
        <v>0.1</v>
      </c>
      <c r="Q44" s="52">
        <v>8.4399999999999996E-3</v>
      </c>
      <c r="R44" s="53">
        <v>1.0000000000000001E-5</v>
      </c>
      <c r="S44" s="54"/>
      <c r="T44" s="55"/>
    </row>
    <row r="45" spans="1:20" ht="19.5">
      <c r="A45" s="14"/>
      <c r="B45" s="5"/>
      <c r="C45" s="5"/>
      <c r="D45" s="5"/>
      <c r="E45" s="5"/>
      <c r="F45" s="5"/>
      <c r="G45" s="45"/>
      <c r="H45" s="37"/>
      <c r="I45" s="37"/>
      <c r="J45" s="46"/>
      <c r="K45" s="47"/>
      <c r="L45" s="48"/>
      <c r="M45" s="48"/>
      <c r="N45" s="49"/>
      <c r="O45" s="50">
        <v>702.8</v>
      </c>
      <c r="P45" s="51">
        <v>0.1</v>
      </c>
      <c r="Q45" s="52">
        <v>5.0200000000000002E-3</v>
      </c>
      <c r="R45" s="53">
        <v>1.0000000000000001E-5</v>
      </c>
      <c r="S45" s="54"/>
      <c r="T45" s="55"/>
    </row>
    <row r="46" spans="1:20" ht="19.5">
      <c r="A46" s="14"/>
      <c r="B46" s="5"/>
      <c r="C46" s="5"/>
      <c r="D46" s="5"/>
      <c r="E46" s="5"/>
      <c r="F46" s="5"/>
      <c r="G46" s="45"/>
      <c r="H46" s="37"/>
      <c r="I46" s="37"/>
      <c r="J46" s="46"/>
      <c r="K46" s="47"/>
      <c r="L46" s="48"/>
      <c r="M46" s="48"/>
      <c r="N46" s="49"/>
      <c r="O46" s="50">
        <v>804.4</v>
      </c>
      <c r="P46" s="51">
        <v>0.1</v>
      </c>
      <c r="Q46" s="52">
        <v>2.65E-3</v>
      </c>
      <c r="R46" s="53">
        <v>1.0000000000000001E-5</v>
      </c>
      <c r="S46" s="54"/>
      <c r="T46" s="55"/>
    </row>
    <row r="47" spans="1:20" ht="19.5">
      <c r="A47" s="14"/>
      <c r="B47" s="5"/>
      <c r="C47" s="5"/>
      <c r="D47" s="5"/>
      <c r="E47" s="5"/>
      <c r="F47" s="5"/>
      <c r="G47" s="45"/>
      <c r="H47" s="37"/>
      <c r="I47" s="37"/>
      <c r="J47" s="46"/>
      <c r="K47" s="47"/>
      <c r="L47" s="48"/>
      <c r="M47" s="48"/>
      <c r="N47" s="49"/>
      <c r="O47" s="50">
        <v>903.7</v>
      </c>
      <c r="P47" s="51">
        <v>0.1</v>
      </c>
      <c r="Q47" s="52">
        <v>1.2600000000000001E-3</v>
      </c>
      <c r="R47" s="53">
        <v>1.0000000000000001E-5</v>
      </c>
      <c r="S47" s="54"/>
      <c r="T47" s="55"/>
    </row>
    <row r="48" spans="1:20" ht="19.5">
      <c r="A48" s="14"/>
      <c r="B48" s="5"/>
      <c r="C48" s="5"/>
      <c r="D48" s="5"/>
      <c r="E48" s="5"/>
      <c r="F48" s="5"/>
      <c r="G48" s="45"/>
      <c r="H48" s="37"/>
      <c r="I48" s="37"/>
      <c r="J48" s="46"/>
      <c r="K48" s="47"/>
      <c r="L48" s="48"/>
      <c r="M48" s="48"/>
      <c r="N48" s="49"/>
      <c r="O48" s="56">
        <v>1000</v>
      </c>
      <c r="P48" s="51">
        <v>1</v>
      </c>
      <c r="Q48" s="52">
        <v>3.4000000000000002E-4</v>
      </c>
      <c r="R48" s="53">
        <v>1.0000000000000001E-5</v>
      </c>
      <c r="S48" s="57"/>
      <c r="T48" s="55"/>
    </row>
    <row r="49" spans="1:20" ht="19.5">
      <c r="A49" s="14"/>
      <c r="B49" s="5"/>
      <c r="C49" s="5"/>
      <c r="D49" s="5"/>
      <c r="E49" s="5"/>
      <c r="F49" s="5"/>
      <c r="G49" s="45"/>
      <c r="H49" s="37"/>
      <c r="I49" s="37"/>
      <c r="J49" s="46"/>
      <c r="K49" s="47"/>
      <c r="L49" s="48"/>
      <c r="M49" s="48"/>
      <c r="N49" s="49"/>
      <c r="O49" s="56">
        <v>1116</v>
      </c>
      <c r="P49" s="51">
        <v>1</v>
      </c>
      <c r="Q49" s="52">
        <v>-2.5000000000000001E-4</v>
      </c>
      <c r="R49" s="53">
        <v>1.0000000000000001E-5</v>
      </c>
      <c r="S49" s="57"/>
      <c r="T49" s="55"/>
    </row>
    <row r="50" spans="1:20" ht="19.5">
      <c r="A50" s="14"/>
      <c r="B50" s="5"/>
      <c r="C50" s="5"/>
      <c r="D50" s="5"/>
      <c r="E50" s="5"/>
      <c r="F50" s="5"/>
      <c r="G50" s="45"/>
      <c r="H50" s="37"/>
      <c r="I50" s="37"/>
      <c r="J50" s="46"/>
      <c r="K50" s="47"/>
      <c r="L50" s="48"/>
      <c r="M50" s="48"/>
      <c r="N50" s="49"/>
      <c r="O50" s="56">
        <v>1203</v>
      </c>
      <c r="P50" s="51">
        <v>1</v>
      </c>
      <c r="Q50" s="52">
        <v>-5.1999999999999995E-4</v>
      </c>
      <c r="R50" s="53">
        <v>1.0000000000000001E-5</v>
      </c>
      <c r="S50" s="57"/>
      <c r="T50" s="55"/>
    </row>
    <row r="51" spans="1:20" ht="19.5">
      <c r="A51" s="14"/>
      <c r="B51" s="5"/>
      <c r="C51" s="5"/>
      <c r="D51" s="5"/>
      <c r="E51" s="5"/>
      <c r="F51" s="5"/>
      <c r="G51" s="45"/>
      <c r="H51" s="37"/>
      <c r="I51" s="37"/>
      <c r="J51" s="46"/>
      <c r="K51" s="47"/>
      <c r="L51" s="48"/>
      <c r="M51" s="48"/>
      <c r="N51" s="49"/>
      <c r="O51" s="56">
        <v>1258</v>
      </c>
      <c r="P51" s="51">
        <v>1</v>
      </c>
      <c r="Q51" s="52">
        <v>-6.2E-4</v>
      </c>
      <c r="R51" s="53">
        <v>1.0000000000000001E-5</v>
      </c>
      <c r="S51" s="57"/>
      <c r="T51" s="55"/>
    </row>
    <row r="52" spans="1:20" ht="19.5">
      <c r="A52" s="14"/>
      <c r="B52" s="5"/>
      <c r="C52" s="5"/>
      <c r="D52" s="5"/>
      <c r="E52" s="5"/>
      <c r="F52" s="5"/>
      <c r="G52" s="45"/>
      <c r="H52" s="37"/>
      <c r="I52" s="37"/>
      <c r="J52" s="46"/>
      <c r="K52" s="47"/>
      <c r="L52" s="48"/>
      <c r="M52" s="48"/>
      <c r="N52" s="49"/>
      <c r="O52" s="56">
        <v>1287</v>
      </c>
      <c r="P52" s="51">
        <v>1</v>
      </c>
      <c r="Q52" s="52">
        <v>-6.3000000000000003E-4</v>
      </c>
      <c r="R52" s="53">
        <v>1.0000000000000001E-5</v>
      </c>
      <c r="S52" s="57"/>
      <c r="T52" s="55"/>
    </row>
    <row r="53" spans="1:20" ht="19.5">
      <c r="A53" s="14"/>
      <c r="B53" s="5"/>
      <c r="C53" s="5"/>
      <c r="D53" s="5"/>
      <c r="E53" s="5"/>
      <c r="F53" s="5"/>
      <c r="G53" s="45"/>
      <c r="H53" s="37"/>
      <c r="I53" s="37"/>
      <c r="J53" s="46"/>
      <c r="K53" s="47"/>
      <c r="L53" s="48"/>
      <c r="M53" s="48"/>
      <c r="N53" s="49"/>
      <c r="O53" s="56">
        <v>1320</v>
      </c>
      <c r="P53" s="51">
        <v>1</v>
      </c>
      <c r="Q53" s="52">
        <v>-6.9999999999999999E-4</v>
      </c>
      <c r="R53" s="53">
        <v>1.0000000000000001E-5</v>
      </c>
      <c r="S53" s="57"/>
      <c r="T53" s="55"/>
    </row>
    <row r="54" spans="1:20" ht="19.5">
      <c r="A54" s="14"/>
      <c r="B54" s="5"/>
      <c r="C54" s="5"/>
      <c r="D54" s="5"/>
      <c r="E54" s="5"/>
      <c r="F54" s="5"/>
      <c r="G54" s="45"/>
      <c r="H54" s="37"/>
      <c r="I54" s="37"/>
      <c r="J54" s="46"/>
      <c r="K54" s="47"/>
      <c r="L54" s="48"/>
      <c r="M54" s="48"/>
      <c r="N54" s="49"/>
      <c r="O54" s="56">
        <v>1350</v>
      </c>
      <c r="P54" s="51">
        <v>1</v>
      </c>
      <c r="Q54" s="52">
        <v>-6.9999999999999999E-4</v>
      </c>
      <c r="R54" s="53">
        <v>1.0000000000000001E-5</v>
      </c>
      <c r="S54" s="57"/>
      <c r="T54" s="55"/>
    </row>
    <row r="55" spans="1:20" ht="19.5">
      <c r="A55" s="14"/>
      <c r="B55" s="5"/>
      <c r="C55" s="5"/>
      <c r="D55" s="5"/>
      <c r="E55" s="5"/>
      <c r="F55" s="5"/>
      <c r="G55" s="45"/>
      <c r="H55" s="37"/>
      <c r="I55" s="37"/>
      <c r="J55" s="46"/>
      <c r="K55" s="47"/>
      <c r="L55" s="48"/>
      <c r="M55" s="48"/>
      <c r="N55" s="49"/>
      <c r="O55" s="56">
        <v>1379</v>
      </c>
      <c r="P55" s="51">
        <v>1</v>
      </c>
      <c r="Q55" s="52">
        <v>-7.5000000000000002E-4</v>
      </c>
      <c r="R55" s="53">
        <v>1.0000000000000001E-5</v>
      </c>
      <c r="S55" s="57"/>
      <c r="T55" s="55"/>
    </row>
    <row r="56" spans="1:20" ht="19.5">
      <c r="A56" s="14"/>
      <c r="B56" s="5"/>
      <c r="C56" s="5"/>
      <c r="D56" s="5"/>
      <c r="E56" s="5"/>
      <c r="F56" s="5"/>
      <c r="G56" s="45"/>
      <c r="H56" s="37"/>
      <c r="I56" s="37"/>
      <c r="J56" s="46"/>
      <c r="K56" s="47"/>
      <c r="L56" s="48"/>
      <c r="M56" s="48"/>
      <c r="N56" s="49"/>
      <c r="O56" s="56">
        <v>1406</v>
      </c>
      <c r="P56" s="51">
        <v>1</v>
      </c>
      <c r="Q56" s="52">
        <v>-7.9000000000000001E-4</v>
      </c>
      <c r="R56" s="53">
        <v>1.0000000000000001E-5</v>
      </c>
      <c r="S56" s="57"/>
      <c r="T56" s="55"/>
    </row>
    <row r="57" spans="1:20" ht="19.5">
      <c r="A57" s="14"/>
      <c r="B57" s="5"/>
      <c r="C57" s="5"/>
      <c r="D57" s="5"/>
      <c r="E57" s="5"/>
      <c r="F57" s="5"/>
      <c r="G57" s="45"/>
      <c r="H57" s="37"/>
      <c r="I57" s="37"/>
      <c r="J57" s="46"/>
      <c r="K57" s="47"/>
      <c r="L57" s="48"/>
      <c r="M57" s="48"/>
      <c r="N57" s="49"/>
      <c r="O57" s="56">
        <v>1421</v>
      </c>
      <c r="P57" s="51">
        <v>1</v>
      </c>
      <c r="Q57" s="52">
        <v>-7.7999999999999999E-4</v>
      </c>
      <c r="R57" s="53">
        <v>1.0000000000000001E-5</v>
      </c>
      <c r="S57" s="57"/>
      <c r="T57" s="55"/>
    </row>
    <row r="58" spans="1:20" ht="19.5">
      <c r="A58" s="14"/>
      <c r="B58" s="5"/>
      <c r="C58" s="5"/>
      <c r="D58" s="5"/>
      <c r="E58" s="5"/>
      <c r="F58" s="5"/>
      <c r="G58" s="45"/>
      <c r="H58" s="37"/>
      <c r="I58" s="37"/>
      <c r="J58" s="46"/>
      <c r="K58" s="47"/>
      <c r="L58" s="48"/>
      <c r="M58" s="48"/>
      <c r="N58" s="49"/>
      <c r="O58" s="56">
        <v>1457</v>
      </c>
      <c r="P58" s="51">
        <v>1</v>
      </c>
      <c r="Q58" s="52">
        <v>-8.0000000000000004E-4</v>
      </c>
      <c r="R58" s="53">
        <v>1.0000000000000001E-5</v>
      </c>
      <c r="S58" s="57"/>
      <c r="T58" s="55"/>
    </row>
    <row r="59" spans="1:20" ht="19.5">
      <c r="A59" s="14"/>
      <c r="B59" s="5"/>
      <c r="C59" s="5"/>
      <c r="D59" s="5"/>
      <c r="E59" s="5"/>
      <c r="F59" s="5"/>
      <c r="G59" s="45"/>
      <c r="H59" s="37"/>
      <c r="I59" s="37"/>
      <c r="J59" s="46"/>
      <c r="K59" s="47"/>
      <c r="L59" s="48"/>
      <c r="M59" s="48"/>
      <c r="N59" s="49"/>
      <c r="O59" s="56">
        <v>1483</v>
      </c>
      <c r="P59" s="51">
        <v>1</v>
      </c>
      <c r="Q59" s="52">
        <v>-7.6999999999999996E-4</v>
      </c>
      <c r="R59" s="53">
        <v>1.0000000000000001E-5</v>
      </c>
      <c r="S59" s="57"/>
      <c r="T59" s="55"/>
    </row>
    <row r="60" spans="1:20" ht="19.5">
      <c r="A60" s="14"/>
      <c r="B60" s="5"/>
      <c r="C60" s="5"/>
      <c r="D60" s="5"/>
      <c r="E60" s="5"/>
      <c r="F60" s="5"/>
      <c r="G60" s="45"/>
      <c r="H60" s="37"/>
      <c r="I60" s="37"/>
      <c r="J60" s="46"/>
      <c r="K60" s="47"/>
      <c r="L60" s="48"/>
      <c r="M60" s="48"/>
      <c r="N60" s="49"/>
      <c r="O60" s="56">
        <v>1512</v>
      </c>
      <c r="P60" s="51">
        <v>1</v>
      </c>
      <c r="Q60" s="52">
        <v>-8.1999999999999998E-4</v>
      </c>
      <c r="R60" s="53">
        <v>1.0000000000000001E-5</v>
      </c>
      <c r="S60" s="57"/>
      <c r="T60" s="55"/>
    </row>
    <row r="61" spans="1:20" ht="19.5">
      <c r="A61" s="14"/>
      <c r="B61" s="5"/>
      <c r="C61" s="5"/>
      <c r="D61" s="5"/>
      <c r="E61" s="5"/>
      <c r="F61" s="5"/>
      <c r="G61" s="45"/>
      <c r="H61" s="37"/>
      <c r="I61" s="37"/>
      <c r="J61" s="46"/>
      <c r="K61" s="47"/>
      <c r="L61" s="48"/>
      <c r="M61" s="48"/>
      <c r="N61" s="49"/>
      <c r="O61" s="56">
        <v>1525</v>
      </c>
      <c r="P61" s="51">
        <v>1</v>
      </c>
      <c r="Q61" s="52">
        <v>-8.0999999999999996E-4</v>
      </c>
      <c r="R61" s="53">
        <v>1.0000000000000001E-5</v>
      </c>
      <c r="S61" s="57"/>
      <c r="T61" s="55"/>
    </row>
    <row r="62" spans="1:20" ht="19.5">
      <c r="A62" s="14"/>
      <c r="B62" s="5"/>
      <c r="C62" s="5"/>
      <c r="D62" s="5"/>
      <c r="E62" s="5"/>
      <c r="F62" s="5"/>
      <c r="G62" s="45"/>
      <c r="H62" s="37"/>
      <c r="I62" s="37"/>
      <c r="J62" s="46"/>
      <c r="K62" s="47"/>
      <c r="L62" s="48"/>
      <c r="M62" s="48"/>
      <c r="N62" s="49"/>
      <c r="O62" s="56">
        <v>1575</v>
      </c>
      <c r="P62" s="51">
        <v>1</v>
      </c>
      <c r="Q62" s="52">
        <v>-8.1999999999999998E-4</v>
      </c>
      <c r="R62" s="53">
        <v>1.0000000000000001E-5</v>
      </c>
      <c r="S62" s="57"/>
      <c r="T62" s="55"/>
    </row>
    <row r="63" spans="1:20" ht="19.5">
      <c r="A63" s="14"/>
      <c r="B63" s="5"/>
      <c r="C63" s="5"/>
      <c r="D63" s="5"/>
      <c r="E63" s="5"/>
      <c r="F63" s="5"/>
      <c r="G63" s="45"/>
      <c r="H63" s="37"/>
      <c r="I63" s="37"/>
      <c r="J63" s="46"/>
      <c r="K63" s="47"/>
      <c r="L63" s="48"/>
      <c r="M63" s="48"/>
      <c r="N63" s="49"/>
      <c r="O63" s="56">
        <v>1702</v>
      </c>
      <c r="P63" s="51">
        <v>1</v>
      </c>
      <c r="Q63" s="52">
        <v>-8.4999999999999995E-4</v>
      </c>
      <c r="R63" s="53">
        <v>1.0000000000000001E-5</v>
      </c>
      <c r="S63" s="57"/>
      <c r="T63" s="44"/>
    </row>
    <row r="64" spans="1:20" ht="19.5">
      <c r="A64" s="14"/>
      <c r="B64" s="5"/>
      <c r="C64" s="5"/>
      <c r="D64" s="5"/>
      <c r="E64" s="5"/>
      <c r="F64" s="5"/>
      <c r="G64" s="45"/>
      <c r="H64" s="37"/>
      <c r="I64" s="37"/>
      <c r="J64" s="46"/>
      <c r="K64" s="47"/>
      <c r="L64" s="48"/>
      <c r="M64" s="48"/>
      <c r="N64" s="49"/>
      <c r="O64" s="56">
        <v>1908</v>
      </c>
      <c r="P64" s="51">
        <v>1</v>
      </c>
      <c r="Q64" s="52">
        <v>-8.5999999999999998E-4</v>
      </c>
      <c r="R64" s="53">
        <v>1.0000000000000001E-5</v>
      </c>
      <c r="S64" s="57"/>
      <c r="T64" s="44"/>
    </row>
    <row r="65" spans="1:20" ht="19.5">
      <c r="A65" s="14"/>
      <c r="B65" s="5"/>
      <c r="C65" s="5"/>
      <c r="D65" s="5"/>
      <c r="E65" s="5"/>
      <c r="F65" s="5"/>
      <c r="G65" s="45"/>
      <c r="H65" s="58"/>
      <c r="I65" s="58"/>
      <c r="J65" s="59"/>
      <c r="K65" s="60"/>
      <c r="L65" s="61"/>
      <c r="M65" s="61"/>
      <c r="N65" s="62"/>
      <c r="O65" s="63">
        <v>2293</v>
      </c>
      <c r="P65" s="64">
        <v>1</v>
      </c>
      <c r="Q65" s="65">
        <v>-9.1E-4</v>
      </c>
      <c r="R65" s="53">
        <v>1.0000000000000001E-5</v>
      </c>
      <c r="S65" s="66"/>
      <c r="T65" s="44"/>
    </row>
    <row r="66" spans="1:20" ht="19.5">
      <c r="A66" s="14"/>
      <c r="B66" s="5"/>
      <c r="C66" s="5"/>
      <c r="D66" s="5"/>
      <c r="E66" s="5"/>
      <c r="F66" s="5"/>
      <c r="G66" s="36"/>
      <c r="H66" s="38">
        <v>464</v>
      </c>
      <c r="I66" s="38">
        <f>477-H66</f>
        <v>13</v>
      </c>
      <c r="J66" s="39">
        <f>H66-454</f>
        <v>10</v>
      </c>
      <c r="K66" s="67"/>
      <c r="L66" s="41">
        <f>(299792458 / H66) / 10^3</f>
        <v>646.10443534482761</v>
      </c>
      <c r="M66" s="41">
        <f>(299792458 *(1 / H66)^2 * I66) / 10^3</f>
        <v>18.102063921299049</v>
      </c>
      <c r="N66" s="42">
        <f>(299792458 * (1 / H66)^2 * J66) / 10^3</f>
        <v>13.924664554845421</v>
      </c>
      <c r="O66" s="68">
        <v>1.3</v>
      </c>
      <c r="P66" s="30">
        <v>0.1</v>
      </c>
      <c r="Q66" s="68">
        <v>0.32186999999999999</v>
      </c>
      <c r="R66" s="32">
        <v>1.0000000000000001E-5</v>
      </c>
      <c r="T66" s="5"/>
    </row>
    <row r="67" spans="1:20" ht="19.5">
      <c r="A67" s="14"/>
      <c r="B67" s="5"/>
      <c r="C67" s="5"/>
      <c r="D67" s="5"/>
      <c r="E67" s="5"/>
      <c r="F67" s="5"/>
      <c r="G67" s="45"/>
      <c r="H67" s="37"/>
      <c r="I67" s="37"/>
      <c r="J67" s="46"/>
      <c r="K67" s="69"/>
      <c r="L67" s="48"/>
      <c r="M67" s="48"/>
      <c r="N67" s="49"/>
      <c r="O67" s="70">
        <v>116</v>
      </c>
      <c r="P67" s="51">
        <v>0.1</v>
      </c>
      <c r="Q67" s="70">
        <v>0.24864</v>
      </c>
      <c r="R67" s="53">
        <v>1.0000000000000001E-5</v>
      </c>
    </row>
    <row r="68" spans="1:20" ht="19.5">
      <c r="A68" s="14"/>
      <c r="B68" s="5"/>
      <c r="C68" s="5"/>
      <c r="D68" s="5"/>
      <c r="E68" s="5"/>
      <c r="F68" s="5"/>
      <c r="G68" s="45"/>
      <c r="H68" s="37"/>
      <c r="I68" s="37"/>
      <c r="J68" s="46"/>
      <c r="K68" s="69"/>
      <c r="L68" s="48"/>
      <c r="M68" s="48"/>
      <c r="N68" s="49"/>
      <c r="O68" s="70">
        <v>302.2</v>
      </c>
      <c r="P68" s="51">
        <v>0.1</v>
      </c>
      <c r="Q68" s="70">
        <v>0.14146</v>
      </c>
      <c r="R68" s="53">
        <v>1.0000000000000001E-5</v>
      </c>
    </row>
    <row r="69" spans="1:20" ht="19.5">
      <c r="A69" s="14"/>
      <c r="B69" s="5"/>
      <c r="C69" s="5"/>
      <c r="D69" s="5"/>
      <c r="E69" s="5"/>
      <c r="F69" s="5"/>
      <c r="G69" s="45"/>
      <c r="H69" s="37"/>
      <c r="I69" s="37"/>
      <c r="J69" s="46"/>
      <c r="K69" s="69"/>
      <c r="L69" s="48"/>
      <c r="M69" s="48"/>
      <c r="N69" s="49"/>
      <c r="O69" s="70">
        <v>499.8</v>
      </c>
      <c r="P69" s="51">
        <v>0.1</v>
      </c>
      <c r="Q69" s="70">
        <v>5.7590000000000002E-2</v>
      </c>
      <c r="R69" s="53">
        <v>1.0000000000000001E-5</v>
      </c>
    </row>
    <row r="70" spans="1:20" ht="19.5">
      <c r="A70" s="14"/>
      <c r="B70" s="5"/>
      <c r="C70" s="5"/>
      <c r="D70" s="5"/>
      <c r="E70" s="5"/>
      <c r="F70" s="5"/>
      <c r="G70" s="45"/>
      <c r="H70" s="37"/>
      <c r="I70" s="37"/>
      <c r="J70" s="46"/>
      <c r="K70" s="69"/>
      <c r="L70" s="48"/>
      <c r="M70" s="48"/>
      <c r="N70" s="49"/>
      <c r="O70" s="70">
        <v>701.2</v>
      </c>
      <c r="P70" s="51">
        <v>0.1</v>
      </c>
      <c r="Q70" s="70">
        <v>1.6449999999999999E-2</v>
      </c>
      <c r="R70" s="53">
        <v>1.0000000000000001E-5</v>
      </c>
    </row>
    <row r="71" spans="1:20" ht="19.5">
      <c r="A71" s="14"/>
      <c r="B71" s="5"/>
      <c r="C71" s="5"/>
      <c r="D71" s="5"/>
      <c r="E71" s="5"/>
      <c r="F71" s="5"/>
      <c r="G71" s="45"/>
      <c r="H71" s="37"/>
      <c r="I71" s="37"/>
      <c r="J71" s="46"/>
      <c r="K71" s="69"/>
      <c r="L71" s="48"/>
      <c r="M71" s="48"/>
      <c r="N71" s="49"/>
      <c r="O71" s="70">
        <v>993</v>
      </c>
      <c r="P71" s="51">
        <v>1</v>
      </c>
      <c r="Q71" s="70">
        <v>-1.1E-4</v>
      </c>
      <c r="R71" s="53">
        <v>1.0000000000000001E-5</v>
      </c>
    </row>
    <row r="72" spans="1:20" ht="19.5">
      <c r="A72" s="14"/>
      <c r="B72" s="5"/>
      <c r="C72" s="5"/>
      <c r="D72" s="5"/>
      <c r="E72" s="5"/>
      <c r="F72" s="5"/>
      <c r="G72" s="45"/>
      <c r="H72" s="37"/>
      <c r="I72" s="37"/>
      <c r="J72" s="46"/>
      <c r="K72" s="69"/>
      <c r="L72" s="48"/>
      <c r="M72" s="48"/>
      <c r="N72" s="49"/>
      <c r="O72" s="70">
        <v>1028</v>
      </c>
      <c r="P72" s="51">
        <v>1</v>
      </c>
      <c r="Q72" s="70">
        <v>-8.5999999999999998E-4</v>
      </c>
      <c r="R72" s="53">
        <v>1.0000000000000001E-5</v>
      </c>
    </row>
    <row r="73" spans="1:20" ht="19.5">
      <c r="A73" s="14"/>
      <c r="B73" s="5"/>
      <c r="C73" s="5"/>
      <c r="D73" s="5"/>
      <c r="E73" s="5"/>
      <c r="F73" s="5"/>
      <c r="G73" s="45"/>
      <c r="H73" s="37"/>
      <c r="I73" s="37"/>
      <c r="J73" s="46"/>
      <c r="K73" s="69"/>
      <c r="L73" s="48"/>
      <c r="M73" s="48"/>
      <c r="N73" s="49"/>
      <c r="O73" s="70">
        <v>1049</v>
      </c>
      <c r="P73" s="51">
        <v>1</v>
      </c>
      <c r="Q73" s="71">
        <v>-1.1999999999999999E-3</v>
      </c>
      <c r="R73" s="53">
        <v>1.0000000000000001E-5</v>
      </c>
    </row>
    <row r="74" spans="1:20" ht="19.5">
      <c r="A74" s="14"/>
      <c r="B74" s="5"/>
      <c r="C74" s="5"/>
      <c r="D74" s="5"/>
      <c r="E74" s="5"/>
      <c r="F74" s="5"/>
      <c r="G74" s="45"/>
      <c r="H74" s="37"/>
      <c r="I74" s="37"/>
      <c r="J74" s="46"/>
      <c r="K74" s="69"/>
      <c r="L74" s="48"/>
      <c r="M74" s="48"/>
      <c r="N74" s="49"/>
      <c r="O74" s="70">
        <v>1081</v>
      </c>
      <c r="P74" s="51">
        <v>1</v>
      </c>
      <c r="Q74" s="70">
        <v>-1.6100000000000001E-3</v>
      </c>
      <c r="R74" s="53">
        <v>1.0000000000000001E-5</v>
      </c>
    </row>
    <row r="75" spans="1:20" ht="19.5">
      <c r="A75" s="14"/>
      <c r="B75" s="5"/>
      <c r="C75" s="5"/>
      <c r="D75" s="5"/>
      <c r="E75" s="5"/>
      <c r="F75" s="5"/>
      <c r="G75" s="45"/>
      <c r="H75" s="37"/>
      <c r="I75" s="37"/>
      <c r="J75" s="46"/>
      <c r="K75" s="69"/>
      <c r="L75" s="48"/>
      <c r="M75" s="48"/>
      <c r="N75" s="49"/>
      <c r="O75" s="70">
        <v>1102</v>
      </c>
      <c r="P75" s="51">
        <v>1</v>
      </c>
      <c r="Q75" s="70">
        <v>-1.8400000000000001E-3</v>
      </c>
      <c r="R75" s="53">
        <v>1.0000000000000001E-5</v>
      </c>
    </row>
    <row r="76" spans="1:20" ht="19.5">
      <c r="A76" s="14"/>
      <c r="B76" s="5"/>
      <c r="C76" s="5"/>
      <c r="D76" s="5"/>
      <c r="E76" s="5"/>
      <c r="F76" s="5"/>
      <c r="G76" s="45"/>
      <c r="H76" s="37"/>
      <c r="I76" s="37"/>
      <c r="J76" s="46"/>
      <c r="K76" s="69"/>
      <c r="L76" s="48"/>
      <c r="M76" s="48"/>
      <c r="N76" s="49"/>
      <c r="O76" s="70">
        <v>1150</v>
      </c>
      <c r="P76" s="51">
        <v>1</v>
      </c>
      <c r="Q76" s="70">
        <v>-2.33E-3</v>
      </c>
      <c r="R76" s="53">
        <v>1.0000000000000001E-5</v>
      </c>
    </row>
    <row r="77" spans="1:20" ht="19.5">
      <c r="A77" s="14"/>
      <c r="B77" s="5"/>
      <c r="C77" s="5"/>
      <c r="D77" s="5"/>
      <c r="E77" s="5"/>
      <c r="F77" s="5"/>
      <c r="G77" s="45"/>
      <c r="H77" s="37"/>
      <c r="I77" s="37"/>
      <c r="J77" s="46"/>
      <c r="K77" s="69"/>
      <c r="L77" s="48"/>
      <c r="M77" s="48"/>
      <c r="N77" s="49"/>
      <c r="O77" s="70">
        <v>1200</v>
      </c>
      <c r="P77" s="51">
        <v>1</v>
      </c>
      <c r="Q77" s="70">
        <v>-2.7100000000000002E-3</v>
      </c>
      <c r="R77" s="53">
        <v>1.0000000000000001E-5</v>
      </c>
    </row>
    <row r="78" spans="1:20" ht="19.5">
      <c r="A78" s="14"/>
      <c r="B78" s="5"/>
      <c r="C78" s="5"/>
      <c r="D78" s="5"/>
      <c r="E78" s="5"/>
      <c r="F78" s="5"/>
      <c r="G78" s="45"/>
      <c r="H78" s="37"/>
      <c r="I78" s="37"/>
      <c r="J78" s="46"/>
      <c r="K78" s="69"/>
      <c r="L78" s="48"/>
      <c r="M78" s="48"/>
      <c r="N78" s="49"/>
      <c r="O78" s="70">
        <v>1250</v>
      </c>
      <c r="P78" s="51">
        <v>1</v>
      </c>
      <c r="Q78" s="70">
        <v>-2.97E-3</v>
      </c>
      <c r="R78" s="53">
        <v>1.0000000000000001E-5</v>
      </c>
    </row>
    <row r="79" spans="1:20" ht="19.5">
      <c r="A79" s="14"/>
      <c r="B79" s="5"/>
      <c r="C79" s="5"/>
      <c r="D79" s="5"/>
      <c r="E79" s="5"/>
      <c r="F79" s="5"/>
      <c r="G79" s="45"/>
      <c r="H79" s="37"/>
      <c r="I79" s="37"/>
      <c r="J79" s="46"/>
      <c r="K79" s="69"/>
      <c r="L79" s="48"/>
      <c r="M79" s="48"/>
      <c r="N79" s="49"/>
      <c r="O79" s="70">
        <v>1298</v>
      </c>
      <c r="P79" s="51">
        <v>1</v>
      </c>
      <c r="Q79" s="70">
        <v>-3.1900000000000001E-3</v>
      </c>
      <c r="R79" s="53">
        <v>1.0000000000000001E-5</v>
      </c>
    </row>
    <row r="80" spans="1:20" ht="19.5">
      <c r="A80" s="14"/>
      <c r="B80" s="5"/>
      <c r="C80" s="5"/>
      <c r="D80" s="5"/>
      <c r="E80" s="5"/>
      <c r="F80" s="5"/>
      <c r="G80" s="45"/>
      <c r="H80" s="37"/>
      <c r="I80" s="37"/>
      <c r="J80" s="46"/>
      <c r="K80" s="69"/>
      <c r="L80" s="48"/>
      <c r="M80" s="48"/>
      <c r="N80" s="49"/>
      <c r="O80" s="70">
        <v>1349</v>
      </c>
      <c r="P80" s="51">
        <v>1</v>
      </c>
      <c r="Q80" s="70">
        <v>-3.3700000000000002E-3</v>
      </c>
      <c r="R80" s="53">
        <v>1.0000000000000001E-5</v>
      </c>
    </row>
    <row r="81" spans="1:18" ht="19.5">
      <c r="A81" s="14"/>
      <c r="B81" s="5"/>
      <c r="C81" s="5"/>
      <c r="D81" s="5"/>
      <c r="E81" s="5"/>
      <c r="F81" s="5"/>
      <c r="G81" s="45"/>
      <c r="H81" s="37"/>
      <c r="I81" s="37"/>
      <c r="J81" s="46"/>
      <c r="K81" s="69"/>
      <c r="L81" s="48"/>
      <c r="M81" s="48"/>
      <c r="N81" s="49"/>
      <c r="O81" s="70">
        <v>1397</v>
      </c>
      <c r="P81" s="51">
        <v>1</v>
      </c>
      <c r="Q81" s="70">
        <v>-3.49E-3</v>
      </c>
      <c r="R81" s="53">
        <v>1.0000000000000001E-5</v>
      </c>
    </row>
    <row r="82" spans="1:18" ht="19.5">
      <c r="A82" s="14"/>
      <c r="B82" s="5"/>
      <c r="C82" s="5"/>
      <c r="D82" s="5"/>
      <c r="E82" s="5"/>
      <c r="F82" s="5"/>
      <c r="G82" s="45"/>
      <c r="H82" s="37"/>
      <c r="I82" s="37"/>
      <c r="J82" s="46"/>
      <c r="K82" s="69"/>
      <c r="L82" s="48"/>
      <c r="M82" s="48"/>
      <c r="N82" s="49"/>
      <c r="O82" s="70">
        <v>1452</v>
      </c>
      <c r="P82" s="51">
        <v>1</v>
      </c>
      <c r="Q82" s="70">
        <v>-3.63E-3</v>
      </c>
      <c r="R82" s="53">
        <v>1.0000000000000001E-5</v>
      </c>
    </row>
    <row r="83" spans="1:18" ht="19.5">
      <c r="A83" s="14"/>
      <c r="B83" s="5"/>
      <c r="C83" s="5"/>
      <c r="D83" s="5"/>
      <c r="E83" s="5"/>
      <c r="F83" s="5"/>
      <c r="G83" s="45"/>
      <c r="H83" s="37"/>
      <c r="I83" s="37"/>
      <c r="J83" s="46"/>
      <c r="K83" s="69"/>
      <c r="L83" s="48"/>
      <c r="M83" s="48"/>
      <c r="N83" s="49"/>
      <c r="O83" s="70">
        <v>1498</v>
      </c>
      <c r="P83" s="51">
        <v>1</v>
      </c>
      <c r="Q83" s="70">
        <v>-3.6900000000000001E-3</v>
      </c>
      <c r="R83" s="53">
        <v>1.0000000000000001E-5</v>
      </c>
    </row>
    <row r="84" spans="1:18" ht="19.5">
      <c r="A84" s="14"/>
      <c r="B84" s="5"/>
      <c r="C84" s="5"/>
      <c r="D84" s="5"/>
      <c r="E84" s="5"/>
      <c r="F84" s="5"/>
      <c r="G84" s="45"/>
      <c r="H84" s="37"/>
      <c r="I84" s="37"/>
      <c r="J84" s="46"/>
      <c r="K84" s="69"/>
      <c r="L84" s="48"/>
      <c r="M84" s="48"/>
      <c r="N84" s="49"/>
      <c r="O84" s="70">
        <v>1555</v>
      </c>
      <c r="P84" s="51">
        <v>1</v>
      </c>
      <c r="Q84" s="70">
        <v>-3.7699999999999999E-3</v>
      </c>
      <c r="R84" s="53">
        <v>1.0000000000000001E-5</v>
      </c>
    </row>
    <row r="85" spans="1:18" ht="19.5">
      <c r="A85" s="14"/>
      <c r="B85" s="5"/>
      <c r="C85" s="5"/>
      <c r="D85" s="5"/>
      <c r="E85" s="5"/>
      <c r="F85" s="5"/>
      <c r="G85" s="45"/>
      <c r="H85" s="37"/>
      <c r="I85" s="37"/>
      <c r="J85" s="46"/>
      <c r="K85" s="69"/>
      <c r="L85" s="48"/>
      <c r="M85" s="48"/>
      <c r="N85" s="49"/>
      <c r="O85" s="70">
        <v>1607</v>
      </c>
      <c r="P85" s="51">
        <v>1</v>
      </c>
      <c r="Q85" s="70">
        <v>-3.82E-3</v>
      </c>
      <c r="R85" s="53">
        <v>1.0000000000000001E-5</v>
      </c>
    </row>
    <row r="86" spans="1:18" ht="19.5">
      <c r="A86" s="14"/>
      <c r="B86" s="5"/>
      <c r="C86" s="5"/>
      <c r="D86" s="5"/>
      <c r="E86" s="5"/>
      <c r="F86" s="5"/>
      <c r="G86" s="45"/>
      <c r="H86" s="37"/>
      <c r="I86" s="37"/>
      <c r="J86" s="46"/>
      <c r="K86" s="69"/>
      <c r="L86" s="48"/>
      <c r="M86" s="48"/>
      <c r="N86" s="49"/>
      <c r="O86" s="70">
        <v>1658</v>
      </c>
      <c r="P86" s="51">
        <v>1</v>
      </c>
      <c r="Q86" s="70">
        <v>-3.8999999999999998E-3</v>
      </c>
      <c r="R86" s="53">
        <v>1.0000000000000001E-5</v>
      </c>
    </row>
    <row r="87" spans="1:18" ht="19.5">
      <c r="A87" s="14"/>
      <c r="B87" s="5"/>
      <c r="C87" s="5"/>
      <c r="D87" s="5"/>
      <c r="E87" s="5"/>
      <c r="F87" s="5"/>
      <c r="G87" s="45"/>
      <c r="H87" s="37"/>
      <c r="I87" s="37"/>
      <c r="J87" s="46"/>
      <c r="K87" s="69"/>
      <c r="L87" s="48"/>
      <c r="M87" s="48"/>
      <c r="N87" s="49"/>
      <c r="O87" s="70">
        <v>1700</v>
      </c>
      <c r="P87" s="51">
        <v>1</v>
      </c>
      <c r="Q87" s="70">
        <v>-3.9300000000000003E-3</v>
      </c>
      <c r="R87" s="53">
        <v>1.0000000000000001E-5</v>
      </c>
    </row>
    <row r="88" spans="1:18" ht="19.5">
      <c r="A88" s="14"/>
      <c r="B88" s="5"/>
      <c r="C88" s="5"/>
      <c r="D88" s="5"/>
      <c r="E88" s="5"/>
      <c r="F88" s="5"/>
      <c r="G88" s="45"/>
      <c r="H88" s="37"/>
      <c r="I88" s="37"/>
      <c r="J88" s="46"/>
      <c r="K88" s="69"/>
      <c r="L88" s="48"/>
      <c r="M88" s="48"/>
      <c r="N88" s="49"/>
      <c r="O88" s="70">
        <v>1749</v>
      </c>
      <c r="P88" s="51">
        <v>1</v>
      </c>
      <c r="Q88" s="70">
        <v>-3.9399999999999999E-3</v>
      </c>
      <c r="R88" s="53">
        <v>1.0000000000000001E-5</v>
      </c>
    </row>
    <row r="89" spans="1:18" ht="19.5">
      <c r="A89" s="14"/>
      <c r="B89" s="5"/>
      <c r="C89" s="5"/>
      <c r="D89" s="5"/>
      <c r="E89" s="5"/>
      <c r="F89" s="5"/>
      <c r="G89" s="45"/>
      <c r="H89" s="37"/>
      <c r="I89" s="37"/>
      <c r="J89" s="46"/>
      <c r="K89" s="69"/>
      <c r="L89" s="48"/>
      <c r="M89" s="48"/>
      <c r="N89" s="49"/>
      <c r="O89" s="70">
        <v>1809</v>
      </c>
      <c r="P89" s="51">
        <v>1</v>
      </c>
      <c r="Q89" s="70">
        <v>-3.9699999999999996E-3</v>
      </c>
      <c r="R89" s="53">
        <v>1.0000000000000001E-5</v>
      </c>
    </row>
    <row r="90" spans="1:18" ht="19.5">
      <c r="A90" s="14"/>
      <c r="B90" s="5"/>
      <c r="C90" s="5"/>
      <c r="D90" s="5"/>
      <c r="E90" s="5"/>
      <c r="F90" s="5"/>
      <c r="G90" s="45"/>
      <c r="H90" s="37"/>
      <c r="I90" s="37"/>
      <c r="J90" s="46"/>
      <c r="K90" s="69"/>
      <c r="L90" s="48"/>
      <c r="M90" s="48"/>
      <c r="N90" s="49"/>
      <c r="O90" s="70">
        <v>1898</v>
      </c>
      <c r="P90" s="51">
        <v>1</v>
      </c>
      <c r="Q90" s="70">
        <v>-4.0699999999999998E-3</v>
      </c>
      <c r="R90" s="53">
        <v>1.0000000000000001E-5</v>
      </c>
    </row>
    <row r="91" spans="1:18" ht="19.5">
      <c r="A91" s="14"/>
      <c r="B91" s="5"/>
      <c r="C91" s="5"/>
      <c r="D91" s="5"/>
      <c r="E91" s="5"/>
      <c r="F91" s="5"/>
      <c r="G91" s="45"/>
      <c r="H91" s="37"/>
      <c r="I91" s="37"/>
      <c r="J91" s="46"/>
      <c r="K91" s="69"/>
      <c r="L91" s="48"/>
      <c r="M91" s="48"/>
      <c r="N91" s="49"/>
      <c r="O91" s="70">
        <v>1999</v>
      </c>
      <c r="P91" s="51">
        <v>1</v>
      </c>
      <c r="Q91" s="70">
        <v>-4.1200000000000004E-3</v>
      </c>
      <c r="R91" s="53">
        <v>1.0000000000000001E-5</v>
      </c>
    </row>
    <row r="92" spans="1:18" ht="19.5">
      <c r="A92" s="14"/>
      <c r="B92" s="5"/>
      <c r="C92" s="5"/>
      <c r="D92" s="5"/>
      <c r="E92" s="5"/>
      <c r="F92" s="5"/>
      <c r="G92" s="45"/>
      <c r="H92" s="37"/>
      <c r="I92" s="37"/>
      <c r="J92" s="46"/>
      <c r="K92" s="69"/>
      <c r="L92" s="48"/>
      <c r="M92" s="48"/>
      <c r="N92" s="49"/>
      <c r="O92" s="70">
        <v>2124</v>
      </c>
      <c r="P92" s="51">
        <v>1</v>
      </c>
      <c r="Q92" s="70">
        <v>-4.2199999999999998E-3</v>
      </c>
      <c r="R92" s="53">
        <v>1.0000000000000001E-5</v>
      </c>
    </row>
    <row r="93" spans="1:18" ht="19.5">
      <c r="A93" s="14"/>
      <c r="B93" s="5"/>
      <c r="C93" s="5"/>
      <c r="D93" s="5"/>
      <c r="E93" s="5"/>
      <c r="F93" s="5"/>
      <c r="G93" s="45"/>
      <c r="H93" s="37"/>
      <c r="I93" s="37"/>
      <c r="J93" s="46"/>
      <c r="K93" s="69"/>
      <c r="L93" s="48"/>
      <c r="M93" s="48"/>
      <c r="N93" s="49"/>
      <c r="O93" s="70">
        <v>2195</v>
      </c>
      <c r="P93" s="51">
        <v>1</v>
      </c>
      <c r="Q93" s="70">
        <v>-4.2500000000000003E-3</v>
      </c>
      <c r="R93" s="53">
        <v>1.0000000000000001E-5</v>
      </c>
    </row>
    <row r="94" spans="1:18" ht="19.5">
      <c r="A94" s="14"/>
      <c r="B94" s="5"/>
      <c r="C94" s="5"/>
      <c r="D94" s="5"/>
      <c r="E94" s="5"/>
      <c r="F94" s="5"/>
      <c r="G94" s="45"/>
      <c r="H94" s="37"/>
      <c r="I94" s="37"/>
      <c r="J94" s="46"/>
      <c r="K94" s="69"/>
      <c r="L94" s="48"/>
      <c r="M94" s="48"/>
      <c r="N94" s="49"/>
      <c r="O94" s="70">
        <v>2442</v>
      </c>
      <c r="P94" s="51">
        <v>1</v>
      </c>
      <c r="Q94" s="70">
        <v>-4.45E-3</v>
      </c>
      <c r="R94" s="53">
        <v>1.0000000000000001E-5</v>
      </c>
    </row>
    <row r="95" spans="1:18" ht="19.5">
      <c r="A95" s="14"/>
      <c r="B95" s="5"/>
      <c r="C95" s="5"/>
      <c r="D95" s="5"/>
      <c r="E95" s="5"/>
      <c r="F95" s="5"/>
      <c r="G95" s="45"/>
      <c r="H95" s="37"/>
      <c r="I95" s="37"/>
      <c r="J95" s="46"/>
      <c r="K95" s="69"/>
      <c r="L95" s="48"/>
      <c r="M95" s="48"/>
      <c r="N95" s="49"/>
      <c r="O95" s="70">
        <v>2600</v>
      </c>
      <c r="P95" s="51">
        <v>1</v>
      </c>
      <c r="Q95" s="70">
        <v>-4.47E-3</v>
      </c>
      <c r="R95" s="53">
        <v>1.0000000000000001E-5</v>
      </c>
    </row>
    <row r="96" spans="1:18" ht="19.5">
      <c r="A96" s="14"/>
      <c r="B96" s="5"/>
      <c r="C96" s="5"/>
      <c r="D96" s="5"/>
      <c r="E96" s="5"/>
      <c r="F96" s="5"/>
      <c r="G96" s="45"/>
      <c r="H96" s="37"/>
      <c r="I96" s="37"/>
      <c r="J96" s="46"/>
      <c r="K96" s="69"/>
      <c r="L96" s="48"/>
      <c r="M96" s="48"/>
      <c r="N96" s="49"/>
      <c r="O96" s="70">
        <v>2786</v>
      </c>
      <c r="P96" s="51">
        <v>1</v>
      </c>
      <c r="Q96" s="70">
        <v>-4.5300000000000002E-3</v>
      </c>
      <c r="R96" s="53">
        <v>1.0000000000000001E-5</v>
      </c>
    </row>
    <row r="97" spans="1:19" ht="19.5">
      <c r="A97" s="72"/>
      <c r="B97" s="19"/>
      <c r="C97" s="19"/>
      <c r="D97" s="19"/>
      <c r="E97" s="19"/>
      <c r="F97" s="19"/>
      <c r="G97" s="73"/>
      <c r="H97" s="58"/>
      <c r="I97" s="58"/>
      <c r="J97" s="59"/>
      <c r="K97" s="74"/>
      <c r="L97" s="61"/>
      <c r="M97" s="61"/>
      <c r="N97" s="62"/>
      <c r="O97" s="75">
        <v>3013</v>
      </c>
      <c r="P97" s="64">
        <v>1</v>
      </c>
      <c r="Q97" s="75">
        <v>-4.6600000000000001E-3</v>
      </c>
      <c r="R97" s="76">
        <v>1.0000000000000001E-5</v>
      </c>
    </row>
    <row r="98" spans="1:19" ht="19.5">
      <c r="A98" s="77"/>
      <c r="B98" s="4"/>
      <c r="C98" s="4"/>
      <c r="D98" s="4"/>
      <c r="E98" s="4"/>
      <c r="F98" s="4"/>
      <c r="G98" s="36"/>
      <c r="H98" s="38">
        <v>551</v>
      </c>
      <c r="I98" s="38">
        <f>H98-532</f>
        <v>19</v>
      </c>
      <c r="J98" s="39">
        <f>573-H98</f>
        <v>22</v>
      </c>
      <c r="K98" s="78"/>
      <c r="L98" s="41">
        <f>(299792458 / H98) / 10^3</f>
        <v>544.08794555353893</v>
      </c>
      <c r="M98" s="41">
        <f>(299792458 *(1 / H98)^2 * I98) / 10^3</f>
        <v>18.761653294949621</v>
      </c>
      <c r="N98" s="42">
        <f>(299792458 * (1 / H98)^2 * J98) / 10^3</f>
        <v>21.72401960467851</v>
      </c>
      <c r="O98" s="79">
        <v>1.3</v>
      </c>
      <c r="P98" s="30">
        <v>0.1</v>
      </c>
      <c r="Q98" s="80">
        <v>1.49E-3</v>
      </c>
      <c r="R98" s="32">
        <v>1.0000000000000001E-5</v>
      </c>
      <c r="S98" s="5"/>
    </row>
    <row r="99" spans="1:19" ht="19.5">
      <c r="A99" s="14"/>
      <c r="B99" s="5"/>
      <c r="C99" s="5"/>
      <c r="D99" s="5"/>
      <c r="E99" s="5"/>
      <c r="F99" s="5"/>
      <c r="G99" s="45"/>
      <c r="H99" s="37"/>
      <c r="I99" s="37"/>
      <c r="J99" s="46"/>
      <c r="K99" s="81"/>
      <c r="L99" s="48"/>
      <c r="M99" s="48"/>
      <c r="N99" s="49"/>
      <c r="O99" s="82">
        <v>107.1</v>
      </c>
      <c r="P99" s="51">
        <v>0.1</v>
      </c>
      <c r="Q99" s="71">
        <v>8.8000000000000003E-4</v>
      </c>
      <c r="R99" s="53">
        <v>1.0000000000000001E-5</v>
      </c>
      <c r="S99" s="5"/>
    </row>
    <row r="100" spans="1:19" ht="19.5">
      <c r="A100" s="14"/>
      <c r="B100" s="5"/>
      <c r="C100" s="5"/>
      <c r="D100" s="5"/>
      <c r="E100" s="5"/>
      <c r="F100" s="5"/>
      <c r="G100" s="45"/>
      <c r="H100" s="37"/>
      <c r="I100" s="37"/>
      <c r="J100" s="46"/>
      <c r="K100" s="81"/>
      <c r="L100" s="48"/>
      <c r="M100" s="48"/>
      <c r="N100" s="49"/>
      <c r="O100" s="82">
        <v>150</v>
      </c>
      <c r="P100" s="51">
        <v>0.1</v>
      </c>
      <c r="Q100" s="71">
        <v>7.1000000000000002E-4</v>
      </c>
      <c r="R100" s="53">
        <v>1.0000000000000001E-5</v>
      </c>
    </row>
    <row r="101" spans="1:19" ht="19.5">
      <c r="A101" s="14"/>
      <c r="B101" s="5"/>
      <c r="C101" s="5"/>
      <c r="D101" s="5"/>
      <c r="E101" s="5"/>
      <c r="F101" s="5"/>
      <c r="G101" s="45"/>
      <c r="H101" s="37"/>
      <c r="I101" s="37"/>
      <c r="J101" s="46"/>
      <c r="K101" s="81"/>
      <c r="L101" s="48"/>
      <c r="M101" s="48"/>
      <c r="N101" s="49"/>
      <c r="O101" s="82">
        <v>251.4</v>
      </c>
      <c r="P101" s="51">
        <v>0.1</v>
      </c>
      <c r="Q101" s="71">
        <v>3.8999999999999999E-4</v>
      </c>
      <c r="R101" s="53">
        <v>1.0000000000000001E-5</v>
      </c>
    </row>
    <row r="102" spans="1:19" ht="19.5">
      <c r="A102" s="14"/>
      <c r="B102" s="5"/>
      <c r="C102" s="5"/>
      <c r="D102" s="5"/>
      <c r="E102" s="5"/>
      <c r="F102" s="5"/>
      <c r="G102" s="45"/>
      <c r="H102" s="37"/>
      <c r="I102" s="37"/>
      <c r="J102" s="46"/>
      <c r="K102" s="81"/>
      <c r="L102" s="48"/>
      <c r="M102" s="48"/>
      <c r="N102" s="49"/>
      <c r="O102" s="82">
        <v>303.2</v>
      </c>
      <c r="P102" s="51">
        <v>0.1</v>
      </c>
      <c r="Q102" s="71">
        <v>2.7999999999999998E-4</v>
      </c>
      <c r="R102" s="53">
        <v>1.0000000000000001E-5</v>
      </c>
    </row>
    <row r="103" spans="1:19" ht="19.5">
      <c r="A103" s="14"/>
      <c r="B103" s="5"/>
      <c r="C103" s="5"/>
      <c r="D103" s="5"/>
      <c r="E103" s="5"/>
      <c r="F103" s="5"/>
      <c r="G103" s="45"/>
      <c r="H103" s="37"/>
      <c r="I103" s="37"/>
      <c r="J103" s="46"/>
      <c r="K103" s="81"/>
      <c r="L103" s="48"/>
      <c r="M103" s="48"/>
      <c r="N103" s="49"/>
      <c r="O103" s="82">
        <v>334.9</v>
      </c>
      <c r="P103" s="51">
        <v>0.1</v>
      </c>
      <c r="Q103" s="71">
        <v>2.5000000000000001E-4</v>
      </c>
      <c r="R103" s="53">
        <v>1.0000000000000001E-5</v>
      </c>
    </row>
    <row r="104" spans="1:19" ht="19.5">
      <c r="A104" s="14"/>
      <c r="B104" s="5"/>
      <c r="C104" s="5"/>
      <c r="D104" s="5"/>
      <c r="E104" s="5"/>
      <c r="F104" s="5"/>
      <c r="G104" s="45"/>
      <c r="H104" s="37"/>
      <c r="I104" s="37"/>
      <c r="J104" s="46"/>
      <c r="K104" s="81"/>
      <c r="L104" s="48"/>
      <c r="M104" s="48"/>
      <c r="N104" s="49"/>
      <c r="O104" s="82">
        <v>401.7</v>
      </c>
      <c r="P104" s="51">
        <v>0.1</v>
      </c>
      <c r="Q104" s="71">
        <v>1.3999999999999999E-4</v>
      </c>
      <c r="R104" s="53">
        <v>1.0000000000000001E-5</v>
      </c>
    </row>
    <row r="105" spans="1:19" ht="19.5">
      <c r="A105" s="14"/>
      <c r="B105" s="5"/>
      <c r="C105" s="5"/>
      <c r="D105" s="5"/>
      <c r="E105" s="5"/>
      <c r="F105" s="5"/>
      <c r="G105" s="45"/>
      <c r="H105" s="37"/>
      <c r="I105" s="37"/>
      <c r="J105" s="46"/>
      <c r="K105" s="81"/>
      <c r="L105" s="48"/>
      <c r="M105" s="48"/>
      <c r="N105" s="49"/>
      <c r="O105" s="82">
        <v>460.2</v>
      </c>
      <c r="P105" s="51">
        <v>0.1</v>
      </c>
      <c r="Q105" s="71">
        <v>8.0000000000000007E-5</v>
      </c>
      <c r="R105" s="53">
        <v>1.0000000000000001E-5</v>
      </c>
    </row>
    <row r="106" spans="1:19" ht="19.5">
      <c r="A106" s="14"/>
      <c r="B106" s="5"/>
      <c r="C106" s="5"/>
      <c r="D106" s="5"/>
      <c r="E106" s="5"/>
      <c r="F106" s="5"/>
      <c r="G106" s="45"/>
      <c r="H106" s="37"/>
      <c r="I106" s="37"/>
      <c r="J106" s="46"/>
      <c r="K106" s="81"/>
      <c r="L106" s="48"/>
      <c r="M106" s="48"/>
      <c r="N106" s="49"/>
      <c r="O106" s="82">
        <v>507.6</v>
      </c>
      <c r="P106" s="51">
        <v>0.1</v>
      </c>
      <c r="Q106" s="71">
        <v>4.0000000000000003E-5</v>
      </c>
      <c r="R106" s="53">
        <v>1.0000000000000001E-5</v>
      </c>
    </row>
    <row r="107" spans="1:19" ht="19.5">
      <c r="A107" s="14"/>
      <c r="B107" s="5"/>
      <c r="C107" s="5"/>
      <c r="D107" s="5"/>
      <c r="E107" s="5"/>
      <c r="F107" s="5"/>
      <c r="G107" s="45"/>
      <c r="H107" s="37"/>
      <c r="I107" s="37"/>
      <c r="J107" s="46"/>
      <c r="K107" s="81"/>
      <c r="L107" s="48"/>
      <c r="M107" s="48"/>
      <c r="N107" s="49"/>
      <c r="O107" s="82">
        <v>552.9</v>
      </c>
      <c r="P107" s="51">
        <v>0.1</v>
      </c>
      <c r="Q107" s="71">
        <v>1.0000000000000001E-5</v>
      </c>
      <c r="R107" s="53">
        <v>1.0000000000000001E-5</v>
      </c>
    </row>
    <row r="108" spans="1:19" ht="19.5">
      <c r="A108" s="14"/>
      <c r="B108" s="5"/>
      <c r="C108" s="5"/>
      <c r="D108" s="5"/>
      <c r="E108" s="5"/>
      <c r="F108" s="5"/>
      <c r="G108" s="45"/>
      <c r="H108" s="37"/>
      <c r="I108" s="37"/>
      <c r="J108" s="46"/>
      <c r="K108" s="81"/>
      <c r="L108" s="48"/>
      <c r="M108" s="48"/>
      <c r="N108" s="49"/>
      <c r="O108" s="82">
        <v>601.20000000000005</v>
      </c>
      <c r="P108" s="51">
        <v>0.1</v>
      </c>
      <c r="Q108" s="71">
        <v>-1.0000000000000001E-5</v>
      </c>
      <c r="R108" s="53">
        <v>1.0000000000000001E-5</v>
      </c>
    </row>
    <row r="109" spans="1:19" ht="19.5">
      <c r="A109" s="14"/>
      <c r="B109" s="5"/>
      <c r="C109" s="5"/>
      <c r="D109" s="5"/>
      <c r="E109" s="5"/>
      <c r="F109" s="5"/>
      <c r="G109" s="45"/>
      <c r="H109" s="37"/>
      <c r="I109" s="37"/>
      <c r="J109" s="46"/>
      <c r="K109" s="81"/>
      <c r="L109" s="48"/>
      <c r="M109" s="48"/>
      <c r="N109" s="49"/>
      <c r="O109" s="82">
        <v>654.20000000000005</v>
      </c>
      <c r="P109" s="51">
        <v>0.1</v>
      </c>
      <c r="Q109" s="71">
        <v>-4.0000000000000003E-5</v>
      </c>
      <c r="R109" s="53">
        <v>1.0000000000000001E-5</v>
      </c>
    </row>
    <row r="110" spans="1:19" ht="19.5">
      <c r="A110" s="14"/>
      <c r="B110" s="5"/>
      <c r="C110" s="5"/>
      <c r="D110" s="5"/>
      <c r="E110" s="5"/>
      <c r="F110" s="5"/>
      <c r="G110" s="45"/>
      <c r="H110" s="37"/>
      <c r="I110" s="37"/>
      <c r="J110" s="46"/>
      <c r="K110" s="81"/>
      <c r="L110" s="48"/>
      <c r="M110" s="48"/>
      <c r="N110" s="49"/>
      <c r="O110" s="82">
        <v>751.6</v>
      </c>
      <c r="P110" s="51">
        <v>0.1</v>
      </c>
      <c r="Q110" s="71">
        <v>-8.0000000000000007E-5</v>
      </c>
      <c r="R110" s="53">
        <v>1.0000000000000001E-5</v>
      </c>
    </row>
    <row r="111" spans="1:19" ht="19.5">
      <c r="A111" s="14"/>
      <c r="B111" s="5"/>
      <c r="C111" s="5"/>
      <c r="D111" s="5"/>
      <c r="E111" s="5"/>
      <c r="F111" s="5"/>
      <c r="G111" s="45"/>
      <c r="H111" s="37"/>
      <c r="I111" s="37"/>
      <c r="J111" s="46"/>
      <c r="K111" s="81"/>
      <c r="L111" s="48"/>
      <c r="M111" s="48"/>
      <c r="N111" s="49"/>
      <c r="O111" s="82">
        <v>851.3</v>
      </c>
      <c r="P111" s="51">
        <v>0.1</v>
      </c>
      <c r="Q111" s="71">
        <v>-1.2E-4</v>
      </c>
      <c r="R111" s="53">
        <v>1.0000000000000001E-5</v>
      </c>
    </row>
    <row r="112" spans="1:19" ht="19.5">
      <c r="A112" s="14"/>
      <c r="B112" s="5"/>
      <c r="C112" s="5"/>
      <c r="D112" s="5"/>
      <c r="E112" s="5"/>
      <c r="F112" s="5"/>
      <c r="G112" s="45"/>
      <c r="H112" s="37"/>
      <c r="I112" s="37"/>
      <c r="J112" s="46"/>
      <c r="K112" s="81"/>
      <c r="L112" s="48"/>
      <c r="M112" s="48"/>
      <c r="N112" s="49"/>
      <c r="O112" s="82">
        <v>900.4</v>
      </c>
      <c r="P112" s="51">
        <v>0.1</v>
      </c>
      <c r="Q112" s="71">
        <v>-1.4999999999999999E-4</v>
      </c>
      <c r="R112" s="53">
        <v>1.0000000000000001E-5</v>
      </c>
    </row>
    <row r="113" spans="1:18" ht="19.5">
      <c r="A113" s="14"/>
      <c r="B113" s="5"/>
      <c r="C113" s="5"/>
      <c r="D113" s="5"/>
      <c r="E113" s="5"/>
      <c r="F113" s="5"/>
      <c r="G113" s="45"/>
      <c r="H113" s="37"/>
      <c r="I113" s="37"/>
      <c r="J113" s="46"/>
      <c r="K113" s="81"/>
      <c r="L113" s="48"/>
      <c r="M113" s="48"/>
      <c r="N113" s="49"/>
      <c r="O113" s="82">
        <v>951.9</v>
      </c>
      <c r="P113" s="51">
        <v>0.1</v>
      </c>
      <c r="Q113" s="71">
        <v>-1.6000000000000001E-4</v>
      </c>
      <c r="R113" s="53">
        <v>1.0000000000000001E-5</v>
      </c>
    </row>
    <row r="114" spans="1:18" ht="19.5">
      <c r="A114" s="14"/>
      <c r="B114" s="5"/>
      <c r="C114" s="5"/>
      <c r="D114" s="5"/>
      <c r="E114" s="5"/>
      <c r="F114" s="5"/>
      <c r="G114" s="45"/>
      <c r="H114" s="37"/>
      <c r="I114" s="37"/>
      <c r="J114" s="46"/>
      <c r="K114" s="81"/>
      <c r="L114" s="48"/>
      <c r="M114" s="48"/>
      <c r="N114" s="49"/>
      <c r="O114" s="82">
        <v>997</v>
      </c>
      <c r="P114" s="51">
        <v>0.1</v>
      </c>
      <c r="Q114" s="71">
        <v>-1.8000000000000001E-4</v>
      </c>
      <c r="R114" s="53">
        <v>1.0000000000000001E-5</v>
      </c>
    </row>
    <row r="115" spans="1:18" ht="19.5">
      <c r="A115" s="14"/>
      <c r="B115" s="5"/>
      <c r="C115" s="5"/>
      <c r="D115" s="5"/>
      <c r="E115" s="5"/>
      <c r="F115" s="5"/>
      <c r="G115" s="45"/>
      <c r="H115" s="37"/>
      <c r="I115" s="37"/>
      <c r="J115" s="46"/>
      <c r="K115" s="81"/>
      <c r="L115" s="48"/>
      <c r="M115" s="48"/>
      <c r="N115" s="49"/>
      <c r="O115" s="70">
        <v>1050</v>
      </c>
      <c r="P115" s="51">
        <v>1</v>
      </c>
      <c r="Q115" s="71">
        <v>-1.8000000000000001E-4</v>
      </c>
      <c r="R115" s="53">
        <v>1.0000000000000001E-5</v>
      </c>
    </row>
    <row r="116" spans="1:18" ht="19.5">
      <c r="A116" s="14"/>
      <c r="B116" s="5"/>
      <c r="C116" s="5"/>
      <c r="D116" s="5"/>
      <c r="E116" s="5"/>
      <c r="F116" s="5"/>
      <c r="G116" s="45"/>
      <c r="H116" s="37"/>
      <c r="I116" s="37"/>
      <c r="J116" s="46"/>
      <c r="K116" s="81"/>
      <c r="L116" s="48"/>
      <c r="M116" s="48"/>
      <c r="N116" s="49"/>
      <c r="O116" s="70">
        <v>1156</v>
      </c>
      <c r="P116" s="51">
        <v>1</v>
      </c>
      <c r="Q116" s="71">
        <v>-2.0000000000000001E-4</v>
      </c>
      <c r="R116" s="53">
        <v>1.0000000000000001E-5</v>
      </c>
    </row>
    <row r="117" spans="1:18" ht="19.5">
      <c r="A117" s="14"/>
      <c r="B117" s="5"/>
      <c r="C117" s="5"/>
      <c r="D117" s="5"/>
      <c r="E117" s="5"/>
      <c r="F117" s="5"/>
      <c r="G117" s="45"/>
      <c r="H117" s="37"/>
      <c r="I117" s="37"/>
      <c r="J117" s="46"/>
      <c r="K117" s="81"/>
      <c r="L117" s="48"/>
      <c r="M117" s="48"/>
      <c r="N117" s="49"/>
      <c r="O117" s="70">
        <v>1303</v>
      </c>
      <c r="P117" s="51">
        <v>1</v>
      </c>
      <c r="Q117" s="71">
        <v>-2.2000000000000001E-4</v>
      </c>
      <c r="R117" s="53">
        <v>1.0000000000000001E-5</v>
      </c>
    </row>
    <row r="118" spans="1:18" ht="19.5">
      <c r="A118" s="14"/>
      <c r="B118" s="5"/>
      <c r="C118" s="5"/>
      <c r="D118" s="5"/>
      <c r="E118" s="5"/>
      <c r="F118" s="5"/>
      <c r="G118" s="45"/>
      <c r="H118" s="37"/>
      <c r="I118" s="37"/>
      <c r="J118" s="46"/>
      <c r="K118" s="81"/>
      <c r="L118" s="48"/>
      <c r="M118" s="48"/>
      <c r="N118" s="49"/>
      <c r="O118" s="70">
        <v>1450</v>
      </c>
      <c r="P118" s="51">
        <v>1</v>
      </c>
      <c r="Q118" s="71">
        <v>-2.3000000000000001E-4</v>
      </c>
      <c r="R118" s="53">
        <v>1.0000000000000001E-5</v>
      </c>
    </row>
    <row r="119" spans="1:18" ht="19.5">
      <c r="A119" s="14"/>
      <c r="B119" s="5"/>
      <c r="C119" s="5"/>
      <c r="D119" s="5"/>
      <c r="E119" s="5"/>
      <c r="F119" s="5"/>
      <c r="G119" s="45"/>
      <c r="H119" s="37"/>
      <c r="I119" s="37"/>
      <c r="J119" s="46"/>
      <c r="K119" s="81"/>
      <c r="L119" s="48"/>
      <c r="M119" s="48"/>
      <c r="N119" s="49"/>
      <c r="O119" s="70">
        <v>1602</v>
      </c>
      <c r="P119" s="51">
        <v>1</v>
      </c>
      <c r="Q119" s="71">
        <v>-2.3000000000000001E-4</v>
      </c>
      <c r="R119" s="53">
        <v>1.0000000000000001E-5</v>
      </c>
    </row>
    <row r="120" spans="1:18" ht="19.5">
      <c r="A120" s="14"/>
      <c r="B120" s="5"/>
      <c r="C120" s="5"/>
      <c r="D120" s="5"/>
      <c r="E120" s="5"/>
      <c r="F120" s="5"/>
      <c r="G120" s="45"/>
      <c r="H120" s="37"/>
      <c r="I120" s="37"/>
      <c r="J120" s="46"/>
      <c r="K120" s="81"/>
      <c r="L120" s="48"/>
      <c r="M120" s="48"/>
      <c r="N120" s="49"/>
      <c r="O120" s="70">
        <v>1807</v>
      </c>
      <c r="P120" s="51">
        <v>1</v>
      </c>
      <c r="Q120" s="71">
        <v>-2.4000000000000001E-4</v>
      </c>
      <c r="R120" s="53">
        <v>1.0000000000000001E-5</v>
      </c>
    </row>
    <row r="121" spans="1:18" ht="19.5">
      <c r="A121" s="14"/>
      <c r="B121" s="5"/>
      <c r="C121" s="5"/>
      <c r="D121" s="5"/>
      <c r="E121" s="5"/>
      <c r="F121" s="5"/>
      <c r="G121" s="45"/>
      <c r="H121" s="37"/>
      <c r="I121" s="37"/>
      <c r="J121" s="46"/>
      <c r="K121" s="81"/>
      <c r="L121" s="48"/>
      <c r="M121" s="48"/>
      <c r="N121" s="49"/>
      <c r="O121" s="70">
        <v>2004</v>
      </c>
      <c r="P121" s="51">
        <v>1</v>
      </c>
      <c r="Q121" s="71">
        <v>-2.4000000000000001E-4</v>
      </c>
      <c r="R121" s="53">
        <v>1.0000000000000001E-5</v>
      </c>
    </row>
    <row r="122" spans="1:18" ht="19.5">
      <c r="A122" s="14"/>
      <c r="B122" s="5"/>
      <c r="C122" s="5"/>
      <c r="D122" s="5"/>
      <c r="E122" s="5"/>
      <c r="F122" s="5"/>
      <c r="G122" s="45"/>
      <c r="H122" s="37"/>
      <c r="I122" s="37"/>
      <c r="J122" s="46"/>
      <c r="K122" s="81"/>
      <c r="L122" s="48"/>
      <c r="M122" s="48"/>
      <c r="N122" s="49"/>
      <c r="O122" s="70">
        <v>2412</v>
      </c>
      <c r="P122" s="51">
        <v>1</v>
      </c>
      <c r="Q122" s="71">
        <v>-2.7E-4</v>
      </c>
      <c r="R122" s="53">
        <v>1.0000000000000001E-5</v>
      </c>
    </row>
    <row r="123" spans="1:18" ht="19.5">
      <c r="A123" s="14"/>
      <c r="B123" s="5"/>
      <c r="C123" s="5"/>
      <c r="D123" s="5"/>
      <c r="E123" s="5"/>
      <c r="F123" s="5"/>
      <c r="G123" s="45"/>
      <c r="H123" s="37"/>
      <c r="I123" s="37"/>
      <c r="J123" s="46"/>
      <c r="K123" s="81"/>
      <c r="L123" s="48"/>
      <c r="M123" s="48"/>
      <c r="N123" s="49"/>
      <c r="O123" s="70">
        <v>2602</v>
      </c>
      <c r="P123" s="51">
        <v>1</v>
      </c>
      <c r="Q123" s="71">
        <v>-2.7999999999999998E-4</v>
      </c>
      <c r="R123" s="53">
        <v>1.0000000000000001E-5</v>
      </c>
    </row>
    <row r="124" spans="1:18" ht="19.5">
      <c r="A124" s="72"/>
      <c r="B124" s="19"/>
      <c r="C124" s="19"/>
      <c r="D124" s="19"/>
      <c r="E124" s="19"/>
      <c r="F124" s="19"/>
      <c r="G124" s="73"/>
      <c r="H124" s="58"/>
      <c r="I124" s="58"/>
      <c r="J124" s="59"/>
      <c r="K124" s="83"/>
      <c r="L124" s="61"/>
      <c r="M124" s="61"/>
      <c r="N124" s="62"/>
      <c r="O124" s="75">
        <v>2806</v>
      </c>
      <c r="P124" s="64">
        <v>1</v>
      </c>
      <c r="Q124" s="71">
        <v>-2.9E-4</v>
      </c>
      <c r="R124" s="76">
        <v>1.0000000000000001E-5</v>
      </c>
    </row>
    <row r="125" spans="1:18" ht="19.5">
      <c r="A125" s="14"/>
      <c r="B125" s="5"/>
      <c r="C125" s="5"/>
      <c r="D125" s="5"/>
      <c r="E125" s="5"/>
      <c r="F125" s="5"/>
      <c r="G125" s="36"/>
      <c r="H125" s="38">
        <v>561</v>
      </c>
      <c r="I125" s="38">
        <f>H125-554</f>
        <v>7</v>
      </c>
      <c r="J125" s="39">
        <f>566-H125</f>
        <v>5</v>
      </c>
      <c r="K125" s="84"/>
      <c r="L125" s="41">
        <f>(299792458 / H125) / 10^3</f>
        <v>534.38940819964353</v>
      </c>
      <c r="M125" s="41">
        <f>(299792458 *(1 / H125)^2 * I125) / 10^3</f>
        <v>6.6679605301203271</v>
      </c>
      <c r="N125" s="42">
        <f>(299792458 * (1 / H125)^2 * J125) / 10^3</f>
        <v>4.7628289500859484</v>
      </c>
      <c r="O125" s="79">
        <v>1.3</v>
      </c>
      <c r="P125" s="30">
        <v>0.1</v>
      </c>
      <c r="Q125" s="80">
        <v>1.1299999999999999E-3</v>
      </c>
      <c r="R125" s="32">
        <v>1.0000000000000001E-5</v>
      </c>
    </row>
    <row r="126" spans="1:18" ht="19.5">
      <c r="A126" s="14"/>
      <c r="B126" s="5"/>
      <c r="C126" s="5"/>
      <c r="D126" s="5"/>
      <c r="E126" s="5"/>
      <c r="F126" s="5"/>
      <c r="G126" s="45"/>
      <c r="H126" s="37"/>
      <c r="I126" s="37"/>
      <c r="J126" s="46"/>
      <c r="K126" s="85"/>
      <c r="L126" s="48"/>
      <c r="M126" s="48"/>
      <c r="N126" s="49"/>
      <c r="O126" s="82">
        <v>150.9</v>
      </c>
      <c r="P126" s="51">
        <v>0.1</v>
      </c>
      <c r="Q126" s="71">
        <v>5.2999999999999998E-4</v>
      </c>
      <c r="R126" s="53">
        <v>1.0000000000000001E-5</v>
      </c>
    </row>
    <row r="127" spans="1:18" ht="19.5">
      <c r="A127" s="14"/>
      <c r="B127" s="5"/>
      <c r="C127" s="5"/>
      <c r="D127" s="5"/>
      <c r="E127" s="5"/>
      <c r="F127" s="5"/>
      <c r="G127" s="45"/>
      <c r="H127" s="37"/>
      <c r="I127" s="37"/>
      <c r="J127" s="46"/>
      <c r="K127" s="85"/>
      <c r="L127" s="48"/>
      <c r="M127" s="48"/>
      <c r="N127" s="49"/>
      <c r="O127" s="82">
        <v>266.60000000000002</v>
      </c>
      <c r="P127" s="51">
        <v>0.1</v>
      </c>
      <c r="Q127" s="71">
        <v>1.4999999999999999E-4</v>
      </c>
      <c r="R127" s="53">
        <v>1.0000000000000001E-5</v>
      </c>
    </row>
    <row r="128" spans="1:18" ht="19.5">
      <c r="A128" s="14"/>
      <c r="B128" s="5"/>
      <c r="C128" s="5"/>
      <c r="D128" s="5"/>
      <c r="E128" s="5"/>
      <c r="F128" s="5"/>
      <c r="G128" s="45"/>
      <c r="H128" s="37"/>
      <c r="I128" s="37"/>
      <c r="J128" s="46"/>
      <c r="K128" s="85"/>
      <c r="L128" s="48"/>
      <c r="M128" s="48"/>
      <c r="N128" s="49"/>
      <c r="O128" s="82">
        <v>299.8</v>
      </c>
      <c r="P128" s="51">
        <v>0.1</v>
      </c>
      <c r="Q128" s="71">
        <v>1.1E-4</v>
      </c>
      <c r="R128" s="53">
        <v>1.0000000000000001E-5</v>
      </c>
    </row>
    <row r="129" spans="1:19" ht="19.5">
      <c r="A129" s="14"/>
      <c r="B129" s="5"/>
      <c r="C129" s="5"/>
      <c r="D129" s="5"/>
      <c r="E129" s="5"/>
      <c r="F129" s="5"/>
      <c r="G129" s="45"/>
      <c r="H129" s="37"/>
      <c r="I129" s="37"/>
      <c r="J129" s="46"/>
      <c r="K129" s="85"/>
      <c r="L129" s="48"/>
      <c r="M129" s="48"/>
      <c r="N129" s="49"/>
      <c r="O129" s="82">
        <v>379.8</v>
      </c>
      <c r="P129" s="51">
        <v>0.1</v>
      </c>
      <c r="Q129" s="71">
        <v>-2.0000000000000002E-5</v>
      </c>
      <c r="R129" s="53">
        <v>1.0000000000000001E-5</v>
      </c>
    </row>
    <row r="130" spans="1:19" ht="19.5">
      <c r="A130" s="14"/>
      <c r="B130" s="5"/>
      <c r="C130" s="5"/>
      <c r="D130" s="5"/>
      <c r="E130" s="5"/>
      <c r="F130" s="5"/>
      <c r="G130" s="45"/>
      <c r="H130" s="37"/>
      <c r="I130" s="37"/>
      <c r="J130" s="46"/>
      <c r="K130" s="85"/>
      <c r="L130" s="48"/>
      <c r="M130" s="48"/>
      <c r="N130" s="49"/>
      <c r="O130" s="82">
        <v>427.1</v>
      </c>
      <c r="P130" s="51">
        <v>0.1</v>
      </c>
      <c r="Q130" s="71">
        <v>-3.0000000000000001E-5</v>
      </c>
      <c r="R130" s="53">
        <v>1.0000000000000001E-5</v>
      </c>
    </row>
    <row r="131" spans="1:19" ht="19.5">
      <c r="A131" s="14"/>
      <c r="B131" s="5"/>
      <c r="C131" s="5"/>
      <c r="D131" s="5"/>
      <c r="E131" s="5"/>
      <c r="F131" s="5"/>
      <c r="G131" s="45"/>
      <c r="H131" s="37"/>
      <c r="I131" s="37"/>
      <c r="J131" s="46"/>
      <c r="K131" s="85"/>
      <c r="L131" s="48"/>
      <c r="M131" s="48"/>
      <c r="N131" s="49"/>
      <c r="O131" s="82">
        <v>471.5</v>
      </c>
      <c r="P131" s="51">
        <v>0.1</v>
      </c>
      <c r="Q131" s="71">
        <v>-5.0000000000000002E-5</v>
      </c>
      <c r="R131" s="53">
        <v>1.0000000000000001E-5</v>
      </c>
    </row>
    <row r="132" spans="1:19" ht="19.5">
      <c r="A132" s="14"/>
      <c r="B132" s="5"/>
      <c r="C132" s="5"/>
      <c r="D132" s="5"/>
      <c r="E132" s="5"/>
      <c r="F132" s="5"/>
      <c r="G132" s="45"/>
      <c r="H132" s="37"/>
      <c r="I132" s="37"/>
      <c r="J132" s="46"/>
      <c r="K132" s="85"/>
      <c r="L132" s="48"/>
      <c r="M132" s="48"/>
      <c r="N132" s="49"/>
      <c r="O132" s="82">
        <v>504.2</v>
      </c>
      <c r="P132" s="51">
        <v>0.1</v>
      </c>
      <c r="Q132" s="71">
        <v>-1E-4</v>
      </c>
      <c r="R132" s="53">
        <v>1.0000000000000001E-5</v>
      </c>
    </row>
    <row r="133" spans="1:19" ht="19.5">
      <c r="A133" s="14"/>
      <c r="B133" s="5"/>
      <c r="C133" s="5"/>
      <c r="D133" s="5"/>
      <c r="E133" s="5"/>
      <c r="F133" s="5"/>
      <c r="G133" s="45"/>
      <c r="H133" s="37"/>
      <c r="I133" s="37"/>
      <c r="J133" s="46"/>
      <c r="K133" s="85"/>
      <c r="L133" s="48"/>
      <c r="M133" s="48"/>
      <c r="N133" s="49"/>
      <c r="O133" s="82">
        <v>553.20000000000005</v>
      </c>
      <c r="P133" s="51">
        <v>0.1</v>
      </c>
      <c r="Q133" s="71">
        <v>-1E-4</v>
      </c>
      <c r="R133" s="53">
        <v>1.0000000000000001E-5</v>
      </c>
    </row>
    <row r="134" spans="1:19" ht="19.5">
      <c r="A134" s="14"/>
      <c r="B134" s="5"/>
      <c r="C134" s="5"/>
      <c r="D134" s="5"/>
      <c r="E134" s="5"/>
      <c r="F134" s="5"/>
      <c r="G134" s="45"/>
      <c r="H134" s="37"/>
      <c r="I134" s="37"/>
      <c r="J134" s="46"/>
      <c r="K134" s="85"/>
      <c r="L134" s="48"/>
      <c r="M134" s="48"/>
      <c r="N134" s="49"/>
      <c r="O134" s="82">
        <v>604.1</v>
      </c>
      <c r="P134" s="51">
        <v>0.1</v>
      </c>
      <c r="Q134" s="71">
        <v>-1.2E-4</v>
      </c>
      <c r="R134" s="53">
        <v>1.0000000000000001E-5</v>
      </c>
    </row>
    <row r="135" spans="1:19" ht="19.5">
      <c r="A135" s="14"/>
      <c r="B135" s="5"/>
      <c r="C135" s="5"/>
      <c r="D135" s="5"/>
      <c r="E135" s="5"/>
      <c r="F135" s="5"/>
      <c r="G135" s="45"/>
      <c r="H135" s="37"/>
      <c r="I135" s="37"/>
      <c r="J135" s="46"/>
      <c r="K135" s="85"/>
      <c r="L135" s="48"/>
      <c r="M135" s="48"/>
      <c r="N135" s="49"/>
      <c r="O135" s="82">
        <v>654.1</v>
      </c>
      <c r="P135" s="51">
        <v>0.1</v>
      </c>
      <c r="Q135" s="71">
        <v>-1.4999999999999999E-4</v>
      </c>
      <c r="R135" s="53">
        <v>1.0000000000000001E-5</v>
      </c>
    </row>
    <row r="136" spans="1:19" ht="19.5">
      <c r="A136" s="14"/>
      <c r="B136" s="5"/>
      <c r="C136" s="5"/>
      <c r="D136" s="5"/>
      <c r="E136" s="5"/>
      <c r="F136" s="5"/>
      <c r="G136" s="45"/>
      <c r="H136" s="37"/>
      <c r="I136" s="37"/>
      <c r="J136" s="46"/>
      <c r="K136" s="85"/>
      <c r="L136" s="48"/>
      <c r="M136" s="48"/>
      <c r="N136" s="49"/>
      <c r="O136" s="82">
        <v>700.7</v>
      </c>
      <c r="P136" s="51">
        <v>0.1</v>
      </c>
      <c r="Q136" s="71">
        <v>-1.3999999999999999E-4</v>
      </c>
      <c r="R136" s="53">
        <v>1.0000000000000001E-5</v>
      </c>
    </row>
    <row r="137" spans="1:19" ht="30" customHeight="1">
      <c r="A137" s="14"/>
      <c r="B137" s="5"/>
      <c r="C137" s="5"/>
      <c r="D137" s="5"/>
      <c r="E137" s="5"/>
      <c r="F137" s="5"/>
      <c r="G137" s="45"/>
      <c r="H137" s="37"/>
      <c r="I137" s="37"/>
      <c r="J137" s="46"/>
      <c r="K137" s="85"/>
      <c r="L137" s="48"/>
      <c r="M137" s="48"/>
      <c r="N137" s="49"/>
      <c r="O137" s="82">
        <v>750.3</v>
      </c>
      <c r="P137" s="51">
        <v>0.1</v>
      </c>
      <c r="Q137" s="71">
        <v>-1.7000000000000001E-4</v>
      </c>
      <c r="R137" s="53">
        <v>1.0000000000000001E-5</v>
      </c>
    </row>
    <row r="138" spans="1:19" ht="19.5">
      <c r="A138" s="14"/>
      <c r="B138" s="5"/>
      <c r="C138" s="5"/>
      <c r="D138" s="5"/>
      <c r="E138" s="5"/>
      <c r="F138" s="5"/>
      <c r="G138" s="45"/>
      <c r="H138" s="37"/>
      <c r="I138" s="37"/>
      <c r="J138" s="46"/>
      <c r="K138" s="85"/>
      <c r="L138" s="48"/>
      <c r="M138" s="48"/>
      <c r="N138" s="49"/>
      <c r="O138" s="82">
        <v>800</v>
      </c>
      <c r="P138" s="51">
        <v>0.1</v>
      </c>
      <c r="Q138" s="71">
        <v>-1.6000000000000001E-4</v>
      </c>
      <c r="R138" s="53">
        <v>1.0000000000000001E-5</v>
      </c>
      <c r="S138" s="5"/>
    </row>
    <row r="139" spans="1:19" ht="56.25" customHeight="1">
      <c r="A139" s="14"/>
      <c r="B139" s="5"/>
      <c r="C139" s="5"/>
      <c r="D139" s="5"/>
      <c r="E139" s="5"/>
      <c r="F139" s="5"/>
      <c r="G139" s="45"/>
      <c r="H139" s="37"/>
      <c r="I139" s="37"/>
      <c r="J139" s="46"/>
      <c r="K139" s="85"/>
      <c r="L139" s="48"/>
      <c r="M139" s="48"/>
      <c r="N139" s="49"/>
      <c r="O139" s="82">
        <v>905.5</v>
      </c>
      <c r="P139" s="51">
        <v>0.1</v>
      </c>
      <c r="Q139" s="71">
        <v>-1.9000000000000001E-4</v>
      </c>
      <c r="R139" s="53">
        <v>1.0000000000000001E-5</v>
      </c>
      <c r="S139" s="5"/>
    </row>
    <row r="140" spans="1:19" ht="19.5">
      <c r="A140" s="14"/>
      <c r="B140" s="5"/>
      <c r="C140" s="5"/>
      <c r="D140" s="5"/>
      <c r="E140" s="5"/>
      <c r="F140" s="5"/>
      <c r="G140" s="45"/>
      <c r="H140" s="37"/>
      <c r="I140" s="37"/>
      <c r="J140" s="46"/>
      <c r="K140" s="85"/>
      <c r="L140" s="48"/>
      <c r="M140" s="48"/>
      <c r="N140" s="49"/>
      <c r="O140" s="82">
        <v>999</v>
      </c>
      <c r="P140" s="51">
        <v>0.1</v>
      </c>
      <c r="Q140" s="71">
        <v>-2.0000000000000001E-4</v>
      </c>
      <c r="R140" s="53">
        <v>1.0000000000000001E-5</v>
      </c>
    </row>
    <row r="141" spans="1:19" ht="19.5">
      <c r="A141" s="14"/>
      <c r="B141" s="5"/>
      <c r="C141" s="5"/>
      <c r="D141" s="5"/>
      <c r="E141" s="5"/>
      <c r="F141" s="5"/>
      <c r="G141" s="45"/>
      <c r="H141" s="37"/>
      <c r="I141" s="37"/>
      <c r="J141" s="46"/>
      <c r="K141" s="85"/>
      <c r="L141" s="48"/>
      <c r="M141" s="48"/>
      <c r="N141" s="49"/>
      <c r="O141" s="86">
        <v>1149</v>
      </c>
      <c r="P141" s="51">
        <v>1</v>
      </c>
      <c r="Q141" s="71">
        <v>-2.3000000000000001E-4</v>
      </c>
      <c r="R141" s="53">
        <v>1.0000000000000001E-5</v>
      </c>
    </row>
    <row r="142" spans="1:19" ht="19.5">
      <c r="A142" s="14"/>
      <c r="B142" s="5"/>
      <c r="C142" s="5"/>
      <c r="D142" s="5"/>
      <c r="E142" s="5"/>
      <c r="F142" s="5"/>
      <c r="G142" s="45"/>
      <c r="H142" s="37"/>
      <c r="I142" s="37"/>
      <c r="J142" s="46"/>
      <c r="K142" s="85"/>
      <c r="L142" s="48"/>
      <c r="M142" s="48"/>
      <c r="N142" s="49"/>
      <c r="O142" s="86">
        <v>1301</v>
      </c>
      <c r="P142" s="51">
        <v>1</v>
      </c>
      <c r="Q142" s="71">
        <v>-2.1000000000000001E-4</v>
      </c>
      <c r="R142" s="53">
        <v>1.0000000000000001E-5</v>
      </c>
    </row>
    <row r="143" spans="1:19" ht="19.5">
      <c r="A143" s="14"/>
      <c r="B143" s="5"/>
      <c r="C143" s="5"/>
      <c r="D143" s="5"/>
      <c r="E143" s="5"/>
      <c r="F143" s="5"/>
      <c r="G143" s="45"/>
      <c r="H143" s="37"/>
      <c r="I143" s="37"/>
      <c r="J143" s="46"/>
      <c r="K143" s="85"/>
      <c r="L143" s="48"/>
      <c r="M143" s="48"/>
      <c r="N143" s="49"/>
      <c r="O143" s="86">
        <v>1459</v>
      </c>
      <c r="P143" s="51">
        <v>1</v>
      </c>
      <c r="Q143" s="71">
        <v>-2.4000000000000001E-4</v>
      </c>
      <c r="R143" s="53">
        <v>1.0000000000000001E-5</v>
      </c>
    </row>
    <row r="144" spans="1:19" ht="19.5">
      <c r="A144" s="14"/>
      <c r="B144" s="5"/>
      <c r="C144" s="5"/>
      <c r="D144" s="5"/>
      <c r="E144" s="5"/>
      <c r="F144" s="5"/>
      <c r="G144" s="45"/>
      <c r="H144" s="37"/>
      <c r="I144" s="37"/>
      <c r="J144" s="46"/>
      <c r="K144" s="85"/>
      <c r="L144" s="48"/>
      <c r="M144" s="48"/>
      <c r="N144" s="49"/>
      <c r="O144" s="86">
        <v>1562</v>
      </c>
      <c r="P144" s="51">
        <v>1</v>
      </c>
      <c r="Q144" s="71">
        <v>-2.3000000000000001E-4</v>
      </c>
      <c r="R144" s="53">
        <v>1.0000000000000001E-5</v>
      </c>
    </row>
    <row r="145" spans="1:18" ht="19.5">
      <c r="A145" s="14"/>
      <c r="B145" s="5"/>
      <c r="C145" s="5"/>
      <c r="D145" s="5"/>
      <c r="E145" s="5"/>
      <c r="F145" s="5"/>
      <c r="G145" s="45"/>
      <c r="H145" s="37"/>
      <c r="I145" s="37"/>
      <c r="J145" s="46"/>
      <c r="K145" s="85"/>
      <c r="L145" s="48"/>
      <c r="M145" s="48"/>
      <c r="N145" s="49"/>
      <c r="O145" s="86">
        <v>1751</v>
      </c>
      <c r="P145" s="51">
        <v>1</v>
      </c>
      <c r="Q145" s="71">
        <v>-2.3000000000000001E-4</v>
      </c>
      <c r="R145" s="53">
        <v>1.0000000000000001E-5</v>
      </c>
    </row>
    <row r="146" spans="1:18" ht="19.5">
      <c r="A146" s="72"/>
      <c r="B146" s="19"/>
      <c r="C146" s="19"/>
      <c r="D146" s="19"/>
      <c r="E146" s="19"/>
      <c r="F146" s="19"/>
      <c r="G146" s="73"/>
      <c r="H146" s="58"/>
      <c r="I146" s="58"/>
      <c r="J146" s="59"/>
      <c r="K146" s="87"/>
      <c r="L146" s="61"/>
      <c r="M146" s="61"/>
      <c r="N146" s="62"/>
      <c r="O146" s="88">
        <v>2004</v>
      </c>
      <c r="P146" s="64">
        <v>1</v>
      </c>
      <c r="Q146" s="89">
        <v>-2.4000000000000001E-4</v>
      </c>
      <c r="R146" s="76">
        <v>1.0000000000000001E-5</v>
      </c>
    </row>
    <row r="147" spans="1:18" ht="19.5">
      <c r="A147" s="14"/>
      <c r="B147" s="5"/>
      <c r="C147" s="5"/>
      <c r="D147" s="5"/>
      <c r="E147" s="5"/>
      <c r="F147" s="5"/>
      <c r="G147" s="36"/>
      <c r="H147" s="38">
        <v>590</v>
      </c>
      <c r="I147" s="38">
        <f>H147-573</f>
        <v>17</v>
      </c>
      <c r="J147" s="39">
        <f>606-H147</f>
        <v>16</v>
      </c>
      <c r="K147" s="90"/>
      <c r="L147" s="41">
        <f>(299792458 / H147) / 10^3</f>
        <v>508.12281016949152</v>
      </c>
      <c r="M147" s="41">
        <f>(299792458 *(1 / H147)^2 * I147) / 10^3</f>
        <v>14.640826733697212</v>
      </c>
      <c r="N147" s="42">
        <f>(299792458 * (1 / H147)^2 * J147) / 10^3</f>
        <v>13.779601631715023</v>
      </c>
      <c r="O147" s="79">
        <v>0.9</v>
      </c>
      <c r="P147" s="30">
        <v>0.1</v>
      </c>
      <c r="Q147" s="80">
        <v>1.75E-3</v>
      </c>
      <c r="R147" s="32">
        <v>1.0000000000000001E-5</v>
      </c>
    </row>
    <row r="148" spans="1:18" ht="19.5">
      <c r="A148" s="14"/>
      <c r="B148" s="5"/>
      <c r="C148" s="5"/>
      <c r="D148" s="5"/>
      <c r="E148" s="5"/>
      <c r="F148" s="5"/>
      <c r="G148" s="45"/>
      <c r="H148" s="37"/>
      <c r="I148" s="37"/>
      <c r="J148" s="46"/>
      <c r="K148" s="91"/>
      <c r="L148" s="48"/>
      <c r="M148" s="48"/>
      <c r="N148" s="49"/>
      <c r="O148" s="82">
        <v>129.5</v>
      </c>
      <c r="P148" s="51">
        <v>0.1</v>
      </c>
      <c r="Q148" s="71">
        <v>6.4000000000000005E-4</v>
      </c>
      <c r="R148" s="53">
        <v>1.0000000000000001E-5</v>
      </c>
    </row>
    <row r="149" spans="1:18" ht="19.5">
      <c r="A149" s="14"/>
      <c r="B149" s="5"/>
      <c r="C149" s="5"/>
      <c r="D149" s="5"/>
      <c r="E149" s="5"/>
      <c r="F149" s="5"/>
      <c r="G149" s="45"/>
      <c r="H149" s="37"/>
      <c r="I149" s="37"/>
      <c r="J149" s="46"/>
      <c r="K149" s="91"/>
      <c r="L149" s="48"/>
      <c r="M149" s="48"/>
      <c r="N149" s="49"/>
      <c r="O149" s="82">
        <v>150</v>
      </c>
      <c r="P149" s="51">
        <v>0.1</v>
      </c>
      <c r="Q149" s="71">
        <v>5.0000000000000001E-4</v>
      </c>
      <c r="R149" s="53">
        <v>1.0000000000000001E-5</v>
      </c>
    </row>
    <row r="150" spans="1:18" ht="19.5">
      <c r="A150" s="14"/>
      <c r="B150" s="5"/>
      <c r="C150" s="5"/>
      <c r="D150" s="5"/>
      <c r="E150" s="5"/>
      <c r="F150" s="5"/>
      <c r="G150" s="45"/>
      <c r="H150" s="37"/>
      <c r="I150" s="37"/>
      <c r="J150" s="46"/>
      <c r="K150" s="91"/>
      <c r="L150" s="48"/>
      <c r="M150" s="48"/>
      <c r="N150" s="49"/>
      <c r="O150" s="82">
        <v>199.2</v>
      </c>
      <c r="P150" s="51">
        <v>0.1</v>
      </c>
      <c r="Q150" s="71">
        <v>2.5999999999999998E-4</v>
      </c>
      <c r="R150" s="53">
        <v>1.0000000000000001E-5</v>
      </c>
    </row>
    <row r="151" spans="1:18" ht="19.5">
      <c r="A151" s="14"/>
      <c r="B151" s="5"/>
      <c r="C151" s="5"/>
      <c r="D151" s="5"/>
      <c r="E151" s="5"/>
      <c r="F151" s="5"/>
      <c r="G151" s="45"/>
      <c r="H151" s="37"/>
      <c r="I151" s="37"/>
      <c r="J151" s="46"/>
      <c r="K151" s="91"/>
      <c r="L151" s="48"/>
      <c r="M151" s="48"/>
      <c r="N151" s="49"/>
      <c r="O151" s="82">
        <v>267</v>
      </c>
      <c r="P151" s="51">
        <v>0.1</v>
      </c>
      <c r="Q151" s="71">
        <v>4.0000000000000003E-5</v>
      </c>
      <c r="R151" s="53">
        <v>1.0000000000000001E-5</v>
      </c>
    </row>
    <row r="152" spans="1:18" ht="19.5">
      <c r="A152" s="14"/>
      <c r="B152" s="5"/>
      <c r="C152" s="5"/>
      <c r="D152" s="5"/>
      <c r="E152" s="5"/>
      <c r="F152" s="5"/>
      <c r="G152" s="45"/>
      <c r="H152" s="37"/>
      <c r="I152" s="37"/>
      <c r="J152" s="46"/>
      <c r="K152" s="91"/>
      <c r="L152" s="48"/>
      <c r="M152" s="48"/>
      <c r="N152" s="49"/>
      <c r="O152" s="82">
        <v>303.89999999999998</v>
      </c>
      <c r="P152" s="51">
        <v>0.1</v>
      </c>
      <c r="Q152" s="71">
        <v>-5.0000000000000002E-5</v>
      </c>
      <c r="R152" s="53">
        <v>1.0000000000000001E-5</v>
      </c>
    </row>
    <row r="153" spans="1:18" ht="19.5">
      <c r="A153" s="14"/>
      <c r="B153" s="5"/>
      <c r="C153" s="5"/>
      <c r="D153" s="5"/>
      <c r="E153" s="5"/>
      <c r="F153" s="5"/>
      <c r="G153" s="45"/>
      <c r="H153" s="37"/>
      <c r="I153" s="37"/>
      <c r="J153" s="46"/>
      <c r="K153" s="91"/>
      <c r="L153" s="48"/>
      <c r="M153" s="48"/>
      <c r="N153" s="49"/>
      <c r="O153" s="82">
        <v>353.2</v>
      </c>
      <c r="P153" s="51">
        <v>0.1</v>
      </c>
      <c r="Q153" s="71">
        <v>-1E-4</v>
      </c>
      <c r="R153" s="53">
        <v>1.0000000000000001E-5</v>
      </c>
    </row>
    <row r="154" spans="1:18" ht="19.5">
      <c r="A154" s="14"/>
      <c r="B154" s="5"/>
      <c r="C154" s="5"/>
      <c r="D154" s="5"/>
      <c r="E154" s="5"/>
      <c r="F154" s="5"/>
      <c r="G154" s="45"/>
      <c r="H154" s="37"/>
      <c r="I154" s="37"/>
      <c r="J154" s="46"/>
      <c r="K154" s="91"/>
      <c r="L154" s="48"/>
      <c r="M154" s="48"/>
      <c r="N154" s="49"/>
      <c r="O154" s="82">
        <v>402.2</v>
      </c>
      <c r="P154" s="51">
        <v>0.1</v>
      </c>
      <c r="Q154" s="71">
        <v>-1.4999999999999999E-4</v>
      </c>
      <c r="R154" s="53">
        <v>1.0000000000000001E-5</v>
      </c>
    </row>
    <row r="155" spans="1:18" ht="19.5">
      <c r="A155" s="14"/>
      <c r="B155" s="5"/>
      <c r="C155" s="5"/>
      <c r="D155" s="5"/>
      <c r="E155" s="5"/>
      <c r="F155" s="5"/>
      <c r="G155" s="45"/>
      <c r="H155" s="37"/>
      <c r="I155" s="37"/>
      <c r="J155" s="46"/>
      <c r="K155" s="91"/>
      <c r="L155" s="48"/>
      <c r="M155" s="48"/>
      <c r="N155" s="49"/>
      <c r="O155" s="82">
        <v>472.4</v>
      </c>
      <c r="P155" s="51">
        <v>0.1</v>
      </c>
      <c r="Q155" s="71">
        <v>-1.9000000000000001E-4</v>
      </c>
      <c r="R155" s="53">
        <v>1.0000000000000001E-5</v>
      </c>
    </row>
    <row r="156" spans="1:18" ht="19.5">
      <c r="A156" s="14"/>
      <c r="B156" s="5"/>
      <c r="C156" s="5"/>
      <c r="D156" s="5"/>
      <c r="E156" s="5"/>
      <c r="F156" s="5"/>
      <c r="G156" s="45"/>
      <c r="H156" s="37"/>
      <c r="I156" s="37"/>
      <c r="J156" s="46"/>
      <c r="K156" s="91"/>
      <c r="L156" s="48"/>
      <c r="M156" s="48"/>
      <c r="N156" s="49"/>
      <c r="O156" s="82">
        <v>505.9</v>
      </c>
      <c r="P156" s="51">
        <v>0.1</v>
      </c>
      <c r="Q156" s="71">
        <v>-2.0000000000000001E-4</v>
      </c>
      <c r="R156" s="53">
        <v>1.0000000000000001E-5</v>
      </c>
    </row>
    <row r="157" spans="1:18" ht="19.5">
      <c r="A157" s="14"/>
      <c r="B157" s="5"/>
      <c r="C157" s="5"/>
      <c r="D157" s="5"/>
      <c r="E157" s="5"/>
      <c r="F157" s="5"/>
      <c r="G157" s="45"/>
      <c r="H157" s="37"/>
      <c r="I157" s="37"/>
      <c r="J157" s="46"/>
      <c r="K157" s="91"/>
      <c r="L157" s="48"/>
      <c r="M157" s="48"/>
      <c r="N157" s="49"/>
      <c r="O157" s="82">
        <v>550.29999999999995</v>
      </c>
      <c r="P157" s="51">
        <v>0.1</v>
      </c>
      <c r="Q157" s="71">
        <v>-2.1000000000000001E-4</v>
      </c>
      <c r="R157" s="53">
        <v>1.0000000000000001E-5</v>
      </c>
    </row>
    <row r="158" spans="1:18" ht="19.5">
      <c r="A158" s="14"/>
      <c r="B158" s="5"/>
      <c r="C158" s="5"/>
      <c r="D158" s="5"/>
      <c r="E158" s="5"/>
      <c r="F158" s="5"/>
      <c r="G158" s="45"/>
      <c r="H158" s="37"/>
      <c r="I158" s="37"/>
      <c r="J158" s="46"/>
      <c r="K158" s="91"/>
      <c r="L158" s="48"/>
      <c r="M158" s="48"/>
      <c r="N158" s="49"/>
      <c r="O158" s="82">
        <v>603</v>
      </c>
      <c r="P158" s="51">
        <v>0.1</v>
      </c>
      <c r="Q158" s="71">
        <v>-2.2000000000000001E-4</v>
      </c>
      <c r="R158" s="53">
        <v>1.0000000000000001E-5</v>
      </c>
    </row>
    <row r="159" spans="1:18" ht="19.5">
      <c r="A159" s="14"/>
      <c r="B159" s="5"/>
      <c r="C159" s="5"/>
      <c r="D159" s="5"/>
      <c r="E159" s="5"/>
      <c r="F159" s="5"/>
      <c r="G159" s="45"/>
      <c r="H159" s="37"/>
      <c r="I159" s="37"/>
      <c r="J159" s="46"/>
      <c r="K159" s="91"/>
      <c r="L159" s="48"/>
      <c r="M159" s="48"/>
      <c r="N159" s="49"/>
      <c r="O159" s="82">
        <v>650.20000000000005</v>
      </c>
      <c r="P159" s="51">
        <v>0.1</v>
      </c>
      <c r="Q159" s="71">
        <v>-2.3000000000000001E-4</v>
      </c>
      <c r="R159" s="53">
        <v>1.0000000000000001E-5</v>
      </c>
    </row>
    <row r="160" spans="1:18" ht="19.5">
      <c r="A160" s="14"/>
      <c r="B160" s="5"/>
      <c r="C160" s="5"/>
      <c r="D160" s="5"/>
      <c r="E160" s="5"/>
      <c r="F160" s="5"/>
      <c r="G160" s="45"/>
      <c r="H160" s="37"/>
      <c r="I160" s="37"/>
      <c r="J160" s="46"/>
      <c r="K160" s="91"/>
      <c r="L160" s="48"/>
      <c r="M160" s="48"/>
      <c r="N160" s="49"/>
      <c r="O160" s="82">
        <v>699</v>
      </c>
      <c r="P160" s="51">
        <v>0.1</v>
      </c>
      <c r="Q160" s="71">
        <v>-2.3000000000000001E-4</v>
      </c>
      <c r="R160" s="53">
        <v>1.0000000000000001E-5</v>
      </c>
    </row>
    <row r="161" spans="1:19" ht="19.5">
      <c r="A161" s="14"/>
      <c r="B161" s="5"/>
      <c r="C161" s="5"/>
      <c r="D161" s="5"/>
      <c r="E161" s="5"/>
      <c r="F161" s="5"/>
      <c r="G161" s="45"/>
      <c r="H161" s="37"/>
      <c r="I161" s="37"/>
      <c r="J161" s="46"/>
      <c r="K161" s="91"/>
      <c r="L161" s="48"/>
      <c r="M161" s="48"/>
      <c r="N161" s="49"/>
      <c r="O161" s="82">
        <v>754.6</v>
      </c>
      <c r="P161" s="51">
        <v>0.1</v>
      </c>
      <c r="Q161" s="71">
        <v>-2.3000000000000001E-4</v>
      </c>
      <c r="R161" s="53">
        <v>1.0000000000000001E-5</v>
      </c>
    </row>
    <row r="162" spans="1:19" ht="19.5">
      <c r="A162" s="14"/>
      <c r="B162" s="5"/>
      <c r="C162" s="5"/>
      <c r="D162" s="5"/>
      <c r="E162" s="5"/>
      <c r="F162" s="5"/>
      <c r="G162" s="45"/>
      <c r="H162" s="37"/>
      <c r="I162" s="37"/>
      <c r="J162" s="46"/>
      <c r="K162" s="91"/>
      <c r="L162" s="48"/>
      <c r="M162" s="48"/>
      <c r="N162" s="49"/>
      <c r="O162" s="86">
        <v>1001</v>
      </c>
      <c r="P162" s="51">
        <v>1</v>
      </c>
      <c r="Q162" s="71">
        <v>-2.5000000000000001E-4</v>
      </c>
      <c r="R162" s="53">
        <v>1.0000000000000001E-5</v>
      </c>
    </row>
    <row r="163" spans="1:19" ht="19.5">
      <c r="A163" s="14"/>
      <c r="B163" s="5"/>
      <c r="C163" s="5"/>
      <c r="D163" s="5"/>
      <c r="E163" s="5"/>
      <c r="F163" s="5"/>
      <c r="G163" s="45"/>
      <c r="H163" s="37"/>
      <c r="I163" s="37"/>
      <c r="J163" s="46"/>
      <c r="K163" s="91"/>
      <c r="L163" s="48"/>
      <c r="M163" s="48"/>
      <c r="N163" s="49"/>
      <c r="O163" s="86">
        <v>1242</v>
      </c>
      <c r="P163" s="51">
        <v>1</v>
      </c>
      <c r="Q163" s="71">
        <v>-2.5999999999999998E-4</v>
      </c>
      <c r="R163" s="53">
        <v>1.0000000000000001E-5</v>
      </c>
    </row>
    <row r="164" spans="1:19" ht="30" customHeight="1">
      <c r="A164" s="14"/>
      <c r="B164" s="5"/>
      <c r="C164" s="5"/>
      <c r="D164" s="5"/>
      <c r="E164" s="5"/>
      <c r="F164" s="5"/>
      <c r="G164" s="45"/>
      <c r="H164" s="37"/>
      <c r="I164" s="37"/>
      <c r="J164" s="46"/>
      <c r="K164" s="91"/>
      <c r="L164" s="48"/>
      <c r="M164" s="48"/>
      <c r="N164" s="49"/>
      <c r="O164" s="86">
        <v>1513</v>
      </c>
      <c r="P164" s="51">
        <v>1</v>
      </c>
      <c r="Q164" s="71">
        <v>-2.7E-4</v>
      </c>
      <c r="R164" s="53">
        <v>1.0000000000000001E-5</v>
      </c>
    </row>
    <row r="165" spans="1:19" ht="19.5">
      <c r="A165" s="14"/>
      <c r="B165" s="5"/>
      <c r="C165" s="5"/>
      <c r="D165" s="5"/>
      <c r="E165" s="5"/>
      <c r="F165" s="5"/>
      <c r="G165" s="45"/>
      <c r="H165" s="37"/>
      <c r="I165" s="37"/>
      <c r="J165" s="46"/>
      <c r="K165" s="91"/>
      <c r="L165" s="48"/>
      <c r="M165" s="48"/>
      <c r="N165" s="49"/>
      <c r="O165" s="86">
        <v>1752</v>
      </c>
      <c r="P165" s="51">
        <v>1</v>
      </c>
      <c r="Q165" s="71">
        <v>-2.7999999999999998E-4</v>
      </c>
      <c r="R165" s="53">
        <v>1.0000000000000001E-5</v>
      </c>
      <c r="S165" s="5"/>
    </row>
    <row r="166" spans="1:19" ht="56.25" customHeight="1">
      <c r="A166" s="14"/>
      <c r="B166" s="5"/>
      <c r="C166" s="5"/>
      <c r="D166" s="5"/>
      <c r="E166" s="5"/>
      <c r="F166" s="5"/>
      <c r="G166" s="45"/>
      <c r="H166" s="37"/>
      <c r="I166" s="37"/>
      <c r="J166" s="46"/>
      <c r="K166" s="91"/>
      <c r="L166" s="48"/>
      <c r="M166" s="48"/>
      <c r="N166" s="49"/>
      <c r="O166" s="86">
        <v>2005</v>
      </c>
      <c r="P166" s="51">
        <v>1</v>
      </c>
      <c r="Q166" s="71">
        <v>-2.9E-4</v>
      </c>
      <c r="R166" s="53">
        <v>1.0000000000000001E-5</v>
      </c>
      <c r="S166" s="5"/>
    </row>
    <row r="167" spans="1:19" ht="19.5">
      <c r="A167" s="14"/>
      <c r="B167" s="5"/>
      <c r="C167" s="5"/>
      <c r="D167" s="5"/>
      <c r="E167" s="5"/>
      <c r="F167" s="5"/>
      <c r="G167" s="45"/>
      <c r="H167" s="37"/>
      <c r="I167" s="37"/>
      <c r="J167" s="46"/>
      <c r="K167" s="91"/>
      <c r="L167" s="48"/>
      <c r="M167" s="48"/>
      <c r="N167" s="49"/>
      <c r="O167" s="86">
        <v>2606</v>
      </c>
      <c r="P167" s="51">
        <v>1</v>
      </c>
      <c r="Q167" s="71">
        <v>-3.2000000000000003E-4</v>
      </c>
      <c r="R167" s="53">
        <v>1.0000000000000001E-5</v>
      </c>
    </row>
    <row r="168" spans="1:19" ht="19.5">
      <c r="A168" s="72"/>
      <c r="B168" s="19"/>
      <c r="C168" s="19"/>
      <c r="D168" s="19"/>
      <c r="E168" s="19"/>
      <c r="F168" s="19"/>
      <c r="G168" s="73"/>
      <c r="H168" s="37"/>
      <c r="I168" s="58"/>
      <c r="J168" s="59"/>
      <c r="K168" s="92"/>
      <c r="L168" s="61"/>
      <c r="M168" s="61"/>
      <c r="N168" s="62"/>
      <c r="O168" s="88">
        <v>2959</v>
      </c>
      <c r="P168" s="51">
        <v>1</v>
      </c>
      <c r="Q168" s="89">
        <v>-3.2000000000000003E-4</v>
      </c>
      <c r="R168" s="76">
        <v>1.0000000000000001E-5</v>
      </c>
    </row>
    <row r="169" spans="1:19" ht="19.5">
      <c r="A169" s="14"/>
      <c r="B169" s="5"/>
      <c r="C169" s="5"/>
      <c r="D169" s="5"/>
      <c r="E169" s="5"/>
      <c r="F169" s="5"/>
      <c r="G169" s="36"/>
      <c r="H169" s="93">
        <v>656</v>
      </c>
      <c r="I169" s="38">
        <f>H169-647</f>
        <v>9</v>
      </c>
      <c r="J169" s="39">
        <f>669-H169</f>
        <v>13</v>
      </c>
      <c r="K169" s="94"/>
      <c r="L169" s="41">
        <f>(299792458 / H169) / 10^3</f>
        <v>457.00069817073171</v>
      </c>
      <c r="M169" s="41">
        <f>(299792458 *(1 / H169)^2 * I169) / 10^3</f>
        <v>6.2698266517326005</v>
      </c>
      <c r="N169" s="42">
        <f>(299792458 * (1 / H169)^2 * J169) / 10^3</f>
        <v>9.0564162747248673</v>
      </c>
      <c r="O169" s="79">
        <v>1.3</v>
      </c>
      <c r="P169" s="30">
        <v>0.1</v>
      </c>
      <c r="Q169" s="80">
        <v>2.8E-3</v>
      </c>
      <c r="R169" s="32">
        <v>1.0000000000000001E-5</v>
      </c>
    </row>
    <row r="170" spans="1:19" ht="19.5">
      <c r="A170" s="14"/>
      <c r="B170" s="5"/>
      <c r="C170" s="5"/>
      <c r="D170" s="5"/>
      <c r="E170" s="5"/>
      <c r="F170" s="5"/>
      <c r="G170" s="45"/>
      <c r="H170" s="95"/>
      <c r="I170" s="37"/>
      <c r="J170" s="46"/>
      <c r="K170" s="96"/>
      <c r="L170" s="48"/>
      <c r="M170" s="48"/>
      <c r="N170" s="49"/>
      <c r="O170" s="82">
        <v>205.7</v>
      </c>
      <c r="P170" s="51">
        <v>0.1</v>
      </c>
      <c r="Q170" s="71">
        <v>-3.1E-4</v>
      </c>
      <c r="R170" s="53">
        <v>1.0000000000000001E-5</v>
      </c>
    </row>
    <row r="171" spans="1:19" ht="19.5">
      <c r="A171" s="14"/>
      <c r="B171" s="5"/>
      <c r="C171" s="5"/>
      <c r="D171" s="5"/>
      <c r="E171" s="5"/>
      <c r="F171" s="5"/>
      <c r="G171" s="45"/>
      <c r="H171" s="95"/>
      <c r="I171" s="37"/>
      <c r="J171" s="46"/>
      <c r="K171" s="96"/>
      <c r="L171" s="48"/>
      <c r="M171" s="48"/>
      <c r="N171" s="49"/>
      <c r="O171" s="82">
        <v>251.5</v>
      </c>
      <c r="P171" s="51">
        <v>0.1</v>
      </c>
      <c r="Q171" s="71">
        <v>-5.5000000000000003E-4</v>
      </c>
      <c r="R171" s="53">
        <v>1.0000000000000001E-5</v>
      </c>
    </row>
    <row r="172" spans="1:19" ht="19.5">
      <c r="A172" s="14"/>
      <c r="B172" s="5"/>
      <c r="C172" s="5"/>
      <c r="D172" s="5"/>
      <c r="E172" s="5"/>
      <c r="F172" s="5"/>
      <c r="G172" s="45"/>
      <c r="H172" s="95"/>
      <c r="I172" s="37"/>
      <c r="J172" s="46"/>
      <c r="K172" s="96"/>
      <c r="L172" s="48"/>
      <c r="M172" s="48"/>
      <c r="N172" s="49"/>
      <c r="O172" s="82">
        <v>301.8</v>
      </c>
      <c r="P172" s="51">
        <v>0.1</v>
      </c>
      <c r="Q172" s="71">
        <v>-7.3999999999999999E-4</v>
      </c>
      <c r="R172" s="53">
        <v>1.0000000000000001E-5</v>
      </c>
    </row>
    <row r="173" spans="1:19" ht="19.5">
      <c r="A173" s="14"/>
      <c r="B173" s="5"/>
      <c r="C173" s="5"/>
      <c r="D173" s="5"/>
      <c r="E173" s="5"/>
      <c r="F173" s="5"/>
      <c r="G173" s="45"/>
      <c r="H173" s="95"/>
      <c r="I173" s="37"/>
      <c r="J173" s="46"/>
      <c r="K173" s="96"/>
      <c r="L173" s="48"/>
      <c r="M173" s="48"/>
      <c r="N173" s="49"/>
      <c r="O173" s="82">
        <v>325.2</v>
      </c>
      <c r="P173" s="51">
        <v>0.1</v>
      </c>
      <c r="Q173" s="71">
        <v>-8.3000000000000001E-4</v>
      </c>
      <c r="R173" s="53">
        <v>1.0000000000000001E-5</v>
      </c>
    </row>
    <row r="174" spans="1:19" ht="19.5">
      <c r="A174" s="14"/>
      <c r="B174" s="5"/>
      <c r="C174" s="5"/>
      <c r="D174" s="5"/>
      <c r="E174" s="5"/>
      <c r="F174" s="5"/>
      <c r="G174" s="45"/>
      <c r="H174" s="95"/>
      <c r="I174" s="37"/>
      <c r="J174" s="46"/>
      <c r="K174" s="96"/>
      <c r="L174" s="48"/>
      <c r="M174" s="48"/>
      <c r="N174" s="49"/>
      <c r="O174" s="82">
        <v>349.3</v>
      </c>
      <c r="P174" s="51">
        <v>0.1</v>
      </c>
      <c r="Q174" s="71">
        <v>-8.8000000000000003E-4</v>
      </c>
      <c r="R174" s="53">
        <v>1.0000000000000001E-5</v>
      </c>
    </row>
    <row r="175" spans="1:19" ht="19.5">
      <c r="A175" s="14"/>
      <c r="B175" s="5"/>
      <c r="C175" s="5"/>
      <c r="D175" s="5"/>
      <c r="E175" s="5"/>
      <c r="F175" s="5"/>
      <c r="G175" s="45"/>
      <c r="H175" s="95"/>
      <c r="I175" s="37"/>
      <c r="J175" s="46"/>
      <c r="K175" s="96"/>
      <c r="L175" s="48"/>
      <c r="M175" s="48"/>
      <c r="N175" s="49"/>
      <c r="O175" s="82">
        <v>373.8</v>
      </c>
      <c r="P175" s="51">
        <v>0.1</v>
      </c>
      <c r="Q175" s="71">
        <v>-9.5E-4</v>
      </c>
      <c r="R175" s="53">
        <v>1.0000000000000001E-5</v>
      </c>
    </row>
    <row r="176" spans="1:19" ht="19.5">
      <c r="A176" s="14"/>
      <c r="B176" s="5"/>
      <c r="C176" s="5"/>
      <c r="D176" s="5"/>
      <c r="E176" s="5"/>
      <c r="F176" s="5"/>
      <c r="G176" s="45"/>
      <c r="H176" s="95"/>
      <c r="I176" s="37"/>
      <c r="J176" s="46"/>
      <c r="K176" s="96"/>
      <c r="L176" s="48"/>
      <c r="M176" s="48"/>
      <c r="N176" s="49"/>
      <c r="O176" s="82">
        <v>404.8</v>
      </c>
      <c r="P176" s="51">
        <v>0.1</v>
      </c>
      <c r="Q176" s="71">
        <v>-9.8999999999999999E-4</v>
      </c>
      <c r="R176" s="53">
        <v>1.0000000000000001E-5</v>
      </c>
    </row>
    <row r="177" spans="1:21" ht="19.5">
      <c r="A177" s="14"/>
      <c r="B177" s="5"/>
      <c r="C177" s="5"/>
      <c r="D177" s="5"/>
      <c r="E177" s="5"/>
      <c r="F177" s="5"/>
      <c r="G177" s="45"/>
      <c r="H177" s="95"/>
      <c r="I177" s="37"/>
      <c r="J177" s="46"/>
      <c r="K177" s="96"/>
      <c r="L177" s="48"/>
      <c r="M177" s="48"/>
      <c r="N177" s="49"/>
      <c r="O177" s="82">
        <v>425</v>
      </c>
      <c r="P177" s="51">
        <v>0.1</v>
      </c>
      <c r="Q177" s="71">
        <v>-1.0300000000000001E-3</v>
      </c>
      <c r="R177" s="53">
        <v>1.0000000000000001E-5</v>
      </c>
    </row>
    <row r="178" spans="1:21" ht="19.5">
      <c r="A178" s="14"/>
      <c r="B178" s="5"/>
      <c r="C178" s="5"/>
      <c r="D178" s="5"/>
      <c r="E178" s="5"/>
      <c r="F178" s="5"/>
      <c r="G178" s="45"/>
      <c r="H178" s="95"/>
      <c r="I178" s="37"/>
      <c r="J178" s="46"/>
      <c r="K178" s="96"/>
      <c r="L178" s="48"/>
      <c r="M178" s="48"/>
      <c r="N178" s="49"/>
      <c r="O178" s="82">
        <v>451.4</v>
      </c>
      <c r="P178" s="51">
        <v>0.1</v>
      </c>
      <c r="Q178" s="71">
        <v>-1.0399999999999999E-3</v>
      </c>
      <c r="R178" s="53">
        <v>1.0000000000000001E-5</v>
      </c>
    </row>
    <row r="179" spans="1:21" ht="19.5">
      <c r="A179" s="14"/>
      <c r="B179" s="5"/>
      <c r="C179" s="5"/>
      <c r="D179" s="5"/>
      <c r="E179" s="5"/>
      <c r="F179" s="5"/>
      <c r="G179" s="45"/>
      <c r="H179" s="95"/>
      <c r="I179" s="37"/>
      <c r="J179" s="46"/>
      <c r="K179" s="96"/>
      <c r="L179" s="48"/>
      <c r="M179" s="48"/>
      <c r="N179" s="49"/>
      <c r="O179" s="82">
        <v>476</v>
      </c>
      <c r="P179" s="51">
        <v>0.1</v>
      </c>
      <c r="Q179" s="71">
        <v>-1.07E-3</v>
      </c>
      <c r="R179" s="53">
        <v>1.0000000000000001E-5</v>
      </c>
    </row>
    <row r="180" spans="1:21" ht="19.5">
      <c r="A180" s="14"/>
      <c r="B180" s="5"/>
      <c r="C180" s="5"/>
      <c r="D180" s="5"/>
      <c r="E180" s="5"/>
      <c r="F180" s="5"/>
      <c r="G180" s="45"/>
      <c r="H180" s="95"/>
      <c r="I180" s="37"/>
      <c r="J180" s="46"/>
      <c r="K180" s="96"/>
      <c r="L180" s="48"/>
      <c r="M180" s="48"/>
      <c r="N180" s="49"/>
      <c r="O180" s="82">
        <v>498.1</v>
      </c>
      <c r="P180" s="51">
        <v>0.1</v>
      </c>
      <c r="Q180" s="71">
        <v>-1.1100000000000001E-3</v>
      </c>
      <c r="R180" s="53">
        <v>1.0000000000000001E-5</v>
      </c>
    </row>
    <row r="181" spans="1:21" ht="19.5">
      <c r="A181" s="14"/>
      <c r="B181" s="5"/>
      <c r="C181" s="5"/>
      <c r="D181" s="5"/>
      <c r="E181" s="5"/>
      <c r="F181" s="5"/>
      <c r="G181" s="45"/>
      <c r="H181" s="95"/>
      <c r="I181" s="37"/>
      <c r="J181" s="46"/>
      <c r="K181" s="96"/>
      <c r="L181" s="48"/>
      <c r="M181" s="48"/>
      <c r="N181" s="49"/>
      <c r="O181" s="82">
        <v>525</v>
      </c>
      <c r="P181" s="51">
        <v>0.1</v>
      </c>
      <c r="Q181" s="71">
        <v>-1.1100000000000001E-3</v>
      </c>
      <c r="R181" s="53">
        <v>1.0000000000000001E-5</v>
      </c>
    </row>
    <row r="182" spans="1:21" ht="19.5">
      <c r="A182" s="14"/>
      <c r="B182" s="5"/>
      <c r="C182" s="5"/>
      <c r="D182" s="5"/>
      <c r="E182" s="5"/>
      <c r="F182" s="5"/>
      <c r="G182" s="45"/>
      <c r="H182" s="95"/>
      <c r="I182" s="37"/>
      <c r="J182" s="46"/>
      <c r="K182" s="96"/>
      <c r="L182" s="48"/>
      <c r="M182" s="48"/>
      <c r="N182" s="49"/>
      <c r="O182" s="82">
        <v>549.29999999999995</v>
      </c>
      <c r="P182" s="51">
        <v>0.1</v>
      </c>
      <c r="Q182" s="71">
        <v>-1.1100000000000001E-3</v>
      </c>
      <c r="R182" s="53">
        <v>1.0000000000000001E-5</v>
      </c>
    </row>
    <row r="183" spans="1:21" ht="19.5">
      <c r="A183" s="14"/>
      <c r="B183" s="5"/>
      <c r="C183" s="5"/>
      <c r="D183" s="5"/>
      <c r="E183" s="5"/>
      <c r="F183" s="5"/>
      <c r="G183" s="45"/>
      <c r="H183" s="95"/>
      <c r="I183" s="37"/>
      <c r="J183" s="46"/>
      <c r="K183" s="96"/>
      <c r="L183" s="48"/>
      <c r="M183" s="48"/>
      <c r="N183" s="49"/>
      <c r="O183" s="82">
        <v>600.4</v>
      </c>
      <c r="P183" s="51">
        <v>0.1</v>
      </c>
      <c r="Q183" s="71">
        <v>-1.14E-3</v>
      </c>
      <c r="R183" s="53">
        <v>1.0000000000000001E-5</v>
      </c>
    </row>
    <row r="184" spans="1:21" ht="19.5">
      <c r="A184" s="14"/>
      <c r="B184" s="5"/>
      <c r="C184" s="5"/>
      <c r="D184" s="5"/>
      <c r="E184" s="5"/>
      <c r="F184" s="5"/>
      <c r="G184" s="45"/>
      <c r="H184" s="95"/>
      <c r="I184" s="37"/>
      <c r="J184" s="46"/>
      <c r="K184" s="96"/>
      <c r="L184" s="48"/>
      <c r="M184" s="48"/>
      <c r="N184" s="49"/>
      <c r="O184" s="82">
        <v>801.5</v>
      </c>
      <c r="P184" s="51">
        <v>0.1</v>
      </c>
      <c r="Q184" s="71">
        <v>-1.1900000000000001E-3</v>
      </c>
      <c r="R184" s="53">
        <v>1.0000000000000001E-5</v>
      </c>
    </row>
    <row r="185" spans="1:21" ht="19.5">
      <c r="A185" s="14"/>
      <c r="B185" s="5"/>
      <c r="C185" s="5"/>
      <c r="D185" s="5"/>
      <c r="E185" s="5"/>
      <c r="F185" s="5"/>
      <c r="G185" s="45"/>
      <c r="H185" s="95"/>
      <c r="I185" s="37"/>
      <c r="J185" s="46"/>
      <c r="K185" s="96"/>
      <c r="L185" s="48"/>
      <c r="M185" s="48"/>
      <c r="N185" s="49"/>
      <c r="O185" s="82">
        <v>850.1</v>
      </c>
      <c r="P185" s="51">
        <v>0.1</v>
      </c>
      <c r="Q185" s="71">
        <v>-1.1900000000000001E-3</v>
      </c>
      <c r="R185" s="53">
        <v>1.0000000000000001E-5</v>
      </c>
    </row>
    <row r="186" spans="1:21" ht="19.5">
      <c r="A186" s="14"/>
      <c r="B186" s="5"/>
      <c r="C186" s="5"/>
      <c r="D186" s="5"/>
      <c r="E186" s="5"/>
      <c r="F186" s="5"/>
      <c r="G186" s="45"/>
      <c r="H186" s="95"/>
      <c r="I186" s="37"/>
      <c r="J186" s="46"/>
      <c r="K186" s="96"/>
      <c r="L186" s="48"/>
      <c r="M186" s="48"/>
      <c r="N186" s="49"/>
      <c r="O186" s="82">
        <v>900</v>
      </c>
      <c r="P186" s="51">
        <v>0.1</v>
      </c>
      <c r="Q186" s="71">
        <v>-1.1999999999999999E-3</v>
      </c>
      <c r="R186" s="53">
        <v>1.0000000000000001E-5</v>
      </c>
    </row>
    <row r="187" spans="1:21" ht="19.5">
      <c r="A187" s="14"/>
      <c r="B187" s="5"/>
      <c r="C187" s="5"/>
      <c r="D187" s="5"/>
      <c r="E187" s="5"/>
      <c r="F187" s="5"/>
      <c r="G187" s="45"/>
      <c r="H187" s="95"/>
      <c r="I187" s="37"/>
      <c r="J187" s="46"/>
      <c r="K187" s="96"/>
      <c r="L187" s="48"/>
      <c r="M187" s="48"/>
      <c r="N187" s="49"/>
      <c r="O187" s="82">
        <v>997</v>
      </c>
      <c r="P187" s="51">
        <v>0.1</v>
      </c>
      <c r="Q187" s="71">
        <v>-1.1999999999999999E-3</v>
      </c>
      <c r="R187" s="53">
        <v>1.0000000000000001E-5</v>
      </c>
    </row>
    <row r="188" spans="1:21" ht="19.5">
      <c r="A188" s="14"/>
      <c r="B188" s="5"/>
      <c r="C188" s="5"/>
      <c r="D188" s="5"/>
      <c r="E188" s="5"/>
      <c r="F188" s="5"/>
      <c r="G188" s="45"/>
      <c r="H188" s="95"/>
      <c r="I188" s="37"/>
      <c r="J188" s="46"/>
      <c r="K188" s="96"/>
      <c r="L188" s="48"/>
      <c r="M188" s="48"/>
      <c r="N188" s="49"/>
      <c r="O188" s="86">
        <v>1100</v>
      </c>
      <c r="P188" s="51">
        <v>1</v>
      </c>
      <c r="Q188" s="71">
        <v>-1.2199999999999999E-3</v>
      </c>
      <c r="R188" s="53">
        <v>1.0000000000000001E-5</v>
      </c>
    </row>
    <row r="189" spans="1:21" ht="19.5">
      <c r="A189" s="14"/>
      <c r="B189" s="5"/>
      <c r="C189" s="5"/>
      <c r="D189" s="5"/>
      <c r="E189" s="5"/>
      <c r="F189" s="5"/>
      <c r="G189" s="45"/>
      <c r="H189" s="95"/>
      <c r="I189" s="37"/>
      <c r="J189" s="46"/>
      <c r="K189" s="96"/>
      <c r="L189" s="48"/>
      <c r="M189" s="48"/>
      <c r="N189" s="49"/>
      <c r="O189" s="86">
        <v>1196</v>
      </c>
      <c r="P189" s="51">
        <v>1</v>
      </c>
      <c r="Q189" s="71">
        <v>-1.2199999999999999E-3</v>
      </c>
      <c r="R189" s="53">
        <v>1.0000000000000001E-5</v>
      </c>
    </row>
    <row r="190" spans="1:21" ht="19.5">
      <c r="A190" s="14"/>
      <c r="B190" s="5"/>
      <c r="C190" s="5"/>
      <c r="D190" s="5"/>
      <c r="E190" s="5"/>
      <c r="F190" s="5"/>
      <c r="G190" s="45"/>
      <c r="H190" s="95"/>
      <c r="I190" s="37"/>
      <c r="J190" s="46"/>
      <c r="K190" s="96"/>
      <c r="L190" s="48"/>
      <c r="M190" s="48"/>
      <c r="N190" s="49"/>
      <c r="O190" s="86">
        <v>1300</v>
      </c>
      <c r="P190" s="51">
        <v>1</v>
      </c>
      <c r="Q190" s="71">
        <v>-1.25E-3</v>
      </c>
      <c r="R190" s="53">
        <v>1.0000000000000001E-5</v>
      </c>
    </row>
    <row r="191" spans="1:21" ht="30" customHeight="1">
      <c r="A191" s="72"/>
      <c r="B191" s="19"/>
      <c r="C191" s="19"/>
      <c r="D191" s="19"/>
      <c r="E191" s="19"/>
      <c r="F191" s="19"/>
      <c r="G191" s="73"/>
      <c r="H191" s="97"/>
      <c r="I191" s="58"/>
      <c r="J191" s="59"/>
      <c r="K191" s="98"/>
      <c r="L191" s="61"/>
      <c r="M191" s="61"/>
      <c r="N191" s="62"/>
      <c r="O191" s="88">
        <v>1501</v>
      </c>
      <c r="P191" s="64">
        <v>1</v>
      </c>
      <c r="Q191" s="89">
        <v>-1.2600000000000001E-3</v>
      </c>
      <c r="R191" s="76">
        <v>1.0000000000000001E-5</v>
      </c>
    </row>
    <row r="192" spans="1:21">
      <c r="A192" s="14"/>
      <c r="B192" s="5"/>
      <c r="C192" s="5"/>
      <c r="D192" s="5"/>
      <c r="E192" s="5"/>
      <c r="F192" s="5"/>
      <c r="G192" s="5"/>
      <c r="H192" s="5"/>
      <c r="I192" s="5"/>
      <c r="J192" s="5"/>
      <c r="K192" s="99"/>
      <c r="L192" s="66"/>
      <c r="M192" s="66"/>
      <c r="N192" s="100"/>
      <c r="O192" s="101"/>
      <c r="P192" s="5"/>
      <c r="Q192" s="102"/>
      <c r="R192" s="5"/>
      <c r="S192" s="5"/>
      <c r="T192" s="5"/>
      <c r="U192" s="5"/>
    </row>
    <row r="193" spans="1:23">
      <c r="A193" s="14"/>
      <c r="B193" s="5"/>
      <c r="C193" s="5"/>
      <c r="D193" s="5"/>
      <c r="E193" s="5"/>
      <c r="F193" s="5"/>
      <c r="G193" s="5"/>
      <c r="H193" s="5"/>
      <c r="I193" s="5"/>
      <c r="J193" s="5"/>
      <c r="K193" s="99"/>
      <c r="L193" s="66"/>
      <c r="M193" s="66"/>
      <c r="N193" s="66"/>
      <c r="O193" s="103"/>
      <c r="P193" s="5"/>
      <c r="Q193" s="102"/>
      <c r="R193" s="5"/>
      <c r="S193" s="5"/>
      <c r="T193" s="5"/>
      <c r="U193" s="5"/>
    </row>
    <row r="194" spans="1:23">
      <c r="A194" s="14"/>
      <c r="B194" s="5"/>
      <c r="C194" s="5"/>
      <c r="D194" s="5"/>
      <c r="E194" s="5"/>
      <c r="F194" s="5"/>
      <c r="G194" s="5"/>
      <c r="H194" s="5"/>
      <c r="I194" s="5"/>
      <c r="J194" s="5"/>
      <c r="K194" s="99"/>
      <c r="L194" s="66"/>
      <c r="M194" s="66"/>
      <c r="N194" s="66"/>
      <c r="O194" s="103"/>
      <c r="P194" s="5"/>
      <c r="Q194" s="102"/>
      <c r="R194" s="5"/>
      <c r="S194" s="5"/>
      <c r="T194" s="5"/>
      <c r="U194" s="5"/>
      <c r="W194" s="104"/>
    </row>
    <row r="195" spans="1:23">
      <c r="A195" s="14"/>
      <c r="B195" s="5"/>
      <c r="C195" s="5"/>
      <c r="D195" s="5"/>
      <c r="E195" s="5"/>
      <c r="F195" s="5"/>
      <c r="G195" s="5"/>
      <c r="H195" s="5"/>
      <c r="I195" s="5"/>
      <c r="J195" s="5"/>
      <c r="K195" s="99"/>
      <c r="L195" s="66"/>
      <c r="M195" s="66"/>
      <c r="N195" s="66"/>
      <c r="O195" s="103"/>
      <c r="P195" s="5"/>
      <c r="Q195" s="102"/>
      <c r="R195" s="5"/>
      <c r="S195" s="5"/>
      <c r="T195" s="5"/>
      <c r="U195" s="5"/>
      <c r="W195" s="104"/>
    </row>
    <row r="196" spans="1:23">
      <c r="A196" s="14"/>
      <c r="B196" s="5"/>
      <c r="C196" s="5"/>
      <c r="D196" s="5"/>
      <c r="E196" s="5"/>
      <c r="F196" s="5"/>
      <c r="G196" s="5"/>
      <c r="H196" s="5"/>
      <c r="I196" s="5"/>
      <c r="J196" s="5"/>
      <c r="K196" s="99"/>
      <c r="L196" s="66"/>
      <c r="M196" s="66"/>
      <c r="N196" s="66"/>
      <c r="O196" s="103"/>
      <c r="P196" s="5"/>
      <c r="Q196" s="102"/>
      <c r="R196" s="5"/>
      <c r="S196" s="5"/>
      <c r="T196" s="5"/>
      <c r="U196" s="5"/>
      <c r="W196" s="104"/>
    </row>
    <row r="197" spans="1:23">
      <c r="A197" s="14"/>
      <c r="B197" s="5"/>
      <c r="C197" s="5"/>
      <c r="D197" s="5"/>
      <c r="E197" s="5"/>
      <c r="F197" s="5"/>
      <c r="G197" s="5"/>
      <c r="H197" s="5"/>
      <c r="I197" s="5"/>
      <c r="J197" s="5"/>
      <c r="K197" s="99"/>
      <c r="L197" s="66"/>
      <c r="M197" s="66"/>
      <c r="N197" s="66"/>
      <c r="O197" s="103"/>
      <c r="P197" s="5"/>
      <c r="Q197" s="102"/>
      <c r="R197" s="5"/>
      <c r="S197" s="5"/>
      <c r="T197" s="5"/>
      <c r="U197" s="5"/>
      <c r="W197" s="104"/>
    </row>
    <row r="198" spans="1:23">
      <c r="A198" s="14"/>
      <c r="B198" s="5"/>
      <c r="C198" s="5"/>
      <c r="D198" s="5"/>
      <c r="E198" s="5"/>
      <c r="F198" s="5"/>
      <c r="G198" s="5"/>
      <c r="H198" s="5"/>
      <c r="I198" s="5"/>
      <c r="J198" s="5"/>
      <c r="K198" s="99"/>
      <c r="L198" s="66"/>
      <c r="M198" s="66"/>
      <c r="N198" s="66"/>
      <c r="O198" s="103"/>
      <c r="P198" s="5"/>
      <c r="Q198" s="102"/>
      <c r="R198" s="5"/>
      <c r="S198" s="5"/>
      <c r="T198" s="5"/>
      <c r="U198" s="5"/>
      <c r="W198" s="104"/>
    </row>
    <row r="199" spans="1:23">
      <c r="A199" s="14"/>
      <c r="B199" s="5"/>
      <c r="C199" s="5"/>
      <c r="D199" s="5"/>
      <c r="E199" s="5"/>
      <c r="F199" s="5"/>
      <c r="G199" s="5"/>
      <c r="H199" s="5"/>
      <c r="I199" s="5"/>
      <c r="J199" s="5"/>
      <c r="K199" s="99"/>
      <c r="L199" s="66"/>
      <c r="M199" s="66"/>
      <c r="N199" s="66"/>
      <c r="O199" s="103"/>
      <c r="P199" s="5"/>
      <c r="Q199" s="102"/>
      <c r="R199" s="5"/>
      <c r="S199" s="5"/>
      <c r="T199" s="5"/>
      <c r="U199" s="5"/>
      <c r="W199" s="104"/>
    </row>
    <row r="200" spans="1:23">
      <c r="A200" s="14"/>
      <c r="B200" s="5"/>
      <c r="C200" s="5"/>
      <c r="D200" s="5"/>
      <c r="E200" s="5"/>
      <c r="F200" s="5"/>
      <c r="G200" s="5"/>
      <c r="H200" s="5"/>
      <c r="I200" s="5"/>
      <c r="J200" s="5"/>
      <c r="K200" s="99"/>
      <c r="L200" s="66"/>
      <c r="M200" s="66"/>
      <c r="N200" s="66"/>
      <c r="O200" s="103"/>
      <c r="P200" s="5"/>
      <c r="Q200" s="102"/>
      <c r="R200" s="5"/>
      <c r="S200" s="5"/>
      <c r="T200" s="5"/>
      <c r="U200" s="5"/>
      <c r="W200" s="104"/>
    </row>
    <row r="201" spans="1:23">
      <c r="A201" s="14"/>
      <c r="B201" s="5"/>
      <c r="C201" s="5"/>
      <c r="D201" s="5"/>
      <c r="E201" s="5"/>
      <c r="F201" s="5"/>
      <c r="G201" s="5"/>
      <c r="H201" s="5"/>
      <c r="I201" s="5"/>
      <c r="J201" s="5"/>
      <c r="K201" s="99"/>
      <c r="L201" s="66"/>
      <c r="M201" s="66"/>
      <c r="N201" s="66"/>
      <c r="O201" s="103"/>
      <c r="P201" s="5"/>
      <c r="Q201" s="102"/>
      <c r="R201" s="5"/>
      <c r="S201" s="5"/>
      <c r="T201" s="5"/>
      <c r="U201" s="5"/>
      <c r="W201" s="104"/>
    </row>
    <row r="202" spans="1:23">
      <c r="A202" s="14"/>
      <c r="B202" s="5"/>
      <c r="C202" s="5"/>
      <c r="D202" s="5"/>
      <c r="E202" s="5"/>
      <c r="F202" s="5"/>
      <c r="G202" s="5"/>
      <c r="H202" s="5"/>
      <c r="I202" s="5"/>
      <c r="J202" s="5"/>
      <c r="K202" s="99"/>
      <c r="L202" s="66"/>
      <c r="M202" s="66"/>
      <c r="N202" s="66"/>
      <c r="O202" s="103"/>
      <c r="P202" s="5"/>
      <c r="Q202" s="102"/>
      <c r="R202" s="5"/>
      <c r="S202" s="5"/>
      <c r="T202" s="5"/>
      <c r="U202" s="5"/>
      <c r="W202" s="104"/>
    </row>
    <row r="203" spans="1:23">
      <c r="A203" s="14"/>
      <c r="B203" s="5"/>
      <c r="C203" s="5"/>
      <c r="D203" s="5"/>
      <c r="E203" s="5"/>
      <c r="F203" s="5"/>
      <c r="G203" s="5"/>
      <c r="H203" s="5"/>
      <c r="I203" s="5"/>
      <c r="J203" s="5"/>
      <c r="K203" s="99"/>
      <c r="L203" s="66"/>
      <c r="M203" s="66"/>
      <c r="N203" s="66"/>
      <c r="O203" s="103"/>
      <c r="P203" s="5"/>
      <c r="Q203" s="102"/>
      <c r="R203" s="5"/>
      <c r="S203" s="5"/>
      <c r="T203" s="5"/>
      <c r="U203" s="5"/>
      <c r="W203" s="104"/>
    </row>
    <row r="204" spans="1:23">
      <c r="A204" s="14"/>
      <c r="B204" s="5"/>
      <c r="C204" s="5"/>
      <c r="D204" s="5"/>
      <c r="E204" s="5"/>
      <c r="F204" s="5"/>
      <c r="G204" s="5"/>
      <c r="H204" s="5"/>
      <c r="I204" s="5"/>
      <c r="J204" s="5"/>
      <c r="K204" s="99"/>
      <c r="L204" s="66"/>
      <c r="M204" s="66"/>
      <c r="N204" s="66"/>
      <c r="O204" s="103"/>
      <c r="P204" s="5"/>
      <c r="Q204" s="102"/>
      <c r="R204" s="5"/>
      <c r="S204" s="5"/>
      <c r="T204" s="5"/>
      <c r="U204" s="5"/>
      <c r="W204" s="104"/>
    </row>
    <row r="205" spans="1:23">
      <c r="A205" s="14"/>
      <c r="B205" s="5"/>
      <c r="C205" s="5"/>
      <c r="D205" s="5"/>
      <c r="E205" s="5"/>
      <c r="F205" s="5"/>
      <c r="G205" s="5"/>
      <c r="H205" s="5"/>
      <c r="I205" s="5"/>
      <c r="J205" s="5"/>
      <c r="K205" s="99"/>
      <c r="L205" s="66"/>
      <c r="M205" s="66"/>
      <c r="N205" s="66"/>
      <c r="O205" s="103"/>
      <c r="P205" s="5"/>
      <c r="Q205" s="102"/>
      <c r="R205" s="5"/>
      <c r="S205" s="5"/>
      <c r="T205" s="5"/>
      <c r="U205" s="5"/>
      <c r="W205" s="104"/>
    </row>
    <row r="206" spans="1:23">
      <c r="A206" s="14"/>
      <c r="B206" s="5"/>
      <c r="C206" s="5"/>
      <c r="D206" s="5"/>
      <c r="E206" s="5"/>
      <c r="F206" s="5"/>
      <c r="G206" s="5"/>
      <c r="H206" s="5"/>
      <c r="I206" s="5"/>
      <c r="J206" s="5"/>
      <c r="K206" s="99"/>
      <c r="L206" s="66"/>
      <c r="M206" s="66"/>
      <c r="N206" s="66"/>
      <c r="O206" s="103"/>
      <c r="P206" s="5"/>
      <c r="Q206" s="102"/>
      <c r="R206" s="5"/>
      <c r="S206" s="5"/>
      <c r="T206" s="5"/>
      <c r="U206" s="5"/>
      <c r="W206" s="104"/>
    </row>
    <row r="207" spans="1:23">
      <c r="A207" s="14"/>
      <c r="B207" s="5"/>
      <c r="C207" s="5"/>
      <c r="D207" s="5"/>
      <c r="E207" s="5"/>
      <c r="F207" s="5"/>
      <c r="G207" s="5"/>
      <c r="H207" s="5"/>
      <c r="I207" s="5"/>
      <c r="J207" s="5"/>
      <c r="K207" s="99"/>
      <c r="L207" s="66"/>
      <c r="M207" s="66"/>
      <c r="N207" s="66"/>
      <c r="O207" s="103"/>
      <c r="P207" s="5"/>
      <c r="Q207" s="102"/>
      <c r="R207" s="5"/>
      <c r="S207" s="5"/>
      <c r="T207" s="5"/>
      <c r="U207" s="5"/>
      <c r="W207" s="104"/>
    </row>
    <row r="208" spans="1:23">
      <c r="A208" s="14"/>
      <c r="B208" s="5"/>
      <c r="C208" s="5"/>
      <c r="D208" s="5"/>
      <c r="E208" s="5"/>
      <c r="F208" s="5"/>
      <c r="G208" s="5"/>
      <c r="H208" s="5"/>
      <c r="I208" s="5"/>
      <c r="J208" s="5"/>
      <c r="K208" s="99"/>
      <c r="L208" s="66"/>
      <c r="M208" s="66"/>
      <c r="N208" s="66"/>
      <c r="O208" s="103"/>
      <c r="P208" s="5"/>
      <c r="Q208" s="102"/>
      <c r="R208" s="5"/>
      <c r="S208" s="5"/>
      <c r="T208" s="5"/>
      <c r="U208" s="5"/>
      <c r="W208" s="103"/>
    </row>
    <row r="209" spans="1:23">
      <c r="A209" s="14"/>
      <c r="B209" s="5"/>
      <c r="C209" s="5"/>
      <c r="D209" s="5"/>
      <c r="E209" s="5"/>
      <c r="F209" s="5"/>
      <c r="G209" s="5"/>
      <c r="H209" s="5"/>
      <c r="I209" s="5"/>
      <c r="J209" s="5"/>
      <c r="K209" s="99"/>
      <c r="L209" s="66"/>
      <c r="M209" s="66"/>
      <c r="N209" s="66"/>
      <c r="O209" s="103"/>
      <c r="P209" s="5"/>
      <c r="Q209" s="102"/>
      <c r="R209" s="5"/>
      <c r="S209" s="5"/>
      <c r="T209" s="5"/>
      <c r="U209" s="5"/>
      <c r="W209" s="103"/>
    </row>
    <row r="210" spans="1:23">
      <c r="A210" s="14"/>
      <c r="B210" s="5"/>
      <c r="C210" s="5"/>
      <c r="D210" s="5"/>
      <c r="E210" s="5"/>
      <c r="F210" s="5"/>
      <c r="G210" s="5"/>
      <c r="H210" s="5"/>
      <c r="I210" s="5"/>
      <c r="J210" s="5"/>
      <c r="K210" s="99"/>
      <c r="L210" s="66"/>
      <c r="M210" s="66"/>
      <c r="N210" s="66"/>
      <c r="O210" s="103"/>
      <c r="P210" s="5"/>
      <c r="Q210" s="102"/>
      <c r="R210" s="5"/>
      <c r="S210" s="5"/>
      <c r="T210" s="5"/>
      <c r="U210" s="5"/>
      <c r="W210" s="103"/>
    </row>
    <row r="211" spans="1:23">
      <c r="A211" s="14"/>
      <c r="B211" s="5"/>
      <c r="C211" s="5"/>
      <c r="D211" s="5"/>
      <c r="E211" s="5"/>
      <c r="F211" s="5"/>
      <c r="G211" s="5"/>
      <c r="H211" s="5"/>
      <c r="I211" s="5"/>
      <c r="J211" s="5"/>
      <c r="K211" s="99"/>
      <c r="L211" s="66"/>
      <c r="M211" s="66"/>
      <c r="N211" s="66"/>
      <c r="O211" s="103"/>
      <c r="P211" s="5"/>
      <c r="Q211" s="102"/>
      <c r="R211" s="5"/>
      <c r="S211" s="5"/>
      <c r="T211" s="5"/>
      <c r="U211" s="5"/>
      <c r="W211" s="103"/>
    </row>
    <row r="212" spans="1:23">
      <c r="A212" s="14"/>
      <c r="B212" s="5"/>
      <c r="C212" s="5"/>
      <c r="D212" s="5"/>
      <c r="E212" s="5"/>
      <c r="F212" s="5"/>
      <c r="G212" s="5"/>
      <c r="H212" s="5"/>
      <c r="I212" s="5"/>
      <c r="J212" s="5"/>
      <c r="K212" s="99"/>
      <c r="L212" s="66"/>
      <c r="M212" s="66"/>
      <c r="N212" s="66"/>
      <c r="O212" s="103"/>
      <c r="P212" s="5"/>
      <c r="Q212" s="102"/>
      <c r="R212" s="5"/>
      <c r="S212" s="5"/>
      <c r="T212" s="5"/>
      <c r="U212" s="5"/>
      <c r="W212" s="103"/>
    </row>
    <row r="213" spans="1:23">
      <c r="A213" s="14"/>
      <c r="B213" s="5"/>
      <c r="C213" s="5"/>
      <c r="D213" s="5"/>
      <c r="E213" s="5"/>
      <c r="F213" s="5"/>
      <c r="G213" s="5"/>
      <c r="H213" s="5"/>
      <c r="I213" s="5"/>
      <c r="J213" s="5"/>
      <c r="K213" s="99"/>
      <c r="L213" s="66"/>
      <c r="M213" s="66"/>
      <c r="N213" s="66"/>
      <c r="O213" s="103"/>
      <c r="P213" s="5"/>
      <c r="Q213" s="102"/>
      <c r="R213" s="5"/>
      <c r="S213" s="5"/>
      <c r="T213" s="5"/>
      <c r="U213" s="5"/>
      <c r="W213" s="103"/>
    </row>
    <row r="214" spans="1:23">
      <c r="A214" s="14"/>
      <c r="B214" s="5"/>
      <c r="C214" s="5"/>
      <c r="D214" s="5"/>
      <c r="E214" s="5"/>
      <c r="F214" s="5"/>
      <c r="G214" s="5"/>
      <c r="H214" s="5"/>
      <c r="I214" s="5"/>
      <c r="J214" s="5"/>
      <c r="K214" s="99"/>
      <c r="L214" s="66"/>
      <c r="M214" s="66"/>
      <c r="N214" s="66"/>
      <c r="O214" s="103"/>
      <c r="P214" s="5"/>
      <c r="Q214" s="102"/>
      <c r="R214" s="5"/>
      <c r="S214" s="5"/>
      <c r="T214" s="5"/>
      <c r="U214" s="5"/>
      <c r="W214" s="103"/>
    </row>
    <row r="215" spans="1:23">
      <c r="A215" s="14"/>
      <c r="B215" s="5"/>
      <c r="C215" s="5"/>
      <c r="D215" s="5"/>
      <c r="E215" s="5"/>
      <c r="F215" s="5"/>
      <c r="G215" s="5"/>
      <c r="H215" s="5"/>
      <c r="I215" s="5"/>
      <c r="J215" s="5"/>
      <c r="K215" s="99"/>
      <c r="L215" s="66"/>
      <c r="M215" s="66"/>
      <c r="N215" s="66"/>
      <c r="O215" s="103"/>
      <c r="P215" s="5"/>
      <c r="Q215" s="102"/>
      <c r="R215" s="5"/>
      <c r="S215" s="5"/>
      <c r="T215" s="5"/>
      <c r="U215" s="5"/>
      <c r="W215" s="103"/>
    </row>
    <row r="216" spans="1:23">
      <c r="A216" s="14"/>
      <c r="B216" s="5"/>
      <c r="C216" s="5"/>
      <c r="D216" s="5"/>
      <c r="E216" s="5"/>
      <c r="F216" s="5"/>
      <c r="G216" s="5"/>
      <c r="H216" s="5"/>
      <c r="I216" s="5"/>
      <c r="J216" s="5"/>
      <c r="K216" s="99"/>
      <c r="L216" s="66"/>
      <c r="M216" s="66"/>
      <c r="N216" s="66"/>
      <c r="O216" s="103"/>
      <c r="P216" s="5"/>
      <c r="Q216" s="102"/>
      <c r="R216" s="5"/>
      <c r="S216" s="5"/>
      <c r="T216" s="5"/>
      <c r="U216" s="5"/>
      <c r="W216" s="103"/>
    </row>
    <row r="217" spans="1:23">
      <c r="A217" s="14"/>
      <c r="B217" s="5"/>
      <c r="C217" s="5"/>
      <c r="D217" s="5"/>
      <c r="E217" s="5"/>
      <c r="F217" s="5"/>
      <c r="G217" s="5"/>
      <c r="H217" s="5"/>
      <c r="I217" s="5"/>
      <c r="J217" s="5"/>
      <c r="K217" s="99"/>
      <c r="L217" s="66"/>
      <c r="M217" s="66"/>
      <c r="N217" s="66"/>
      <c r="O217" s="103"/>
      <c r="P217" s="5"/>
      <c r="Q217" s="102"/>
      <c r="R217" s="5"/>
      <c r="S217" s="5"/>
      <c r="T217" s="5"/>
      <c r="U217" s="5"/>
      <c r="W217" s="103"/>
    </row>
    <row r="218" spans="1:23">
      <c r="A218" s="14"/>
      <c r="B218" s="5"/>
      <c r="C218" s="5"/>
      <c r="D218" s="5"/>
      <c r="E218" s="5"/>
      <c r="F218" s="5"/>
      <c r="G218" s="5"/>
      <c r="H218" s="5"/>
      <c r="I218" s="5"/>
      <c r="J218" s="5"/>
      <c r="K218" s="99"/>
      <c r="L218" s="66"/>
      <c r="M218" s="66"/>
      <c r="N218" s="66"/>
      <c r="O218" s="103"/>
      <c r="P218" s="5"/>
      <c r="Q218" s="102"/>
      <c r="R218" s="5"/>
      <c r="S218" s="5"/>
      <c r="T218" s="5"/>
      <c r="U218" s="5"/>
      <c r="W218" s="103"/>
    </row>
    <row r="219" spans="1:23">
      <c r="A219" s="14"/>
      <c r="B219" s="5"/>
      <c r="C219" s="5"/>
      <c r="D219" s="5"/>
      <c r="E219" s="5"/>
      <c r="F219" s="5"/>
      <c r="G219" s="5"/>
      <c r="H219" s="5"/>
      <c r="I219" s="5"/>
      <c r="J219" s="5"/>
      <c r="K219" s="99"/>
      <c r="L219" s="66"/>
      <c r="M219" s="66"/>
      <c r="N219" s="66"/>
      <c r="O219" s="103"/>
      <c r="P219" s="5"/>
      <c r="Q219" s="102"/>
      <c r="R219" s="5"/>
      <c r="S219" s="5"/>
      <c r="T219" s="5"/>
      <c r="U219" s="5"/>
      <c r="W219" s="103"/>
    </row>
    <row r="220" spans="1:23">
      <c r="A220" s="14"/>
      <c r="B220" s="5"/>
      <c r="C220" s="5"/>
      <c r="D220" s="5"/>
      <c r="E220" s="5"/>
      <c r="F220" s="5"/>
      <c r="G220" s="5"/>
      <c r="H220" s="5"/>
      <c r="I220" s="5"/>
      <c r="J220" s="5"/>
      <c r="K220" s="99"/>
      <c r="L220" s="66"/>
      <c r="M220" s="66"/>
      <c r="N220" s="66"/>
      <c r="O220" s="103"/>
      <c r="P220" s="5"/>
      <c r="Q220" s="102"/>
      <c r="R220" s="5"/>
      <c r="S220" s="5"/>
      <c r="T220" s="5"/>
      <c r="U220" s="5"/>
      <c r="W220" s="103"/>
    </row>
    <row r="221" spans="1:23">
      <c r="A221" s="14"/>
      <c r="B221" s="5"/>
      <c r="C221" s="5"/>
      <c r="D221" s="5"/>
      <c r="E221" s="5"/>
      <c r="F221" s="5"/>
      <c r="G221" s="5"/>
      <c r="H221" s="5"/>
      <c r="I221" s="5"/>
      <c r="J221" s="5"/>
      <c r="K221" s="99"/>
      <c r="L221" s="66"/>
      <c r="M221" s="66"/>
      <c r="N221" s="66"/>
      <c r="O221" s="103"/>
      <c r="P221" s="5"/>
      <c r="Q221" s="102"/>
      <c r="R221" s="5"/>
      <c r="S221" s="5"/>
      <c r="T221" s="5"/>
      <c r="U221" s="5"/>
      <c r="W221" s="103"/>
    </row>
    <row r="222" spans="1:23">
      <c r="A222" s="14"/>
      <c r="B222" s="5"/>
      <c r="C222" s="5"/>
      <c r="D222" s="5"/>
      <c r="E222" s="5"/>
      <c r="F222" s="5"/>
      <c r="G222" s="5"/>
      <c r="H222" s="5"/>
      <c r="I222" s="5"/>
      <c r="J222" s="5"/>
      <c r="K222" s="99"/>
      <c r="L222" s="66"/>
      <c r="M222" s="66"/>
      <c r="N222" s="66"/>
      <c r="O222" s="103"/>
      <c r="P222" s="5"/>
      <c r="Q222" s="102"/>
      <c r="R222" s="5"/>
      <c r="S222" s="5"/>
      <c r="T222" s="5"/>
      <c r="U222" s="5"/>
      <c r="W222" s="103"/>
    </row>
    <row r="223" spans="1:23">
      <c r="A223" s="14"/>
      <c r="B223" s="5"/>
      <c r="C223" s="5"/>
      <c r="D223" s="5"/>
      <c r="E223" s="5"/>
      <c r="F223" s="5"/>
      <c r="G223" s="5"/>
      <c r="H223" s="5"/>
      <c r="I223" s="5"/>
      <c r="J223" s="5"/>
      <c r="K223" s="99"/>
      <c r="L223" s="66"/>
      <c r="M223" s="66"/>
      <c r="N223" s="66"/>
      <c r="O223" s="103"/>
      <c r="P223" s="5"/>
      <c r="Q223" s="102"/>
      <c r="R223" s="5"/>
      <c r="S223" s="5"/>
      <c r="T223" s="5"/>
      <c r="U223" s="5"/>
      <c r="W223" s="103"/>
    </row>
    <row r="224" spans="1:23">
      <c r="A224" s="14"/>
      <c r="B224" s="5"/>
      <c r="C224" s="5"/>
      <c r="D224" s="5"/>
      <c r="E224" s="5"/>
      <c r="F224" s="5"/>
      <c r="G224" s="5"/>
      <c r="H224" s="5"/>
      <c r="I224" s="5"/>
      <c r="J224" s="5"/>
      <c r="K224" s="99"/>
      <c r="L224" s="66"/>
      <c r="M224" s="66"/>
      <c r="N224" s="66"/>
      <c r="O224" s="103"/>
      <c r="P224" s="5"/>
      <c r="Q224" s="102"/>
      <c r="R224" s="5"/>
      <c r="S224" s="5"/>
      <c r="T224" s="5"/>
      <c r="U224" s="5"/>
      <c r="W224" s="103"/>
    </row>
    <row r="225" spans="1:23">
      <c r="A225" s="14"/>
      <c r="B225" s="5"/>
      <c r="C225" s="5"/>
      <c r="D225" s="5"/>
      <c r="E225" s="5"/>
      <c r="F225" s="5"/>
      <c r="G225" s="5"/>
      <c r="H225" s="5"/>
      <c r="I225" s="5"/>
      <c r="J225" s="5"/>
      <c r="K225" s="99"/>
      <c r="L225" s="66"/>
      <c r="M225" s="66"/>
      <c r="N225" s="66"/>
      <c r="O225" s="103"/>
      <c r="P225" s="5"/>
      <c r="Q225" s="102"/>
      <c r="R225" s="5"/>
      <c r="S225" s="5"/>
      <c r="T225" s="5"/>
      <c r="U225" s="5"/>
      <c r="W225" s="103"/>
    </row>
    <row r="226" spans="1:23">
      <c r="A226" s="14"/>
      <c r="B226" s="5"/>
      <c r="C226" s="5"/>
      <c r="D226" s="5"/>
      <c r="E226" s="5"/>
      <c r="F226" s="5"/>
      <c r="G226" s="5"/>
      <c r="H226" s="5"/>
      <c r="I226" s="5"/>
      <c r="J226" s="5"/>
      <c r="K226" s="99"/>
      <c r="L226" s="66"/>
      <c r="M226" s="66"/>
      <c r="N226" s="66"/>
      <c r="O226" s="103"/>
      <c r="P226" s="5"/>
      <c r="Q226" s="102"/>
      <c r="R226" s="5"/>
      <c r="S226" s="5"/>
      <c r="T226" s="5"/>
      <c r="U226" s="5"/>
      <c r="W226" s="103"/>
    </row>
    <row r="227" spans="1:23">
      <c r="A227" s="14"/>
      <c r="B227" s="5"/>
      <c r="C227" s="5"/>
      <c r="D227" s="5"/>
      <c r="E227" s="5"/>
      <c r="F227" s="5"/>
      <c r="G227" s="5"/>
      <c r="H227" s="5"/>
      <c r="I227" s="5"/>
      <c r="J227" s="5"/>
      <c r="K227" s="99"/>
      <c r="L227" s="66"/>
      <c r="M227" s="66"/>
      <c r="N227" s="66"/>
      <c r="O227" s="103"/>
      <c r="P227" s="5"/>
      <c r="Q227" s="102"/>
      <c r="R227" s="5"/>
      <c r="S227" s="5"/>
      <c r="T227" s="5"/>
      <c r="U227" s="5"/>
      <c r="W227" s="103"/>
    </row>
    <row r="228" spans="1:23">
      <c r="A228" s="14"/>
      <c r="B228" s="5"/>
      <c r="C228" s="5"/>
      <c r="D228" s="5"/>
      <c r="E228" s="5"/>
      <c r="F228" s="5"/>
      <c r="G228" s="5"/>
      <c r="H228" s="5"/>
      <c r="I228" s="5"/>
      <c r="J228" s="5"/>
      <c r="K228" s="99"/>
      <c r="L228" s="66"/>
      <c r="M228" s="66"/>
      <c r="N228" s="66"/>
      <c r="O228" s="103"/>
      <c r="P228" s="5"/>
      <c r="Q228" s="102"/>
      <c r="R228" s="5"/>
      <c r="S228" s="5"/>
      <c r="T228" s="5"/>
      <c r="U228" s="5"/>
      <c r="W228" s="103"/>
    </row>
    <row r="229" spans="1:23">
      <c r="A229" s="14"/>
      <c r="B229" s="5"/>
      <c r="C229" s="5"/>
      <c r="D229" s="5"/>
      <c r="E229" s="5"/>
      <c r="F229" s="5"/>
      <c r="G229" s="5"/>
      <c r="H229" s="5"/>
      <c r="I229" s="5"/>
      <c r="J229" s="5"/>
      <c r="K229" s="99"/>
      <c r="L229" s="66"/>
      <c r="M229" s="66"/>
      <c r="N229" s="66"/>
      <c r="O229" s="103"/>
      <c r="P229" s="5"/>
      <c r="Q229" s="102"/>
      <c r="R229" s="5"/>
      <c r="S229" s="5"/>
      <c r="T229" s="5"/>
      <c r="U229" s="5"/>
      <c r="W229" s="103"/>
    </row>
    <row r="230" spans="1:23">
      <c r="A230" s="14"/>
      <c r="B230" s="5"/>
      <c r="C230" s="5"/>
      <c r="D230" s="5"/>
      <c r="E230" s="5"/>
      <c r="F230" s="5"/>
      <c r="G230" s="5"/>
      <c r="H230" s="5"/>
      <c r="I230" s="5"/>
      <c r="J230" s="5"/>
      <c r="K230" s="99"/>
      <c r="L230" s="66"/>
      <c r="M230" s="66"/>
      <c r="N230" s="66"/>
      <c r="O230" s="103"/>
      <c r="P230" s="5"/>
      <c r="Q230" s="102"/>
      <c r="R230" s="5"/>
      <c r="S230" s="5"/>
      <c r="T230" s="5"/>
      <c r="U230" s="5"/>
      <c r="W230" s="103"/>
    </row>
    <row r="231" spans="1:23">
      <c r="A231" s="14"/>
      <c r="B231" s="5"/>
      <c r="C231" s="5"/>
      <c r="D231" s="5"/>
      <c r="E231" s="5"/>
      <c r="F231" s="5"/>
      <c r="G231" s="5"/>
      <c r="H231" s="5"/>
      <c r="I231" s="5"/>
      <c r="J231" s="5"/>
      <c r="K231" s="99"/>
      <c r="L231" s="66"/>
      <c r="M231" s="66"/>
      <c r="N231" s="66"/>
      <c r="O231" s="103"/>
      <c r="P231" s="5"/>
      <c r="Q231" s="102"/>
      <c r="R231" s="5"/>
      <c r="S231" s="5"/>
      <c r="T231" s="5"/>
      <c r="U231" s="5"/>
      <c r="W231" s="103"/>
    </row>
    <row r="232" spans="1:23">
      <c r="A232" s="14"/>
      <c r="B232" s="5"/>
      <c r="C232" s="5"/>
      <c r="D232" s="5"/>
      <c r="E232" s="5"/>
      <c r="F232" s="5"/>
      <c r="G232" s="5"/>
      <c r="H232" s="5"/>
      <c r="I232" s="5"/>
      <c r="J232" s="5"/>
      <c r="K232" s="99"/>
      <c r="L232" s="66"/>
      <c r="M232" s="66"/>
      <c r="N232" s="66"/>
      <c r="O232" s="103"/>
      <c r="P232" s="5"/>
      <c r="Q232" s="102"/>
      <c r="R232" s="5"/>
      <c r="S232" s="5"/>
      <c r="T232" s="5"/>
      <c r="U232" s="5"/>
      <c r="W232" s="103"/>
    </row>
    <row r="233" spans="1:23">
      <c r="A233" s="14"/>
      <c r="B233" s="5"/>
      <c r="C233" s="5"/>
      <c r="D233" s="5"/>
      <c r="E233" s="5"/>
      <c r="F233" s="5"/>
      <c r="G233" s="5"/>
      <c r="H233" s="5"/>
      <c r="I233" s="5"/>
      <c r="J233" s="5"/>
      <c r="K233" s="99"/>
      <c r="L233" s="66"/>
      <c r="M233" s="66"/>
      <c r="N233" s="66"/>
      <c r="O233" s="103"/>
      <c r="P233" s="5"/>
      <c r="Q233" s="102"/>
      <c r="R233" s="5"/>
      <c r="S233" s="5"/>
      <c r="T233" s="5"/>
      <c r="U233" s="5"/>
      <c r="W233" s="103"/>
    </row>
    <row r="234" spans="1:23">
      <c r="A234" s="14"/>
      <c r="B234" s="5"/>
      <c r="C234" s="5"/>
      <c r="D234" s="5"/>
      <c r="E234" s="5"/>
      <c r="F234" s="5"/>
      <c r="G234" s="5"/>
      <c r="H234" s="5"/>
      <c r="I234" s="5"/>
      <c r="J234" s="5"/>
      <c r="K234" s="99"/>
      <c r="L234" s="66"/>
      <c r="M234" s="66"/>
      <c r="N234" s="66"/>
      <c r="O234" s="103"/>
      <c r="P234" s="5"/>
      <c r="Q234" s="102"/>
      <c r="R234" s="5"/>
      <c r="S234" s="5"/>
      <c r="T234" s="5"/>
      <c r="U234" s="5"/>
      <c r="W234" s="103"/>
    </row>
    <row r="235" spans="1:23">
      <c r="A235" s="14"/>
      <c r="B235" s="5"/>
      <c r="C235" s="5"/>
      <c r="D235" s="5"/>
      <c r="E235" s="5"/>
      <c r="F235" s="5"/>
      <c r="G235" s="5"/>
      <c r="H235" s="5"/>
      <c r="I235" s="5"/>
      <c r="J235" s="5"/>
      <c r="K235" s="99"/>
      <c r="L235" s="66"/>
      <c r="M235" s="66"/>
      <c r="N235" s="66"/>
      <c r="O235" s="103"/>
      <c r="P235" s="5"/>
      <c r="Q235" s="102"/>
      <c r="R235" s="5"/>
      <c r="S235" s="5"/>
      <c r="T235" s="5"/>
      <c r="U235" s="5"/>
      <c r="W235" s="103"/>
    </row>
    <row r="236" spans="1:23">
      <c r="A236" s="14"/>
      <c r="B236" s="5"/>
      <c r="C236" s="5"/>
      <c r="D236" s="5"/>
      <c r="E236" s="5"/>
      <c r="F236" s="5"/>
      <c r="G236" s="5"/>
      <c r="H236" s="5"/>
      <c r="I236" s="5"/>
      <c r="J236" s="5"/>
      <c r="K236" s="99"/>
      <c r="L236" s="66"/>
      <c r="M236" s="66"/>
      <c r="N236" s="66"/>
      <c r="O236" s="103"/>
      <c r="P236" s="5"/>
      <c r="Q236" s="102"/>
      <c r="R236" s="5"/>
      <c r="S236" s="5"/>
      <c r="T236" s="5"/>
      <c r="U236" s="5"/>
      <c r="W236" s="103"/>
    </row>
    <row r="237" spans="1:23">
      <c r="A237" s="14"/>
      <c r="B237" s="5"/>
      <c r="C237" s="5"/>
      <c r="D237" s="5"/>
      <c r="E237" s="5"/>
      <c r="F237" s="5"/>
      <c r="G237" s="5"/>
      <c r="H237" s="5"/>
      <c r="I237" s="5"/>
      <c r="J237" s="5"/>
      <c r="K237" s="99"/>
      <c r="L237" s="66"/>
      <c r="M237" s="66"/>
      <c r="N237" s="66"/>
      <c r="O237" s="103"/>
      <c r="P237" s="5"/>
      <c r="Q237" s="102"/>
      <c r="R237" s="5"/>
      <c r="S237" s="5"/>
      <c r="T237" s="5"/>
      <c r="U237" s="5"/>
      <c r="W237" s="103"/>
    </row>
    <row r="238" spans="1:23">
      <c r="A238" s="14"/>
      <c r="B238" s="5"/>
      <c r="C238" s="5"/>
      <c r="D238" s="5"/>
      <c r="E238" s="5"/>
      <c r="F238" s="5"/>
      <c r="G238" s="5"/>
      <c r="H238" s="5"/>
      <c r="I238" s="5"/>
      <c r="J238" s="5"/>
      <c r="K238" s="99"/>
      <c r="L238" s="66"/>
      <c r="M238" s="66"/>
      <c r="N238" s="66"/>
      <c r="O238" s="103"/>
      <c r="P238" s="5"/>
      <c r="Q238" s="102"/>
      <c r="R238" s="5"/>
      <c r="S238" s="5"/>
      <c r="T238" s="5"/>
      <c r="U238" s="5"/>
      <c r="W238" s="103"/>
    </row>
    <row r="239" spans="1:23">
      <c r="A239" s="14"/>
      <c r="B239" s="5"/>
      <c r="C239" s="5"/>
      <c r="D239" s="5"/>
      <c r="E239" s="5"/>
      <c r="F239" s="5"/>
      <c r="G239" s="5"/>
      <c r="H239" s="5"/>
      <c r="I239" s="5"/>
      <c r="J239" s="5"/>
      <c r="K239" s="99"/>
      <c r="L239" s="66"/>
      <c r="M239" s="66"/>
      <c r="N239" s="66"/>
      <c r="O239" s="103"/>
      <c r="P239" s="5"/>
      <c r="Q239" s="102"/>
      <c r="R239" s="5"/>
      <c r="S239" s="5"/>
      <c r="T239" s="5"/>
      <c r="U239" s="5"/>
      <c r="W239" s="103"/>
    </row>
    <row r="240" spans="1:23">
      <c r="A240" s="14"/>
      <c r="B240" s="5"/>
      <c r="C240" s="5"/>
      <c r="D240" s="5"/>
      <c r="E240" s="5"/>
      <c r="F240" s="5"/>
      <c r="G240" s="5"/>
      <c r="H240" s="5"/>
      <c r="I240" s="5"/>
      <c r="J240" s="5"/>
      <c r="K240" s="99"/>
      <c r="L240" s="66"/>
      <c r="M240" s="66"/>
      <c r="N240" s="66"/>
      <c r="O240" s="103"/>
      <c r="P240" s="5"/>
      <c r="Q240" s="102"/>
      <c r="R240" s="5"/>
      <c r="S240" s="5"/>
      <c r="T240" s="5"/>
      <c r="U240" s="5"/>
      <c r="W240" s="103"/>
    </row>
    <row r="241" spans="1:23">
      <c r="A241" s="14"/>
      <c r="B241" s="5"/>
      <c r="C241" s="5"/>
      <c r="D241" s="5"/>
      <c r="E241" s="5"/>
      <c r="F241" s="5"/>
      <c r="G241" s="5"/>
      <c r="H241" s="5"/>
      <c r="I241" s="5"/>
      <c r="J241" s="5"/>
      <c r="K241" s="99"/>
      <c r="L241" s="66"/>
      <c r="M241" s="66"/>
      <c r="N241" s="66"/>
      <c r="O241" s="103"/>
      <c r="P241" s="5"/>
      <c r="Q241" s="102"/>
      <c r="R241" s="5"/>
      <c r="S241" s="5"/>
      <c r="T241" s="5"/>
      <c r="U241" s="5"/>
      <c r="W241" s="103"/>
    </row>
    <row r="242" spans="1:23">
      <c r="A242" s="14"/>
      <c r="B242" s="5"/>
      <c r="C242" s="5"/>
      <c r="D242" s="5"/>
      <c r="E242" s="5"/>
      <c r="F242" s="5"/>
      <c r="G242" s="5"/>
      <c r="H242" s="5"/>
      <c r="I242" s="5"/>
      <c r="J242" s="5"/>
      <c r="K242" s="99"/>
      <c r="L242" s="66"/>
      <c r="M242" s="66"/>
      <c r="N242" s="66"/>
      <c r="O242" s="103"/>
      <c r="P242" s="5"/>
      <c r="Q242" s="102"/>
      <c r="R242" s="5"/>
      <c r="S242" s="5"/>
      <c r="T242" s="5"/>
      <c r="U242" s="5"/>
      <c r="W242" s="103"/>
    </row>
    <row r="243" spans="1:23">
      <c r="A243" s="14"/>
      <c r="B243" s="5"/>
      <c r="C243" s="5"/>
      <c r="D243" s="5"/>
      <c r="E243" s="5"/>
      <c r="F243" s="5"/>
      <c r="G243" s="5"/>
      <c r="H243" s="5"/>
      <c r="I243" s="5"/>
      <c r="J243" s="5"/>
      <c r="K243" s="99"/>
      <c r="L243" s="66"/>
      <c r="M243" s="66"/>
      <c r="N243" s="66"/>
      <c r="O243" s="103"/>
      <c r="P243" s="5"/>
      <c r="Q243" s="102"/>
      <c r="R243" s="5"/>
      <c r="S243" s="5"/>
      <c r="T243" s="5"/>
      <c r="U243" s="5"/>
      <c r="W243" s="103"/>
    </row>
    <row r="244" spans="1:23">
      <c r="A244" s="14"/>
      <c r="B244" s="5"/>
      <c r="C244" s="5"/>
      <c r="D244" s="5"/>
      <c r="E244" s="5"/>
      <c r="F244" s="5"/>
      <c r="G244" s="5"/>
      <c r="H244" s="5"/>
      <c r="I244" s="5"/>
      <c r="J244" s="5"/>
      <c r="K244" s="99"/>
      <c r="L244" s="66"/>
      <c r="M244" s="66"/>
      <c r="N244" s="66"/>
      <c r="O244" s="103"/>
      <c r="P244" s="5"/>
      <c r="Q244" s="102"/>
      <c r="R244" s="5"/>
      <c r="S244" s="5"/>
      <c r="T244" s="5"/>
      <c r="U244" s="5"/>
      <c r="W244" s="103"/>
    </row>
    <row r="245" spans="1:23">
      <c r="A245" s="14"/>
      <c r="B245" s="5"/>
      <c r="C245" s="5"/>
      <c r="D245" s="5"/>
      <c r="E245" s="5"/>
      <c r="F245" s="5"/>
      <c r="G245" s="5"/>
      <c r="H245" s="5"/>
      <c r="I245" s="5"/>
      <c r="J245" s="5"/>
      <c r="K245" s="99"/>
      <c r="L245" s="66"/>
      <c r="M245" s="66"/>
      <c r="N245" s="66"/>
      <c r="O245" s="103"/>
      <c r="P245" s="5"/>
      <c r="Q245" s="102"/>
      <c r="R245" s="5"/>
      <c r="S245" s="5"/>
      <c r="T245" s="5"/>
      <c r="U245" s="5"/>
      <c r="W245" s="103"/>
    </row>
    <row r="246" spans="1:23">
      <c r="A246" s="14"/>
      <c r="B246" s="5"/>
      <c r="C246" s="5"/>
      <c r="D246" s="5"/>
      <c r="E246" s="5"/>
      <c r="F246" s="5"/>
      <c r="G246" s="5"/>
      <c r="H246" s="5"/>
      <c r="I246" s="5"/>
      <c r="J246" s="5"/>
      <c r="K246" s="99"/>
      <c r="L246" s="66"/>
      <c r="M246" s="66"/>
      <c r="N246" s="66"/>
      <c r="O246" s="103"/>
      <c r="P246" s="5"/>
      <c r="Q246" s="102"/>
      <c r="R246" s="5"/>
      <c r="S246" s="5"/>
      <c r="T246" s="5"/>
      <c r="U246" s="5"/>
      <c r="W246" s="103"/>
    </row>
    <row r="247" spans="1:23">
      <c r="A247" s="14"/>
      <c r="B247" s="5"/>
      <c r="C247" s="5"/>
      <c r="D247" s="5"/>
      <c r="E247" s="5"/>
      <c r="F247" s="5"/>
      <c r="G247" s="5"/>
      <c r="H247" s="5"/>
      <c r="I247" s="5"/>
      <c r="J247" s="5"/>
      <c r="K247" s="99"/>
      <c r="L247" s="66"/>
      <c r="M247" s="66"/>
      <c r="N247" s="66"/>
      <c r="O247" s="103"/>
      <c r="P247" s="5"/>
      <c r="Q247" s="102"/>
      <c r="R247" s="5"/>
      <c r="S247" s="5"/>
      <c r="T247" s="5"/>
      <c r="U247" s="5"/>
      <c r="W247" s="103"/>
    </row>
    <row r="248" spans="1:23">
      <c r="A248" s="14"/>
      <c r="B248" s="5"/>
      <c r="C248" s="5"/>
      <c r="D248" s="5"/>
      <c r="E248" s="5"/>
      <c r="F248" s="5"/>
      <c r="G248" s="5"/>
      <c r="H248" s="5"/>
      <c r="I248" s="5"/>
      <c r="J248" s="5"/>
      <c r="K248" s="99"/>
      <c r="L248" s="66"/>
      <c r="M248" s="66"/>
      <c r="N248" s="66"/>
      <c r="O248" s="103"/>
      <c r="P248" s="5"/>
      <c r="Q248" s="102"/>
      <c r="R248" s="5"/>
      <c r="S248" s="5"/>
      <c r="T248" s="5"/>
      <c r="U248" s="5"/>
      <c r="W248" s="103"/>
    </row>
    <row r="249" spans="1:23">
      <c r="A249" s="14"/>
      <c r="B249" s="5"/>
      <c r="C249" s="5"/>
      <c r="D249" s="5"/>
      <c r="E249" s="5"/>
      <c r="F249" s="5"/>
      <c r="G249" s="5"/>
      <c r="H249" s="5"/>
      <c r="I249" s="5"/>
      <c r="J249" s="5"/>
      <c r="K249" s="99"/>
      <c r="L249" s="66"/>
      <c r="M249" s="66"/>
      <c r="N249" s="66"/>
      <c r="O249" s="103"/>
      <c r="P249" s="5"/>
      <c r="Q249" s="102"/>
      <c r="R249" s="5"/>
      <c r="S249" s="5"/>
      <c r="T249" s="5"/>
      <c r="U249" s="5"/>
      <c r="W249" s="103"/>
    </row>
    <row r="250" spans="1:23">
      <c r="A250" s="14"/>
      <c r="B250" s="5"/>
      <c r="C250" s="5"/>
      <c r="D250" s="5"/>
      <c r="E250" s="5"/>
      <c r="F250" s="5"/>
      <c r="G250" s="5"/>
      <c r="H250" s="5"/>
      <c r="I250" s="5"/>
      <c r="J250" s="5"/>
      <c r="K250" s="99"/>
      <c r="L250" s="66"/>
      <c r="M250" s="66"/>
      <c r="N250" s="66"/>
      <c r="O250" s="103"/>
      <c r="P250" s="5"/>
      <c r="Q250" s="102"/>
      <c r="R250" s="5"/>
      <c r="S250" s="5"/>
      <c r="T250" s="5"/>
      <c r="U250" s="5"/>
      <c r="W250" s="103"/>
    </row>
    <row r="251" spans="1:23">
      <c r="A251" s="14"/>
      <c r="B251" s="5"/>
      <c r="C251" s="5"/>
      <c r="D251" s="5"/>
      <c r="E251" s="5"/>
      <c r="F251" s="5"/>
      <c r="G251" s="5"/>
      <c r="H251" s="5"/>
      <c r="I251" s="5"/>
      <c r="J251" s="5"/>
      <c r="K251" s="99"/>
      <c r="L251" s="66"/>
      <c r="M251" s="66"/>
      <c r="N251" s="66"/>
      <c r="O251" s="103"/>
      <c r="P251" s="5"/>
      <c r="Q251" s="102"/>
      <c r="R251" s="5"/>
      <c r="S251" s="5"/>
      <c r="T251" s="5"/>
      <c r="U251" s="5"/>
      <c r="W251" s="103"/>
    </row>
    <row r="252" spans="1:23">
      <c r="A252" s="14"/>
      <c r="B252" s="5"/>
      <c r="C252" s="5"/>
      <c r="D252" s="5"/>
      <c r="E252" s="5"/>
      <c r="F252" s="5"/>
      <c r="G252" s="5"/>
      <c r="H252" s="5"/>
      <c r="I252" s="5"/>
      <c r="J252" s="5"/>
      <c r="K252" s="99"/>
      <c r="L252" s="66"/>
      <c r="M252" s="66"/>
      <c r="N252" s="66"/>
      <c r="O252" s="103"/>
      <c r="P252" s="5"/>
      <c r="Q252" s="102"/>
      <c r="R252" s="5"/>
      <c r="S252" s="5"/>
      <c r="T252" s="5"/>
      <c r="U252" s="5"/>
      <c r="W252" s="103"/>
    </row>
    <row r="253" spans="1:23">
      <c r="A253" s="14"/>
      <c r="B253" s="5"/>
      <c r="C253" s="5"/>
      <c r="D253" s="5"/>
      <c r="E253" s="5"/>
      <c r="F253" s="5"/>
      <c r="G253" s="5"/>
      <c r="H253" s="5"/>
      <c r="I253" s="5"/>
      <c r="J253" s="5"/>
      <c r="K253" s="99"/>
      <c r="L253" s="66"/>
      <c r="M253" s="66"/>
      <c r="N253" s="66"/>
      <c r="O253" s="103"/>
      <c r="P253" s="5"/>
      <c r="Q253" s="102"/>
      <c r="R253" s="5"/>
      <c r="S253" s="5"/>
      <c r="T253" s="5"/>
      <c r="U253" s="5"/>
      <c r="W253" s="103"/>
    </row>
    <row r="254" spans="1:23">
      <c r="A254" s="14"/>
      <c r="B254" s="5"/>
      <c r="C254" s="5"/>
      <c r="D254" s="5"/>
      <c r="E254" s="5"/>
      <c r="F254" s="5"/>
      <c r="G254" s="5"/>
      <c r="H254" s="5"/>
      <c r="I254" s="5"/>
      <c r="J254" s="5"/>
      <c r="K254" s="99"/>
      <c r="L254" s="66"/>
      <c r="M254" s="66"/>
      <c r="N254" s="66"/>
      <c r="O254" s="103"/>
      <c r="P254" s="5"/>
      <c r="Q254" s="102"/>
      <c r="R254" s="5"/>
      <c r="S254" s="5"/>
      <c r="T254" s="5"/>
      <c r="U254" s="5"/>
      <c r="W254" s="103"/>
    </row>
    <row r="255" spans="1:23">
      <c r="A255" s="14"/>
      <c r="B255" s="5"/>
      <c r="C255" s="5"/>
      <c r="D255" s="5"/>
      <c r="E255" s="5"/>
      <c r="F255" s="5"/>
      <c r="G255" s="5"/>
      <c r="H255" s="5"/>
      <c r="I255" s="5"/>
      <c r="J255" s="5"/>
      <c r="K255" s="99"/>
      <c r="L255" s="66"/>
      <c r="M255" s="66"/>
      <c r="N255" s="66"/>
      <c r="O255" s="103"/>
      <c r="P255" s="5"/>
      <c r="Q255" s="102"/>
      <c r="R255" s="5"/>
      <c r="S255" s="5"/>
      <c r="T255" s="5"/>
      <c r="U255" s="5"/>
      <c r="W255" s="103"/>
    </row>
    <row r="256" spans="1:23">
      <c r="A256" s="14"/>
      <c r="B256" s="5"/>
      <c r="C256" s="5"/>
      <c r="D256" s="5"/>
      <c r="E256" s="5"/>
      <c r="F256" s="5"/>
      <c r="G256" s="5"/>
      <c r="H256" s="5"/>
      <c r="I256" s="5"/>
      <c r="J256" s="5"/>
      <c r="K256" s="99"/>
      <c r="L256" s="66"/>
      <c r="M256" s="66"/>
      <c r="N256" s="66"/>
      <c r="O256" s="103"/>
      <c r="P256" s="5"/>
      <c r="Q256" s="102"/>
      <c r="R256" s="5"/>
      <c r="S256" s="5"/>
      <c r="T256" s="5"/>
      <c r="U256" s="5"/>
      <c r="W256" s="103"/>
    </row>
    <row r="257" spans="1:23">
      <c r="A257" s="14"/>
      <c r="B257" s="5"/>
      <c r="C257" s="5"/>
      <c r="D257" s="5"/>
      <c r="E257" s="5"/>
      <c r="F257" s="5"/>
      <c r="G257" s="5"/>
      <c r="H257" s="5"/>
      <c r="I257" s="5"/>
      <c r="J257" s="5"/>
      <c r="K257" s="99"/>
      <c r="L257" s="66"/>
      <c r="M257" s="66"/>
      <c r="N257" s="66"/>
      <c r="O257" s="103"/>
      <c r="P257" s="5"/>
      <c r="Q257" s="102"/>
      <c r="R257" s="5"/>
      <c r="S257" s="5"/>
      <c r="T257" s="5"/>
      <c r="U257" s="5"/>
      <c r="W257" s="103"/>
    </row>
    <row r="258" spans="1:23">
      <c r="A258" s="14"/>
      <c r="B258" s="5"/>
      <c r="C258" s="5"/>
      <c r="D258" s="5"/>
      <c r="E258" s="5"/>
      <c r="F258" s="5"/>
      <c r="G258" s="5"/>
      <c r="H258" s="5"/>
      <c r="I258" s="5"/>
      <c r="J258" s="5"/>
      <c r="K258" s="99"/>
      <c r="L258" s="66"/>
      <c r="M258" s="66"/>
      <c r="N258" s="66"/>
      <c r="O258" s="103"/>
      <c r="P258" s="5"/>
      <c r="Q258" s="102"/>
      <c r="R258" s="5"/>
      <c r="S258" s="5"/>
      <c r="T258" s="5"/>
      <c r="U258" s="5"/>
      <c r="W258" s="103"/>
    </row>
    <row r="259" spans="1:23">
      <c r="A259" s="14"/>
      <c r="B259" s="5"/>
      <c r="C259" s="5"/>
      <c r="D259" s="5"/>
      <c r="E259" s="5"/>
      <c r="F259" s="5"/>
      <c r="G259" s="5"/>
      <c r="H259" s="5"/>
      <c r="I259" s="5"/>
      <c r="J259" s="5"/>
      <c r="K259" s="99"/>
      <c r="L259" s="66"/>
      <c r="M259" s="66"/>
      <c r="N259" s="66"/>
      <c r="O259" s="103"/>
      <c r="P259" s="5"/>
      <c r="Q259" s="102"/>
      <c r="R259" s="5"/>
      <c r="S259" s="5"/>
      <c r="T259" s="5"/>
      <c r="U259" s="5"/>
      <c r="W259" s="103"/>
    </row>
    <row r="260" spans="1:23">
      <c r="A260" s="14"/>
      <c r="B260" s="5"/>
      <c r="C260" s="5"/>
      <c r="D260" s="5"/>
      <c r="E260" s="5"/>
      <c r="F260" s="5"/>
      <c r="G260" s="5"/>
      <c r="H260" s="5"/>
      <c r="I260" s="5"/>
      <c r="J260" s="5"/>
      <c r="K260" s="99"/>
      <c r="L260" s="66"/>
      <c r="M260" s="66"/>
      <c r="N260" s="66"/>
      <c r="O260" s="103"/>
      <c r="P260" s="5"/>
      <c r="Q260" s="102"/>
      <c r="R260" s="5"/>
      <c r="S260" s="5"/>
      <c r="T260" s="5"/>
      <c r="U260" s="5"/>
      <c r="W260" s="103"/>
    </row>
    <row r="261" spans="1:23">
      <c r="A261" s="14"/>
      <c r="B261" s="5"/>
      <c r="C261" s="5"/>
      <c r="D261" s="5"/>
      <c r="E261" s="5"/>
      <c r="F261" s="5"/>
      <c r="G261" s="5"/>
      <c r="H261" s="5"/>
      <c r="I261" s="5"/>
      <c r="J261" s="5"/>
      <c r="K261" s="99"/>
      <c r="L261" s="66"/>
      <c r="M261" s="66"/>
      <c r="N261" s="66"/>
      <c r="O261" s="103"/>
      <c r="P261" s="5"/>
      <c r="Q261" s="102"/>
      <c r="R261" s="5"/>
      <c r="S261" s="5"/>
      <c r="T261" s="5"/>
      <c r="U261" s="5"/>
      <c r="W261" s="103"/>
    </row>
    <row r="262" spans="1:23">
      <c r="A262" s="14"/>
      <c r="B262" s="5"/>
      <c r="C262" s="5"/>
      <c r="D262" s="5"/>
      <c r="E262" s="5"/>
      <c r="F262" s="5"/>
      <c r="G262" s="5"/>
      <c r="H262" s="5"/>
      <c r="I262" s="5"/>
      <c r="J262" s="5"/>
      <c r="K262" s="99"/>
      <c r="L262" s="66"/>
      <c r="M262" s="66"/>
      <c r="N262" s="66"/>
      <c r="O262" s="103"/>
      <c r="P262" s="5"/>
      <c r="Q262" s="102"/>
      <c r="R262" s="5"/>
      <c r="S262" s="5"/>
      <c r="T262" s="5"/>
      <c r="U262" s="5"/>
      <c r="W262" s="103"/>
    </row>
    <row r="263" spans="1:23">
      <c r="A263" s="14"/>
      <c r="B263" s="5"/>
      <c r="C263" s="5"/>
      <c r="D263" s="5"/>
      <c r="E263" s="5"/>
      <c r="F263" s="5"/>
      <c r="G263" s="5"/>
      <c r="H263" s="5"/>
      <c r="I263" s="5"/>
      <c r="J263" s="5"/>
      <c r="K263" s="99"/>
      <c r="L263" s="66"/>
      <c r="M263" s="66"/>
      <c r="N263" s="66"/>
      <c r="O263" s="103"/>
      <c r="P263" s="5"/>
      <c r="Q263" s="102"/>
      <c r="R263" s="5"/>
      <c r="S263" s="5"/>
      <c r="T263" s="5"/>
      <c r="U263" s="5"/>
      <c r="W263" s="103"/>
    </row>
    <row r="264" spans="1:23">
      <c r="A264" s="14"/>
      <c r="B264" s="5"/>
      <c r="C264" s="5"/>
      <c r="D264" s="5"/>
      <c r="E264" s="5"/>
      <c r="F264" s="5"/>
      <c r="G264" s="5"/>
      <c r="H264" s="5"/>
      <c r="I264" s="5"/>
      <c r="J264" s="5"/>
      <c r="K264" s="99"/>
      <c r="L264" s="66"/>
      <c r="M264" s="66"/>
      <c r="N264" s="66"/>
      <c r="O264" s="103"/>
      <c r="P264" s="5"/>
      <c r="Q264" s="102"/>
      <c r="R264" s="5"/>
      <c r="S264" s="5"/>
      <c r="T264" s="5"/>
      <c r="U264" s="5"/>
      <c r="W264" s="103"/>
    </row>
    <row r="265" spans="1:23">
      <c r="A265" s="14"/>
      <c r="B265" s="5"/>
      <c r="C265" s="5"/>
      <c r="D265" s="5"/>
      <c r="E265" s="5"/>
      <c r="F265" s="5"/>
      <c r="G265" s="5"/>
      <c r="H265" s="5"/>
      <c r="I265" s="5"/>
      <c r="J265" s="5"/>
      <c r="K265" s="99"/>
      <c r="L265" s="66"/>
      <c r="M265" s="66"/>
      <c r="N265" s="66"/>
      <c r="O265" s="103"/>
      <c r="P265" s="5"/>
      <c r="Q265" s="102"/>
      <c r="R265" s="5"/>
      <c r="S265" s="5"/>
      <c r="T265" s="5"/>
      <c r="U265" s="5"/>
      <c r="W265" s="103"/>
    </row>
    <row r="266" spans="1:23">
      <c r="A266" s="14"/>
      <c r="B266" s="5"/>
      <c r="C266" s="5"/>
      <c r="D266" s="5"/>
      <c r="E266" s="5"/>
      <c r="F266" s="5"/>
      <c r="G266" s="5"/>
      <c r="H266" s="5"/>
      <c r="I266" s="5"/>
      <c r="J266" s="5"/>
      <c r="K266" s="99"/>
      <c r="L266" s="66"/>
      <c r="M266" s="66"/>
      <c r="N266" s="66"/>
      <c r="O266" s="103"/>
      <c r="P266" s="5"/>
      <c r="Q266" s="102"/>
      <c r="R266" s="5"/>
      <c r="S266" s="5"/>
      <c r="T266" s="5"/>
      <c r="U266" s="5"/>
      <c r="W266" s="103"/>
    </row>
    <row r="267" spans="1:23">
      <c r="A267" s="14"/>
      <c r="B267" s="5"/>
      <c r="C267" s="5"/>
      <c r="D267" s="5"/>
      <c r="E267" s="5"/>
      <c r="F267" s="5"/>
      <c r="G267" s="5"/>
      <c r="H267" s="5"/>
      <c r="I267" s="5"/>
      <c r="J267" s="5"/>
      <c r="K267" s="99"/>
      <c r="L267" s="66"/>
      <c r="M267" s="66"/>
      <c r="N267" s="66"/>
      <c r="O267" s="103"/>
      <c r="P267" s="5"/>
      <c r="Q267" s="102"/>
      <c r="R267" s="5"/>
      <c r="S267" s="5"/>
      <c r="T267" s="5"/>
      <c r="U267" s="5"/>
      <c r="W267" s="103"/>
    </row>
    <row r="268" spans="1:23">
      <c r="A268" s="14"/>
      <c r="B268" s="5"/>
      <c r="C268" s="5"/>
      <c r="D268" s="5"/>
      <c r="E268" s="5"/>
      <c r="F268" s="5"/>
      <c r="G268" s="5"/>
      <c r="H268" s="5"/>
      <c r="I268" s="5"/>
      <c r="J268" s="5"/>
      <c r="K268" s="99"/>
      <c r="L268" s="66"/>
      <c r="M268" s="66"/>
      <c r="N268" s="66"/>
      <c r="O268" s="103"/>
      <c r="P268" s="5"/>
      <c r="Q268" s="102"/>
      <c r="R268" s="5"/>
      <c r="S268" s="5"/>
      <c r="T268" s="5"/>
      <c r="U268" s="5"/>
      <c r="W268" s="103"/>
    </row>
    <row r="269" spans="1:23">
      <c r="A269" s="14"/>
      <c r="B269" s="5"/>
      <c r="C269" s="5"/>
      <c r="D269" s="5"/>
      <c r="E269" s="5"/>
      <c r="F269" s="5"/>
      <c r="G269" s="5"/>
      <c r="H269" s="5"/>
      <c r="I269" s="5"/>
      <c r="J269" s="5"/>
      <c r="K269" s="99"/>
      <c r="L269" s="66"/>
      <c r="M269" s="66"/>
      <c r="N269" s="66"/>
      <c r="O269" s="103"/>
      <c r="P269" s="5"/>
      <c r="Q269" s="102"/>
      <c r="R269" s="5"/>
      <c r="S269" s="5"/>
      <c r="T269" s="5"/>
      <c r="U269" s="5"/>
      <c r="W269" s="103"/>
    </row>
    <row r="270" spans="1:23">
      <c r="A270" s="14"/>
      <c r="B270" s="5"/>
      <c r="C270" s="5"/>
      <c r="D270" s="5"/>
      <c r="E270" s="5"/>
      <c r="F270" s="5"/>
      <c r="G270" s="5"/>
      <c r="H270" s="5"/>
      <c r="I270" s="5"/>
      <c r="J270" s="5"/>
      <c r="K270" s="99"/>
      <c r="L270" s="66"/>
      <c r="M270" s="66"/>
      <c r="N270" s="66"/>
      <c r="O270" s="103"/>
      <c r="P270" s="5"/>
      <c r="Q270" s="102"/>
      <c r="R270" s="5"/>
      <c r="S270" s="5"/>
      <c r="T270" s="5"/>
      <c r="U270" s="5"/>
      <c r="W270" s="103"/>
    </row>
    <row r="271" spans="1:23">
      <c r="A271" s="14"/>
      <c r="B271" s="5"/>
      <c r="C271" s="5"/>
      <c r="D271" s="5"/>
      <c r="E271" s="5"/>
      <c r="F271" s="5"/>
      <c r="G271" s="5"/>
      <c r="H271" s="5"/>
      <c r="I271" s="5"/>
      <c r="J271" s="5"/>
      <c r="K271" s="99"/>
      <c r="L271" s="66"/>
      <c r="M271" s="66"/>
      <c r="N271" s="66"/>
      <c r="O271" s="103"/>
      <c r="P271" s="5"/>
      <c r="Q271" s="102"/>
      <c r="R271" s="5"/>
      <c r="S271" s="5"/>
      <c r="T271" s="5"/>
      <c r="U271" s="5"/>
      <c r="W271" s="103"/>
    </row>
    <row r="272" spans="1:23">
      <c r="A272" s="14"/>
      <c r="B272" s="5"/>
      <c r="C272" s="5"/>
      <c r="D272" s="5"/>
      <c r="E272" s="5"/>
      <c r="F272" s="5"/>
      <c r="G272" s="5"/>
      <c r="H272" s="5"/>
      <c r="I272" s="5"/>
      <c r="J272" s="5"/>
      <c r="K272" s="99"/>
      <c r="L272" s="66"/>
      <c r="M272" s="66"/>
      <c r="N272" s="66"/>
      <c r="O272" s="103"/>
      <c r="P272" s="5"/>
      <c r="Q272" s="102"/>
      <c r="R272" s="5"/>
      <c r="S272" s="5"/>
      <c r="T272" s="5"/>
      <c r="U272" s="5"/>
      <c r="W272" s="103"/>
    </row>
    <row r="273" spans="1:54">
      <c r="A273" s="14"/>
      <c r="B273" s="5"/>
      <c r="C273" s="5"/>
      <c r="D273" s="5"/>
      <c r="E273" s="5"/>
      <c r="F273" s="5"/>
      <c r="G273" s="5"/>
      <c r="H273" s="5"/>
      <c r="I273" s="5"/>
      <c r="J273" s="5"/>
      <c r="K273" s="99"/>
      <c r="L273" s="66"/>
      <c r="M273" s="66"/>
      <c r="N273" s="66"/>
      <c r="O273" s="103"/>
      <c r="P273" s="5"/>
      <c r="Q273" s="102"/>
      <c r="R273" s="5"/>
      <c r="S273" s="5"/>
      <c r="T273" s="5"/>
      <c r="U273" s="5"/>
      <c r="W273" s="103"/>
    </row>
    <row r="274" spans="1:54">
      <c r="A274" s="14"/>
      <c r="B274" s="5"/>
      <c r="C274" s="5"/>
      <c r="D274" s="5"/>
      <c r="E274" s="5"/>
      <c r="F274" s="5"/>
      <c r="G274" s="5"/>
      <c r="H274" s="5"/>
      <c r="I274" s="5"/>
      <c r="J274" s="5"/>
      <c r="K274" s="99"/>
      <c r="L274" s="66"/>
      <c r="M274" s="66"/>
      <c r="N274" s="66"/>
      <c r="O274" s="103"/>
      <c r="P274" s="5"/>
      <c r="Q274" s="102"/>
      <c r="R274" s="5"/>
      <c r="S274" s="5"/>
      <c r="T274" s="5"/>
      <c r="U274" s="5"/>
      <c r="W274" s="103"/>
    </row>
    <row r="275" spans="1:54">
      <c r="A275" s="14"/>
      <c r="B275" s="5"/>
      <c r="C275" s="5"/>
      <c r="D275" s="5"/>
      <c r="E275" s="5"/>
      <c r="F275" s="5"/>
      <c r="G275" s="5"/>
      <c r="H275" s="5"/>
      <c r="I275" s="5"/>
      <c r="J275" s="5"/>
      <c r="K275" s="99"/>
      <c r="L275" s="66"/>
      <c r="M275" s="66"/>
      <c r="N275" s="66"/>
      <c r="O275" s="103"/>
      <c r="P275" s="5"/>
      <c r="Q275" s="102"/>
      <c r="R275" s="5"/>
      <c r="S275" s="5"/>
      <c r="T275" s="5"/>
      <c r="U275" s="5"/>
      <c r="W275" s="103"/>
    </row>
    <row r="276" spans="1:54">
      <c r="A276" s="14"/>
      <c r="B276" s="5"/>
      <c r="C276" s="5"/>
      <c r="D276" s="5"/>
      <c r="E276" s="5"/>
      <c r="F276" s="5"/>
      <c r="G276" s="5"/>
      <c r="H276" s="5"/>
      <c r="I276" s="5"/>
      <c r="J276" s="5"/>
      <c r="K276" s="99"/>
      <c r="L276" s="66"/>
      <c r="M276" s="66"/>
      <c r="N276" s="66"/>
      <c r="O276" s="103"/>
      <c r="P276" s="5"/>
      <c r="Q276" s="102"/>
      <c r="R276" s="5"/>
      <c r="S276" s="5"/>
      <c r="T276" s="5"/>
      <c r="U276" s="5"/>
      <c r="W276" s="103"/>
    </row>
    <row r="277" spans="1:54">
      <c r="A277" s="14"/>
      <c r="B277" s="5"/>
      <c r="C277" s="5"/>
      <c r="D277" s="5"/>
      <c r="E277" s="5"/>
      <c r="F277" s="5"/>
      <c r="G277" s="5"/>
      <c r="H277" s="5"/>
      <c r="I277" s="5"/>
      <c r="J277" s="5"/>
      <c r="K277" s="99"/>
      <c r="L277" s="66"/>
      <c r="M277" s="66"/>
      <c r="N277" s="66"/>
      <c r="O277" s="103"/>
      <c r="P277" s="5"/>
      <c r="Q277" s="102"/>
      <c r="R277" s="5"/>
      <c r="S277" s="5"/>
      <c r="T277" s="5"/>
      <c r="U277" s="5"/>
      <c r="W277" s="103"/>
    </row>
    <row r="278" spans="1:54">
      <c r="A278" s="14"/>
      <c r="B278" s="5"/>
      <c r="C278" s="5"/>
      <c r="D278" s="5"/>
      <c r="E278" s="5"/>
      <c r="F278" s="5"/>
      <c r="G278" s="5"/>
      <c r="H278" s="5"/>
      <c r="I278" s="5"/>
      <c r="J278" s="5"/>
      <c r="K278" s="99"/>
      <c r="L278" s="66"/>
      <c r="M278" s="66"/>
      <c r="N278" s="66"/>
      <c r="O278" s="103"/>
      <c r="P278" s="5"/>
      <c r="Q278" s="102"/>
      <c r="R278" s="5"/>
      <c r="S278" s="5"/>
      <c r="T278" s="5"/>
      <c r="U278" s="5"/>
      <c r="W278" s="103"/>
    </row>
    <row r="279" spans="1:54">
      <c r="A279" s="14"/>
      <c r="B279" s="5"/>
      <c r="C279" s="5"/>
      <c r="D279" s="5"/>
      <c r="E279" s="5"/>
      <c r="F279" s="5"/>
      <c r="G279" s="5"/>
      <c r="H279" s="5"/>
      <c r="I279" s="5"/>
      <c r="J279" s="5"/>
      <c r="K279" s="99"/>
      <c r="L279" s="66"/>
      <c r="M279" s="66"/>
      <c r="N279" s="66"/>
      <c r="O279" s="103"/>
      <c r="P279" s="5"/>
      <c r="Q279" s="102"/>
      <c r="R279" s="5"/>
      <c r="S279" s="5"/>
      <c r="T279" s="5"/>
      <c r="U279" s="5"/>
      <c r="W279" s="103"/>
    </row>
    <row r="280" spans="1:54">
      <c r="A280" s="14"/>
      <c r="B280" s="5"/>
      <c r="C280" s="5"/>
      <c r="D280" s="5"/>
      <c r="E280" s="5"/>
      <c r="F280" s="5"/>
      <c r="G280" s="5"/>
      <c r="H280" s="5"/>
      <c r="I280" s="5"/>
      <c r="J280" s="5"/>
      <c r="K280" s="99"/>
      <c r="L280" s="66"/>
      <c r="M280" s="66"/>
      <c r="N280" s="66"/>
      <c r="O280" s="103"/>
      <c r="P280" s="5"/>
      <c r="Q280" s="102"/>
      <c r="R280" s="5"/>
      <c r="S280" s="5"/>
      <c r="T280" s="5"/>
      <c r="U280" s="5"/>
      <c r="W280" s="103"/>
    </row>
    <row r="281" spans="1:54">
      <c r="A281" s="14"/>
      <c r="B281" s="5"/>
      <c r="C281" s="5"/>
      <c r="D281" s="5"/>
      <c r="E281" s="5"/>
      <c r="F281" s="5"/>
      <c r="G281" s="5"/>
      <c r="H281" s="5"/>
      <c r="I281" s="5"/>
      <c r="J281" s="5"/>
      <c r="K281" s="99"/>
      <c r="L281" s="66"/>
      <c r="M281" s="66"/>
      <c r="N281" s="66"/>
      <c r="O281" s="103"/>
      <c r="Q281" s="102"/>
      <c r="R281" s="5"/>
      <c r="S281" s="5"/>
      <c r="T281" s="5"/>
      <c r="U281" s="5"/>
      <c r="W281" s="103"/>
    </row>
    <row r="282" spans="1:54">
      <c r="A282" s="14"/>
      <c r="B282" s="5"/>
      <c r="C282" s="5"/>
      <c r="D282" s="5"/>
      <c r="E282" s="5"/>
      <c r="F282" s="5"/>
      <c r="G282" s="5"/>
      <c r="H282" s="5"/>
      <c r="I282" s="5"/>
      <c r="J282" s="5"/>
      <c r="K282" s="99"/>
      <c r="L282" s="66"/>
      <c r="M282" s="66"/>
      <c r="N282" s="66"/>
      <c r="O282" s="103"/>
      <c r="P282" s="5"/>
      <c r="Q282" s="102"/>
    </row>
    <row r="283" spans="1:54" ht="15" customHeight="1">
      <c r="A283" s="14"/>
      <c r="B283" s="5"/>
      <c r="C283" s="5"/>
      <c r="D283" s="5"/>
      <c r="E283" s="5"/>
      <c r="F283" s="5"/>
      <c r="G283" s="5"/>
      <c r="H283" s="5"/>
      <c r="I283" s="5"/>
      <c r="J283" s="5"/>
      <c r="K283" s="99"/>
      <c r="L283" s="66"/>
      <c r="M283" s="66"/>
      <c r="N283" s="66"/>
      <c r="O283" s="103"/>
      <c r="P283" s="5"/>
      <c r="Q283" s="102"/>
      <c r="R283" s="5"/>
      <c r="S283" s="5"/>
      <c r="AI283" s="5"/>
    </row>
    <row r="284" spans="1:54" ht="26.25" customHeight="1">
      <c r="A284" s="105"/>
      <c r="B284" s="106"/>
      <c r="C284" s="106"/>
      <c r="D284" s="106"/>
      <c r="E284" s="106"/>
      <c r="F284" s="106"/>
      <c r="G284" s="106"/>
      <c r="H284" s="106"/>
      <c r="I284" s="106"/>
      <c r="J284" s="106"/>
      <c r="K284" s="106"/>
      <c r="L284" s="107" t="s">
        <v>33</v>
      </c>
      <c r="M284" s="108"/>
      <c r="N284" s="108"/>
      <c r="O284" s="108"/>
      <c r="P284" s="108"/>
      <c r="Q284" s="109"/>
      <c r="R284" s="107" t="s">
        <v>34</v>
      </c>
      <c r="S284" s="108"/>
      <c r="T284" s="108"/>
      <c r="U284" s="108"/>
      <c r="V284" s="108"/>
      <c r="W284" s="108"/>
      <c r="X284" s="108"/>
      <c r="Y284" s="108"/>
      <c r="Z284" s="108"/>
      <c r="AA284" s="108"/>
      <c r="AB284" s="107" t="s">
        <v>35</v>
      </c>
      <c r="AC284" s="108"/>
      <c r="AD284" s="108"/>
      <c r="AE284" s="108"/>
      <c r="AF284" s="108"/>
      <c r="AG284" s="108"/>
      <c r="AH284" s="108"/>
      <c r="AI284" s="108"/>
      <c r="AJ284" s="108"/>
      <c r="AK284" s="108"/>
      <c r="AL284" s="108"/>
      <c r="AM284" s="107" t="s">
        <v>36</v>
      </c>
      <c r="AN284" s="108"/>
      <c r="AO284" s="108"/>
      <c r="AP284" s="108"/>
      <c r="AQ284" s="108"/>
      <c r="AR284" s="108"/>
      <c r="AS284" s="108"/>
      <c r="AT284" s="108"/>
      <c r="AU284" s="108"/>
      <c r="AV284" s="108"/>
      <c r="AW284" s="108"/>
      <c r="AX284" s="108"/>
      <c r="AY284" s="108"/>
      <c r="AZ284" s="108"/>
      <c r="BA284" s="110"/>
      <c r="BB284" s="109"/>
    </row>
    <row r="285" spans="1:54" ht="23.25">
      <c r="A285" s="111" t="s">
        <v>37</v>
      </c>
      <c r="B285" s="21" t="s">
        <v>38</v>
      </c>
      <c r="C285" s="22" t="s">
        <v>39</v>
      </c>
      <c r="D285" s="23" t="s">
        <v>9</v>
      </c>
      <c r="E285" s="21" t="s">
        <v>10</v>
      </c>
      <c r="F285" s="21" t="s">
        <v>11</v>
      </c>
      <c r="G285" s="22" t="s">
        <v>12</v>
      </c>
      <c r="H285" s="21" t="s">
        <v>40</v>
      </c>
      <c r="I285" s="25" t="s">
        <v>14</v>
      </c>
      <c r="J285" s="21" t="s">
        <v>15</v>
      </c>
      <c r="K285" s="112" t="s">
        <v>16</v>
      </c>
      <c r="O285" s="106"/>
      <c r="P285" s="113"/>
      <c r="Q285" s="114"/>
      <c r="R285" s="113"/>
      <c r="S285" s="113"/>
      <c r="T285" s="113"/>
      <c r="U285" s="113"/>
      <c r="W285" s="103"/>
      <c r="X285" s="115"/>
      <c r="Y285" s="21" t="s">
        <v>41</v>
      </c>
      <c r="Z285" s="116" t="s">
        <v>42</v>
      </c>
      <c r="AA285" s="112" t="s">
        <v>43</v>
      </c>
      <c r="AI285" s="115"/>
      <c r="AJ285" s="21" t="s">
        <v>41</v>
      </c>
      <c r="AK285" s="116" t="s">
        <v>42</v>
      </c>
      <c r="AL285" s="112" t="s">
        <v>43</v>
      </c>
      <c r="AZ285" s="117" t="s">
        <v>41</v>
      </c>
      <c r="BA285" s="116" t="s">
        <v>42</v>
      </c>
      <c r="BB285" s="118" t="s">
        <v>43</v>
      </c>
    </row>
    <row r="286" spans="1:54" ht="97.5">
      <c r="A286" s="111" t="s">
        <v>18</v>
      </c>
      <c r="B286" s="29" t="s">
        <v>19</v>
      </c>
      <c r="C286" s="30" t="s">
        <v>20</v>
      </c>
      <c r="D286" s="31" t="s">
        <v>21</v>
      </c>
      <c r="E286" s="29" t="s">
        <v>44</v>
      </c>
      <c r="F286" s="29" t="s">
        <v>23</v>
      </c>
      <c r="G286" s="30" t="s">
        <v>23</v>
      </c>
      <c r="H286" s="29" t="s">
        <v>24</v>
      </c>
      <c r="I286" s="33" t="s">
        <v>45</v>
      </c>
      <c r="J286" s="119" t="s">
        <v>26</v>
      </c>
      <c r="K286" s="120" t="s">
        <v>45</v>
      </c>
      <c r="O286" s="106"/>
      <c r="P286" s="113"/>
      <c r="Q286" s="121"/>
      <c r="R286" s="113"/>
      <c r="S286" s="113"/>
      <c r="T286" s="113"/>
      <c r="U286" s="113"/>
      <c r="W286" s="103"/>
      <c r="X286" s="122"/>
      <c r="Y286" s="21" t="s">
        <v>46</v>
      </c>
      <c r="Z286" s="21" t="s">
        <v>47</v>
      </c>
      <c r="AA286" s="24" t="s">
        <v>47</v>
      </c>
      <c r="AI286" s="122"/>
      <c r="AJ286" s="21" t="s">
        <v>48</v>
      </c>
      <c r="AK286" s="21" t="s">
        <v>47</v>
      </c>
      <c r="AL286" s="21" t="s">
        <v>47</v>
      </c>
      <c r="AM286" s="105"/>
      <c r="AN286" s="106"/>
      <c r="AO286" s="5"/>
      <c r="AP286" s="5"/>
      <c r="AQ286" s="5"/>
      <c r="AR286" s="5"/>
      <c r="AS286" s="5"/>
      <c r="AT286" s="5"/>
      <c r="AU286" s="5"/>
      <c r="AV286" s="5"/>
      <c r="AW286" s="5"/>
      <c r="AX286" s="5"/>
      <c r="AY286" s="5"/>
      <c r="AZ286" s="111" t="s">
        <v>48</v>
      </c>
      <c r="BA286" s="29" t="s">
        <v>47</v>
      </c>
      <c r="BB286" s="24" t="s">
        <v>47</v>
      </c>
    </row>
    <row r="287" spans="1:54" ht="39" customHeight="1">
      <c r="A287" s="111"/>
      <c r="B287" s="21"/>
      <c r="C287" s="22"/>
      <c r="D287" s="31"/>
      <c r="E287" s="29" t="s">
        <v>29</v>
      </c>
      <c r="F287" s="29" t="s">
        <v>29</v>
      </c>
      <c r="G287" s="22" t="s">
        <v>30</v>
      </c>
      <c r="H287" s="28" t="s">
        <v>31</v>
      </c>
      <c r="I287" s="30" t="s">
        <v>31</v>
      </c>
      <c r="J287" s="29" t="s">
        <v>32</v>
      </c>
      <c r="K287" s="32" t="s">
        <v>32</v>
      </c>
      <c r="Q287" s="122"/>
      <c r="X287" s="122"/>
      <c r="Y287" s="29" t="s">
        <v>49</v>
      </c>
      <c r="Z287" s="119" t="s">
        <v>49</v>
      </c>
      <c r="AA287" s="53" t="s">
        <v>49</v>
      </c>
      <c r="AI287" s="122"/>
      <c r="AJ287" s="21" t="s">
        <v>49</v>
      </c>
      <c r="AK287" s="21" t="s">
        <v>49</v>
      </c>
      <c r="AL287" s="24" t="s">
        <v>49</v>
      </c>
      <c r="AM287" s="123"/>
      <c r="AN287" s="106"/>
      <c r="AO287" s="106"/>
      <c r="AP287" s="106"/>
      <c r="AQ287" s="106"/>
      <c r="AR287" s="106"/>
      <c r="AS287" s="106"/>
      <c r="AT287" s="106"/>
      <c r="AU287" s="106"/>
      <c r="AV287" s="106"/>
      <c r="AW287" s="106"/>
      <c r="AX287" s="106"/>
      <c r="AY287" s="5"/>
      <c r="AZ287" s="124"/>
      <c r="BA287" s="125"/>
      <c r="BB287" s="126"/>
    </row>
    <row r="288" spans="1:54" ht="19.5">
      <c r="A288" s="127">
        <v>432</v>
      </c>
      <c r="B288" s="38">
        <v>27</v>
      </c>
      <c r="C288" s="38">
        <v>51</v>
      </c>
      <c r="D288" s="128"/>
      <c r="E288" s="41">
        <f>(299792458 / A288) / 10^3</f>
        <v>693.96402314814816</v>
      </c>
      <c r="F288" s="41">
        <f>(299792458 *(1 / A288)^2 * B288) / 10^3</f>
        <v>43.372751446759253</v>
      </c>
      <c r="G288" s="129">
        <f>(299792458 * (1 / A288)^2 * C288) / 10^3</f>
        <v>81.926308288323042</v>
      </c>
      <c r="H288" s="130">
        <v>1.2999999999999999E-3</v>
      </c>
      <c r="I288" s="131">
        <v>1E-4</v>
      </c>
      <c r="J288" s="132">
        <v>1.4420500000000001</v>
      </c>
      <c r="K288" s="133">
        <v>1.0000000000000001E-5</v>
      </c>
      <c r="O288" s="5"/>
      <c r="Q288" s="122"/>
      <c r="W288" s="103"/>
      <c r="Y288" s="41">
        <v>674.98699999999997</v>
      </c>
      <c r="Z288" s="41">
        <v>30.016999999999999</v>
      </c>
      <c r="AA288" s="42">
        <v>119.694</v>
      </c>
      <c r="AI288" s="122"/>
      <c r="AJ288" s="134">
        <v>1484.92</v>
      </c>
      <c r="AK288" s="134" t="s">
        <v>50</v>
      </c>
      <c r="AL288" s="134" t="str">
        <f>AK288</f>
        <v>trascurabile</v>
      </c>
      <c r="AQ288" s="5"/>
      <c r="AS288" s="135">
        <v>708.03099999999995</v>
      </c>
      <c r="AT288" s="135">
        <v>24.175999999999998</v>
      </c>
      <c r="AU288" s="136">
        <v>58.598799999999997</v>
      </c>
      <c r="AY288" s="122"/>
      <c r="AZ288" s="137">
        <v>1685</v>
      </c>
      <c r="BA288" s="138">
        <v>38</v>
      </c>
      <c r="BB288" s="139">
        <v>35</v>
      </c>
    </row>
    <row r="289" spans="1:902" ht="19.5">
      <c r="A289" s="140"/>
      <c r="B289" s="37"/>
      <c r="C289" s="37"/>
      <c r="D289" s="141"/>
      <c r="E289" s="48"/>
      <c r="F289" s="48"/>
      <c r="G289" s="142"/>
      <c r="H289" s="70">
        <v>0.10580000000000001</v>
      </c>
      <c r="I289" s="143">
        <v>1E-4</v>
      </c>
      <c r="J289" s="71">
        <v>1.2202299999999999</v>
      </c>
      <c r="K289" s="144">
        <v>1.0000000000000001E-5</v>
      </c>
      <c r="Q289" s="122"/>
      <c r="W289" s="103"/>
      <c r="Y289" s="48"/>
      <c r="Z289" s="48"/>
      <c r="AA289" s="49"/>
      <c r="AI289" s="122"/>
      <c r="AJ289" s="134"/>
      <c r="AK289" s="134"/>
      <c r="AL289" s="134"/>
      <c r="AQ289" s="5"/>
      <c r="AS289" s="135"/>
      <c r="AT289" s="135"/>
      <c r="AU289" s="136"/>
      <c r="AY289" s="122"/>
      <c r="AZ289" s="137"/>
      <c r="BA289" s="145"/>
      <c r="BB289" s="139"/>
    </row>
    <row r="290" spans="1:902" ht="19.5">
      <c r="A290" s="140"/>
      <c r="B290" s="37"/>
      <c r="C290" s="37"/>
      <c r="D290" s="141"/>
      <c r="E290" s="48"/>
      <c r="F290" s="48"/>
      <c r="G290" s="142"/>
      <c r="H290" s="146">
        <v>0.20200000000000001</v>
      </c>
      <c r="I290" s="143">
        <v>1E-4</v>
      </c>
      <c r="J290" s="71">
        <v>1.0315099999999999</v>
      </c>
      <c r="K290" s="144">
        <v>1.0000000000000001E-5</v>
      </c>
      <c r="Q290" s="122"/>
      <c r="W290" s="103"/>
      <c r="Y290" s="48"/>
      <c r="Z290" s="48"/>
      <c r="AA290" s="49"/>
      <c r="AI290" s="122"/>
      <c r="AJ290" s="134"/>
      <c r="AK290" s="134"/>
      <c r="AL290" s="134"/>
      <c r="AQ290" s="5"/>
      <c r="AS290" s="135"/>
      <c r="AT290" s="135"/>
      <c r="AU290" s="136"/>
      <c r="AY290" s="122"/>
      <c r="AZ290" s="137"/>
      <c r="BA290" s="145"/>
      <c r="BB290" s="139"/>
    </row>
    <row r="291" spans="1:902" ht="19.5">
      <c r="A291" s="140"/>
      <c r="B291" s="37"/>
      <c r="C291" s="37"/>
      <c r="D291" s="141"/>
      <c r="E291" s="48"/>
      <c r="F291" s="48"/>
      <c r="G291" s="142"/>
      <c r="H291" s="70">
        <v>0.30159999999999998</v>
      </c>
      <c r="I291" s="143">
        <v>1E-4</v>
      </c>
      <c r="J291" s="71">
        <v>0.85753000000000001</v>
      </c>
      <c r="K291" s="144">
        <v>1.0000000000000001E-5</v>
      </c>
      <c r="N291" s="5"/>
      <c r="Q291" s="122"/>
      <c r="W291" s="103"/>
      <c r="Y291" s="48"/>
      <c r="Z291" s="48"/>
      <c r="AA291" s="49"/>
      <c r="AB291" s="77"/>
      <c r="AC291" s="4"/>
      <c r="AD291" s="4"/>
      <c r="AE291" s="4"/>
      <c r="AF291" s="4"/>
      <c r="AG291" s="4"/>
      <c r="AH291" s="4"/>
      <c r="AI291" s="115"/>
      <c r="AJ291" s="134"/>
      <c r="AK291" s="134"/>
      <c r="AL291" s="134"/>
      <c r="AQ291" s="5"/>
      <c r="AS291" s="135"/>
      <c r="AT291" s="135"/>
      <c r="AU291" s="136"/>
      <c r="AY291" s="122"/>
      <c r="AZ291" s="137"/>
      <c r="BA291" s="145"/>
      <c r="BB291" s="139"/>
    </row>
    <row r="292" spans="1:902" ht="19.5">
      <c r="A292" s="140"/>
      <c r="B292" s="37"/>
      <c r="C292" s="37"/>
      <c r="D292" s="141"/>
      <c r="E292" s="48"/>
      <c r="F292" s="48"/>
      <c r="G292" s="142"/>
      <c r="H292" s="70">
        <v>0.40410000000000001</v>
      </c>
      <c r="I292" s="143">
        <v>1E-4</v>
      </c>
      <c r="J292" s="71">
        <v>0.69948999999999995</v>
      </c>
      <c r="K292" s="144">
        <v>1.0000000000000001E-5</v>
      </c>
      <c r="N292" s="5"/>
      <c r="Q292" s="122"/>
      <c r="W292" s="103"/>
      <c r="Y292" s="48"/>
      <c r="Z292" s="48"/>
      <c r="AA292" s="49"/>
      <c r="AB292" s="14"/>
      <c r="AC292" s="5"/>
      <c r="AD292" s="5"/>
      <c r="AE292" s="5"/>
      <c r="AF292" s="5"/>
      <c r="AG292" s="5"/>
      <c r="AH292" s="5"/>
      <c r="AI292" s="122"/>
      <c r="AJ292" s="134"/>
      <c r="AK292" s="134"/>
      <c r="AL292" s="134"/>
      <c r="AQ292" s="5"/>
      <c r="AS292" s="135"/>
      <c r="AT292" s="135"/>
      <c r="AU292" s="136"/>
      <c r="AY292" s="122"/>
      <c r="AZ292" s="137"/>
      <c r="BA292" s="145"/>
      <c r="BB292" s="139"/>
    </row>
    <row r="293" spans="1:902" ht="19.5">
      <c r="A293" s="140"/>
      <c r="B293" s="37"/>
      <c r="C293" s="37"/>
      <c r="D293" s="141"/>
      <c r="E293" s="48"/>
      <c r="F293" s="48"/>
      <c r="G293" s="142"/>
      <c r="H293" s="146">
        <v>0.503</v>
      </c>
      <c r="I293" s="143">
        <v>1E-4</v>
      </c>
      <c r="J293" s="71">
        <v>0.56435000000000002</v>
      </c>
      <c r="K293" s="144">
        <v>1.0000000000000001E-5</v>
      </c>
      <c r="N293" s="5"/>
      <c r="Q293" s="122"/>
      <c r="W293" s="103"/>
      <c r="Y293" s="48"/>
      <c r="Z293" s="48"/>
      <c r="AA293" s="49"/>
      <c r="AB293" s="14"/>
      <c r="AC293" s="5"/>
      <c r="AD293" s="5"/>
      <c r="AE293" s="5"/>
      <c r="AF293" s="5"/>
      <c r="AG293" s="5"/>
      <c r="AH293" s="5"/>
      <c r="AI293" s="122"/>
      <c r="AJ293" s="134"/>
      <c r="AK293" s="134"/>
      <c r="AL293" s="134"/>
      <c r="AQ293" s="5"/>
      <c r="AS293" s="135"/>
      <c r="AT293" s="135"/>
      <c r="AU293" s="136"/>
      <c r="AY293" s="122"/>
      <c r="AZ293" s="137"/>
      <c r="BA293" s="145"/>
      <c r="BB293" s="139"/>
    </row>
    <row r="294" spans="1:902" ht="19.5">
      <c r="A294" s="140"/>
      <c r="B294" s="37"/>
      <c r="C294" s="37"/>
      <c r="D294" s="141"/>
      <c r="E294" s="48"/>
      <c r="F294" s="48"/>
      <c r="G294" s="142"/>
      <c r="H294" s="70">
        <v>0.61219999999999997</v>
      </c>
      <c r="I294" s="143">
        <v>1E-4</v>
      </c>
      <c r="J294" s="71">
        <v>0.43208999999999997</v>
      </c>
      <c r="K294" s="144">
        <v>1.0000000000000001E-5</v>
      </c>
      <c r="N294" s="5"/>
      <c r="Q294" s="122"/>
      <c r="W294" s="103"/>
      <c r="Y294" s="48"/>
      <c r="Z294" s="48"/>
      <c r="AA294" s="49"/>
      <c r="AB294" s="14"/>
      <c r="AC294" s="5"/>
      <c r="AD294" s="5"/>
      <c r="AE294" s="5"/>
      <c r="AF294" s="5"/>
      <c r="AG294" s="5"/>
      <c r="AH294" s="5"/>
      <c r="AI294" s="122"/>
      <c r="AJ294" s="134"/>
      <c r="AK294" s="134"/>
      <c r="AL294" s="134"/>
      <c r="AQ294" s="5"/>
      <c r="AS294" s="135"/>
      <c r="AT294" s="135"/>
      <c r="AU294" s="136"/>
      <c r="AY294" s="122"/>
      <c r="AZ294" s="137"/>
      <c r="BA294" s="145"/>
      <c r="BB294" s="139"/>
    </row>
    <row r="295" spans="1:902" ht="19.5">
      <c r="A295" s="140"/>
      <c r="B295" s="37"/>
      <c r="C295" s="37"/>
      <c r="D295" s="141"/>
      <c r="E295" s="48"/>
      <c r="F295" s="48"/>
      <c r="G295" s="142"/>
      <c r="H295" s="70">
        <v>0.7077</v>
      </c>
      <c r="I295" s="143">
        <v>1E-4</v>
      </c>
      <c r="J295" s="71">
        <v>0.33107999999999999</v>
      </c>
      <c r="K295" s="144">
        <v>1.0000000000000001E-5</v>
      </c>
      <c r="N295" s="5"/>
      <c r="Q295" s="122"/>
      <c r="W295" s="103"/>
      <c r="Y295" s="48"/>
      <c r="Z295" s="48"/>
      <c r="AA295" s="49"/>
      <c r="AB295" s="14"/>
      <c r="AC295" s="5"/>
      <c r="AD295" s="5"/>
      <c r="AE295" s="5"/>
      <c r="AF295" s="5"/>
      <c r="AG295" s="5"/>
      <c r="AH295" s="5"/>
      <c r="AI295" s="122"/>
      <c r="AJ295" s="134"/>
      <c r="AK295" s="134"/>
      <c r="AL295" s="134"/>
      <c r="AQ295" s="5"/>
      <c r="AS295" s="135"/>
      <c r="AT295" s="135"/>
      <c r="AU295" s="136"/>
      <c r="AY295" s="122"/>
      <c r="AZ295" s="137"/>
      <c r="BA295" s="145"/>
      <c r="BB295" s="139"/>
    </row>
    <row r="296" spans="1:902" ht="19.5">
      <c r="A296" s="140"/>
      <c r="B296" s="37"/>
      <c r="C296" s="37"/>
      <c r="D296" s="141"/>
      <c r="E296" s="48"/>
      <c r="F296" s="48"/>
      <c r="G296" s="142"/>
      <c r="H296" s="70">
        <v>0.80369999999999997</v>
      </c>
      <c r="I296" s="143">
        <v>1E-4</v>
      </c>
      <c r="J296" s="71">
        <v>0.24288999999999999</v>
      </c>
      <c r="K296" s="144">
        <v>1.0000000000000001E-5</v>
      </c>
      <c r="N296" s="5"/>
      <c r="Q296" s="122"/>
      <c r="W296" s="103"/>
      <c r="Y296" s="48"/>
      <c r="Z296" s="48"/>
      <c r="AA296" s="49"/>
      <c r="AB296" s="14"/>
      <c r="AC296" s="5"/>
      <c r="AD296" s="5"/>
      <c r="AE296" s="5"/>
      <c r="AF296" s="5"/>
      <c r="AG296" s="5"/>
      <c r="AH296" s="5"/>
      <c r="AI296" s="122"/>
      <c r="AJ296" s="134"/>
      <c r="AK296" s="134"/>
      <c r="AL296" s="134"/>
      <c r="AQ296" s="5"/>
      <c r="AS296" s="135"/>
      <c r="AT296" s="135"/>
      <c r="AU296" s="136"/>
      <c r="AY296" s="122"/>
      <c r="AZ296" s="137"/>
      <c r="BA296" s="145"/>
      <c r="BB296" s="139"/>
    </row>
    <row r="297" spans="1:902" ht="19.5">
      <c r="A297" s="140"/>
      <c r="B297" s="37"/>
      <c r="C297" s="37"/>
      <c r="D297" s="141"/>
      <c r="E297" s="48"/>
      <c r="F297" s="48"/>
      <c r="G297" s="142"/>
      <c r="H297" s="70">
        <v>0.95720000000000005</v>
      </c>
      <c r="I297" s="143">
        <v>1E-4</v>
      </c>
      <c r="J297" s="71">
        <v>0.13131000000000001</v>
      </c>
      <c r="K297" s="144">
        <v>1.0000000000000001E-5</v>
      </c>
      <c r="N297" s="5"/>
      <c r="Q297" s="122"/>
      <c r="W297" s="103"/>
      <c r="Y297" s="48"/>
      <c r="Z297" s="48"/>
      <c r="AA297" s="49"/>
      <c r="AB297" s="14"/>
      <c r="AC297" s="5"/>
      <c r="AD297" s="5"/>
      <c r="AE297" s="5"/>
      <c r="AF297" s="5"/>
      <c r="AG297" s="5"/>
      <c r="AH297" s="5"/>
      <c r="AI297" s="122"/>
      <c r="AJ297" s="134"/>
      <c r="AK297" s="134"/>
      <c r="AL297" s="134"/>
      <c r="AQ297" s="5"/>
      <c r="AS297" s="135"/>
      <c r="AT297" s="135"/>
      <c r="AU297" s="136"/>
      <c r="AY297" s="122"/>
      <c r="AZ297" s="137"/>
      <c r="BA297" s="145"/>
      <c r="BB297" s="139"/>
    </row>
    <row r="298" spans="1:902" ht="19.5">
      <c r="A298" s="140"/>
      <c r="B298" s="37"/>
      <c r="C298" s="37"/>
      <c r="D298" s="141"/>
      <c r="E298" s="48"/>
      <c r="F298" s="48"/>
      <c r="G298" s="142"/>
      <c r="H298" s="70">
        <v>1.105</v>
      </c>
      <c r="I298" s="147">
        <v>1E-3</v>
      </c>
      <c r="J298" s="71">
        <v>5.9549999999999999E-2</v>
      </c>
      <c r="K298" s="144">
        <v>1.0000000000000001E-5</v>
      </c>
      <c r="N298" s="5"/>
      <c r="Q298" s="122"/>
      <c r="W298" s="103"/>
      <c r="Y298" s="48"/>
      <c r="Z298" s="48"/>
      <c r="AA298" s="49"/>
      <c r="AB298" s="14"/>
      <c r="AC298" s="5"/>
      <c r="AD298" s="5"/>
      <c r="AE298" s="5"/>
      <c r="AF298" s="5"/>
      <c r="AG298" s="5"/>
      <c r="AH298" s="5"/>
      <c r="AI298" s="122"/>
      <c r="AJ298" s="134"/>
      <c r="AK298" s="134"/>
      <c r="AL298" s="134"/>
      <c r="AQ298" s="5"/>
      <c r="AS298" s="135"/>
      <c r="AT298" s="135"/>
      <c r="AU298" s="136"/>
      <c r="AY298" s="122"/>
      <c r="AZ298" s="137"/>
      <c r="BA298" s="145"/>
      <c r="BB298" s="139"/>
    </row>
    <row r="299" spans="1:902" ht="19.5">
      <c r="A299" s="140"/>
      <c r="B299" s="37"/>
      <c r="C299" s="37"/>
      <c r="D299" s="141"/>
      <c r="E299" s="48"/>
      <c r="F299" s="48"/>
      <c r="G299" s="142"/>
      <c r="H299" s="70">
        <v>1.2050000000000001</v>
      </c>
      <c r="I299" s="147">
        <v>1E-3</v>
      </c>
      <c r="J299" s="71">
        <v>2.894E-2</v>
      </c>
      <c r="K299" s="144">
        <v>1.0000000000000001E-5</v>
      </c>
      <c r="N299" s="5"/>
      <c r="Q299" s="122"/>
      <c r="W299" s="103"/>
      <c r="Y299" s="48"/>
      <c r="Z299" s="48"/>
      <c r="AA299" s="49"/>
      <c r="AB299" s="14"/>
      <c r="AC299" s="5"/>
      <c r="AD299" s="5"/>
      <c r="AE299" s="5"/>
      <c r="AF299" s="5"/>
      <c r="AG299" s="5"/>
      <c r="AH299" s="5"/>
      <c r="AI299" s="122"/>
      <c r="AJ299" s="134"/>
      <c r="AK299" s="134"/>
      <c r="AL299" s="134"/>
      <c r="AQ299" s="5"/>
      <c r="AS299" s="135"/>
      <c r="AT299" s="135"/>
      <c r="AU299" s="136"/>
      <c r="AY299" s="122"/>
      <c r="AZ299" s="137"/>
      <c r="BA299" s="145"/>
      <c r="BB299" s="139"/>
    </row>
    <row r="300" spans="1:902" ht="19.5">
      <c r="A300" s="140"/>
      <c r="B300" s="37"/>
      <c r="C300" s="37"/>
      <c r="D300" s="141"/>
      <c r="E300" s="48"/>
      <c r="F300" s="48"/>
      <c r="G300" s="142"/>
      <c r="H300" s="148">
        <v>1.3080000000000001</v>
      </c>
      <c r="I300" s="149">
        <v>1E-3</v>
      </c>
      <c r="J300" s="150">
        <v>1.162E-2</v>
      </c>
      <c r="K300" s="151">
        <v>1.0000000000000001E-5</v>
      </c>
      <c r="N300" s="5"/>
      <c r="Q300" s="122"/>
      <c r="W300" s="103"/>
      <c r="Y300" s="48"/>
      <c r="Z300" s="48"/>
      <c r="AA300" s="49"/>
      <c r="AB300" s="14"/>
      <c r="AC300" s="5"/>
      <c r="AD300" s="5"/>
      <c r="AE300" s="5"/>
      <c r="AF300" s="5"/>
      <c r="AG300" s="5"/>
      <c r="AH300" s="5"/>
      <c r="AI300" s="122"/>
      <c r="AJ300" s="134"/>
      <c r="AK300" s="134"/>
      <c r="AL300" s="134"/>
      <c r="AQ300" s="5"/>
      <c r="AS300" s="135"/>
      <c r="AT300" s="135"/>
      <c r="AU300" s="136"/>
      <c r="AY300" s="122"/>
      <c r="AZ300" s="137"/>
      <c r="BA300" s="145"/>
      <c r="BB300" s="139"/>
    </row>
    <row r="301" spans="1:902" ht="19.5">
      <c r="A301" s="140"/>
      <c r="B301" s="37"/>
      <c r="C301" s="37"/>
      <c r="D301" s="141"/>
      <c r="E301" s="48"/>
      <c r="F301" s="48"/>
      <c r="G301" s="142"/>
      <c r="H301" s="148">
        <v>1.4019999999999999</v>
      </c>
      <c r="I301" s="149">
        <v>1E-3</v>
      </c>
      <c r="J301" s="150">
        <v>3.8500000000000001E-3</v>
      </c>
      <c r="K301" s="151">
        <v>1.0000000000000001E-5</v>
      </c>
      <c r="N301" s="5"/>
      <c r="Q301" s="122"/>
      <c r="W301" s="103"/>
      <c r="Y301" s="48"/>
      <c r="Z301" s="48"/>
      <c r="AA301" s="49"/>
      <c r="AB301" s="14"/>
      <c r="AC301" s="5"/>
      <c r="AD301" s="5"/>
      <c r="AE301" s="5"/>
      <c r="AF301" s="5"/>
      <c r="AG301" s="5"/>
      <c r="AH301" s="5"/>
      <c r="AI301" s="122"/>
      <c r="AJ301" s="134"/>
      <c r="AK301" s="134"/>
      <c r="AL301" s="134"/>
      <c r="AQ301" s="5"/>
      <c r="AS301" s="135"/>
      <c r="AT301" s="135"/>
      <c r="AU301" s="136"/>
      <c r="AY301" s="122"/>
      <c r="AZ301" s="137"/>
      <c r="BA301" s="145"/>
      <c r="BB301" s="139"/>
    </row>
    <row r="302" spans="1:902" ht="19.5">
      <c r="A302" s="140"/>
      <c r="B302" s="37"/>
      <c r="C302" s="37"/>
      <c r="D302" s="141"/>
      <c r="E302" s="48"/>
      <c r="F302" s="48"/>
      <c r="G302" s="142"/>
      <c r="H302" s="152">
        <v>1.5</v>
      </c>
      <c r="I302" s="149">
        <v>1E-3</v>
      </c>
      <c r="J302" s="150">
        <v>-6.9999999999999999E-4</v>
      </c>
      <c r="K302" s="151">
        <v>1.0000000000000001E-5</v>
      </c>
      <c r="N302" s="5"/>
      <c r="Q302" s="122"/>
      <c r="W302" s="103"/>
      <c r="Y302" s="48"/>
      <c r="Z302" s="48"/>
      <c r="AA302" s="49"/>
      <c r="AB302" s="14"/>
      <c r="AC302" s="5"/>
      <c r="AD302" s="5"/>
      <c r="AE302" s="5"/>
      <c r="AF302" s="5"/>
      <c r="AG302" s="5"/>
      <c r="AH302" s="5"/>
      <c r="AI302" s="122"/>
      <c r="AJ302" s="134"/>
      <c r="AK302" s="134"/>
      <c r="AL302" s="134"/>
      <c r="AO302" s="5"/>
      <c r="AP302" s="5"/>
      <c r="AQ302" s="5"/>
      <c r="AR302" s="5"/>
      <c r="AS302" s="135"/>
      <c r="AT302" s="135"/>
      <c r="AU302" s="136"/>
      <c r="AV302" s="5"/>
      <c r="AW302" s="5"/>
      <c r="AX302" s="5"/>
      <c r="AY302" s="122"/>
      <c r="AZ302" s="137"/>
      <c r="BA302" s="145"/>
      <c r="BB302" s="139"/>
      <c r="BC302" s="5"/>
      <c r="BD302" s="5"/>
      <c r="BE302" s="5"/>
      <c r="BF302" s="5"/>
      <c r="BG302" s="5"/>
      <c r="BH302" s="5"/>
      <c r="BI302" s="5"/>
      <c r="BJ302" s="5"/>
      <c r="BK302" s="5"/>
      <c r="BL302" s="5"/>
      <c r="BM302" s="5"/>
      <c r="BN302" s="5"/>
      <c r="BO302" s="5"/>
      <c r="BP302" s="5"/>
      <c r="BQ302" s="5"/>
      <c r="BR302" s="5"/>
      <c r="BS302" s="5"/>
      <c r="BT302" s="5"/>
      <c r="BU302" s="5"/>
      <c r="BV302" s="5"/>
      <c r="BW302" s="5"/>
      <c r="BX302" s="5"/>
      <c r="BY302" s="5"/>
      <c r="BZ302" s="5"/>
      <c r="CA302" s="5"/>
      <c r="CB302" s="5"/>
      <c r="CC302" s="5"/>
      <c r="CD302" s="5"/>
      <c r="CE302" s="5"/>
      <c r="CF302" s="5"/>
      <c r="CG302" s="5"/>
      <c r="CH302" s="5"/>
      <c r="CI302" s="5"/>
      <c r="CJ302" s="5"/>
      <c r="CK302" s="5"/>
      <c r="CL302" s="5"/>
      <c r="CM302" s="5"/>
      <c r="CN302" s="5"/>
      <c r="CO302" s="5"/>
      <c r="CP302" s="5"/>
      <c r="CQ302" s="5"/>
      <c r="CR302" s="5"/>
      <c r="CS302" s="5"/>
      <c r="CT302" s="5"/>
      <c r="CU302" s="5"/>
      <c r="CV302" s="5"/>
      <c r="CW302" s="5"/>
      <c r="CX302" s="5"/>
      <c r="CY302" s="5"/>
      <c r="CZ302" s="5"/>
      <c r="DA302" s="5"/>
      <c r="DB302" s="5"/>
      <c r="DC302" s="5"/>
      <c r="DD302" s="5"/>
      <c r="DE302" s="5"/>
      <c r="DF302" s="5"/>
      <c r="DG302" s="5"/>
      <c r="DH302" s="5"/>
      <c r="DI302" s="5"/>
      <c r="DJ302" s="5"/>
      <c r="DK302" s="5"/>
      <c r="DL302" s="5"/>
      <c r="DM302" s="5"/>
      <c r="DN302" s="5"/>
      <c r="DO302" s="5"/>
      <c r="DP302" s="5"/>
      <c r="DQ302" s="5"/>
      <c r="DR302" s="5"/>
      <c r="DS302" s="5"/>
      <c r="DT302" s="5"/>
      <c r="DU302" s="5"/>
      <c r="DV302" s="5"/>
      <c r="DW302" s="5"/>
      <c r="DX302" s="5"/>
      <c r="DY302" s="5"/>
      <c r="DZ302" s="5"/>
      <c r="EA302" s="5"/>
      <c r="EB302" s="5"/>
      <c r="EC302" s="5"/>
      <c r="ED302" s="5"/>
      <c r="EE302" s="5"/>
      <c r="EF302" s="5"/>
      <c r="EG302" s="5"/>
      <c r="EH302" s="5"/>
      <c r="EI302" s="5"/>
      <c r="EJ302" s="5"/>
      <c r="EK302" s="5"/>
      <c r="EL302" s="5"/>
      <c r="EM302" s="5"/>
      <c r="EN302" s="5"/>
      <c r="EO302" s="5"/>
      <c r="EP302" s="5"/>
      <c r="EQ302" s="5"/>
      <c r="ER302" s="5"/>
      <c r="ES302" s="5"/>
      <c r="ET302" s="5"/>
      <c r="EU302" s="5"/>
      <c r="EV302" s="5"/>
      <c r="EW302" s="5"/>
      <c r="EX302" s="5"/>
      <c r="EY302" s="5"/>
      <c r="EZ302" s="5"/>
      <c r="FA302" s="5"/>
      <c r="FB302" s="5"/>
      <c r="FC302" s="5"/>
      <c r="FD302" s="5"/>
      <c r="FE302" s="5"/>
      <c r="FF302" s="5"/>
      <c r="FG302" s="5"/>
      <c r="FH302" s="5"/>
      <c r="FI302" s="5"/>
      <c r="FJ302" s="5"/>
      <c r="FK302" s="5"/>
      <c r="FL302" s="5"/>
      <c r="FM302" s="5"/>
      <c r="FN302" s="5"/>
      <c r="FO302" s="5"/>
      <c r="FP302" s="5"/>
      <c r="FQ302" s="5"/>
      <c r="FR302" s="5"/>
      <c r="FS302" s="5"/>
      <c r="FT302" s="5"/>
      <c r="FU302" s="5"/>
      <c r="FV302" s="5"/>
      <c r="FW302" s="5"/>
      <c r="FX302" s="5"/>
      <c r="FY302" s="5"/>
      <c r="FZ302" s="5"/>
      <c r="GA302" s="5"/>
      <c r="GB302" s="5"/>
      <c r="GC302" s="5"/>
      <c r="GD302" s="5"/>
      <c r="GE302" s="5"/>
      <c r="GF302" s="5"/>
      <c r="GG302" s="5"/>
      <c r="GH302" s="5"/>
      <c r="GI302" s="5"/>
      <c r="GJ302" s="5"/>
      <c r="GK302" s="5"/>
      <c r="GL302" s="5"/>
      <c r="GM302" s="5"/>
      <c r="GN302" s="5"/>
      <c r="GO302" s="5"/>
      <c r="GP302" s="5"/>
      <c r="GQ302" s="5"/>
      <c r="GR302" s="5"/>
      <c r="GS302" s="5"/>
      <c r="GT302" s="5"/>
      <c r="GU302" s="5"/>
      <c r="GV302" s="5"/>
      <c r="GW302" s="5"/>
      <c r="GX302" s="5"/>
      <c r="GY302" s="5"/>
      <c r="GZ302" s="5"/>
      <c r="HA302" s="5"/>
      <c r="HB302" s="5"/>
      <c r="HC302" s="5"/>
      <c r="HD302" s="5"/>
      <c r="HE302" s="5"/>
      <c r="HF302" s="5"/>
      <c r="HG302" s="5"/>
      <c r="HH302" s="5"/>
      <c r="HI302" s="5"/>
      <c r="HJ302" s="5"/>
      <c r="HK302" s="5"/>
      <c r="HL302" s="5"/>
      <c r="HM302" s="5"/>
      <c r="HN302" s="5"/>
      <c r="HO302" s="5"/>
      <c r="HP302" s="5"/>
      <c r="HQ302" s="5"/>
      <c r="HR302" s="5"/>
      <c r="HS302" s="5"/>
      <c r="HT302" s="5"/>
      <c r="HU302" s="5"/>
      <c r="HV302" s="5"/>
      <c r="HW302" s="5"/>
      <c r="HX302" s="5"/>
      <c r="HY302" s="5"/>
      <c r="HZ302" s="5"/>
      <c r="IA302" s="5"/>
      <c r="IB302" s="5"/>
      <c r="IC302" s="5"/>
      <c r="ID302" s="5"/>
      <c r="IE302" s="5"/>
      <c r="IF302" s="5"/>
      <c r="IG302" s="5"/>
      <c r="IH302" s="5"/>
      <c r="II302" s="5"/>
      <c r="IJ302" s="5"/>
      <c r="IK302" s="5"/>
      <c r="IL302" s="5"/>
      <c r="IM302" s="5"/>
      <c r="IN302" s="5"/>
      <c r="IO302" s="5"/>
      <c r="IP302" s="5"/>
      <c r="IQ302" s="5"/>
      <c r="IR302" s="5"/>
      <c r="IS302" s="5"/>
      <c r="IT302" s="5"/>
      <c r="IU302" s="5"/>
      <c r="IV302" s="5"/>
      <c r="IW302" s="5"/>
      <c r="IX302" s="5"/>
      <c r="IY302" s="5"/>
      <c r="IZ302" s="5"/>
      <c r="JA302" s="5"/>
      <c r="JB302" s="5"/>
      <c r="JC302" s="5"/>
      <c r="JD302" s="5"/>
      <c r="JE302" s="5"/>
      <c r="JF302" s="5"/>
      <c r="JG302" s="5"/>
      <c r="JH302" s="5"/>
      <c r="JI302" s="5"/>
      <c r="JJ302" s="5"/>
      <c r="JK302" s="5"/>
      <c r="JL302" s="5"/>
      <c r="JM302" s="5"/>
      <c r="JN302" s="5"/>
      <c r="JO302" s="5"/>
      <c r="JP302" s="5"/>
      <c r="JQ302" s="5"/>
      <c r="JR302" s="5"/>
      <c r="JS302" s="5"/>
      <c r="JT302" s="5"/>
      <c r="JU302" s="5"/>
      <c r="JV302" s="5"/>
      <c r="JW302" s="5"/>
      <c r="JX302" s="5"/>
      <c r="JY302" s="5"/>
      <c r="JZ302" s="5"/>
      <c r="KA302" s="5"/>
      <c r="KB302" s="5"/>
      <c r="KC302" s="5"/>
      <c r="KD302" s="5"/>
      <c r="KE302" s="5"/>
      <c r="KF302" s="5"/>
      <c r="KG302" s="5"/>
      <c r="KH302" s="5"/>
      <c r="KI302" s="5"/>
      <c r="KJ302" s="5"/>
      <c r="KK302" s="5"/>
      <c r="KL302" s="5"/>
      <c r="KM302" s="5"/>
      <c r="KN302" s="5"/>
      <c r="KO302" s="5"/>
      <c r="KP302" s="5"/>
      <c r="KQ302" s="5"/>
      <c r="KR302" s="5"/>
      <c r="KS302" s="5"/>
      <c r="KT302" s="5"/>
      <c r="KU302" s="5"/>
      <c r="KV302" s="5"/>
      <c r="KW302" s="5"/>
      <c r="KX302" s="5"/>
      <c r="KY302" s="5"/>
      <c r="KZ302" s="5"/>
      <c r="LA302" s="5"/>
      <c r="LB302" s="5"/>
      <c r="LC302" s="5"/>
      <c r="LD302" s="5"/>
      <c r="LE302" s="5"/>
      <c r="LF302" s="5"/>
      <c r="LG302" s="5"/>
      <c r="LH302" s="5"/>
      <c r="LI302" s="5"/>
      <c r="LJ302" s="5"/>
      <c r="LK302" s="5"/>
      <c r="LL302" s="5"/>
      <c r="LM302" s="5"/>
      <c r="LN302" s="5"/>
      <c r="LO302" s="5"/>
      <c r="LP302" s="5"/>
      <c r="LQ302" s="5"/>
      <c r="LR302" s="5"/>
      <c r="LS302" s="5"/>
      <c r="LT302" s="5"/>
      <c r="LU302" s="5"/>
      <c r="LV302" s="5"/>
      <c r="LW302" s="5"/>
      <c r="LX302" s="5"/>
      <c r="LY302" s="5"/>
      <c r="LZ302" s="5"/>
      <c r="MA302" s="5"/>
      <c r="MB302" s="5"/>
      <c r="MC302" s="5"/>
      <c r="MD302" s="5"/>
      <c r="ME302" s="5"/>
      <c r="MF302" s="5"/>
      <c r="MG302" s="5"/>
      <c r="MH302" s="5"/>
      <c r="MI302" s="5"/>
      <c r="MJ302" s="5"/>
      <c r="MK302" s="5"/>
      <c r="ML302" s="5"/>
      <c r="MM302" s="5"/>
      <c r="MN302" s="5"/>
      <c r="MO302" s="5"/>
      <c r="MP302" s="5"/>
      <c r="MQ302" s="5"/>
      <c r="MR302" s="5"/>
      <c r="MS302" s="5"/>
      <c r="MT302" s="5"/>
      <c r="MU302" s="5"/>
      <c r="MV302" s="5"/>
      <c r="MW302" s="5"/>
      <c r="MX302" s="5"/>
      <c r="MY302" s="5"/>
      <c r="MZ302" s="5"/>
      <c r="NA302" s="5"/>
      <c r="NB302" s="5"/>
      <c r="NC302" s="5"/>
      <c r="ND302" s="5"/>
      <c r="NE302" s="5"/>
      <c r="NF302" s="5"/>
      <c r="NG302" s="5"/>
      <c r="NH302" s="5"/>
      <c r="NI302" s="5"/>
      <c r="NJ302" s="5"/>
      <c r="NK302" s="5"/>
      <c r="NL302" s="5"/>
      <c r="NM302" s="5"/>
      <c r="NN302" s="5"/>
      <c r="NO302" s="5"/>
      <c r="NP302" s="5"/>
      <c r="NQ302" s="5"/>
      <c r="NR302" s="5"/>
      <c r="NS302" s="5"/>
      <c r="NT302" s="5"/>
      <c r="NU302" s="5"/>
      <c r="NV302" s="5"/>
      <c r="NW302" s="5"/>
      <c r="NX302" s="5"/>
      <c r="NY302" s="5"/>
      <c r="NZ302" s="5"/>
      <c r="OA302" s="5"/>
      <c r="OB302" s="5"/>
      <c r="OC302" s="5"/>
      <c r="OD302" s="5"/>
      <c r="OE302" s="5"/>
      <c r="OF302" s="5"/>
      <c r="OG302" s="5"/>
      <c r="OH302" s="5"/>
      <c r="OI302" s="5"/>
      <c r="OJ302" s="5"/>
      <c r="OK302" s="5"/>
      <c r="OL302" s="5"/>
      <c r="OM302" s="5"/>
      <c r="ON302" s="5"/>
      <c r="OO302" s="5"/>
      <c r="OP302" s="5"/>
      <c r="OQ302" s="5"/>
      <c r="OR302" s="5"/>
      <c r="OS302" s="5"/>
      <c r="OT302" s="5"/>
      <c r="OU302" s="5"/>
      <c r="OV302" s="5"/>
      <c r="OW302" s="5"/>
      <c r="OX302" s="5"/>
      <c r="OY302" s="5"/>
      <c r="OZ302" s="5"/>
      <c r="PA302" s="5"/>
      <c r="PB302" s="5"/>
      <c r="PC302" s="5"/>
      <c r="PD302" s="5"/>
      <c r="PE302" s="5"/>
      <c r="PF302" s="5"/>
      <c r="PG302" s="5"/>
      <c r="PH302" s="5"/>
      <c r="PI302" s="5"/>
      <c r="PJ302" s="5"/>
      <c r="PK302" s="5"/>
      <c r="PL302" s="5"/>
      <c r="PM302" s="5"/>
      <c r="PN302" s="5"/>
      <c r="PO302" s="5"/>
      <c r="PP302" s="5"/>
      <c r="PQ302" s="5"/>
      <c r="PR302" s="5"/>
      <c r="PS302" s="5"/>
      <c r="PT302" s="5"/>
      <c r="PU302" s="5"/>
      <c r="PV302" s="5"/>
      <c r="PW302" s="5"/>
      <c r="PX302" s="5"/>
      <c r="PY302" s="5"/>
      <c r="PZ302" s="5"/>
      <c r="QA302" s="5"/>
      <c r="QB302" s="5"/>
      <c r="QC302" s="5"/>
      <c r="QD302" s="5"/>
      <c r="QE302" s="5"/>
      <c r="QF302" s="5"/>
      <c r="QG302" s="5"/>
      <c r="QH302" s="5"/>
      <c r="QI302" s="5"/>
      <c r="QJ302" s="5"/>
      <c r="QK302" s="5"/>
      <c r="QL302" s="5"/>
      <c r="QM302" s="5"/>
      <c r="QN302" s="5"/>
      <c r="QO302" s="5"/>
      <c r="QP302" s="5"/>
      <c r="QQ302" s="5"/>
      <c r="QR302" s="5"/>
      <c r="QS302" s="5"/>
      <c r="QT302" s="5"/>
      <c r="QU302" s="5"/>
      <c r="QV302" s="5"/>
      <c r="QW302" s="5"/>
      <c r="QX302" s="5"/>
      <c r="QY302" s="5"/>
      <c r="QZ302" s="5"/>
      <c r="RA302" s="5"/>
      <c r="RB302" s="5"/>
      <c r="RC302" s="5"/>
      <c r="RD302" s="5"/>
      <c r="RE302" s="5"/>
      <c r="RF302" s="5"/>
      <c r="RG302" s="5"/>
      <c r="RH302" s="5"/>
      <c r="RI302" s="5"/>
      <c r="RJ302" s="5"/>
      <c r="RK302" s="5"/>
      <c r="RL302" s="5"/>
      <c r="RM302" s="5"/>
      <c r="RN302" s="5"/>
      <c r="RO302" s="5"/>
      <c r="RP302" s="5"/>
      <c r="RQ302" s="5"/>
      <c r="RR302" s="5"/>
      <c r="RS302" s="5"/>
      <c r="RT302" s="5"/>
      <c r="RU302" s="5"/>
      <c r="RV302" s="5"/>
      <c r="RW302" s="5"/>
      <c r="RX302" s="5"/>
      <c r="RY302" s="5"/>
      <c r="RZ302" s="5"/>
      <c r="SA302" s="5"/>
      <c r="SB302" s="5"/>
      <c r="SC302" s="5"/>
      <c r="SD302" s="5"/>
      <c r="SE302" s="5"/>
      <c r="SF302" s="5"/>
      <c r="SG302" s="5"/>
      <c r="SH302" s="5"/>
      <c r="SI302" s="5"/>
      <c r="SJ302" s="5"/>
      <c r="SK302" s="5"/>
      <c r="SL302" s="5"/>
      <c r="SM302" s="5"/>
      <c r="SN302" s="5"/>
      <c r="SO302" s="5"/>
      <c r="SP302" s="5"/>
      <c r="SQ302" s="5"/>
      <c r="SR302" s="5"/>
      <c r="SS302" s="5"/>
      <c r="ST302" s="5"/>
      <c r="SU302" s="5"/>
      <c r="SV302" s="5"/>
      <c r="SW302" s="5"/>
      <c r="SX302" s="5"/>
      <c r="SY302" s="5"/>
      <c r="SZ302" s="5"/>
      <c r="TA302" s="5"/>
      <c r="TB302" s="5"/>
      <c r="TC302" s="5"/>
      <c r="TD302" s="5"/>
      <c r="TE302" s="5"/>
      <c r="TF302" s="5"/>
      <c r="TG302" s="5"/>
      <c r="TH302" s="5"/>
      <c r="TI302" s="5"/>
      <c r="TJ302" s="5"/>
      <c r="TK302" s="5"/>
      <c r="TL302" s="5"/>
      <c r="TM302" s="5"/>
      <c r="TN302" s="5"/>
      <c r="TO302" s="5"/>
      <c r="TP302" s="5"/>
      <c r="TQ302" s="5"/>
      <c r="TR302" s="5"/>
      <c r="TS302" s="5"/>
      <c r="TT302" s="5"/>
      <c r="TU302" s="5"/>
      <c r="TV302" s="5"/>
      <c r="TW302" s="5"/>
      <c r="TX302" s="5"/>
      <c r="TY302" s="5"/>
      <c r="TZ302" s="5"/>
      <c r="UA302" s="5"/>
      <c r="UB302" s="5"/>
      <c r="UC302" s="5"/>
      <c r="UD302" s="5"/>
      <c r="UE302" s="5"/>
      <c r="UF302" s="5"/>
      <c r="UG302" s="5"/>
      <c r="UH302" s="5"/>
      <c r="UI302" s="5"/>
      <c r="UJ302" s="5"/>
      <c r="UK302" s="5"/>
      <c r="UL302" s="5"/>
      <c r="UM302" s="5"/>
      <c r="UN302" s="5"/>
      <c r="UO302" s="5"/>
      <c r="UP302" s="5"/>
      <c r="UQ302" s="5"/>
      <c r="UR302" s="5"/>
      <c r="US302" s="5"/>
      <c r="UT302" s="5"/>
      <c r="UU302" s="5"/>
      <c r="UV302" s="5"/>
      <c r="UW302" s="5"/>
      <c r="UX302" s="5"/>
      <c r="UY302" s="5"/>
      <c r="UZ302" s="5"/>
      <c r="VA302" s="5"/>
      <c r="VB302" s="5"/>
      <c r="VC302" s="5"/>
      <c r="VD302" s="5"/>
      <c r="VE302" s="5"/>
      <c r="VF302" s="5"/>
      <c r="VG302" s="5"/>
      <c r="VH302" s="5"/>
      <c r="VI302" s="5"/>
      <c r="VJ302" s="5"/>
      <c r="VK302" s="5"/>
      <c r="VL302" s="5"/>
      <c r="VM302" s="5"/>
      <c r="VN302" s="5"/>
      <c r="VO302" s="5"/>
      <c r="VP302" s="5"/>
      <c r="VQ302" s="5"/>
      <c r="VR302" s="5"/>
      <c r="VS302" s="5"/>
      <c r="VT302" s="5"/>
      <c r="VU302" s="5"/>
      <c r="VV302" s="5"/>
      <c r="VW302" s="5"/>
      <c r="VX302" s="5"/>
      <c r="VY302" s="5"/>
      <c r="VZ302" s="5"/>
      <c r="WA302" s="5"/>
      <c r="WB302" s="5"/>
      <c r="WC302" s="5"/>
      <c r="WD302" s="5"/>
      <c r="WE302" s="5"/>
      <c r="WF302" s="5"/>
      <c r="WG302" s="5"/>
      <c r="WH302" s="5"/>
      <c r="WI302" s="5"/>
      <c r="WJ302" s="5"/>
      <c r="WK302" s="5"/>
      <c r="WL302" s="5"/>
      <c r="WM302" s="5"/>
      <c r="WN302" s="5"/>
      <c r="WO302" s="5"/>
      <c r="WP302" s="5"/>
      <c r="WQ302" s="5"/>
      <c r="WR302" s="5"/>
      <c r="WS302" s="5"/>
      <c r="WT302" s="5"/>
      <c r="WU302" s="5"/>
      <c r="WV302" s="5"/>
      <c r="WW302" s="5"/>
      <c r="WX302" s="5"/>
      <c r="WY302" s="5"/>
      <c r="WZ302" s="5"/>
      <c r="XA302" s="5"/>
      <c r="XB302" s="5"/>
      <c r="XC302" s="5"/>
      <c r="XD302" s="5"/>
      <c r="XE302" s="5"/>
      <c r="XF302" s="5"/>
      <c r="XG302" s="5"/>
      <c r="XH302" s="5"/>
      <c r="XI302" s="5"/>
      <c r="XJ302" s="5"/>
      <c r="XK302" s="5"/>
      <c r="XL302" s="5"/>
      <c r="XM302" s="5"/>
      <c r="XN302" s="5"/>
      <c r="XO302" s="5"/>
      <c r="XP302" s="5"/>
      <c r="XQ302" s="5"/>
      <c r="XR302" s="5"/>
      <c r="XS302" s="5"/>
      <c r="XT302" s="5"/>
      <c r="XU302" s="5"/>
      <c r="XV302" s="5"/>
      <c r="XW302" s="5"/>
      <c r="XX302" s="5"/>
      <c r="XY302" s="5"/>
      <c r="XZ302" s="5"/>
      <c r="YA302" s="5"/>
      <c r="YB302" s="5"/>
      <c r="YC302" s="5"/>
      <c r="YD302" s="5"/>
      <c r="YE302" s="5"/>
      <c r="YF302" s="5"/>
      <c r="YG302" s="5"/>
      <c r="YH302" s="5"/>
      <c r="YI302" s="5"/>
      <c r="YJ302" s="5"/>
      <c r="YK302" s="5"/>
      <c r="YL302" s="5"/>
      <c r="YM302" s="5"/>
      <c r="YN302" s="5"/>
      <c r="YO302" s="5"/>
      <c r="YP302" s="5"/>
      <c r="YQ302" s="5"/>
      <c r="YR302" s="5"/>
      <c r="YS302" s="5"/>
      <c r="YT302" s="5"/>
      <c r="YU302" s="5"/>
      <c r="YV302" s="5"/>
      <c r="YW302" s="5"/>
      <c r="YX302" s="5"/>
      <c r="YY302" s="5"/>
      <c r="YZ302" s="5"/>
      <c r="ZA302" s="5"/>
      <c r="ZB302" s="5"/>
      <c r="ZC302" s="5"/>
      <c r="ZD302" s="5"/>
      <c r="ZE302" s="5"/>
      <c r="ZF302" s="5"/>
      <c r="ZG302" s="5"/>
      <c r="ZH302" s="5"/>
      <c r="ZI302" s="5"/>
      <c r="ZJ302" s="5"/>
      <c r="ZK302" s="5"/>
      <c r="ZL302" s="5"/>
      <c r="ZM302" s="5"/>
      <c r="ZN302" s="5"/>
      <c r="ZO302" s="5"/>
      <c r="ZP302" s="5"/>
      <c r="ZQ302" s="5"/>
      <c r="ZR302" s="5"/>
      <c r="ZS302" s="5"/>
      <c r="ZT302" s="5"/>
      <c r="ZU302" s="5"/>
      <c r="ZV302" s="5"/>
      <c r="ZW302" s="5"/>
      <c r="ZX302" s="5"/>
      <c r="ZY302" s="5"/>
      <c r="ZZ302" s="5"/>
      <c r="AAA302" s="5"/>
      <c r="AAB302" s="5"/>
      <c r="AAC302" s="5"/>
      <c r="AAD302" s="5"/>
      <c r="AAE302" s="5"/>
      <c r="AAF302" s="5"/>
      <c r="AAG302" s="5"/>
      <c r="AAH302" s="5"/>
      <c r="AAI302" s="5"/>
      <c r="AAJ302" s="5"/>
      <c r="AAK302" s="5"/>
      <c r="AAL302" s="5"/>
      <c r="AAM302" s="5"/>
      <c r="AAN302" s="5"/>
      <c r="AAO302" s="5"/>
      <c r="AAP302" s="5"/>
      <c r="AAQ302" s="5"/>
      <c r="AAR302" s="5"/>
      <c r="AAS302" s="5"/>
      <c r="AAT302" s="5"/>
      <c r="AAU302" s="5"/>
      <c r="AAV302" s="5"/>
      <c r="AAW302" s="5"/>
      <c r="AAX302" s="5"/>
      <c r="AAY302" s="5"/>
      <c r="AAZ302" s="5"/>
      <c r="ABA302" s="5"/>
      <c r="ABB302" s="5"/>
      <c r="ABC302" s="5"/>
      <c r="ABD302" s="5"/>
      <c r="ABE302" s="5"/>
      <c r="ABF302" s="5"/>
      <c r="ABG302" s="5"/>
      <c r="ABH302" s="5"/>
      <c r="ABI302" s="5"/>
      <c r="ABJ302" s="5"/>
      <c r="ABK302" s="5"/>
      <c r="ABL302" s="5"/>
      <c r="ABM302" s="5"/>
      <c r="ABN302" s="5"/>
      <c r="ABO302" s="5"/>
      <c r="ABP302" s="5"/>
      <c r="ABQ302" s="5"/>
      <c r="ABR302" s="5"/>
      <c r="ABS302" s="5"/>
      <c r="ABT302" s="5"/>
      <c r="ABU302" s="5"/>
      <c r="ABV302" s="5"/>
      <c r="ABW302" s="5"/>
      <c r="ABX302" s="5"/>
      <c r="ABY302" s="5"/>
      <c r="ABZ302" s="5"/>
      <c r="ACA302" s="5"/>
      <c r="ACB302" s="5"/>
      <c r="ACC302" s="5"/>
      <c r="ACD302" s="5"/>
      <c r="ACE302" s="5"/>
      <c r="ACF302" s="5"/>
      <c r="ACG302" s="5"/>
      <c r="ACH302" s="5"/>
      <c r="ACI302" s="5"/>
      <c r="ACJ302" s="5"/>
      <c r="ACK302" s="5"/>
      <c r="ACL302" s="5"/>
      <c r="ACM302" s="5"/>
      <c r="ACN302" s="5"/>
      <c r="ACO302" s="5"/>
      <c r="ACP302" s="5"/>
      <c r="ACQ302" s="5"/>
      <c r="ACR302" s="5"/>
      <c r="ACS302" s="5"/>
      <c r="ACT302" s="5"/>
      <c r="ACU302" s="5"/>
      <c r="ACV302" s="5"/>
      <c r="ACW302" s="5"/>
      <c r="ACX302" s="5"/>
      <c r="ACY302" s="5"/>
      <c r="ACZ302" s="5"/>
      <c r="ADA302" s="5"/>
      <c r="ADB302" s="5"/>
      <c r="ADC302" s="5"/>
      <c r="ADD302" s="5"/>
      <c r="ADE302" s="5"/>
      <c r="ADF302" s="5"/>
      <c r="ADG302" s="5"/>
      <c r="ADH302" s="5"/>
      <c r="ADI302" s="5"/>
      <c r="ADJ302" s="5"/>
      <c r="ADK302" s="5"/>
      <c r="ADL302" s="5"/>
      <c r="ADM302" s="5"/>
      <c r="ADN302" s="5"/>
      <c r="ADO302" s="5"/>
      <c r="ADP302" s="5"/>
      <c r="ADQ302" s="5"/>
      <c r="ADR302" s="5"/>
      <c r="ADS302" s="5"/>
      <c r="ADT302" s="5"/>
      <c r="ADU302" s="5"/>
      <c r="ADV302" s="5"/>
      <c r="ADW302" s="5"/>
      <c r="ADX302" s="5"/>
      <c r="ADY302" s="5"/>
      <c r="ADZ302" s="5"/>
      <c r="AEA302" s="5"/>
      <c r="AEB302" s="5"/>
      <c r="AEC302" s="5"/>
      <c r="AED302" s="5"/>
      <c r="AEE302" s="5"/>
      <c r="AEF302" s="5"/>
      <c r="AEG302" s="5"/>
      <c r="AEH302" s="5"/>
      <c r="AEI302" s="5"/>
      <c r="AEJ302" s="5"/>
      <c r="AEK302" s="5"/>
      <c r="AEL302" s="5"/>
      <c r="AEM302" s="5"/>
      <c r="AEN302" s="5"/>
      <c r="AEO302" s="5"/>
      <c r="AEP302" s="5"/>
      <c r="AEQ302" s="5"/>
      <c r="AER302" s="5"/>
      <c r="AES302" s="5"/>
      <c r="AET302" s="5"/>
      <c r="AEU302" s="5"/>
      <c r="AEV302" s="5"/>
      <c r="AEW302" s="5"/>
      <c r="AEX302" s="5"/>
      <c r="AEY302" s="5"/>
      <c r="AEZ302" s="5"/>
      <c r="AFA302" s="5"/>
      <c r="AFB302" s="5"/>
      <c r="AFC302" s="5"/>
      <c r="AFD302" s="5"/>
      <c r="AFE302" s="5"/>
      <c r="AFF302" s="5"/>
      <c r="AFG302" s="5"/>
      <c r="AFH302" s="5"/>
      <c r="AFI302" s="5"/>
      <c r="AFJ302" s="5"/>
      <c r="AFK302" s="5"/>
      <c r="AFL302" s="5"/>
      <c r="AFM302" s="5"/>
      <c r="AFN302" s="5"/>
      <c r="AFO302" s="5"/>
      <c r="AFP302" s="5"/>
      <c r="AFQ302" s="5"/>
      <c r="AFR302" s="5"/>
      <c r="AFS302" s="5"/>
      <c r="AFT302" s="5"/>
      <c r="AFU302" s="5"/>
      <c r="AFV302" s="5"/>
      <c r="AFW302" s="5"/>
      <c r="AFX302" s="5"/>
      <c r="AFY302" s="5"/>
      <c r="AFZ302" s="5"/>
      <c r="AGA302" s="5"/>
      <c r="AGB302" s="5"/>
      <c r="AGC302" s="5"/>
      <c r="AGD302" s="5"/>
      <c r="AGE302" s="5"/>
      <c r="AGF302" s="5"/>
      <c r="AGG302" s="5"/>
      <c r="AGH302" s="5"/>
      <c r="AGI302" s="5"/>
      <c r="AGJ302" s="5"/>
      <c r="AGK302" s="5"/>
      <c r="AGL302" s="5"/>
      <c r="AGM302" s="5"/>
      <c r="AGN302" s="5"/>
      <c r="AGO302" s="5"/>
      <c r="AGP302" s="5"/>
      <c r="AGQ302" s="5"/>
      <c r="AGR302" s="5"/>
      <c r="AGS302" s="5"/>
      <c r="AGT302" s="5"/>
      <c r="AGU302" s="5"/>
      <c r="AGV302" s="5"/>
      <c r="AGW302" s="5"/>
      <c r="AGX302" s="5"/>
      <c r="AGY302" s="5"/>
      <c r="AGZ302" s="5"/>
      <c r="AHA302" s="5"/>
      <c r="AHB302" s="5"/>
      <c r="AHC302" s="5"/>
      <c r="AHD302" s="5"/>
      <c r="AHE302" s="5"/>
      <c r="AHF302" s="5"/>
      <c r="AHG302" s="5"/>
      <c r="AHH302" s="5"/>
      <c r="AHI302" s="5"/>
      <c r="AHJ302" s="5"/>
      <c r="AHK302" s="5"/>
      <c r="AHL302" s="5"/>
      <c r="AHM302" s="5"/>
      <c r="AHN302" s="5"/>
      <c r="AHO302" s="5"/>
      <c r="AHP302" s="5"/>
      <c r="AHQ302" s="5"/>
      <c r="AHR302" s="5"/>
    </row>
    <row r="303" spans="1:902" ht="19.5">
      <c r="A303" s="140"/>
      <c r="B303" s="37"/>
      <c r="C303" s="37"/>
      <c r="D303" s="141"/>
      <c r="E303" s="48"/>
      <c r="F303" s="48"/>
      <c r="G303" s="142"/>
      <c r="H303" s="70">
        <v>1.5229999999999999</v>
      </c>
      <c r="I303" s="147">
        <v>1E-3</v>
      </c>
      <c r="J303" s="71">
        <v>-1.2899999999999999E-3</v>
      </c>
      <c r="K303" s="144">
        <v>1.0000000000000001E-5</v>
      </c>
      <c r="N303" s="5"/>
      <c r="Q303" s="122"/>
      <c r="W303" s="103"/>
      <c r="Y303" s="48"/>
      <c r="Z303" s="48"/>
      <c r="AA303" s="49"/>
      <c r="AB303" s="14"/>
      <c r="AC303" s="5"/>
      <c r="AD303" s="5"/>
      <c r="AE303" s="5"/>
      <c r="AF303" s="5"/>
      <c r="AG303" s="5"/>
      <c r="AH303" s="5"/>
      <c r="AI303" s="122"/>
      <c r="AJ303" s="134"/>
      <c r="AK303" s="134"/>
      <c r="AL303" s="134"/>
      <c r="AO303" s="5"/>
      <c r="AP303" s="5"/>
      <c r="AQ303" s="5"/>
      <c r="AR303" s="5"/>
      <c r="AS303" s="135"/>
      <c r="AT303" s="135"/>
      <c r="AU303" s="136"/>
      <c r="AV303" s="5"/>
      <c r="AW303" s="5"/>
      <c r="AX303" s="5"/>
      <c r="AY303" s="122"/>
      <c r="AZ303" s="137"/>
      <c r="BA303" s="145"/>
      <c r="BB303" s="139"/>
      <c r="BC303" s="5"/>
      <c r="BD303" s="5"/>
      <c r="BE303" s="5"/>
      <c r="BF303" s="5"/>
      <c r="BG303" s="5"/>
      <c r="BH303" s="5"/>
      <c r="BI303" s="5"/>
      <c r="BJ303" s="5"/>
      <c r="BK303" s="5"/>
      <c r="BL303" s="5"/>
      <c r="BM303" s="5"/>
      <c r="BN303" s="5"/>
      <c r="BO303" s="5"/>
      <c r="BP303" s="5"/>
      <c r="BQ303" s="5"/>
      <c r="BR303" s="5"/>
      <c r="BS303" s="5"/>
      <c r="BT303" s="5"/>
      <c r="BU303" s="5"/>
      <c r="BV303" s="5"/>
      <c r="BW303" s="5"/>
      <c r="BX303" s="5"/>
      <c r="BY303" s="5"/>
      <c r="BZ303" s="5"/>
      <c r="CA303" s="5"/>
      <c r="CB303" s="5"/>
      <c r="CC303" s="5"/>
      <c r="CD303" s="5"/>
      <c r="CE303" s="5"/>
      <c r="CF303" s="5"/>
      <c r="CG303" s="5"/>
      <c r="CH303" s="5"/>
      <c r="CI303" s="5"/>
      <c r="CJ303" s="5"/>
      <c r="CK303" s="5"/>
      <c r="CL303" s="5"/>
      <c r="CM303" s="5"/>
      <c r="CN303" s="5"/>
      <c r="CO303" s="5"/>
      <c r="CP303" s="5"/>
      <c r="CQ303" s="5"/>
      <c r="CR303" s="5"/>
      <c r="CS303" s="5"/>
      <c r="CT303" s="5"/>
      <c r="CU303" s="5"/>
      <c r="CV303" s="5"/>
      <c r="CW303" s="5"/>
      <c r="CX303" s="5"/>
      <c r="CY303" s="5"/>
      <c r="CZ303" s="5"/>
      <c r="DA303" s="5"/>
      <c r="DB303" s="5"/>
      <c r="DC303" s="5"/>
      <c r="DD303" s="5"/>
      <c r="DE303" s="5"/>
      <c r="DF303" s="5"/>
      <c r="DG303" s="5"/>
      <c r="DH303" s="5"/>
      <c r="DI303" s="5"/>
      <c r="DJ303" s="5"/>
      <c r="DK303" s="5"/>
      <c r="DL303" s="5"/>
      <c r="DM303" s="5"/>
      <c r="DN303" s="5"/>
      <c r="DO303" s="5"/>
      <c r="DP303" s="5"/>
      <c r="DQ303" s="5"/>
      <c r="DR303" s="5"/>
      <c r="DS303" s="5"/>
      <c r="DT303" s="5"/>
      <c r="DU303" s="5"/>
      <c r="DV303" s="5"/>
      <c r="DW303" s="5"/>
      <c r="DX303" s="5"/>
      <c r="DY303" s="5"/>
      <c r="DZ303" s="5"/>
      <c r="EA303" s="5"/>
      <c r="EB303" s="5"/>
      <c r="EC303" s="5"/>
      <c r="ED303" s="5"/>
      <c r="EE303" s="5"/>
      <c r="EF303" s="5"/>
      <c r="EG303" s="5"/>
      <c r="EH303" s="5"/>
      <c r="EI303" s="5"/>
      <c r="EJ303" s="5"/>
      <c r="EK303" s="5"/>
      <c r="EL303" s="5"/>
      <c r="EM303" s="5"/>
      <c r="EN303" s="5"/>
      <c r="EO303" s="5"/>
      <c r="EP303" s="5"/>
      <c r="EQ303" s="5"/>
      <c r="ER303" s="5"/>
      <c r="ES303" s="5"/>
      <c r="ET303" s="5"/>
      <c r="EU303" s="5"/>
      <c r="EV303" s="5"/>
      <c r="EW303" s="5"/>
      <c r="EX303" s="5"/>
      <c r="EY303" s="5"/>
      <c r="EZ303" s="5"/>
      <c r="FA303" s="5"/>
      <c r="FB303" s="5"/>
      <c r="FC303" s="5"/>
      <c r="FD303" s="5"/>
      <c r="FE303" s="5"/>
      <c r="FF303" s="5"/>
      <c r="FG303" s="5"/>
      <c r="FH303" s="5"/>
      <c r="FI303" s="5"/>
      <c r="FJ303" s="5"/>
      <c r="FK303" s="5"/>
      <c r="FL303" s="5"/>
      <c r="FM303" s="5"/>
      <c r="FN303" s="5"/>
      <c r="FO303" s="5"/>
      <c r="FP303" s="5"/>
      <c r="FQ303" s="5"/>
      <c r="FR303" s="5"/>
      <c r="FS303" s="5"/>
      <c r="FT303" s="5"/>
      <c r="FU303" s="5"/>
      <c r="FV303" s="5"/>
      <c r="FW303" s="5"/>
      <c r="FX303" s="5"/>
      <c r="FY303" s="5"/>
      <c r="FZ303" s="5"/>
      <c r="GA303" s="5"/>
      <c r="GB303" s="5"/>
      <c r="GC303" s="5"/>
      <c r="GD303" s="5"/>
      <c r="GE303" s="5"/>
      <c r="GF303" s="5"/>
      <c r="GG303" s="5"/>
      <c r="GH303" s="5"/>
      <c r="GI303" s="5"/>
      <c r="GJ303" s="5"/>
      <c r="GK303" s="5"/>
      <c r="GL303" s="5"/>
      <c r="GM303" s="5"/>
      <c r="GN303" s="5"/>
      <c r="GO303" s="5"/>
      <c r="GP303" s="5"/>
      <c r="GQ303" s="5"/>
      <c r="GR303" s="5"/>
      <c r="GS303" s="5"/>
      <c r="GT303" s="5"/>
      <c r="GU303" s="5"/>
      <c r="GV303" s="5"/>
      <c r="GW303" s="5"/>
      <c r="GX303" s="5"/>
      <c r="GY303" s="5"/>
      <c r="GZ303" s="5"/>
      <c r="HA303" s="5"/>
      <c r="HB303" s="5"/>
      <c r="HC303" s="5"/>
      <c r="HD303" s="5"/>
      <c r="HE303" s="5"/>
      <c r="HF303" s="5"/>
      <c r="HG303" s="5"/>
      <c r="HH303" s="5"/>
      <c r="HI303" s="5"/>
      <c r="HJ303" s="5"/>
      <c r="HK303" s="5"/>
      <c r="HL303" s="5"/>
      <c r="HM303" s="5"/>
      <c r="HN303" s="5"/>
      <c r="HO303" s="5"/>
      <c r="HP303" s="5"/>
      <c r="HQ303" s="5"/>
      <c r="HR303" s="5"/>
      <c r="HS303" s="5"/>
      <c r="HT303" s="5"/>
      <c r="HU303" s="5"/>
      <c r="HV303" s="5"/>
      <c r="HW303" s="5"/>
      <c r="HX303" s="5"/>
      <c r="HY303" s="5"/>
      <c r="HZ303" s="5"/>
      <c r="IA303" s="5"/>
      <c r="IB303" s="5"/>
      <c r="IC303" s="5"/>
      <c r="ID303" s="5"/>
      <c r="IE303" s="5"/>
      <c r="IF303" s="5"/>
      <c r="IG303" s="5"/>
      <c r="IH303" s="5"/>
      <c r="II303" s="5"/>
      <c r="IJ303" s="5"/>
      <c r="IK303" s="5"/>
      <c r="IL303" s="5"/>
      <c r="IM303" s="5"/>
      <c r="IN303" s="5"/>
      <c r="IO303" s="5"/>
      <c r="IP303" s="5"/>
      <c r="IQ303" s="5"/>
      <c r="IR303" s="5"/>
      <c r="IS303" s="5"/>
      <c r="IT303" s="5"/>
      <c r="IU303" s="5"/>
      <c r="IV303" s="5"/>
      <c r="IW303" s="5"/>
      <c r="IX303" s="5"/>
      <c r="IY303" s="5"/>
      <c r="IZ303" s="5"/>
      <c r="JA303" s="5"/>
      <c r="JB303" s="5"/>
      <c r="JC303" s="5"/>
      <c r="JD303" s="5"/>
      <c r="JE303" s="5"/>
      <c r="JF303" s="5"/>
      <c r="JG303" s="5"/>
      <c r="JH303" s="5"/>
      <c r="JI303" s="5"/>
      <c r="JJ303" s="5"/>
      <c r="JK303" s="5"/>
      <c r="JL303" s="5"/>
      <c r="JM303" s="5"/>
      <c r="JN303" s="5"/>
      <c r="JO303" s="5"/>
      <c r="JP303" s="5"/>
      <c r="JQ303" s="5"/>
      <c r="JR303" s="5"/>
      <c r="JS303" s="5"/>
      <c r="JT303" s="5"/>
      <c r="JU303" s="5"/>
      <c r="JV303" s="5"/>
      <c r="JW303" s="5"/>
      <c r="JX303" s="5"/>
      <c r="JY303" s="5"/>
      <c r="JZ303" s="5"/>
      <c r="KA303" s="5"/>
      <c r="KB303" s="5"/>
      <c r="KC303" s="5"/>
      <c r="KD303" s="5"/>
      <c r="KE303" s="5"/>
      <c r="KF303" s="5"/>
      <c r="KG303" s="5"/>
      <c r="KH303" s="5"/>
      <c r="KI303" s="5"/>
      <c r="KJ303" s="5"/>
      <c r="KK303" s="5"/>
      <c r="KL303" s="5"/>
      <c r="KM303" s="5"/>
      <c r="KN303" s="5"/>
      <c r="KO303" s="5"/>
      <c r="KP303" s="5"/>
      <c r="KQ303" s="5"/>
      <c r="KR303" s="5"/>
      <c r="KS303" s="5"/>
      <c r="KT303" s="5"/>
      <c r="KU303" s="5"/>
      <c r="KV303" s="5"/>
      <c r="KW303" s="5"/>
      <c r="KX303" s="5"/>
      <c r="KY303" s="5"/>
      <c r="KZ303" s="5"/>
      <c r="LA303" s="5"/>
      <c r="LB303" s="5"/>
      <c r="LC303" s="5"/>
      <c r="LD303" s="5"/>
      <c r="LE303" s="5"/>
      <c r="LF303" s="5"/>
      <c r="LG303" s="5"/>
      <c r="LH303" s="5"/>
      <c r="LI303" s="5"/>
      <c r="LJ303" s="5"/>
      <c r="LK303" s="5"/>
      <c r="LL303" s="5"/>
      <c r="LM303" s="5"/>
      <c r="LN303" s="5"/>
      <c r="LO303" s="5"/>
      <c r="LP303" s="5"/>
      <c r="LQ303" s="5"/>
      <c r="LR303" s="5"/>
      <c r="LS303" s="5"/>
      <c r="LT303" s="5"/>
      <c r="LU303" s="5"/>
      <c r="LV303" s="5"/>
      <c r="LW303" s="5"/>
      <c r="LX303" s="5"/>
      <c r="LY303" s="5"/>
      <c r="LZ303" s="5"/>
      <c r="MA303" s="5"/>
      <c r="MB303" s="5"/>
      <c r="MC303" s="5"/>
      <c r="MD303" s="5"/>
      <c r="ME303" s="5"/>
      <c r="MF303" s="5"/>
      <c r="MG303" s="5"/>
      <c r="MH303" s="5"/>
      <c r="MI303" s="5"/>
      <c r="MJ303" s="5"/>
      <c r="MK303" s="5"/>
      <c r="ML303" s="5"/>
      <c r="MM303" s="5"/>
      <c r="MN303" s="5"/>
      <c r="MO303" s="5"/>
      <c r="MP303" s="5"/>
      <c r="MQ303" s="5"/>
      <c r="MR303" s="5"/>
      <c r="MS303" s="5"/>
      <c r="MT303" s="5"/>
      <c r="MU303" s="5"/>
      <c r="MV303" s="5"/>
      <c r="MW303" s="5"/>
      <c r="MX303" s="5"/>
      <c r="MY303" s="5"/>
      <c r="MZ303" s="5"/>
      <c r="NA303" s="5"/>
      <c r="NB303" s="5"/>
      <c r="NC303" s="5"/>
      <c r="ND303" s="5"/>
      <c r="NE303" s="5"/>
      <c r="NF303" s="5"/>
      <c r="NG303" s="5"/>
      <c r="NH303" s="5"/>
      <c r="NI303" s="5"/>
      <c r="NJ303" s="5"/>
      <c r="NK303" s="5"/>
      <c r="NL303" s="5"/>
      <c r="NM303" s="5"/>
      <c r="NN303" s="5"/>
      <c r="NO303" s="5"/>
      <c r="NP303" s="5"/>
      <c r="NQ303" s="5"/>
      <c r="NR303" s="5"/>
      <c r="NS303" s="5"/>
      <c r="NT303" s="5"/>
      <c r="NU303" s="5"/>
      <c r="NV303" s="5"/>
      <c r="NW303" s="5"/>
      <c r="NX303" s="5"/>
      <c r="NY303" s="5"/>
      <c r="NZ303" s="5"/>
      <c r="OA303" s="5"/>
      <c r="OB303" s="5"/>
      <c r="OC303" s="5"/>
      <c r="OD303" s="5"/>
      <c r="OE303" s="5"/>
      <c r="OF303" s="5"/>
      <c r="OG303" s="5"/>
      <c r="OH303" s="5"/>
      <c r="OI303" s="5"/>
      <c r="OJ303" s="5"/>
      <c r="OK303" s="5"/>
      <c r="OL303" s="5"/>
      <c r="OM303" s="5"/>
      <c r="ON303" s="5"/>
      <c r="OO303" s="5"/>
      <c r="OP303" s="5"/>
      <c r="OQ303" s="5"/>
      <c r="OR303" s="5"/>
      <c r="OS303" s="5"/>
      <c r="OT303" s="5"/>
      <c r="OU303" s="5"/>
      <c r="OV303" s="5"/>
      <c r="OW303" s="5"/>
      <c r="OX303" s="5"/>
      <c r="OY303" s="5"/>
      <c r="OZ303" s="5"/>
      <c r="PA303" s="5"/>
      <c r="PB303" s="5"/>
      <c r="PC303" s="5"/>
      <c r="PD303" s="5"/>
      <c r="PE303" s="5"/>
      <c r="PF303" s="5"/>
      <c r="PG303" s="5"/>
      <c r="PH303" s="5"/>
      <c r="PI303" s="5"/>
      <c r="PJ303" s="5"/>
      <c r="PK303" s="5"/>
      <c r="PL303" s="5"/>
      <c r="PM303" s="5"/>
      <c r="PN303" s="5"/>
      <c r="PO303" s="5"/>
      <c r="PP303" s="5"/>
      <c r="PQ303" s="5"/>
      <c r="PR303" s="5"/>
      <c r="PS303" s="5"/>
      <c r="PT303" s="5"/>
      <c r="PU303" s="5"/>
      <c r="PV303" s="5"/>
      <c r="PW303" s="5"/>
      <c r="PX303" s="5"/>
      <c r="PY303" s="5"/>
      <c r="PZ303" s="5"/>
      <c r="QA303" s="5"/>
      <c r="QB303" s="5"/>
      <c r="QC303" s="5"/>
      <c r="QD303" s="5"/>
      <c r="QE303" s="5"/>
      <c r="QF303" s="5"/>
      <c r="QG303" s="5"/>
      <c r="QH303" s="5"/>
      <c r="QI303" s="5"/>
      <c r="QJ303" s="5"/>
      <c r="QK303" s="5"/>
      <c r="QL303" s="5"/>
      <c r="QM303" s="5"/>
      <c r="QN303" s="5"/>
      <c r="QO303" s="5"/>
      <c r="QP303" s="5"/>
      <c r="QQ303" s="5"/>
      <c r="QR303" s="5"/>
      <c r="QS303" s="5"/>
      <c r="QT303" s="5"/>
      <c r="QU303" s="5"/>
      <c r="QV303" s="5"/>
      <c r="QW303" s="5"/>
      <c r="QX303" s="5"/>
      <c r="QY303" s="5"/>
      <c r="QZ303" s="5"/>
      <c r="RA303" s="5"/>
      <c r="RB303" s="5"/>
      <c r="RC303" s="5"/>
      <c r="RD303" s="5"/>
      <c r="RE303" s="5"/>
      <c r="RF303" s="5"/>
      <c r="RG303" s="5"/>
      <c r="RH303" s="5"/>
      <c r="RI303" s="5"/>
      <c r="RJ303" s="5"/>
      <c r="RK303" s="5"/>
      <c r="RL303" s="5"/>
      <c r="RM303" s="5"/>
      <c r="RN303" s="5"/>
      <c r="RO303" s="5"/>
      <c r="RP303" s="5"/>
      <c r="RQ303" s="5"/>
      <c r="RR303" s="5"/>
      <c r="RS303" s="5"/>
      <c r="RT303" s="5"/>
      <c r="RU303" s="5"/>
      <c r="RV303" s="5"/>
      <c r="RW303" s="5"/>
      <c r="RX303" s="5"/>
      <c r="RY303" s="5"/>
      <c r="RZ303" s="5"/>
      <c r="SA303" s="5"/>
      <c r="SB303" s="5"/>
      <c r="SC303" s="5"/>
      <c r="SD303" s="5"/>
      <c r="SE303" s="5"/>
      <c r="SF303" s="5"/>
      <c r="SG303" s="5"/>
      <c r="SH303" s="5"/>
      <c r="SI303" s="5"/>
      <c r="SJ303" s="5"/>
      <c r="SK303" s="5"/>
      <c r="SL303" s="5"/>
      <c r="SM303" s="5"/>
      <c r="SN303" s="5"/>
      <c r="SO303" s="5"/>
      <c r="SP303" s="5"/>
      <c r="SQ303" s="5"/>
      <c r="SR303" s="5"/>
      <c r="SS303" s="5"/>
      <c r="ST303" s="5"/>
      <c r="SU303" s="5"/>
      <c r="SV303" s="5"/>
      <c r="SW303" s="5"/>
      <c r="SX303" s="5"/>
      <c r="SY303" s="5"/>
      <c r="SZ303" s="5"/>
      <c r="TA303" s="5"/>
      <c r="TB303" s="5"/>
      <c r="TC303" s="5"/>
      <c r="TD303" s="5"/>
      <c r="TE303" s="5"/>
      <c r="TF303" s="5"/>
      <c r="TG303" s="5"/>
      <c r="TH303" s="5"/>
      <c r="TI303" s="5"/>
      <c r="TJ303" s="5"/>
      <c r="TK303" s="5"/>
      <c r="TL303" s="5"/>
      <c r="TM303" s="5"/>
      <c r="TN303" s="5"/>
      <c r="TO303" s="5"/>
      <c r="TP303" s="5"/>
      <c r="TQ303" s="5"/>
      <c r="TR303" s="5"/>
      <c r="TS303" s="5"/>
      <c r="TT303" s="5"/>
      <c r="TU303" s="5"/>
      <c r="TV303" s="5"/>
      <c r="TW303" s="5"/>
      <c r="TX303" s="5"/>
      <c r="TY303" s="5"/>
      <c r="TZ303" s="5"/>
      <c r="UA303" s="5"/>
      <c r="UB303" s="5"/>
      <c r="UC303" s="5"/>
      <c r="UD303" s="5"/>
      <c r="UE303" s="5"/>
      <c r="UF303" s="5"/>
      <c r="UG303" s="5"/>
      <c r="UH303" s="5"/>
      <c r="UI303" s="5"/>
      <c r="UJ303" s="5"/>
      <c r="UK303" s="5"/>
      <c r="UL303" s="5"/>
      <c r="UM303" s="5"/>
      <c r="UN303" s="5"/>
      <c r="UO303" s="5"/>
      <c r="UP303" s="5"/>
      <c r="UQ303" s="5"/>
      <c r="UR303" s="5"/>
      <c r="US303" s="5"/>
      <c r="UT303" s="5"/>
      <c r="UU303" s="5"/>
      <c r="UV303" s="5"/>
      <c r="UW303" s="5"/>
      <c r="UX303" s="5"/>
      <c r="UY303" s="5"/>
      <c r="UZ303" s="5"/>
      <c r="VA303" s="5"/>
      <c r="VB303" s="5"/>
      <c r="VC303" s="5"/>
      <c r="VD303" s="5"/>
      <c r="VE303" s="5"/>
      <c r="VF303" s="5"/>
      <c r="VG303" s="5"/>
      <c r="VH303" s="5"/>
      <c r="VI303" s="5"/>
      <c r="VJ303" s="5"/>
      <c r="VK303" s="5"/>
      <c r="VL303" s="5"/>
      <c r="VM303" s="5"/>
      <c r="VN303" s="5"/>
      <c r="VO303" s="5"/>
      <c r="VP303" s="5"/>
      <c r="VQ303" s="5"/>
      <c r="VR303" s="5"/>
      <c r="VS303" s="5"/>
      <c r="VT303" s="5"/>
      <c r="VU303" s="5"/>
      <c r="VV303" s="5"/>
      <c r="VW303" s="5"/>
      <c r="VX303" s="5"/>
      <c r="VY303" s="5"/>
      <c r="VZ303" s="5"/>
      <c r="WA303" s="5"/>
      <c r="WB303" s="5"/>
      <c r="WC303" s="5"/>
      <c r="WD303" s="5"/>
      <c r="WE303" s="5"/>
      <c r="WF303" s="5"/>
      <c r="WG303" s="5"/>
      <c r="WH303" s="5"/>
      <c r="WI303" s="5"/>
      <c r="WJ303" s="5"/>
      <c r="WK303" s="5"/>
      <c r="WL303" s="5"/>
      <c r="WM303" s="5"/>
      <c r="WN303" s="5"/>
      <c r="WO303" s="5"/>
      <c r="WP303" s="5"/>
      <c r="WQ303" s="5"/>
      <c r="WR303" s="5"/>
      <c r="WS303" s="5"/>
      <c r="WT303" s="5"/>
      <c r="WU303" s="5"/>
      <c r="WV303" s="5"/>
      <c r="WW303" s="5"/>
      <c r="WX303" s="5"/>
      <c r="WY303" s="5"/>
      <c r="WZ303" s="5"/>
      <c r="XA303" s="5"/>
      <c r="XB303" s="5"/>
      <c r="XC303" s="5"/>
      <c r="XD303" s="5"/>
      <c r="XE303" s="5"/>
      <c r="XF303" s="5"/>
      <c r="XG303" s="5"/>
      <c r="XH303" s="5"/>
      <c r="XI303" s="5"/>
      <c r="XJ303" s="5"/>
      <c r="XK303" s="5"/>
      <c r="XL303" s="5"/>
      <c r="XM303" s="5"/>
      <c r="XN303" s="5"/>
      <c r="XO303" s="5"/>
      <c r="XP303" s="5"/>
      <c r="XQ303" s="5"/>
      <c r="XR303" s="5"/>
      <c r="XS303" s="5"/>
      <c r="XT303" s="5"/>
      <c r="XU303" s="5"/>
      <c r="XV303" s="5"/>
      <c r="XW303" s="5"/>
      <c r="XX303" s="5"/>
      <c r="XY303" s="5"/>
      <c r="XZ303" s="5"/>
      <c r="YA303" s="5"/>
      <c r="YB303" s="5"/>
      <c r="YC303" s="5"/>
      <c r="YD303" s="5"/>
      <c r="YE303" s="5"/>
      <c r="YF303" s="5"/>
      <c r="YG303" s="5"/>
      <c r="YH303" s="5"/>
      <c r="YI303" s="5"/>
      <c r="YJ303" s="5"/>
      <c r="YK303" s="5"/>
      <c r="YL303" s="5"/>
      <c r="YM303" s="5"/>
      <c r="YN303" s="5"/>
      <c r="YO303" s="5"/>
      <c r="YP303" s="5"/>
      <c r="YQ303" s="5"/>
      <c r="YR303" s="5"/>
      <c r="YS303" s="5"/>
      <c r="YT303" s="5"/>
      <c r="YU303" s="5"/>
      <c r="YV303" s="5"/>
      <c r="YW303" s="5"/>
      <c r="YX303" s="5"/>
      <c r="YY303" s="5"/>
      <c r="YZ303" s="5"/>
      <c r="ZA303" s="5"/>
      <c r="ZB303" s="5"/>
      <c r="ZC303" s="5"/>
      <c r="ZD303" s="5"/>
      <c r="ZE303" s="5"/>
      <c r="ZF303" s="5"/>
      <c r="ZG303" s="5"/>
      <c r="ZH303" s="5"/>
      <c r="ZI303" s="5"/>
      <c r="ZJ303" s="5"/>
      <c r="ZK303" s="5"/>
      <c r="ZL303" s="5"/>
      <c r="ZM303" s="5"/>
      <c r="ZN303" s="5"/>
      <c r="ZO303" s="5"/>
      <c r="ZP303" s="5"/>
      <c r="ZQ303" s="5"/>
      <c r="ZR303" s="5"/>
      <c r="ZS303" s="5"/>
      <c r="ZT303" s="5"/>
      <c r="ZU303" s="5"/>
      <c r="ZV303" s="5"/>
      <c r="ZW303" s="5"/>
      <c r="ZX303" s="5"/>
      <c r="ZY303" s="5"/>
      <c r="ZZ303" s="5"/>
      <c r="AAA303" s="5"/>
      <c r="AAB303" s="5"/>
      <c r="AAC303" s="5"/>
      <c r="AAD303" s="5"/>
      <c r="AAE303" s="5"/>
      <c r="AAF303" s="5"/>
      <c r="AAG303" s="5"/>
      <c r="AAH303" s="5"/>
      <c r="AAI303" s="5"/>
      <c r="AAJ303" s="5"/>
      <c r="AAK303" s="5"/>
      <c r="AAL303" s="5"/>
      <c r="AAM303" s="5"/>
      <c r="AAN303" s="5"/>
      <c r="AAO303" s="5"/>
      <c r="AAP303" s="5"/>
      <c r="AAQ303" s="5"/>
      <c r="AAR303" s="5"/>
      <c r="AAS303" s="5"/>
      <c r="AAT303" s="5"/>
      <c r="AAU303" s="5"/>
      <c r="AAV303" s="5"/>
      <c r="AAW303" s="5"/>
      <c r="AAX303" s="5"/>
      <c r="AAY303" s="5"/>
      <c r="AAZ303" s="5"/>
      <c r="ABA303" s="5"/>
      <c r="ABB303" s="5"/>
      <c r="ABC303" s="5"/>
      <c r="ABD303" s="5"/>
      <c r="ABE303" s="5"/>
      <c r="ABF303" s="5"/>
      <c r="ABG303" s="5"/>
      <c r="ABH303" s="5"/>
      <c r="ABI303" s="5"/>
      <c r="ABJ303" s="5"/>
      <c r="ABK303" s="5"/>
      <c r="ABL303" s="5"/>
      <c r="ABM303" s="5"/>
      <c r="ABN303" s="5"/>
      <c r="ABO303" s="5"/>
      <c r="ABP303" s="5"/>
      <c r="ABQ303" s="5"/>
      <c r="ABR303" s="5"/>
      <c r="ABS303" s="5"/>
      <c r="ABT303" s="5"/>
      <c r="ABU303" s="5"/>
      <c r="ABV303" s="5"/>
      <c r="ABW303" s="5"/>
      <c r="ABX303" s="5"/>
      <c r="ABY303" s="5"/>
      <c r="ABZ303" s="5"/>
      <c r="ACA303" s="5"/>
      <c r="ACB303" s="5"/>
      <c r="ACC303" s="5"/>
      <c r="ACD303" s="5"/>
      <c r="ACE303" s="5"/>
      <c r="ACF303" s="5"/>
      <c r="ACG303" s="5"/>
      <c r="ACH303" s="5"/>
      <c r="ACI303" s="5"/>
      <c r="ACJ303" s="5"/>
      <c r="ACK303" s="5"/>
      <c r="ACL303" s="5"/>
      <c r="ACM303" s="5"/>
      <c r="ACN303" s="5"/>
      <c r="ACO303" s="5"/>
      <c r="ACP303" s="5"/>
      <c r="ACQ303" s="5"/>
      <c r="ACR303" s="5"/>
      <c r="ACS303" s="5"/>
      <c r="ACT303" s="5"/>
      <c r="ACU303" s="5"/>
      <c r="ACV303" s="5"/>
      <c r="ACW303" s="5"/>
      <c r="ACX303" s="5"/>
      <c r="ACY303" s="5"/>
      <c r="ACZ303" s="5"/>
      <c r="ADA303" s="5"/>
      <c r="ADB303" s="5"/>
      <c r="ADC303" s="5"/>
      <c r="ADD303" s="5"/>
      <c r="ADE303" s="5"/>
      <c r="ADF303" s="5"/>
      <c r="ADG303" s="5"/>
      <c r="ADH303" s="5"/>
      <c r="ADI303" s="5"/>
      <c r="ADJ303" s="5"/>
      <c r="ADK303" s="5"/>
      <c r="ADL303" s="5"/>
      <c r="ADM303" s="5"/>
      <c r="ADN303" s="5"/>
      <c r="ADO303" s="5"/>
      <c r="ADP303" s="5"/>
      <c r="ADQ303" s="5"/>
      <c r="ADR303" s="5"/>
      <c r="ADS303" s="5"/>
      <c r="ADT303" s="5"/>
      <c r="ADU303" s="5"/>
      <c r="ADV303" s="5"/>
      <c r="ADW303" s="5"/>
      <c r="ADX303" s="5"/>
      <c r="ADY303" s="5"/>
      <c r="ADZ303" s="5"/>
      <c r="AEA303" s="5"/>
      <c r="AEB303" s="5"/>
      <c r="AEC303" s="5"/>
      <c r="AED303" s="5"/>
      <c r="AEE303" s="5"/>
      <c r="AEF303" s="5"/>
      <c r="AEG303" s="5"/>
      <c r="AEH303" s="5"/>
      <c r="AEI303" s="5"/>
      <c r="AEJ303" s="5"/>
      <c r="AEK303" s="5"/>
      <c r="AEL303" s="5"/>
      <c r="AEM303" s="5"/>
      <c r="AEN303" s="5"/>
      <c r="AEO303" s="5"/>
      <c r="AEP303" s="5"/>
      <c r="AEQ303" s="5"/>
      <c r="AER303" s="5"/>
      <c r="AES303" s="5"/>
      <c r="AET303" s="5"/>
      <c r="AEU303" s="5"/>
      <c r="AEV303" s="5"/>
      <c r="AEW303" s="5"/>
      <c r="AEX303" s="5"/>
      <c r="AEY303" s="5"/>
      <c r="AEZ303" s="5"/>
      <c r="AFA303" s="5"/>
      <c r="AFB303" s="5"/>
      <c r="AFC303" s="5"/>
      <c r="AFD303" s="5"/>
      <c r="AFE303" s="5"/>
      <c r="AFF303" s="5"/>
      <c r="AFG303" s="5"/>
      <c r="AFH303" s="5"/>
      <c r="AFI303" s="5"/>
      <c r="AFJ303" s="5"/>
      <c r="AFK303" s="5"/>
      <c r="AFL303" s="5"/>
      <c r="AFM303" s="5"/>
      <c r="AFN303" s="5"/>
      <c r="AFO303" s="5"/>
      <c r="AFP303" s="5"/>
      <c r="AFQ303" s="5"/>
      <c r="AFR303" s="5"/>
      <c r="AFS303" s="5"/>
      <c r="AFT303" s="5"/>
      <c r="AFU303" s="5"/>
      <c r="AFV303" s="5"/>
      <c r="AFW303" s="5"/>
      <c r="AFX303" s="5"/>
      <c r="AFY303" s="5"/>
      <c r="AFZ303" s="5"/>
      <c r="AGA303" s="5"/>
      <c r="AGB303" s="5"/>
      <c r="AGC303" s="5"/>
      <c r="AGD303" s="5"/>
      <c r="AGE303" s="5"/>
      <c r="AGF303" s="5"/>
      <c r="AGG303" s="5"/>
      <c r="AGH303" s="5"/>
      <c r="AGI303" s="5"/>
      <c r="AGJ303" s="5"/>
      <c r="AGK303" s="5"/>
      <c r="AGL303" s="5"/>
      <c r="AGM303" s="5"/>
      <c r="AGN303" s="5"/>
      <c r="AGO303" s="5"/>
      <c r="AGP303" s="5"/>
      <c r="AGQ303" s="5"/>
      <c r="AGR303" s="5"/>
      <c r="AGS303" s="5"/>
      <c r="AGT303" s="5"/>
      <c r="AGU303" s="5"/>
      <c r="AGV303" s="5"/>
      <c r="AGW303" s="5"/>
      <c r="AGX303" s="5"/>
      <c r="AGY303" s="5"/>
      <c r="AGZ303" s="5"/>
      <c r="AHA303" s="5"/>
      <c r="AHB303" s="5"/>
      <c r="AHC303" s="5"/>
      <c r="AHD303" s="5"/>
      <c r="AHE303" s="5"/>
      <c r="AHF303" s="5"/>
      <c r="AHG303" s="5"/>
      <c r="AHH303" s="5"/>
      <c r="AHI303" s="5"/>
      <c r="AHJ303" s="5"/>
      <c r="AHK303" s="5"/>
      <c r="AHL303" s="5"/>
      <c r="AHM303" s="5"/>
      <c r="AHN303" s="5"/>
      <c r="AHO303" s="5"/>
      <c r="AHP303" s="5"/>
      <c r="AHQ303" s="5"/>
      <c r="AHR303" s="5"/>
    </row>
    <row r="304" spans="1:902" ht="19.5">
      <c r="A304" s="140"/>
      <c r="B304" s="37"/>
      <c r="C304" s="37"/>
      <c r="D304" s="141"/>
      <c r="E304" s="48"/>
      <c r="F304" s="48"/>
      <c r="G304" s="142"/>
      <c r="H304" s="70">
        <v>1.5569999999999999</v>
      </c>
      <c r="I304" s="147">
        <v>1E-3</v>
      </c>
      <c r="J304" s="71">
        <v>-2.2200000000000002E-3</v>
      </c>
      <c r="K304" s="144">
        <v>1.0000000000000001E-5</v>
      </c>
      <c r="N304" s="5"/>
      <c r="Q304" s="122"/>
      <c r="W304" s="103"/>
      <c r="Y304" s="48"/>
      <c r="Z304" s="48"/>
      <c r="AA304" s="49"/>
      <c r="AB304" s="14"/>
      <c r="AC304" s="5"/>
      <c r="AD304" s="5"/>
      <c r="AE304" s="5"/>
      <c r="AF304" s="5"/>
      <c r="AG304" s="5"/>
      <c r="AH304" s="5"/>
      <c r="AI304" s="122"/>
      <c r="AJ304" s="134"/>
      <c r="AK304" s="134"/>
      <c r="AL304" s="134"/>
      <c r="AO304" s="5"/>
      <c r="AP304" s="5"/>
      <c r="AQ304" s="5"/>
      <c r="AR304" s="5"/>
      <c r="AS304" s="135"/>
      <c r="AT304" s="135"/>
      <c r="AU304" s="136"/>
      <c r="AV304" s="5"/>
      <c r="AW304" s="5"/>
      <c r="AX304" s="5"/>
      <c r="AY304" s="122"/>
      <c r="AZ304" s="137"/>
      <c r="BA304" s="145"/>
      <c r="BB304" s="139"/>
      <c r="BC304" s="5"/>
      <c r="BD304" s="5"/>
      <c r="BE304" s="5"/>
      <c r="BF304" s="5"/>
      <c r="BG304" s="5"/>
      <c r="BH304" s="5"/>
      <c r="BI304" s="5"/>
      <c r="BJ304" s="5"/>
      <c r="BK304" s="5"/>
      <c r="BL304" s="5"/>
      <c r="BM304" s="5"/>
      <c r="BN304" s="5"/>
      <c r="BO304" s="5"/>
      <c r="BP304" s="5"/>
      <c r="BQ304" s="5"/>
      <c r="BR304" s="5"/>
      <c r="BS304" s="5"/>
      <c r="BT304" s="5"/>
      <c r="BU304" s="5"/>
      <c r="BV304" s="5"/>
      <c r="BW304" s="5"/>
      <c r="BX304" s="5"/>
      <c r="BY304" s="5"/>
      <c r="BZ304" s="5"/>
      <c r="CA304" s="5"/>
      <c r="CB304" s="5"/>
      <c r="CC304" s="5"/>
      <c r="CD304" s="5"/>
      <c r="CE304" s="5"/>
      <c r="CF304" s="5"/>
      <c r="CG304" s="5"/>
      <c r="CH304" s="5"/>
      <c r="CI304" s="5"/>
      <c r="CJ304" s="5"/>
      <c r="CK304" s="5"/>
      <c r="CL304" s="5"/>
      <c r="CM304" s="5"/>
      <c r="CN304" s="5"/>
      <c r="CO304" s="5"/>
      <c r="CP304" s="5"/>
      <c r="CQ304" s="5"/>
      <c r="CR304" s="5"/>
      <c r="CS304" s="5"/>
      <c r="CT304" s="5"/>
      <c r="CU304" s="5"/>
      <c r="CV304" s="5"/>
      <c r="CW304" s="5"/>
      <c r="CX304" s="5"/>
      <c r="CY304" s="5"/>
      <c r="CZ304" s="5"/>
      <c r="DA304" s="5"/>
      <c r="DB304" s="5"/>
      <c r="DC304" s="5"/>
      <c r="DD304" s="5"/>
      <c r="DE304" s="5"/>
      <c r="DF304" s="5"/>
      <c r="DG304" s="5"/>
      <c r="DH304" s="5"/>
      <c r="DI304" s="5"/>
      <c r="DJ304" s="5"/>
      <c r="DK304" s="5"/>
      <c r="DL304" s="5"/>
      <c r="DM304" s="5"/>
      <c r="DN304" s="5"/>
      <c r="DO304" s="5"/>
      <c r="DP304" s="5"/>
      <c r="DQ304" s="5"/>
      <c r="DR304" s="5"/>
      <c r="DS304" s="5"/>
      <c r="DT304" s="5"/>
      <c r="DU304" s="5"/>
      <c r="DV304" s="5"/>
      <c r="DW304" s="5"/>
      <c r="DX304" s="5"/>
      <c r="DY304" s="5"/>
      <c r="DZ304" s="5"/>
      <c r="EA304" s="5"/>
      <c r="EB304" s="5"/>
      <c r="EC304" s="5"/>
      <c r="ED304" s="5"/>
      <c r="EE304" s="5"/>
      <c r="EF304" s="5"/>
      <c r="EG304" s="5"/>
      <c r="EH304" s="5"/>
      <c r="EI304" s="5"/>
      <c r="EJ304" s="5"/>
      <c r="EK304" s="5"/>
      <c r="EL304" s="5"/>
      <c r="EM304" s="5"/>
      <c r="EN304" s="5"/>
      <c r="EO304" s="5"/>
      <c r="EP304" s="5"/>
      <c r="EQ304" s="5"/>
      <c r="ER304" s="5"/>
      <c r="ES304" s="5"/>
      <c r="ET304" s="5"/>
      <c r="EU304" s="5"/>
      <c r="EV304" s="5"/>
      <c r="EW304" s="5"/>
      <c r="EX304" s="5"/>
      <c r="EY304" s="5"/>
      <c r="EZ304" s="5"/>
      <c r="FA304" s="5"/>
      <c r="FB304" s="5"/>
      <c r="FC304" s="5"/>
      <c r="FD304" s="5"/>
      <c r="FE304" s="5"/>
      <c r="FF304" s="5"/>
      <c r="FG304" s="5"/>
      <c r="FH304" s="5"/>
      <c r="FI304" s="5"/>
      <c r="FJ304" s="5"/>
      <c r="FK304" s="5"/>
      <c r="FL304" s="5"/>
      <c r="FM304" s="5"/>
      <c r="FN304" s="5"/>
      <c r="FO304" s="5"/>
      <c r="FP304" s="5"/>
      <c r="FQ304" s="5"/>
      <c r="FR304" s="5"/>
      <c r="FS304" s="5"/>
      <c r="FT304" s="5"/>
      <c r="FU304" s="5"/>
      <c r="FV304" s="5"/>
      <c r="FW304" s="5"/>
      <c r="FX304" s="5"/>
      <c r="FY304" s="5"/>
      <c r="FZ304" s="5"/>
      <c r="GA304" s="5"/>
      <c r="GB304" s="5"/>
      <c r="GC304" s="5"/>
      <c r="GD304" s="5"/>
      <c r="GE304" s="5"/>
      <c r="GF304" s="5"/>
      <c r="GG304" s="5"/>
      <c r="GH304" s="5"/>
      <c r="GI304" s="5"/>
      <c r="GJ304" s="5"/>
      <c r="GK304" s="5"/>
      <c r="GL304" s="5"/>
      <c r="GM304" s="5"/>
      <c r="GN304" s="5"/>
      <c r="GO304" s="5"/>
      <c r="GP304" s="5"/>
      <c r="GQ304" s="5"/>
      <c r="GR304" s="5"/>
      <c r="GS304" s="5"/>
      <c r="GT304" s="5"/>
      <c r="GU304" s="5"/>
      <c r="GV304" s="5"/>
      <c r="GW304" s="5"/>
      <c r="GX304" s="5"/>
      <c r="GY304" s="5"/>
      <c r="GZ304" s="5"/>
      <c r="HA304" s="5"/>
      <c r="HB304" s="5"/>
      <c r="HC304" s="5"/>
      <c r="HD304" s="5"/>
      <c r="HE304" s="5"/>
      <c r="HF304" s="5"/>
      <c r="HG304" s="5"/>
      <c r="HH304" s="5"/>
      <c r="HI304" s="5"/>
      <c r="HJ304" s="5"/>
      <c r="HK304" s="5"/>
      <c r="HL304" s="5"/>
      <c r="HM304" s="5"/>
      <c r="HN304" s="5"/>
      <c r="HO304" s="5"/>
      <c r="HP304" s="5"/>
      <c r="HQ304" s="5"/>
      <c r="HR304" s="5"/>
      <c r="HS304" s="5"/>
      <c r="HT304" s="5"/>
      <c r="HU304" s="5"/>
      <c r="HV304" s="5"/>
      <c r="HW304" s="5"/>
      <c r="HX304" s="5"/>
      <c r="HY304" s="5"/>
      <c r="HZ304" s="5"/>
      <c r="IA304" s="5"/>
      <c r="IB304" s="5"/>
      <c r="IC304" s="5"/>
      <c r="ID304" s="5"/>
      <c r="IE304" s="5"/>
      <c r="IF304" s="5"/>
      <c r="IG304" s="5"/>
      <c r="IH304" s="5"/>
      <c r="II304" s="5"/>
      <c r="IJ304" s="5"/>
      <c r="IK304" s="5"/>
      <c r="IL304" s="5"/>
      <c r="IM304" s="5"/>
      <c r="IN304" s="5"/>
      <c r="IO304" s="5"/>
      <c r="IP304" s="5"/>
      <c r="IQ304" s="5"/>
      <c r="IR304" s="5"/>
      <c r="IS304" s="5"/>
      <c r="IT304" s="5"/>
      <c r="IU304" s="5"/>
      <c r="IV304" s="5"/>
      <c r="IW304" s="5"/>
      <c r="IX304" s="5"/>
      <c r="IY304" s="5"/>
      <c r="IZ304" s="5"/>
      <c r="JA304" s="5"/>
      <c r="JB304" s="5"/>
      <c r="JC304" s="5"/>
      <c r="JD304" s="5"/>
      <c r="JE304" s="5"/>
      <c r="JF304" s="5"/>
      <c r="JG304" s="5"/>
      <c r="JH304" s="5"/>
      <c r="JI304" s="5"/>
      <c r="JJ304" s="5"/>
      <c r="JK304" s="5"/>
      <c r="JL304" s="5"/>
      <c r="JM304" s="5"/>
      <c r="JN304" s="5"/>
      <c r="JO304" s="5"/>
      <c r="JP304" s="5"/>
      <c r="JQ304" s="5"/>
      <c r="JR304" s="5"/>
      <c r="JS304" s="5"/>
      <c r="JT304" s="5"/>
      <c r="JU304" s="5"/>
      <c r="JV304" s="5"/>
      <c r="JW304" s="5"/>
      <c r="JX304" s="5"/>
      <c r="JY304" s="5"/>
      <c r="JZ304" s="5"/>
      <c r="KA304" s="5"/>
      <c r="KB304" s="5"/>
      <c r="KC304" s="5"/>
      <c r="KD304" s="5"/>
      <c r="KE304" s="5"/>
      <c r="KF304" s="5"/>
      <c r="KG304" s="5"/>
      <c r="KH304" s="5"/>
      <c r="KI304" s="5"/>
      <c r="KJ304" s="5"/>
      <c r="KK304" s="5"/>
      <c r="KL304" s="5"/>
      <c r="KM304" s="5"/>
      <c r="KN304" s="5"/>
      <c r="KO304" s="5"/>
      <c r="KP304" s="5"/>
      <c r="KQ304" s="5"/>
      <c r="KR304" s="5"/>
      <c r="KS304" s="5"/>
      <c r="KT304" s="5"/>
      <c r="KU304" s="5"/>
      <c r="KV304" s="5"/>
      <c r="KW304" s="5"/>
      <c r="KX304" s="5"/>
      <c r="KY304" s="5"/>
      <c r="KZ304" s="5"/>
      <c r="LA304" s="5"/>
      <c r="LB304" s="5"/>
      <c r="LC304" s="5"/>
      <c r="LD304" s="5"/>
      <c r="LE304" s="5"/>
      <c r="LF304" s="5"/>
      <c r="LG304" s="5"/>
      <c r="LH304" s="5"/>
      <c r="LI304" s="5"/>
      <c r="LJ304" s="5"/>
      <c r="LK304" s="5"/>
      <c r="LL304" s="5"/>
      <c r="LM304" s="5"/>
      <c r="LN304" s="5"/>
      <c r="LO304" s="5"/>
      <c r="LP304" s="5"/>
      <c r="LQ304" s="5"/>
      <c r="LR304" s="5"/>
      <c r="LS304" s="5"/>
      <c r="LT304" s="5"/>
      <c r="LU304" s="5"/>
      <c r="LV304" s="5"/>
      <c r="LW304" s="5"/>
      <c r="LX304" s="5"/>
      <c r="LY304" s="5"/>
      <c r="LZ304" s="5"/>
      <c r="MA304" s="5"/>
      <c r="MB304" s="5"/>
      <c r="MC304" s="5"/>
      <c r="MD304" s="5"/>
      <c r="ME304" s="5"/>
      <c r="MF304" s="5"/>
      <c r="MG304" s="5"/>
      <c r="MH304" s="5"/>
      <c r="MI304" s="5"/>
      <c r="MJ304" s="5"/>
      <c r="MK304" s="5"/>
      <c r="ML304" s="5"/>
      <c r="MM304" s="5"/>
      <c r="MN304" s="5"/>
      <c r="MO304" s="5"/>
      <c r="MP304" s="5"/>
      <c r="MQ304" s="5"/>
      <c r="MR304" s="5"/>
      <c r="MS304" s="5"/>
      <c r="MT304" s="5"/>
      <c r="MU304" s="5"/>
      <c r="MV304" s="5"/>
      <c r="MW304" s="5"/>
      <c r="MX304" s="5"/>
      <c r="MY304" s="5"/>
      <c r="MZ304" s="5"/>
      <c r="NA304" s="5"/>
      <c r="NB304" s="5"/>
      <c r="NC304" s="5"/>
      <c r="ND304" s="5"/>
      <c r="NE304" s="5"/>
      <c r="NF304" s="5"/>
      <c r="NG304" s="5"/>
      <c r="NH304" s="5"/>
      <c r="NI304" s="5"/>
      <c r="NJ304" s="5"/>
      <c r="NK304" s="5"/>
      <c r="NL304" s="5"/>
      <c r="NM304" s="5"/>
      <c r="NN304" s="5"/>
      <c r="NO304" s="5"/>
      <c r="NP304" s="5"/>
      <c r="NQ304" s="5"/>
      <c r="NR304" s="5"/>
      <c r="NS304" s="5"/>
      <c r="NT304" s="5"/>
      <c r="NU304" s="5"/>
      <c r="NV304" s="5"/>
      <c r="NW304" s="5"/>
      <c r="NX304" s="5"/>
      <c r="NY304" s="5"/>
      <c r="NZ304" s="5"/>
      <c r="OA304" s="5"/>
      <c r="OB304" s="5"/>
      <c r="OC304" s="5"/>
      <c r="OD304" s="5"/>
      <c r="OE304" s="5"/>
      <c r="OF304" s="5"/>
      <c r="OG304" s="5"/>
      <c r="OH304" s="5"/>
      <c r="OI304" s="5"/>
      <c r="OJ304" s="5"/>
      <c r="OK304" s="5"/>
      <c r="OL304" s="5"/>
      <c r="OM304" s="5"/>
      <c r="ON304" s="5"/>
      <c r="OO304" s="5"/>
      <c r="OP304" s="5"/>
      <c r="OQ304" s="5"/>
      <c r="OR304" s="5"/>
      <c r="OS304" s="5"/>
      <c r="OT304" s="5"/>
      <c r="OU304" s="5"/>
      <c r="OV304" s="5"/>
      <c r="OW304" s="5"/>
      <c r="OX304" s="5"/>
      <c r="OY304" s="5"/>
      <c r="OZ304" s="5"/>
      <c r="PA304" s="5"/>
      <c r="PB304" s="5"/>
      <c r="PC304" s="5"/>
      <c r="PD304" s="5"/>
      <c r="PE304" s="5"/>
      <c r="PF304" s="5"/>
      <c r="PG304" s="5"/>
      <c r="PH304" s="5"/>
      <c r="PI304" s="5"/>
      <c r="PJ304" s="5"/>
      <c r="PK304" s="5"/>
      <c r="PL304" s="5"/>
      <c r="PM304" s="5"/>
      <c r="PN304" s="5"/>
      <c r="PO304" s="5"/>
      <c r="PP304" s="5"/>
      <c r="PQ304" s="5"/>
      <c r="PR304" s="5"/>
      <c r="PS304" s="5"/>
      <c r="PT304" s="5"/>
      <c r="PU304" s="5"/>
      <c r="PV304" s="5"/>
      <c r="PW304" s="5"/>
      <c r="PX304" s="5"/>
      <c r="PY304" s="5"/>
      <c r="PZ304" s="5"/>
      <c r="QA304" s="5"/>
      <c r="QB304" s="5"/>
      <c r="QC304" s="5"/>
      <c r="QD304" s="5"/>
      <c r="QE304" s="5"/>
      <c r="QF304" s="5"/>
      <c r="QG304" s="5"/>
      <c r="QH304" s="5"/>
      <c r="QI304" s="5"/>
      <c r="QJ304" s="5"/>
      <c r="QK304" s="5"/>
      <c r="QL304" s="5"/>
      <c r="QM304" s="5"/>
      <c r="QN304" s="5"/>
      <c r="QO304" s="5"/>
      <c r="QP304" s="5"/>
      <c r="QQ304" s="5"/>
      <c r="QR304" s="5"/>
      <c r="QS304" s="5"/>
      <c r="QT304" s="5"/>
      <c r="QU304" s="5"/>
      <c r="QV304" s="5"/>
      <c r="QW304" s="5"/>
      <c r="QX304" s="5"/>
      <c r="QY304" s="5"/>
      <c r="QZ304" s="5"/>
      <c r="RA304" s="5"/>
      <c r="RB304" s="5"/>
      <c r="RC304" s="5"/>
      <c r="RD304" s="5"/>
      <c r="RE304" s="5"/>
      <c r="RF304" s="5"/>
      <c r="RG304" s="5"/>
      <c r="RH304" s="5"/>
      <c r="RI304" s="5"/>
      <c r="RJ304" s="5"/>
      <c r="RK304" s="5"/>
      <c r="RL304" s="5"/>
      <c r="RM304" s="5"/>
      <c r="RN304" s="5"/>
      <c r="RO304" s="5"/>
      <c r="RP304" s="5"/>
      <c r="RQ304" s="5"/>
      <c r="RR304" s="5"/>
      <c r="RS304" s="5"/>
      <c r="RT304" s="5"/>
      <c r="RU304" s="5"/>
      <c r="RV304" s="5"/>
      <c r="RW304" s="5"/>
      <c r="RX304" s="5"/>
      <c r="RY304" s="5"/>
      <c r="RZ304" s="5"/>
      <c r="SA304" s="5"/>
      <c r="SB304" s="5"/>
      <c r="SC304" s="5"/>
      <c r="SD304" s="5"/>
      <c r="SE304" s="5"/>
      <c r="SF304" s="5"/>
      <c r="SG304" s="5"/>
      <c r="SH304" s="5"/>
      <c r="SI304" s="5"/>
      <c r="SJ304" s="5"/>
      <c r="SK304" s="5"/>
      <c r="SL304" s="5"/>
      <c r="SM304" s="5"/>
      <c r="SN304" s="5"/>
      <c r="SO304" s="5"/>
      <c r="SP304" s="5"/>
      <c r="SQ304" s="5"/>
      <c r="SR304" s="5"/>
      <c r="SS304" s="5"/>
      <c r="ST304" s="5"/>
      <c r="SU304" s="5"/>
      <c r="SV304" s="5"/>
      <c r="SW304" s="5"/>
      <c r="SX304" s="5"/>
      <c r="SY304" s="5"/>
      <c r="SZ304" s="5"/>
      <c r="TA304" s="5"/>
      <c r="TB304" s="5"/>
      <c r="TC304" s="5"/>
      <c r="TD304" s="5"/>
      <c r="TE304" s="5"/>
      <c r="TF304" s="5"/>
      <c r="TG304" s="5"/>
      <c r="TH304" s="5"/>
      <c r="TI304" s="5"/>
      <c r="TJ304" s="5"/>
      <c r="TK304" s="5"/>
      <c r="TL304" s="5"/>
      <c r="TM304" s="5"/>
      <c r="TN304" s="5"/>
      <c r="TO304" s="5"/>
      <c r="TP304" s="5"/>
      <c r="TQ304" s="5"/>
      <c r="TR304" s="5"/>
      <c r="TS304" s="5"/>
      <c r="TT304" s="5"/>
      <c r="TU304" s="5"/>
      <c r="TV304" s="5"/>
      <c r="TW304" s="5"/>
      <c r="TX304" s="5"/>
      <c r="TY304" s="5"/>
      <c r="TZ304" s="5"/>
      <c r="UA304" s="5"/>
      <c r="UB304" s="5"/>
      <c r="UC304" s="5"/>
      <c r="UD304" s="5"/>
      <c r="UE304" s="5"/>
      <c r="UF304" s="5"/>
      <c r="UG304" s="5"/>
      <c r="UH304" s="5"/>
      <c r="UI304" s="5"/>
      <c r="UJ304" s="5"/>
      <c r="UK304" s="5"/>
      <c r="UL304" s="5"/>
      <c r="UM304" s="5"/>
      <c r="UN304" s="5"/>
      <c r="UO304" s="5"/>
      <c r="UP304" s="5"/>
      <c r="UQ304" s="5"/>
      <c r="UR304" s="5"/>
      <c r="US304" s="5"/>
      <c r="UT304" s="5"/>
      <c r="UU304" s="5"/>
      <c r="UV304" s="5"/>
      <c r="UW304" s="5"/>
      <c r="UX304" s="5"/>
      <c r="UY304" s="5"/>
      <c r="UZ304" s="5"/>
      <c r="VA304" s="5"/>
      <c r="VB304" s="5"/>
      <c r="VC304" s="5"/>
      <c r="VD304" s="5"/>
      <c r="VE304" s="5"/>
      <c r="VF304" s="5"/>
      <c r="VG304" s="5"/>
      <c r="VH304" s="5"/>
      <c r="VI304" s="5"/>
      <c r="VJ304" s="5"/>
      <c r="VK304" s="5"/>
      <c r="VL304" s="5"/>
      <c r="VM304" s="5"/>
      <c r="VN304" s="5"/>
      <c r="VO304" s="5"/>
      <c r="VP304" s="5"/>
      <c r="VQ304" s="5"/>
      <c r="VR304" s="5"/>
      <c r="VS304" s="5"/>
      <c r="VT304" s="5"/>
      <c r="VU304" s="5"/>
      <c r="VV304" s="5"/>
      <c r="VW304" s="5"/>
      <c r="VX304" s="5"/>
      <c r="VY304" s="5"/>
      <c r="VZ304" s="5"/>
      <c r="WA304" s="5"/>
      <c r="WB304" s="5"/>
      <c r="WC304" s="5"/>
      <c r="WD304" s="5"/>
      <c r="WE304" s="5"/>
      <c r="WF304" s="5"/>
      <c r="WG304" s="5"/>
      <c r="WH304" s="5"/>
      <c r="WI304" s="5"/>
      <c r="WJ304" s="5"/>
      <c r="WK304" s="5"/>
      <c r="WL304" s="5"/>
      <c r="WM304" s="5"/>
      <c r="WN304" s="5"/>
      <c r="WO304" s="5"/>
      <c r="WP304" s="5"/>
      <c r="WQ304" s="5"/>
      <c r="WR304" s="5"/>
      <c r="WS304" s="5"/>
      <c r="WT304" s="5"/>
      <c r="WU304" s="5"/>
      <c r="WV304" s="5"/>
      <c r="WW304" s="5"/>
      <c r="WX304" s="5"/>
      <c r="WY304" s="5"/>
      <c r="WZ304" s="5"/>
      <c r="XA304" s="5"/>
      <c r="XB304" s="5"/>
      <c r="XC304" s="5"/>
      <c r="XD304" s="5"/>
      <c r="XE304" s="5"/>
      <c r="XF304" s="5"/>
      <c r="XG304" s="5"/>
      <c r="XH304" s="5"/>
      <c r="XI304" s="5"/>
      <c r="XJ304" s="5"/>
      <c r="XK304" s="5"/>
      <c r="XL304" s="5"/>
      <c r="XM304" s="5"/>
      <c r="XN304" s="5"/>
      <c r="XO304" s="5"/>
      <c r="XP304" s="5"/>
      <c r="XQ304" s="5"/>
      <c r="XR304" s="5"/>
      <c r="XS304" s="5"/>
      <c r="XT304" s="5"/>
      <c r="XU304" s="5"/>
      <c r="XV304" s="5"/>
      <c r="XW304" s="5"/>
      <c r="XX304" s="5"/>
      <c r="XY304" s="5"/>
      <c r="XZ304" s="5"/>
      <c r="YA304" s="5"/>
      <c r="YB304" s="5"/>
      <c r="YC304" s="5"/>
      <c r="YD304" s="5"/>
      <c r="YE304" s="5"/>
      <c r="YF304" s="5"/>
      <c r="YG304" s="5"/>
      <c r="YH304" s="5"/>
      <c r="YI304" s="5"/>
      <c r="YJ304" s="5"/>
      <c r="YK304" s="5"/>
      <c r="YL304" s="5"/>
      <c r="YM304" s="5"/>
      <c r="YN304" s="5"/>
      <c r="YO304" s="5"/>
      <c r="YP304" s="5"/>
      <c r="YQ304" s="5"/>
      <c r="YR304" s="5"/>
      <c r="YS304" s="5"/>
      <c r="YT304" s="5"/>
      <c r="YU304" s="5"/>
      <c r="YV304" s="5"/>
      <c r="YW304" s="5"/>
      <c r="YX304" s="5"/>
      <c r="YY304" s="5"/>
      <c r="YZ304" s="5"/>
      <c r="ZA304" s="5"/>
      <c r="ZB304" s="5"/>
      <c r="ZC304" s="5"/>
      <c r="ZD304" s="5"/>
      <c r="ZE304" s="5"/>
      <c r="ZF304" s="5"/>
      <c r="ZG304" s="5"/>
      <c r="ZH304" s="5"/>
      <c r="ZI304" s="5"/>
      <c r="ZJ304" s="5"/>
      <c r="ZK304" s="5"/>
      <c r="ZL304" s="5"/>
      <c r="ZM304" s="5"/>
      <c r="ZN304" s="5"/>
      <c r="ZO304" s="5"/>
      <c r="ZP304" s="5"/>
      <c r="ZQ304" s="5"/>
      <c r="ZR304" s="5"/>
      <c r="ZS304" s="5"/>
      <c r="ZT304" s="5"/>
      <c r="ZU304" s="5"/>
      <c r="ZV304" s="5"/>
      <c r="ZW304" s="5"/>
      <c r="ZX304" s="5"/>
      <c r="ZY304" s="5"/>
      <c r="ZZ304" s="5"/>
      <c r="AAA304" s="5"/>
      <c r="AAB304" s="5"/>
      <c r="AAC304" s="5"/>
      <c r="AAD304" s="5"/>
      <c r="AAE304" s="5"/>
      <c r="AAF304" s="5"/>
      <c r="AAG304" s="5"/>
      <c r="AAH304" s="5"/>
      <c r="AAI304" s="5"/>
      <c r="AAJ304" s="5"/>
      <c r="AAK304" s="5"/>
      <c r="AAL304" s="5"/>
      <c r="AAM304" s="5"/>
      <c r="AAN304" s="5"/>
      <c r="AAO304" s="5"/>
      <c r="AAP304" s="5"/>
      <c r="AAQ304" s="5"/>
      <c r="AAR304" s="5"/>
      <c r="AAS304" s="5"/>
      <c r="AAT304" s="5"/>
      <c r="AAU304" s="5"/>
      <c r="AAV304" s="5"/>
      <c r="AAW304" s="5"/>
      <c r="AAX304" s="5"/>
      <c r="AAY304" s="5"/>
      <c r="AAZ304" s="5"/>
      <c r="ABA304" s="5"/>
      <c r="ABB304" s="5"/>
      <c r="ABC304" s="5"/>
      <c r="ABD304" s="5"/>
      <c r="ABE304" s="5"/>
      <c r="ABF304" s="5"/>
      <c r="ABG304" s="5"/>
      <c r="ABH304" s="5"/>
      <c r="ABI304" s="5"/>
      <c r="ABJ304" s="5"/>
      <c r="ABK304" s="5"/>
      <c r="ABL304" s="5"/>
      <c r="ABM304" s="5"/>
      <c r="ABN304" s="5"/>
      <c r="ABO304" s="5"/>
      <c r="ABP304" s="5"/>
      <c r="ABQ304" s="5"/>
      <c r="ABR304" s="5"/>
      <c r="ABS304" s="5"/>
      <c r="ABT304" s="5"/>
      <c r="ABU304" s="5"/>
      <c r="ABV304" s="5"/>
      <c r="ABW304" s="5"/>
      <c r="ABX304" s="5"/>
      <c r="ABY304" s="5"/>
      <c r="ABZ304" s="5"/>
      <c r="ACA304" s="5"/>
      <c r="ACB304" s="5"/>
      <c r="ACC304" s="5"/>
      <c r="ACD304" s="5"/>
      <c r="ACE304" s="5"/>
      <c r="ACF304" s="5"/>
      <c r="ACG304" s="5"/>
      <c r="ACH304" s="5"/>
      <c r="ACI304" s="5"/>
      <c r="ACJ304" s="5"/>
      <c r="ACK304" s="5"/>
      <c r="ACL304" s="5"/>
      <c r="ACM304" s="5"/>
      <c r="ACN304" s="5"/>
      <c r="ACO304" s="5"/>
      <c r="ACP304" s="5"/>
      <c r="ACQ304" s="5"/>
      <c r="ACR304" s="5"/>
      <c r="ACS304" s="5"/>
      <c r="ACT304" s="5"/>
      <c r="ACU304" s="5"/>
      <c r="ACV304" s="5"/>
      <c r="ACW304" s="5"/>
      <c r="ACX304" s="5"/>
      <c r="ACY304" s="5"/>
      <c r="ACZ304" s="5"/>
      <c r="ADA304" s="5"/>
      <c r="ADB304" s="5"/>
      <c r="ADC304" s="5"/>
      <c r="ADD304" s="5"/>
      <c r="ADE304" s="5"/>
      <c r="ADF304" s="5"/>
      <c r="ADG304" s="5"/>
      <c r="ADH304" s="5"/>
      <c r="ADI304" s="5"/>
      <c r="ADJ304" s="5"/>
      <c r="ADK304" s="5"/>
      <c r="ADL304" s="5"/>
      <c r="ADM304" s="5"/>
      <c r="ADN304" s="5"/>
      <c r="ADO304" s="5"/>
      <c r="ADP304" s="5"/>
      <c r="ADQ304" s="5"/>
      <c r="ADR304" s="5"/>
      <c r="ADS304" s="5"/>
      <c r="ADT304" s="5"/>
      <c r="ADU304" s="5"/>
      <c r="ADV304" s="5"/>
      <c r="ADW304" s="5"/>
      <c r="ADX304" s="5"/>
      <c r="ADY304" s="5"/>
      <c r="ADZ304" s="5"/>
      <c r="AEA304" s="5"/>
      <c r="AEB304" s="5"/>
      <c r="AEC304" s="5"/>
      <c r="AED304" s="5"/>
      <c r="AEE304" s="5"/>
      <c r="AEF304" s="5"/>
      <c r="AEG304" s="5"/>
      <c r="AEH304" s="5"/>
      <c r="AEI304" s="5"/>
      <c r="AEJ304" s="5"/>
      <c r="AEK304" s="5"/>
      <c r="AEL304" s="5"/>
      <c r="AEM304" s="5"/>
      <c r="AEN304" s="5"/>
      <c r="AEO304" s="5"/>
      <c r="AEP304" s="5"/>
      <c r="AEQ304" s="5"/>
      <c r="AER304" s="5"/>
      <c r="AES304" s="5"/>
      <c r="AET304" s="5"/>
      <c r="AEU304" s="5"/>
      <c r="AEV304" s="5"/>
      <c r="AEW304" s="5"/>
      <c r="AEX304" s="5"/>
      <c r="AEY304" s="5"/>
      <c r="AEZ304" s="5"/>
      <c r="AFA304" s="5"/>
      <c r="AFB304" s="5"/>
      <c r="AFC304" s="5"/>
      <c r="AFD304" s="5"/>
      <c r="AFE304" s="5"/>
      <c r="AFF304" s="5"/>
      <c r="AFG304" s="5"/>
      <c r="AFH304" s="5"/>
      <c r="AFI304" s="5"/>
      <c r="AFJ304" s="5"/>
      <c r="AFK304" s="5"/>
      <c r="AFL304" s="5"/>
      <c r="AFM304" s="5"/>
      <c r="AFN304" s="5"/>
      <c r="AFO304" s="5"/>
      <c r="AFP304" s="5"/>
      <c r="AFQ304" s="5"/>
      <c r="AFR304" s="5"/>
      <c r="AFS304" s="5"/>
      <c r="AFT304" s="5"/>
      <c r="AFU304" s="5"/>
      <c r="AFV304" s="5"/>
      <c r="AFW304" s="5"/>
      <c r="AFX304" s="5"/>
      <c r="AFY304" s="5"/>
      <c r="AFZ304" s="5"/>
      <c r="AGA304" s="5"/>
      <c r="AGB304" s="5"/>
      <c r="AGC304" s="5"/>
      <c r="AGD304" s="5"/>
      <c r="AGE304" s="5"/>
      <c r="AGF304" s="5"/>
      <c r="AGG304" s="5"/>
      <c r="AGH304" s="5"/>
      <c r="AGI304" s="5"/>
      <c r="AGJ304" s="5"/>
      <c r="AGK304" s="5"/>
      <c r="AGL304" s="5"/>
      <c r="AGM304" s="5"/>
      <c r="AGN304" s="5"/>
      <c r="AGO304" s="5"/>
      <c r="AGP304" s="5"/>
      <c r="AGQ304" s="5"/>
      <c r="AGR304" s="5"/>
      <c r="AGS304" s="5"/>
      <c r="AGT304" s="5"/>
      <c r="AGU304" s="5"/>
      <c r="AGV304" s="5"/>
      <c r="AGW304" s="5"/>
      <c r="AGX304" s="5"/>
      <c r="AGY304" s="5"/>
      <c r="AGZ304" s="5"/>
      <c r="AHA304" s="5"/>
      <c r="AHB304" s="5"/>
      <c r="AHC304" s="5"/>
      <c r="AHD304" s="5"/>
      <c r="AHE304" s="5"/>
      <c r="AHF304" s="5"/>
      <c r="AHG304" s="5"/>
      <c r="AHH304" s="5"/>
      <c r="AHI304" s="5"/>
      <c r="AHJ304" s="5"/>
      <c r="AHK304" s="5"/>
      <c r="AHL304" s="5"/>
      <c r="AHM304" s="5"/>
      <c r="AHN304" s="5"/>
      <c r="AHO304" s="5"/>
      <c r="AHP304" s="5"/>
      <c r="AHQ304" s="5"/>
      <c r="AHR304" s="5"/>
    </row>
    <row r="305" spans="1:902" ht="19.5">
      <c r="A305" s="140"/>
      <c r="B305" s="37"/>
      <c r="C305" s="37"/>
      <c r="D305" s="141"/>
      <c r="E305" s="48"/>
      <c r="F305" s="48"/>
      <c r="G305" s="142"/>
      <c r="H305" s="153">
        <v>1.58</v>
      </c>
      <c r="I305" s="147">
        <v>1E-3</v>
      </c>
      <c r="J305" s="71">
        <v>-2.64E-3</v>
      </c>
      <c r="K305" s="144">
        <v>1.0000000000000001E-5</v>
      </c>
      <c r="N305" s="5"/>
      <c r="Q305" s="122"/>
      <c r="W305" s="103"/>
      <c r="Y305" s="48"/>
      <c r="Z305" s="48"/>
      <c r="AA305" s="49"/>
      <c r="AB305" s="14"/>
      <c r="AC305" s="5"/>
      <c r="AD305" s="5"/>
      <c r="AE305" s="5"/>
      <c r="AF305" s="5"/>
      <c r="AG305" s="5"/>
      <c r="AH305" s="5"/>
      <c r="AI305" s="122"/>
      <c r="AJ305" s="134"/>
      <c r="AK305" s="134"/>
      <c r="AL305" s="134"/>
      <c r="AO305" s="5"/>
      <c r="AP305" s="5"/>
      <c r="AQ305" s="5"/>
      <c r="AR305" s="5"/>
      <c r="AS305" s="135"/>
      <c r="AT305" s="135"/>
      <c r="AU305" s="136"/>
      <c r="AV305" s="5"/>
      <c r="AW305" s="5"/>
      <c r="AX305" s="5"/>
      <c r="AY305" s="122"/>
      <c r="AZ305" s="137"/>
      <c r="BA305" s="145"/>
      <c r="BB305" s="139"/>
      <c r="BC305" s="5"/>
      <c r="BD305" s="5"/>
      <c r="BE305" s="5"/>
      <c r="BF305" s="5"/>
      <c r="BG305" s="5"/>
      <c r="BH305" s="5"/>
      <c r="BI305" s="5"/>
      <c r="BJ305" s="5"/>
      <c r="BK305" s="5"/>
      <c r="BL305" s="5"/>
      <c r="BM305" s="5"/>
      <c r="BN305" s="5"/>
      <c r="BO305" s="5"/>
      <c r="BP305" s="5"/>
      <c r="BQ305" s="5"/>
      <c r="BR305" s="5"/>
      <c r="BS305" s="5"/>
      <c r="BT305" s="5"/>
      <c r="BU305" s="5"/>
      <c r="BV305" s="5"/>
      <c r="BW305" s="5"/>
      <c r="BX305" s="5"/>
      <c r="BY305" s="5"/>
      <c r="BZ305" s="5"/>
      <c r="CA305" s="5"/>
      <c r="CB305" s="5"/>
      <c r="CC305" s="5"/>
      <c r="CD305" s="5"/>
      <c r="CE305" s="5"/>
      <c r="CF305" s="5"/>
      <c r="CG305" s="5"/>
      <c r="CH305" s="5"/>
      <c r="CI305" s="5"/>
      <c r="CJ305" s="5"/>
      <c r="CK305" s="5"/>
      <c r="CL305" s="5"/>
      <c r="CM305" s="5"/>
      <c r="CN305" s="5"/>
      <c r="CO305" s="5"/>
      <c r="CP305" s="5"/>
      <c r="CQ305" s="5"/>
      <c r="CR305" s="5"/>
      <c r="CS305" s="5"/>
      <c r="CT305" s="5"/>
      <c r="CU305" s="5"/>
      <c r="CV305" s="5"/>
      <c r="CW305" s="5"/>
      <c r="CX305" s="5"/>
      <c r="CY305" s="5"/>
      <c r="CZ305" s="5"/>
      <c r="DA305" s="5"/>
      <c r="DB305" s="5"/>
      <c r="DC305" s="5"/>
      <c r="DD305" s="5"/>
      <c r="DE305" s="5"/>
      <c r="DF305" s="5"/>
      <c r="DG305" s="5"/>
      <c r="DH305" s="5"/>
      <c r="DI305" s="5"/>
      <c r="DJ305" s="5"/>
      <c r="DK305" s="5"/>
      <c r="DL305" s="5"/>
      <c r="DM305" s="5"/>
      <c r="DN305" s="5"/>
      <c r="DO305" s="5"/>
      <c r="DP305" s="5"/>
      <c r="DQ305" s="5"/>
      <c r="DR305" s="5"/>
      <c r="DS305" s="5"/>
      <c r="DT305" s="5"/>
      <c r="DU305" s="5"/>
      <c r="DV305" s="5"/>
      <c r="DW305" s="5"/>
      <c r="DX305" s="5"/>
      <c r="DY305" s="5"/>
      <c r="DZ305" s="5"/>
      <c r="EA305" s="5"/>
      <c r="EB305" s="5"/>
      <c r="EC305" s="5"/>
      <c r="ED305" s="5"/>
      <c r="EE305" s="5"/>
      <c r="EF305" s="5"/>
      <c r="EG305" s="5"/>
      <c r="EH305" s="5"/>
      <c r="EI305" s="5"/>
      <c r="EJ305" s="5"/>
      <c r="EK305" s="5"/>
      <c r="EL305" s="5"/>
      <c r="EM305" s="5"/>
      <c r="EN305" s="5"/>
      <c r="EO305" s="5"/>
      <c r="EP305" s="5"/>
      <c r="EQ305" s="5"/>
      <c r="ER305" s="5"/>
      <c r="ES305" s="5"/>
      <c r="ET305" s="5"/>
      <c r="EU305" s="5"/>
      <c r="EV305" s="5"/>
      <c r="EW305" s="5"/>
      <c r="EX305" s="5"/>
      <c r="EY305" s="5"/>
      <c r="EZ305" s="5"/>
      <c r="FA305" s="5"/>
      <c r="FB305" s="5"/>
      <c r="FC305" s="5"/>
      <c r="FD305" s="5"/>
      <c r="FE305" s="5"/>
      <c r="FF305" s="5"/>
      <c r="FG305" s="5"/>
      <c r="FH305" s="5"/>
      <c r="FI305" s="5"/>
      <c r="FJ305" s="5"/>
      <c r="FK305" s="5"/>
      <c r="FL305" s="5"/>
      <c r="FM305" s="5"/>
      <c r="FN305" s="5"/>
      <c r="FO305" s="5"/>
      <c r="FP305" s="5"/>
      <c r="FQ305" s="5"/>
      <c r="FR305" s="5"/>
      <c r="FS305" s="5"/>
      <c r="FT305" s="5"/>
      <c r="FU305" s="5"/>
      <c r="FV305" s="5"/>
      <c r="FW305" s="5"/>
      <c r="FX305" s="5"/>
      <c r="FY305" s="5"/>
      <c r="FZ305" s="5"/>
      <c r="GA305" s="5"/>
      <c r="GB305" s="5"/>
      <c r="GC305" s="5"/>
      <c r="GD305" s="5"/>
      <c r="GE305" s="5"/>
      <c r="GF305" s="5"/>
      <c r="GG305" s="5"/>
      <c r="GH305" s="5"/>
      <c r="GI305" s="5"/>
      <c r="GJ305" s="5"/>
      <c r="GK305" s="5"/>
      <c r="GL305" s="5"/>
      <c r="GM305" s="5"/>
      <c r="GN305" s="5"/>
      <c r="GO305" s="5"/>
      <c r="GP305" s="5"/>
      <c r="GQ305" s="5"/>
      <c r="GR305" s="5"/>
      <c r="GS305" s="5"/>
      <c r="GT305" s="5"/>
      <c r="GU305" s="5"/>
      <c r="GV305" s="5"/>
      <c r="GW305" s="5"/>
      <c r="GX305" s="5"/>
      <c r="GY305" s="5"/>
      <c r="GZ305" s="5"/>
      <c r="HA305" s="5"/>
      <c r="HB305" s="5"/>
      <c r="HC305" s="5"/>
      <c r="HD305" s="5"/>
      <c r="HE305" s="5"/>
      <c r="HF305" s="5"/>
      <c r="HG305" s="5"/>
      <c r="HH305" s="5"/>
      <c r="HI305" s="5"/>
      <c r="HJ305" s="5"/>
      <c r="HK305" s="5"/>
      <c r="HL305" s="5"/>
      <c r="HM305" s="5"/>
      <c r="HN305" s="5"/>
      <c r="HO305" s="5"/>
      <c r="HP305" s="5"/>
      <c r="HQ305" s="5"/>
      <c r="HR305" s="5"/>
      <c r="HS305" s="5"/>
      <c r="HT305" s="5"/>
      <c r="HU305" s="5"/>
      <c r="HV305" s="5"/>
      <c r="HW305" s="5"/>
      <c r="HX305" s="5"/>
      <c r="HY305" s="5"/>
      <c r="HZ305" s="5"/>
      <c r="IA305" s="5"/>
      <c r="IB305" s="5"/>
      <c r="IC305" s="5"/>
      <c r="ID305" s="5"/>
      <c r="IE305" s="5"/>
      <c r="IF305" s="5"/>
      <c r="IG305" s="5"/>
      <c r="IH305" s="5"/>
      <c r="II305" s="5"/>
      <c r="IJ305" s="5"/>
      <c r="IK305" s="5"/>
      <c r="IL305" s="5"/>
      <c r="IM305" s="5"/>
      <c r="IN305" s="5"/>
      <c r="IO305" s="5"/>
      <c r="IP305" s="5"/>
      <c r="IQ305" s="5"/>
      <c r="IR305" s="5"/>
      <c r="IS305" s="5"/>
      <c r="IT305" s="5"/>
      <c r="IU305" s="5"/>
      <c r="IV305" s="5"/>
      <c r="IW305" s="5"/>
      <c r="IX305" s="5"/>
      <c r="IY305" s="5"/>
      <c r="IZ305" s="5"/>
      <c r="JA305" s="5"/>
      <c r="JB305" s="5"/>
      <c r="JC305" s="5"/>
      <c r="JD305" s="5"/>
      <c r="JE305" s="5"/>
      <c r="JF305" s="5"/>
      <c r="JG305" s="5"/>
      <c r="JH305" s="5"/>
      <c r="JI305" s="5"/>
      <c r="JJ305" s="5"/>
      <c r="JK305" s="5"/>
      <c r="JL305" s="5"/>
      <c r="JM305" s="5"/>
      <c r="JN305" s="5"/>
      <c r="JO305" s="5"/>
      <c r="JP305" s="5"/>
      <c r="JQ305" s="5"/>
      <c r="JR305" s="5"/>
      <c r="JS305" s="5"/>
      <c r="JT305" s="5"/>
      <c r="JU305" s="5"/>
      <c r="JV305" s="5"/>
      <c r="JW305" s="5"/>
      <c r="JX305" s="5"/>
      <c r="JY305" s="5"/>
      <c r="JZ305" s="5"/>
      <c r="KA305" s="5"/>
      <c r="KB305" s="5"/>
      <c r="KC305" s="5"/>
      <c r="KD305" s="5"/>
      <c r="KE305" s="5"/>
      <c r="KF305" s="5"/>
      <c r="KG305" s="5"/>
      <c r="KH305" s="5"/>
      <c r="KI305" s="5"/>
      <c r="KJ305" s="5"/>
      <c r="KK305" s="5"/>
      <c r="KL305" s="5"/>
      <c r="KM305" s="5"/>
      <c r="KN305" s="5"/>
      <c r="KO305" s="5"/>
      <c r="KP305" s="5"/>
      <c r="KQ305" s="5"/>
      <c r="KR305" s="5"/>
      <c r="KS305" s="5"/>
      <c r="KT305" s="5"/>
      <c r="KU305" s="5"/>
      <c r="KV305" s="5"/>
      <c r="KW305" s="5"/>
      <c r="KX305" s="5"/>
      <c r="KY305" s="5"/>
      <c r="KZ305" s="5"/>
      <c r="LA305" s="5"/>
      <c r="LB305" s="5"/>
      <c r="LC305" s="5"/>
      <c r="LD305" s="5"/>
      <c r="LE305" s="5"/>
      <c r="LF305" s="5"/>
      <c r="LG305" s="5"/>
      <c r="LH305" s="5"/>
      <c r="LI305" s="5"/>
      <c r="LJ305" s="5"/>
      <c r="LK305" s="5"/>
      <c r="LL305" s="5"/>
      <c r="LM305" s="5"/>
      <c r="LN305" s="5"/>
      <c r="LO305" s="5"/>
      <c r="LP305" s="5"/>
      <c r="LQ305" s="5"/>
      <c r="LR305" s="5"/>
      <c r="LS305" s="5"/>
      <c r="LT305" s="5"/>
      <c r="LU305" s="5"/>
      <c r="LV305" s="5"/>
      <c r="LW305" s="5"/>
      <c r="LX305" s="5"/>
      <c r="LY305" s="5"/>
      <c r="LZ305" s="5"/>
      <c r="MA305" s="5"/>
      <c r="MB305" s="5"/>
      <c r="MC305" s="5"/>
      <c r="MD305" s="5"/>
      <c r="ME305" s="5"/>
      <c r="MF305" s="5"/>
      <c r="MG305" s="5"/>
      <c r="MH305" s="5"/>
      <c r="MI305" s="5"/>
      <c r="MJ305" s="5"/>
      <c r="MK305" s="5"/>
      <c r="ML305" s="5"/>
      <c r="MM305" s="5"/>
      <c r="MN305" s="5"/>
      <c r="MO305" s="5"/>
      <c r="MP305" s="5"/>
      <c r="MQ305" s="5"/>
      <c r="MR305" s="5"/>
      <c r="MS305" s="5"/>
      <c r="MT305" s="5"/>
      <c r="MU305" s="5"/>
      <c r="MV305" s="5"/>
      <c r="MW305" s="5"/>
      <c r="MX305" s="5"/>
      <c r="MY305" s="5"/>
      <c r="MZ305" s="5"/>
      <c r="NA305" s="5"/>
      <c r="NB305" s="5"/>
      <c r="NC305" s="5"/>
      <c r="ND305" s="5"/>
      <c r="NE305" s="5"/>
      <c r="NF305" s="5"/>
      <c r="NG305" s="5"/>
      <c r="NH305" s="5"/>
      <c r="NI305" s="5"/>
      <c r="NJ305" s="5"/>
      <c r="NK305" s="5"/>
      <c r="NL305" s="5"/>
      <c r="NM305" s="5"/>
      <c r="NN305" s="5"/>
      <c r="NO305" s="5"/>
      <c r="NP305" s="5"/>
      <c r="NQ305" s="5"/>
      <c r="NR305" s="5"/>
      <c r="NS305" s="5"/>
      <c r="NT305" s="5"/>
      <c r="NU305" s="5"/>
      <c r="NV305" s="5"/>
      <c r="NW305" s="5"/>
      <c r="NX305" s="5"/>
      <c r="NY305" s="5"/>
      <c r="NZ305" s="5"/>
      <c r="OA305" s="5"/>
      <c r="OB305" s="5"/>
      <c r="OC305" s="5"/>
      <c r="OD305" s="5"/>
      <c r="OE305" s="5"/>
      <c r="OF305" s="5"/>
      <c r="OG305" s="5"/>
      <c r="OH305" s="5"/>
      <c r="OI305" s="5"/>
      <c r="OJ305" s="5"/>
      <c r="OK305" s="5"/>
      <c r="OL305" s="5"/>
      <c r="OM305" s="5"/>
      <c r="ON305" s="5"/>
      <c r="OO305" s="5"/>
      <c r="OP305" s="5"/>
      <c r="OQ305" s="5"/>
      <c r="OR305" s="5"/>
      <c r="OS305" s="5"/>
      <c r="OT305" s="5"/>
      <c r="OU305" s="5"/>
      <c r="OV305" s="5"/>
      <c r="OW305" s="5"/>
      <c r="OX305" s="5"/>
      <c r="OY305" s="5"/>
      <c r="OZ305" s="5"/>
      <c r="PA305" s="5"/>
      <c r="PB305" s="5"/>
      <c r="PC305" s="5"/>
      <c r="PD305" s="5"/>
      <c r="PE305" s="5"/>
      <c r="PF305" s="5"/>
      <c r="PG305" s="5"/>
      <c r="PH305" s="5"/>
      <c r="PI305" s="5"/>
      <c r="PJ305" s="5"/>
      <c r="PK305" s="5"/>
      <c r="PL305" s="5"/>
      <c r="PM305" s="5"/>
      <c r="PN305" s="5"/>
      <c r="PO305" s="5"/>
      <c r="PP305" s="5"/>
      <c r="PQ305" s="5"/>
      <c r="PR305" s="5"/>
      <c r="PS305" s="5"/>
      <c r="PT305" s="5"/>
      <c r="PU305" s="5"/>
      <c r="PV305" s="5"/>
      <c r="PW305" s="5"/>
      <c r="PX305" s="5"/>
      <c r="PY305" s="5"/>
      <c r="PZ305" s="5"/>
      <c r="QA305" s="5"/>
      <c r="QB305" s="5"/>
      <c r="QC305" s="5"/>
      <c r="QD305" s="5"/>
      <c r="QE305" s="5"/>
      <c r="QF305" s="5"/>
      <c r="QG305" s="5"/>
      <c r="QH305" s="5"/>
      <c r="QI305" s="5"/>
      <c r="QJ305" s="5"/>
      <c r="QK305" s="5"/>
      <c r="QL305" s="5"/>
      <c r="QM305" s="5"/>
      <c r="QN305" s="5"/>
      <c r="QO305" s="5"/>
      <c r="QP305" s="5"/>
      <c r="QQ305" s="5"/>
      <c r="QR305" s="5"/>
      <c r="QS305" s="5"/>
      <c r="QT305" s="5"/>
      <c r="QU305" s="5"/>
      <c r="QV305" s="5"/>
      <c r="QW305" s="5"/>
      <c r="QX305" s="5"/>
      <c r="QY305" s="5"/>
      <c r="QZ305" s="5"/>
      <c r="RA305" s="5"/>
      <c r="RB305" s="5"/>
      <c r="RC305" s="5"/>
      <c r="RD305" s="5"/>
      <c r="RE305" s="5"/>
      <c r="RF305" s="5"/>
      <c r="RG305" s="5"/>
      <c r="RH305" s="5"/>
      <c r="RI305" s="5"/>
      <c r="RJ305" s="5"/>
      <c r="RK305" s="5"/>
      <c r="RL305" s="5"/>
      <c r="RM305" s="5"/>
      <c r="RN305" s="5"/>
      <c r="RO305" s="5"/>
      <c r="RP305" s="5"/>
      <c r="RQ305" s="5"/>
      <c r="RR305" s="5"/>
      <c r="RS305" s="5"/>
      <c r="RT305" s="5"/>
      <c r="RU305" s="5"/>
      <c r="RV305" s="5"/>
      <c r="RW305" s="5"/>
      <c r="RX305" s="5"/>
      <c r="RY305" s="5"/>
      <c r="RZ305" s="5"/>
      <c r="SA305" s="5"/>
      <c r="SB305" s="5"/>
      <c r="SC305" s="5"/>
      <c r="SD305" s="5"/>
      <c r="SE305" s="5"/>
      <c r="SF305" s="5"/>
      <c r="SG305" s="5"/>
      <c r="SH305" s="5"/>
      <c r="SI305" s="5"/>
      <c r="SJ305" s="5"/>
      <c r="SK305" s="5"/>
      <c r="SL305" s="5"/>
      <c r="SM305" s="5"/>
      <c r="SN305" s="5"/>
      <c r="SO305" s="5"/>
      <c r="SP305" s="5"/>
      <c r="SQ305" s="5"/>
      <c r="SR305" s="5"/>
      <c r="SS305" s="5"/>
      <c r="ST305" s="5"/>
      <c r="SU305" s="5"/>
      <c r="SV305" s="5"/>
      <c r="SW305" s="5"/>
      <c r="SX305" s="5"/>
      <c r="SY305" s="5"/>
      <c r="SZ305" s="5"/>
      <c r="TA305" s="5"/>
      <c r="TB305" s="5"/>
      <c r="TC305" s="5"/>
      <c r="TD305" s="5"/>
      <c r="TE305" s="5"/>
      <c r="TF305" s="5"/>
      <c r="TG305" s="5"/>
      <c r="TH305" s="5"/>
      <c r="TI305" s="5"/>
      <c r="TJ305" s="5"/>
      <c r="TK305" s="5"/>
      <c r="TL305" s="5"/>
      <c r="TM305" s="5"/>
      <c r="TN305" s="5"/>
      <c r="TO305" s="5"/>
      <c r="TP305" s="5"/>
      <c r="TQ305" s="5"/>
      <c r="TR305" s="5"/>
      <c r="TS305" s="5"/>
      <c r="TT305" s="5"/>
      <c r="TU305" s="5"/>
      <c r="TV305" s="5"/>
      <c r="TW305" s="5"/>
      <c r="TX305" s="5"/>
      <c r="TY305" s="5"/>
      <c r="TZ305" s="5"/>
      <c r="UA305" s="5"/>
      <c r="UB305" s="5"/>
      <c r="UC305" s="5"/>
      <c r="UD305" s="5"/>
      <c r="UE305" s="5"/>
      <c r="UF305" s="5"/>
      <c r="UG305" s="5"/>
      <c r="UH305" s="5"/>
      <c r="UI305" s="5"/>
      <c r="UJ305" s="5"/>
      <c r="UK305" s="5"/>
      <c r="UL305" s="5"/>
      <c r="UM305" s="5"/>
      <c r="UN305" s="5"/>
      <c r="UO305" s="5"/>
      <c r="UP305" s="5"/>
      <c r="UQ305" s="5"/>
      <c r="UR305" s="5"/>
      <c r="US305" s="5"/>
      <c r="UT305" s="5"/>
      <c r="UU305" s="5"/>
      <c r="UV305" s="5"/>
      <c r="UW305" s="5"/>
      <c r="UX305" s="5"/>
      <c r="UY305" s="5"/>
      <c r="UZ305" s="5"/>
      <c r="VA305" s="5"/>
      <c r="VB305" s="5"/>
      <c r="VC305" s="5"/>
      <c r="VD305" s="5"/>
      <c r="VE305" s="5"/>
      <c r="VF305" s="5"/>
      <c r="VG305" s="5"/>
      <c r="VH305" s="5"/>
      <c r="VI305" s="5"/>
      <c r="VJ305" s="5"/>
      <c r="VK305" s="5"/>
      <c r="VL305" s="5"/>
      <c r="VM305" s="5"/>
      <c r="VN305" s="5"/>
      <c r="VO305" s="5"/>
      <c r="VP305" s="5"/>
      <c r="VQ305" s="5"/>
      <c r="VR305" s="5"/>
      <c r="VS305" s="5"/>
      <c r="VT305" s="5"/>
      <c r="VU305" s="5"/>
      <c r="VV305" s="5"/>
      <c r="VW305" s="5"/>
      <c r="VX305" s="5"/>
      <c r="VY305" s="5"/>
      <c r="VZ305" s="5"/>
      <c r="WA305" s="5"/>
      <c r="WB305" s="5"/>
      <c r="WC305" s="5"/>
      <c r="WD305" s="5"/>
      <c r="WE305" s="5"/>
      <c r="WF305" s="5"/>
      <c r="WG305" s="5"/>
      <c r="WH305" s="5"/>
      <c r="WI305" s="5"/>
      <c r="WJ305" s="5"/>
      <c r="WK305" s="5"/>
      <c r="WL305" s="5"/>
      <c r="WM305" s="5"/>
      <c r="WN305" s="5"/>
      <c r="WO305" s="5"/>
      <c r="WP305" s="5"/>
      <c r="WQ305" s="5"/>
      <c r="WR305" s="5"/>
      <c r="WS305" s="5"/>
      <c r="WT305" s="5"/>
      <c r="WU305" s="5"/>
      <c r="WV305" s="5"/>
      <c r="WW305" s="5"/>
      <c r="WX305" s="5"/>
      <c r="WY305" s="5"/>
      <c r="WZ305" s="5"/>
      <c r="XA305" s="5"/>
      <c r="XB305" s="5"/>
      <c r="XC305" s="5"/>
      <c r="XD305" s="5"/>
      <c r="XE305" s="5"/>
      <c r="XF305" s="5"/>
      <c r="XG305" s="5"/>
      <c r="XH305" s="5"/>
      <c r="XI305" s="5"/>
      <c r="XJ305" s="5"/>
      <c r="XK305" s="5"/>
      <c r="XL305" s="5"/>
      <c r="XM305" s="5"/>
      <c r="XN305" s="5"/>
      <c r="XO305" s="5"/>
      <c r="XP305" s="5"/>
      <c r="XQ305" s="5"/>
      <c r="XR305" s="5"/>
      <c r="XS305" s="5"/>
      <c r="XT305" s="5"/>
      <c r="XU305" s="5"/>
      <c r="XV305" s="5"/>
      <c r="XW305" s="5"/>
      <c r="XX305" s="5"/>
      <c r="XY305" s="5"/>
      <c r="XZ305" s="5"/>
      <c r="YA305" s="5"/>
      <c r="YB305" s="5"/>
      <c r="YC305" s="5"/>
      <c r="YD305" s="5"/>
      <c r="YE305" s="5"/>
      <c r="YF305" s="5"/>
      <c r="YG305" s="5"/>
      <c r="YH305" s="5"/>
      <c r="YI305" s="5"/>
      <c r="YJ305" s="5"/>
      <c r="YK305" s="5"/>
      <c r="YL305" s="5"/>
      <c r="YM305" s="5"/>
      <c r="YN305" s="5"/>
      <c r="YO305" s="5"/>
      <c r="YP305" s="5"/>
      <c r="YQ305" s="5"/>
      <c r="YR305" s="5"/>
      <c r="YS305" s="5"/>
      <c r="YT305" s="5"/>
      <c r="YU305" s="5"/>
      <c r="YV305" s="5"/>
      <c r="YW305" s="5"/>
      <c r="YX305" s="5"/>
      <c r="YY305" s="5"/>
      <c r="YZ305" s="5"/>
      <c r="ZA305" s="5"/>
      <c r="ZB305" s="5"/>
      <c r="ZC305" s="5"/>
      <c r="ZD305" s="5"/>
      <c r="ZE305" s="5"/>
      <c r="ZF305" s="5"/>
      <c r="ZG305" s="5"/>
      <c r="ZH305" s="5"/>
      <c r="ZI305" s="5"/>
      <c r="ZJ305" s="5"/>
      <c r="ZK305" s="5"/>
      <c r="ZL305" s="5"/>
      <c r="ZM305" s="5"/>
      <c r="ZN305" s="5"/>
      <c r="ZO305" s="5"/>
      <c r="ZP305" s="5"/>
      <c r="ZQ305" s="5"/>
      <c r="ZR305" s="5"/>
      <c r="ZS305" s="5"/>
      <c r="ZT305" s="5"/>
      <c r="ZU305" s="5"/>
      <c r="ZV305" s="5"/>
      <c r="ZW305" s="5"/>
      <c r="ZX305" s="5"/>
      <c r="ZY305" s="5"/>
      <c r="ZZ305" s="5"/>
      <c r="AAA305" s="5"/>
      <c r="AAB305" s="5"/>
      <c r="AAC305" s="5"/>
      <c r="AAD305" s="5"/>
      <c r="AAE305" s="5"/>
      <c r="AAF305" s="5"/>
      <c r="AAG305" s="5"/>
      <c r="AAH305" s="5"/>
      <c r="AAI305" s="5"/>
      <c r="AAJ305" s="5"/>
      <c r="AAK305" s="5"/>
      <c r="AAL305" s="5"/>
      <c r="AAM305" s="5"/>
      <c r="AAN305" s="5"/>
      <c r="AAO305" s="5"/>
      <c r="AAP305" s="5"/>
      <c r="AAQ305" s="5"/>
      <c r="AAR305" s="5"/>
      <c r="AAS305" s="5"/>
      <c r="AAT305" s="5"/>
      <c r="AAU305" s="5"/>
      <c r="AAV305" s="5"/>
      <c r="AAW305" s="5"/>
      <c r="AAX305" s="5"/>
      <c r="AAY305" s="5"/>
      <c r="AAZ305" s="5"/>
      <c r="ABA305" s="5"/>
      <c r="ABB305" s="5"/>
      <c r="ABC305" s="5"/>
      <c r="ABD305" s="5"/>
      <c r="ABE305" s="5"/>
      <c r="ABF305" s="5"/>
      <c r="ABG305" s="5"/>
      <c r="ABH305" s="5"/>
      <c r="ABI305" s="5"/>
      <c r="ABJ305" s="5"/>
      <c r="ABK305" s="5"/>
      <c r="ABL305" s="5"/>
      <c r="ABM305" s="5"/>
      <c r="ABN305" s="5"/>
      <c r="ABO305" s="5"/>
      <c r="ABP305" s="5"/>
      <c r="ABQ305" s="5"/>
      <c r="ABR305" s="5"/>
      <c r="ABS305" s="5"/>
      <c r="ABT305" s="5"/>
      <c r="ABU305" s="5"/>
      <c r="ABV305" s="5"/>
      <c r="ABW305" s="5"/>
      <c r="ABX305" s="5"/>
      <c r="ABY305" s="5"/>
      <c r="ABZ305" s="5"/>
      <c r="ACA305" s="5"/>
      <c r="ACB305" s="5"/>
      <c r="ACC305" s="5"/>
      <c r="ACD305" s="5"/>
      <c r="ACE305" s="5"/>
      <c r="ACF305" s="5"/>
      <c r="ACG305" s="5"/>
      <c r="ACH305" s="5"/>
      <c r="ACI305" s="5"/>
      <c r="ACJ305" s="5"/>
      <c r="ACK305" s="5"/>
      <c r="ACL305" s="5"/>
      <c r="ACM305" s="5"/>
      <c r="ACN305" s="5"/>
      <c r="ACO305" s="5"/>
      <c r="ACP305" s="5"/>
      <c r="ACQ305" s="5"/>
      <c r="ACR305" s="5"/>
      <c r="ACS305" s="5"/>
      <c r="ACT305" s="5"/>
      <c r="ACU305" s="5"/>
      <c r="ACV305" s="5"/>
      <c r="ACW305" s="5"/>
      <c r="ACX305" s="5"/>
      <c r="ACY305" s="5"/>
      <c r="ACZ305" s="5"/>
      <c r="ADA305" s="5"/>
      <c r="ADB305" s="5"/>
      <c r="ADC305" s="5"/>
      <c r="ADD305" s="5"/>
      <c r="ADE305" s="5"/>
      <c r="ADF305" s="5"/>
      <c r="ADG305" s="5"/>
      <c r="ADH305" s="5"/>
      <c r="ADI305" s="5"/>
      <c r="ADJ305" s="5"/>
      <c r="ADK305" s="5"/>
      <c r="ADL305" s="5"/>
      <c r="ADM305" s="5"/>
      <c r="ADN305" s="5"/>
      <c r="ADO305" s="5"/>
      <c r="ADP305" s="5"/>
      <c r="ADQ305" s="5"/>
      <c r="ADR305" s="5"/>
      <c r="ADS305" s="5"/>
      <c r="ADT305" s="5"/>
      <c r="ADU305" s="5"/>
      <c r="ADV305" s="5"/>
      <c r="ADW305" s="5"/>
      <c r="ADX305" s="5"/>
      <c r="ADY305" s="5"/>
      <c r="ADZ305" s="5"/>
      <c r="AEA305" s="5"/>
      <c r="AEB305" s="5"/>
      <c r="AEC305" s="5"/>
      <c r="AED305" s="5"/>
      <c r="AEE305" s="5"/>
      <c r="AEF305" s="5"/>
      <c r="AEG305" s="5"/>
      <c r="AEH305" s="5"/>
      <c r="AEI305" s="5"/>
      <c r="AEJ305" s="5"/>
      <c r="AEK305" s="5"/>
      <c r="AEL305" s="5"/>
      <c r="AEM305" s="5"/>
      <c r="AEN305" s="5"/>
      <c r="AEO305" s="5"/>
      <c r="AEP305" s="5"/>
      <c r="AEQ305" s="5"/>
      <c r="AER305" s="5"/>
      <c r="AES305" s="5"/>
      <c r="AET305" s="5"/>
      <c r="AEU305" s="5"/>
      <c r="AEV305" s="5"/>
      <c r="AEW305" s="5"/>
      <c r="AEX305" s="5"/>
      <c r="AEY305" s="5"/>
      <c r="AEZ305" s="5"/>
      <c r="AFA305" s="5"/>
      <c r="AFB305" s="5"/>
      <c r="AFC305" s="5"/>
      <c r="AFD305" s="5"/>
      <c r="AFE305" s="5"/>
      <c r="AFF305" s="5"/>
      <c r="AFG305" s="5"/>
      <c r="AFH305" s="5"/>
      <c r="AFI305" s="5"/>
      <c r="AFJ305" s="5"/>
      <c r="AFK305" s="5"/>
      <c r="AFL305" s="5"/>
      <c r="AFM305" s="5"/>
      <c r="AFN305" s="5"/>
      <c r="AFO305" s="5"/>
      <c r="AFP305" s="5"/>
      <c r="AFQ305" s="5"/>
      <c r="AFR305" s="5"/>
      <c r="AFS305" s="5"/>
      <c r="AFT305" s="5"/>
      <c r="AFU305" s="5"/>
      <c r="AFV305" s="5"/>
      <c r="AFW305" s="5"/>
      <c r="AFX305" s="5"/>
      <c r="AFY305" s="5"/>
      <c r="AFZ305" s="5"/>
      <c r="AGA305" s="5"/>
      <c r="AGB305" s="5"/>
      <c r="AGC305" s="5"/>
      <c r="AGD305" s="5"/>
      <c r="AGE305" s="5"/>
      <c r="AGF305" s="5"/>
      <c r="AGG305" s="5"/>
      <c r="AGH305" s="5"/>
      <c r="AGI305" s="5"/>
      <c r="AGJ305" s="5"/>
      <c r="AGK305" s="5"/>
      <c r="AGL305" s="5"/>
      <c r="AGM305" s="5"/>
      <c r="AGN305" s="5"/>
      <c r="AGO305" s="5"/>
      <c r="AGP305" s="5"/>
      <c r="AGQ305" s="5"/>
      <c r="AGR305" s="5"/>
      <c r="AGS305" s="5"/>
      <c r="AGT305" s="5"/>
      <c r="AGU305" s="5"/>
      <c r="AGV305" s="5"/>
      <c r="AGW305" s="5"/>
      <c r="AGX305" s="5"/>
      <c r="AGY305" s="5"/>
      <c r="AGZ305" s="5"/>
      <c r="AHA305" s="5"/>
      <c r="AHB305" s="5"/>
      <c r="AHC305" s="5"/>
      <c r="AHD305" s="5"/>
      <c r="AHE305" s="5"/>
      <c r="AHF305" s="5"/>
      <c r="AHG305" s="5"/>
      <c r="AHH305" s="5"/>
      <c r="AHI305" s="5"/>
      <c r="AHJ305" s="5"/>
      <c r="AHK305" s="5"/>
      <c r="AHL305" s="5"/>
      <c r="AHM305" s="5"/>
      <c r="AHN305" s="5"/>
      <c r="AHO305" s="5"/>
      <c r="AHP305" s="5"/>
      <c r="AHQ305" s="5"/>
      <c r="AHR305" s="5"/>
    </row>
    <row r="306" spans="1:902" ht="19.5">
      <c r="A306" s="140"/>
      <c r="B306" s="37"/>
      <c r="C306" s="37"/>
      <c r="D306" s="141"/>
      <c r="E306" s="48"/>
      <c r="F306" s="48"/>
      <c r="G306" s="142"/>
      <c r="H306" s="70">
        <v>1.6120000000000001</v>
      </c>
      <c r="I306" s="147">
        <v>1E-3</v>
      </c>
      <c r="J306" s="71">
        <v>-3.3E-3</v>
      </c>
      <c r="K306" s="144">
        <v>1.0000000000000001E-5</v>
      </c>
      <c r="N306" s="5"/>
      <c r="Q306" s="122"/>
      <c r="W306" s="103"/>
      <c r="Y306" s="48"/>
      <c r="Z306" s="48"/>
      <c r="AA306" s="49"/>
      <c r="AB306" s="14"/>
      <c r="AC306" s="5"/>
      <c r="AD306" s="5"/>
      <c r="AE306" s="5"/>
      <c r="AF306" s="5"/>
      <c r="AG306" s="5"/>
      <c r="AH306" s="5"/>
      <c r="AI306" s="122"/>
      <c r="AJ306" s="134"/>
      <c r="AK306" s="134"/>
      <c r="AL306" s="134"/>
      <c r="AO306" s="5"/>
      <c r="AP306" s="5"/>
      <c r="AQ306" s="5"/>
      <c r="AR306" s="5"/>
      <c r="AS306" s="135"/>
      <c r="AT306" s="135"/>
      <c r="AU306" s="136"/>
      <c r="AV306" s="5"/>
      <c r="AW306" s="5"/>
      <c r="AX306" s="5"/>
      <c r="AY306" s="122"/>
      <c r="AZ306" s="137"/>
      <c r="BA306" s="145"/>
      <c r="BB306" s="139"/>
      <c r="BC306" s="5"/>
      <c r="BD306" s="5"/>
      <c r="BE306" s="5"/>
      <c r="BF306" s="5"/>
      <c r="BG306" s="5"/>
      <c r="BH306" s="5"/>
      <c r="BI306" s="5"/>
      <c r="BJ306" s="5"/>
      <c r="BK306" s="5"/>
      <c r="BL306" s="5"/>
      <c r="BM306" s="5"/>
      <c r="BN306" s="5"/>
      <c r="BO306" s="5"/>
      <c r="BP306" s="5"/>
      <c r="BQ306" s="5"/>
      <c r="BR306" s="5"/>
      <c r="BS306" s="5"/>
      <c r="BT306" s="5"/>
      <c r="BU306" s="5"/>
      <c r="BV306" s="5"/>
      <c r="BW306" s="5"/>
      <c r="BX306" s="5"/>
      <c r="BY306" s="5"/>
      <c r="BZ306" s="5"/>
      <c r="CA306" s="5"/>
      <c r="CB306" s="5"/>
      <c r="CC306" s="5"/>
      <c r="CD306" s="5"/>
      <c r="CE306" s="5"/>
      <c r="CF306" s="5"/>
      <c r="CG306" s="5"/>
      <c r="CH306" s="5"/>
      <c r="CI306" s="5"/>
      <c r="CJ306" s="5"/>
      <c r="CK306" s="5"/>
      <c r="CL306" s="5"/>
      <c r="CM306" s="5"/>
      <c r="CN306" s="5"/>
      <c r="CO306" s="5"/>
      <c r="CP306" s="5"/>
      <c r="CQ306" s="5"/>
      <c r="CR306" s="5"/>
      <c r="CS306" s="5"/>
      <c r="CT306" s="5"/>
      <c r="CU306" s="5"/>
      <c r="CV306" s="5"/>
      <c r="CW306" s="5"/>
      <c r="CX306" s="5"/>
      <c r="CY306" s="5"/>
      <c r="CZ306" s="5"/>
      <c r="DA306" s="5"/>
      <c r="DB306" s="5"/>
      <c r="DC306" s="5"/>
      <c r="DD306" s="5"/>
      <c r="DE306" s="5"/>
      <c r="DF306" s="5"/>
      <c r="DG306" s="5"/>
      <c r="DH306" s="5"/>
      <c r="DI306" s="5"/>
      <c r="DJ306" s="5"/>
      <c r="DK306" s="5"/>
      <c r="DL306" s="5"/>
      <c r="DM306" s="5"/>
      <c r="DN306" s="5"/>
      <c r="DO306" s="5"/>
      <c r="DP306" s="5"/>
      <c r="DQ306" s="5"/>
      <c r="DR306" s="5"/>
      <c r="DS306" s="5"/>
      <c r="DT306" s="5"/>
      <c r="DU306" s="5"/>
      <c r="DV306" s="5"/>
      <c r="DW306" s="5"/>
      <c r="DX306" s="5"/>
      <c r="DY306" s="5"/>
      <c r="DZ306" s="5"/>
      <c r="EA306" s="5"/>
      <c r="EB306" s="5"/>
      <c r="EC306" s="5"/>
      <c r="ED306" s="5"/>
      <c r="EE306" s="5"/>
      <c r="EF306" s="5"/>
      <c r="EG306" s="5"/>
      <c r="EH306" s="5"/>
      <c r="EI306" s="5"/>
      <c r="EJ306" s="5"/>
      <c r="EK306" s="5"/>
      <c r="EL306" s="5"/>
      <c r="EM306" s="5"/>
      <c r="EN306" s="5"/>
      <c r="EO306" s="5"/>
      <c r="EP306" s="5"/>
      <c r="EQ306" s="5"/>
      <c r="ER306" s="5"/>
      <c r="ES306" s="5"/>
      <c r="ET306" s="5"/>
      <c r="EU306" s="5"/>
      <c r="EV306" s="5"/>
      <c r="EW306" s="5"/>
      <c r="EX306" s="5"/>
      <c r="EY306" s="5"/>
      <c r="EZ306" s="5"/>
      <c r="FA306" s="5"/>
      <c r="FB306" s="5"/>
      <c r="FC306" s="5"/>
      <c r="FD306" s="5"/>
      <c r="FE306" s="5"/>
      <c r="FF306" s="5"/>
      <c r="FG306" s="5"/>
      <c r="FH306" s="5"/>
      <c r="FI306" s="5"/>
      <c r="FJ306" s="5"/>
      <c r="FK306" s="5"/>
      <c r="FL306" s="5"/>
      <c r="FM306" s="5"/>
      <c r="FN306" s="5"/>
      <c r="FO306" s="5"/>
      <c r="FP306" s="5"/>
      <c r="FQ306" s="5"/>
      <c r="FR306" s="5"/>
      <c r="FS306" s="5"/>
      <c r="FT306" s="5"/>
      <c r="FU306" s="5"/>
      <c r="FV306" s="5"/>
      <c r="FW306" s="5"/>
      <c r="FX306" s="5"/>
      <c r="FY306" s="5"/>
      <c r="FZ306" s="5"/>
      <c r="GA306" s="5"/>
      <c r="GB306" s="5"/>
      <c r="GC306" s="5"/>
      <c r="GD306" s="5"/>
      <c r="GE306" s="5"/>
      <c r="GF306" s="5"/>
      <c r="GG306" s="5"/>
      <c r="GH306" s="5"/>
      <c r="GI306" s="5"/>
      <c r="GJ306" s="5"/>
      <c r="GK306" s="5"/>
      <c r="GL306" s="5"/>
      <c r="GM306" s="5"/>
      <c r="GN306" s="5"/>
      <c r="GO306" s="5"/>
      <c r="GP306" s="5"/>
      <c r="GQ306" s="5"/>
      <c r="GR306" s="5"/>
      <c r="GS306" s="5"/>
      <c r="GT306" s="5"/>
      <c r="GU306" s="5"/>
      <c r="GV306" s="5"/>
      <c r="GW306" s="5"/>
      <c r="GX306" s="5"/>
      <c r="GY306" s="5"/>
      <c r="GZ306" s="5"/>
      <c r="HA306" s="5"/>
      <c r="HB306" s="5"/>
      <c r="HC306" s="5"/>
      <c r="HD306" s="5"/>
      <c r="HE306" s="5"/>
      <c r="HF306" s="5"/>
      <c r="HG306" s="5"/>
      <c r="HH306" s="5"/>
      <c r="HI306" s="5"/>
      <c r="HJ306" s="5"/>
      <c r="HK306" s="5"/>
      <c r="HL306" s="5"/>
      <c r="HM306" s="5"/>
      <c r="HN306" s="5"/>
      <c r="HO306" s="5"/>
      <c r="HP306" s="5"/>
      <c r="HQ306" s="5"/>
      <c r="HR306" s="5"/>
      <c r="HS306" s="5"/>
      <c r="HT306" s="5"/>
      <c r="HU306" s="5"/>
      <c r="HV306" s="5"/>
      <c r="HW306" s="5"/>
      <c r="HX306" s="5"/>
      <c r="HY306" s="5"/>
      <c r="HZ306" s="5"/>
      <c r="IA306" s="5"/>
      <c r="IB306" s="5"/>
      <c r="IC306" s="5"/>
      <c r="ID306" s="5"/>
      <c r="IE306" s="5"/>
      <c r="IF306" s="5"/>
      <c r="IG306" s="5"/>
      <c r="IH306" s="5"/>
      <c r="II306" s="5"/>
      <c r="IJ306" s="5"/>
      <c r="IK306" s="5"/>
      <c r="IL306" s="5"/>
      <c r="IM306" s="5"/>
      <c r="IN306" s="5"/>
      <c r="IO306" s="5"/>
      <c r="IP306" s="5"/>
      <c r="IQ306" s="5"/>
      <c r="IR306" s="5"/>
      <c r="IS306" s="5"/>
      <c r="IT306" s="5"/>
      <c r="IU306" s="5"/>
      <c r="IV306" s="5"/>
      <c r="IW306" s="5"/>
      <c r="IX306" s="5"/>
      <c r="IY306" s="5"/>
      <c r="IZ306" s="5"/>
      <c r="JA306" s="5"/>
      <c r="JB306" s="5"/>
      <c r="JC306" s="5"/>
      <c r="JD306" s="5"/>
      <c r="JE306" s="5"/>
      <c r="JF306" s="5"/>
      <c r="JG306" s="5"/>
      <c r="JH306" s="5"/>
      <c r="JI306" s="5"/>
      <c r="JJ306" s="5"/>
      <c r="JK306" s="5"/>
      <c r="JL306" s="5"/>
      <c r="JM306" s="5"/>
      <c r="JN306" s="5"/>
      <c r="JO306" s="5"/>
      <c r="JP306" s="5"/>
      <c r="JQ306" s="5"/>
      <c r="JR306" s="5"/>
      <c r="JS306" s="5"/>
      <c r="JT306" s="5"/>
      <c r="JU306" s="5"/>
      <c r="JV306" s="5"/>
      <c r="JW306" s="5"/>
      <c r="JX306" s="5"/>
      <c r="JY306" s="5"/>
      <c r="JZ306" s="5"/>
      <c r="KA306" s="5"/>
      <c r="KB306" s="5"/>
      <c r="KC306" s="5"/>
      <c r="KD306" s="5"/>
      <c r="KE306" s="5"/>
      <c r="KF306" s="5"/>
      <c r="KG306" s="5"/>
      <c r="KH306" s="5"/>
      <c r="KI306" s="5"/>
      <c r="KJ306" s="5"/>
      <c r="KK306" s="5"/>
      <c r="KL306" s="5"/>
      <c r="KM306" s="5"/>
      <c r="KN306" s="5"/>
      <c r="KO306" s="5"/>
      <c r="KP306" s="5"/>
      <c r="KQ306" s="5"/>
      <c r="KR306" s="5"/>
      <c r="KS306" s="5"/>
      <c r="KT306" s="5"/>
      <c r="KU306" s="5"/>
      <c r="KV306" s="5"/>
      <c r="KW306" s="5"/>
      <c r="KX306" s="5"/>
      <c r="KY306" s="5"/>
      <c r="KZ306" s="5"/>
      <c r="LA306" s="5"/>
      <c r="LB306" s="5"/>
      <c r="LC306" s="5"/>
      <c r="LD306" s="5"/>
      <c r="LE306" s="5"/>
      <c r="LF306" s="5"/>
      <c r="LG306" s="5"/>
      <c r="LH306" s="5"/>
      <c r="LI306" s="5"/>
      <c r="LJ306" s="5"/>
      <c r="LK306" s="5"/>
      <c r="LL306" s="5"/>
      <c r="LM306" s="5"/>
      <c r="LN306" s="5"/>
      <c r="LO306" s="5"/>
      <c r="LP306" s="5"/>
      <c r="LQ306" s="5"/>
      <c r="LR306" s="5"/>
      <c r="LS306" s="5"/>
      <c r="LT306" s="5"/>
      <c r="LU306" s="5"/>
      <c r="LV306" s="5"/>
      <c r="LW306" s="5"/>
      <c r="LX306" s="5"/>
      <c r="LY306" s="5"/>
      <c r="LZ306" s="5"/>
      <c r="MA306" s="5"/>
      <c r="MB306" s="5"/>
      <c r="MC306" s="5"/>
      <c r="MD306" s="5"/>
      <c r="ME306" s="5"/>
      <c r="MF306" s="5"/>
      <c r="MG306" s="5"/>
      <c r="MH306" s="5"/>
      <c r="MI306" s="5"/>
      <c r="MJ306" s="5"/>
      <c r="MK306" s="5"/>
      <c r="ML306" s="5"/>
      <c r="MM306" s="5"/>
      <c r="MN306" s="5"/>
      <c r="MO306" s="5"/>
      <c r="MP306" s="5"/>
      <c r="MQ306" s="5"/>
      <c r="MR306" s="5"/>
      <c r="MS306" s="5"/>
      <c r="MT306" s="5"/>
      <c r="MU306" s="5"/>
      <c r="MV306" s="5"/>
      <c r="MW306" s="5"/>
      <c r="MX306" s="5"/>
      <c r="MY306" s="5"/>
      <c r="MZ306" s="5"/>
      <c r="NA306" s="5"/>
      <c r="NB306" s="5"/>
      <c r="NC306" s="5"/>
      <c r="ND306" s="5"/>
      <c r="NE306" s="5"/>
      <c r="NF306" s="5"/>
      <c r="NG306" s="5"/>
      <c r="NH306" s="5"/>
      <c r="NI306" s="5"/>
      <c r="NJ306" s="5"/>
      <c r="NK306" s="5"/>
      <c r="NL306" s="5"/>
      <c r="NM306" s="5"/>
      <c r="NN306" s="5"/>
      <c r="NO306" s="5"/>
      <c r="NP306" s="5"/>
      <c r="NQ306" s="5"/>
      <c r="NR306" s="5"/>
      <c r="NS306" s="5"/>
      <c r="NT306" s="5"/>
      <c r="NU306" s="5"/>
      <c r="NV306" s="5"/>
      <c r="NW306" s="5"/>
      <c r="NX306" s="5"/>
      <c r="NY306" s="5"/>
      <c r="NZ306" s="5"/>
      <c r="OA306" s="5"/>
      <c r="OB306" s="5"/>
      <c r="OC306" s="5"/>
      <c r="OD306" s="5"/>
      <c r="OE306" s="5"/>
      <c r="OF306" s="5"/>
      <c r="OG306" s="5"/>
      <c r="OH306" s="5"/>
      <c r="OI306" s="5"/>
      <c r="OJ306" s="5"/>
      <c r="OK306" s="5"/>
      <c r="OL306" s="5"/>
      <c r="OM306" s="5"/>
      <c r="ON306" s="5"/>
      <c r="OO306" s="5"/>
      <c r="OP306" s="5"/>
      <c r="OQ306" s="5"/>
      <c r="OR306" s="5"/>
      <c r="OS306" s="5"/>
      <c r="OT306" s="5"/>
      <c r="OU306" s="5"/>
      <c r="OV306" s="5"/>
      <c r="OW306" s="5"/>
      <c r="OX306" s="5"/>
      <c r="OY306" s="5"/>
      <c r="OZ306" s="5"/>
      <c r="PA306" s="5"/>
      <c r="PB306" s="5"/>
      <c r="PC306" s="5"/>
      <c r="PD306" s="5"/>
      <c r="PE306" s="5"/>
      <c r="PF306" s="5"/>
      <c r="PG306" s="5"/>
      <c r="PH306" s="5"/>
      <c r="PI306" s="5"/>
      <c r="PJ306" s="5"/>
      <c r="PK306" s="5"/>
      <c r="PL306" s="5"/>
      <c r="PM306" s="5"/>
      <c r="PN306" s="5"/>
      <c r="PO306" s="5"/>
      <c r="PP306" s="5"/>
      <c r="PQ306" s="5"/>
      <c r="PR306" s="5"/>
      <c r="PS306" s="5"/>
      <c r="PT306" s="5"/>
      <c r="PU306" s="5"/>
      <c r="PV306" s="5"/>
      <c r="PW306" s="5"/>
      <c r="PX306" s="5"/>
      <c r="PY306" s="5"/>
      <c r="PZ306" s="5"/>
      <c r="QA306" s="5"/>
      <c r="QB306" s="5"/>
      <c r="QC306" s="5"/>
      <c r="QD306" s="5"/>
      <c r="QE306" s="5"/>
      <c r="QF306" s="5"/>
      <c r="QG306" s="5"/>
      <c r="QH306" s="5"/>
      <c r="QI306" s="5"/>
      <c r="QJ306" s="5"/>
      <c r="QK306" s="5"/>
      <c r="QL306" s="5"/>
      <c r="QM306" s="5"/>
      <c r="QN306" s="5"/>
      <c r="QO306" s="5"/>
      <c r="QP306" s="5"/>
      <c r="QQ306" s="5"/>
      <c r="QR306" s="5"/>
      <c r="QS306" s="5"/>
      <c r="QT306" s="5"/>
      <c r="QU306" s="5"/>
      <c r="QV306" s="5"/>
      <c r="QW306" s="5"/>
      <c r="QX306" s="5"/>
      <c r="QY306" s="5"/>
      <c r="QZ306" s="5"/>
      <c r="RA306" s="5"/>
      <c r="RB306" s="5"/>
      <c r="RC306" s="5"/>
      <c r="RD306" s="5"/>
      <c r="RE306" s="5"/>
      <c r="RF306" s="5"/>
      <c r="RG306" s="5"/>
      <c r="RH306" s="5"/>
      <c r="RI306" s="5"/>
      <c r="RJ306" s="5"/>
      <c r="RK306" s="5"/>
      <c r="RL306" s="5"/>
      <c r="RM306" s="5"/>
      <c r="RN306" s="5"/>
      <c r="RO306" s="5"/>
      <c r="RP306" s="5"/>
      <c r="RQ306" s="5"/>
      <c r="RR306" s="5"/>
      <c r="RS306" s="5"/>
      <c r="RT306" s="5"/>
      <c r="RU306" s="5"/>
      <c r="RV306" s="5"/>
      <c r="RW306" s="5"/>
      <c r="RX306" s="5"/>
      <c r="RY306" s="5"/>
      <c r="RZ306" s="5"/>
      <c r="SA306" s="5"/>
      <c r="SB306" s="5"/>
      <c r="SC306" s="5"/>
      <c r="SD306" s="5"/>
      <c r="SE306" s="5"/>
      <c r="SF306" s="5"/>
      <c r="SG306" s="5"/>
      <c r="SH306" s="5"/>
      <c r="SI306" s="5"/>
      <c r="SJ306" s="5"/>
      <c r="SK306" s="5"/>
      <c r="SL306" s="5"/>
      <c r="SM306" s="5"/>
      <c r="SN306" s="5"/>
      <c r="SO306" s="5"/>
      <c r="SP306" s="5"/>
      <c r="SQ306" s="5"/>
      <c r="SR306" s="5"/>
      <c r="SS306" s="5"/>
      <c r="ST306" s="5"/>
      <c r="SU306" s="5"/>
      <c r="SV306" s="5"/>
      <c r="SW306" s="5"/>
      <c r="SX306" s="5"/>
      <c r="SY306" s="5"/>
      <c r="SZ306" s="5"/>
      <c r="TA306" s="5"/>
      <c r="TB306" s="5"/>
      <c r="TC306" s="5"/>
      <c r="TD306" s="5"/>
      <c r="TE306" s="5"/>
      <c r="TF306" s="5"/>
      <c r="TG306" s="5"/>
      <c r="TH306" s="5"/>
      <c r="TI306" s="5"/>
      <c r="TJ306" s="5"/>
      <c r="TK306" s="5"/>
      <c r="TL306" s="5"/>
      <c r="TM306" s="5"/>
      <c r="TN306" s="5"/>
      <c r="TO306" s="5"/>
      <c r="TP306" s="5"/>
      <c r="TQ306" s="5"/>
      <c r="TR306" s="5"/>
      <c r="TS306" s="5"/>
      <c r="TT306" s="5"/>
      <c r="TU306" s="5"/>
      <c r="TV306" s="5"/>
      <c r="TW306" s="5"/>
      <c r="TX306" s="5"/>
      <c r="TY306" s="5"/>
      <c r="TZ306" s="5"/>
      <c r="UA306" s="5"/>
      <c r="UB306" s="5"/>
      <c r="UC306" s="5"/>
      <c r="UD306" s="5"/>
      <c r="UE306" s="5"/>
      <c r="UF306" s="5"/>
      <c r="UG306" s="5"/>
      <c r="UH306" s="5"/>
      <c r="UI306" s="5"/>
      <c r="UJ306" s="5"/>
      <c r="UK306" s="5"/>
      <c r="UL306" s="5"/>
      <c r="UM306" s="5"/>
      <c r="UN306" s="5"/>
      <c r="UO306" s="5"/>
      <c r="UP306" s="5"/>
      <c r="UQ306" s="5"/>
      <c r="UR306" s="5"/>
      <c r="US306" s="5"/>
      <c r="UT306" s="5"/>
      <c r="UU306" s="5"/>
      <c r="UV306" s="5"/>
      <c r="UW306" s="5"/>
      <c r="UX306" s="5"/>
      <c r="UY306" s="5"/>
      <c r="UZ306" s="5"/>
      <c r="VA306" s="5"/>
      <c r="VB306" s="5"/>
      <c r="VC306" s="5"/>
      <c r="VD306" s="5"/>
      <c r="VE306" s="5"/>
      <c r="VF306" s="5"/>
      <c r="VG306" s="5"/>
      <c r="VH306" s="5"/>
      <c r="VI306" s="5"/>
      <c r="VJ306" s="5"/>
      <c r="VK306" s="5"/>
      <c r="VL306" s="5"/>
      <c r="VM306" s="5"/>
      <c r="VN306" s="5"/>
      <c r="VO306" s="5"/>
      <c r="VP306" s="5"/>
      <c r="VQ306" s="5"/>
      <c r="VR306" s="5"/>
      <c r="VS306" s="5"/>
      <c r="VT306" s="5"/>
      <c r="VU306" s="5"/>
      <c r="VV306" s="5"/>
      <c r="VW306" s="5"/>
      <c r="VX306" s="5"/>
      <c r="VY306" s="5"/>
      <c r="VZ306" s="5"/>
      <c r="WA306" s="5"/>
      <c r="WB306" s="5"/>
      <c r="WC306" s="5"/>
      <c r="WD306" s="5"/>
      <c r="WE306" s="5"/>
      <c r="WF306" s="5"/>
      <c r="WG306" s="5"/>
      <c r="WH306" s="5"/>
      <c r="WI306" s="5"/>
      <c r="WJ306" s="5"/>
      <c r="WK306" s="5"/>
      <c r="WL306" s="5"/>
      <c r="WM306" s="5"/>
      <c r="WN306" s="5"/>
      <c r="WO306" s="5"/>
      <c r="WP306" s="5"/>
      <c r="WQ306" s="5"/>
      <c r="WR306" s="5"/>
      <c r="WS306" s="5"/>
      <c r="WT306" s="5"/>
      <c r="WU306" s="5"/>
      <c r="WV306" s="5"/>
      <c r="WW306" s="5"/>
      <c r="WX306" s="5"/>
      <c r="WY306" s="5"/>
      <c r="WZ306" s="5"/>
      <c r="XA306" s="5"/>
      <c r="XB306" s="5"/>
      <c r="XC306" s="5"/>
      <c r="XD306" s="5"/>
      <c r="XE306" s="5"/>
      <c r="XF306" s="5"/>
      <c r="XG306" s="5"/>
      <c r="XH306" s="5"/>
      <c r="XI306" s="5"/>
      <c r="XJ306" s="5"/>
      <c r="XK306" s="5"/>
      <c r="XL306" s="5"/>
      <c r="XM306" s="5"/>
      <c r="XN306" s="5"/>
      <c r="XO306" s="5"/>
      <c r="XP306" s="5"/>
      <c r="XQ306" s="5"/>
      <c r="XR306" s="5"/>
      <c r="XS306" s="5"/>
      <c r="XT306" s="5"/>
      <c r="XU306" s="5"/>
      <c r="XV306" s="5"/>
      <c r="XW306" s="5"/>
      <c r="XX306" s="5"/>
      <c r="XY306" s="5"/>
      <c r="XZ306" s="5"/>
      <c r="YA306" s="5"/>
      <c r="YB306" s="5"/>
      <c r="YC306" s="5"/>
      <c r="YD306" s="5"/>
      <c r="YE306" s="5"/>
      <c r="YF306" s="5"/>
      <c r="YG306" s="5"/>
      <c r="YH306" s="5"/>
      <c r="YI306" s="5"/>
      <c r="YJ306" s="5"/>
      <c r="YK306" s="5"/>
      <c r="YL306" s="5"/>
      <c r="YM306" s="5"/>
      <c r="YN306" s="5"/>
      <c r="YO306" s="5"/>
      <c r="YP306" s="5"/>
      <c r="YQ306" s="5"/>
      <c r="YR306" s="5"/>
      <c r="YS306" s="5"/>
      <c r="YT306" s="5"/>
      <c r="YU306" s="5"/>
      <c r="YV306" s="5"/>
      <c r="YW306" s="5"/>
      <c r="YX306" s="5"/>
      <c r="YY306" s="5"/>
      <c r="YZ306" s="5"/>
      <c r="ZA306" s="5"/>
      <c r="ZB306" s="5"/>
      <c r="ZC306" s="5"/>
      <c r="ZD306" s="5"/>
      <c r="ZE306" s="5"/>
      <c r="ZF306" s="5"/>
      <c r="ZG306" s="5"/>
      <c r="ZH306" s="5"/>
      <c r="ZI306" s="5"/>
      <c r="ZJ306" s="5"/>
      <c r="ZK306" s="5"/>
      <c r="ZL306" s="5"/>
      <c r="ZM306" s="5"/>
      <c r="ZN306" s="5"/>
      <c r="ZO306" s="5"/>
      <c r="ZP306" s="5"/>
      <c r="ZQ306" s="5"/>
      <c r="ZR306" s="5"/>
      <c r="ZS306" s="5"/>
      <c r="ZT306" s="5"/>
      <c r="ZU306" s="5"/>
      <c r="ZV306" s="5"/>
      <c r="ZW306" s="5"/>
      <c r="ZX306" s="5"/>
      <c r="ZY306" s="5"/>
      <c r="ZZ306" s="5"/>
      <c r="AAA306" s="5"/>
      <c r="AAB306" s="5"/>
      <c r="AAC306" s="5"/>
      <c r="AAD306" s="5"/>
      <c r="AAE306" s="5"/>
      <c r="AAF306" s="5"/>
      <c r="AAG306" s="5"/>
      <c r="AAH306" s="5"/>
      <c r="AAI306" s="5"/>
      <c r="AAJ306" s="5"/>
      <c r="AAK306" s="5"/>
      <c r="AAL306" s="5"/>
      <c r="AAM306" s="5"/>
      <c r="AAN306" s="5"/>
      <c r="AAO306" s="5"/>
      <c r="AAP306" s="5"/>
      <c r="AAQ306" s="5"/>
      <c r="AAR306" s="5"/>
      <c r="AAS306" s="5"/>
      <c r="AAT306" s="5"/>
      <c r="AAU306" s="5"/>
      <c r="AAV306" s="5"/>
      <c r="AAW306" s="5"/>
      <c r="AAX306" s="5"/>
      <c r="AAY306" s="5"/>
      <c r="AAZ306" s="5"/>
      <c r="ABA306" s="5"/>
      <c r="ABB306" s="5"/>
      <c r="ABC306" s="5"/>
      <c r="ABD306" s="5"/>
      <c r="ABE306" s="5"/>
      <c r="ABF306" s="5"/>
      <c r="ABG306" s="5"/>
      <c r="ABH306" s="5"/>
      <c r="ABI306" s="5"/>
      <c r="ABJ306" s="5"/>
      <c r="ABK306" s="5"/>
      <c r="ABL306" s="5"/>
      <c r="ABM306" s="5"/>
      <c r="ABN306" s="5"/>
      <c r="ABO306" s="5"/>
      <c r="ABP306" s="5"/>
      <c r="ABQ306" s="5"/>
      <c r="ABR306" s="5"/>
      <c r="ABS306" s="5"/>
      <c r="ABT306" s="5"/>
      <c r="ABU306" s="5"/>
      <c r="ABV306" s="5"/>
      <c r="ABW306" s="5"/>
      <c r="ABX306" s="5"/>
      <c r="ABY306" s="5"/>
      <c r="ABZ306" s="5"/>
      <c r="ACA306" s="5"/>
      <c r="ACB306" s="5"/>
      <c r="ACC306" s="5"/>
      <c r="ACD306" s="5"/>
      <c r="ACE306" s="5"/>
      <c r="ACF306" s="5"/>
      <c r="ACG306" s="5"/>
      <c r="ACH306" s="5"/>
      <c r="ACI306" s="5"/>
      <c r="ACJ306" s="5"/>
      <c r="ACK306" s="5"/>
      <c r="ACL306" s="5"/>
      <c r="ACM306" s="5"/>
      <c r="ACN306" s="5"/>
      <c r="ACO306" s="5"/>
      <c r="ACP306" s="5"/>
      <c r="ACQ306" s="5"/>
      <c r="ACR306" s="5"/>
      <c r="ACS306" s="5"/>
      <c r="ACT306" s="5"/>
      <c r="ACU306" s="5"/>
      <c r="ACV306" s="5"/>
      <c r="ACW306" s="5"/>
      <c r="ACX306" s="5"/>
      <c r="ACY306" s="5"/>
      <c r="ACZ306" s="5"/>
      <c r="ADA306" s="5"/>
      <c r="ADB306" s="5"/>
      <c r="ADC306" s="5"/>
      <c r="ADD306" s="5"/>
      <c r="ADE306" s="5"/>
      <c r="ADF306" s="5"/>
      <c r="ADG306" s="5"/>
      <c r="ADH306" s="5"/>
      <c r="ADI306" s="5"/>
      <c r="ADJ306" s="5"/>
      <c r="ADK306" s="5"/>
      <c r="ADL306" s="5"/>
      <c r="ADM306" s="5"/>
      <c r="ADN306" s="5"/>
      <c r="ADO306" s="5"/>
      <c r="ADP306" s="5"/>
      <c r="ADQ306" s="5"/>
      <c r="ADR306" s="5"/>
      <c r="ADS306" s="5"/>
      <c r="ADT306" s="5"/>
      <c r="ADU306" s="5"/>
      <c r="ADV306" s="5"/>
      <c r="ADW306" s="5"/>
      <c r="ADX306" s="5"/>
      <c r="ADY306" s="5"/>
      <c r="ADZ306" s="5"/>
      <c r="AEA306" s="5"/>
      <c r="AEB306" s="5"/>
      <c r="AEC306" s="5"/>
      <c r="AED306" s="5"/>
      <c r="AEE306" s="5"/>
      <c r="AEF306" s="5"/>
      <c r="AEG306" s="5"/>
      <c r="AEH306" s="5"/>
      <c r="AEI306" s="5"/>
      <c r="AEJ306" s="5"/>
      <c r="AEK306" s="5"/>
      <c r="AEL306" s="5"/>
      <c r="AEM306" s="5"/>
      <c r="AEN306" s="5"/>
      <c r="AEO306" s="5"/>
      <c r="AEP306" s="5"/>
      <c r="AEQ306" s="5"/>
      <c r="AER306" s="5"/>
      <c r="AES306" s="5"/>
      <c r="AET306" s="5"/>
      <c r="AEU306" s="5"/>
      <c r="AEV306" s="5"/>
      <c r="AEW306" s="5"/>
      <c r="AEX306" s="5"/>
      <c r="AEY306" s="5"/>
      <c r="AEZ306" s="5"/>
      <c r="AFA306" s="5"/>
      <c r="AFB306" s="5"/>
      <c r="AFC306" s="5"/>
      <c r="AFD306" s="5"/>
      <c r="AFE306" s="5"/>
      <c r="AFF306" s="5"/>
      <c r="AFG306" s="5"/>
      <c r="AFH306" s="5"/>
      <c r="AFI306" s="5"/>
      <c r="AFJ306" s="5"/>
      <c r="AFK306" s="5"/>
      <c r="AFL306" s="5"/>
      <c r="AFM306" s="5"/>
      <c r="AFN306" s="5"/>
      <c r="AFO306" s="5"/>
      <c r="AFP306" s="5"/>
      <c r="AFQ306" s="5"/>
      <c r="AFR306" s="5"/>
      <c r="AFS306" s="5"/>
      <c r="AFT306" s="5"/>
      <c r="AFU306" s="5"/>
      <c r="AFV306" s="5"/>
      <c r="AFW306" s="5"/>
      <c r="AFX306" s="5"/>
      <c r="AFY306" s="5"/>
      <c r="AFZ306" s="5"/>
      <c r="AGA306" s="5"/>
      <c r="AGB306" s="5"/>
      <c r="AGC306" s="5"/>
      <c r="AGD306" s="5"/>
      <c r="AGE306" s="5"/>
      <c r="AGF306" s="5"/>
      <c r="AGG306" s="5"/>
      <c r="AGH306" s="5"/>
      <c r="AGI306" s="5"/>
      <c r="AGJ306" s="5"/>
      <c r="AGK306" s="5"/>
      <c r="AGL306" s="5"/>
      <c r="AGM306" s="5"/>
      <c r="AGN306" s="5"/>
      <c r="AGO306" s="5"/>
      <c r="AGP306" s="5"/>
      <c r="AGQ306" s="5"/>
      <c r="AGR306" s="5"/>
      <c r="AGS306" s="5"/>
      <c r="AGT306" s="5"/>
      <c r="AGU306" s="5"/>
      <c r="AGV306" s="5"/>
      <c r="AGW306" s="5"/>
      <c r="AGX306" s="5"/>
      <c r="AGY306" s="5"/>
      <c r="AGZ306" s="5"/>
      <c r="AHA306" s="5"/>
      <c r="AHB306" s="5"/>
      <c r="AHC306" s="5"/>
      <c r="AHD306" s="5"/>
      <c r="AHE306" s="5"/>
      <c r="AHF306" s="5"/>
      <c r="AHG306" s="5"/>
      <c r="AHH306" s="5"/>
      <c r="AHI306" s="5"/>
      <c r="AHJ306" s="5"/>
      <c r="AHK306" s="5"/>
      <c r="AHL306" s="5"/>
      <c r="AHM306" s="5"/>
      <c r="AHN306" s="5"/>
      <c r="AHO306" s="5"/>
      <c r="AHP306" s="5"/>
      <c r="AHQ306" s="5"/>
      <c r="AHR306" s="5"/>
    </row>
    <row r="307" spans="1:902" ht="19.5">
      <c r="A307" s="140"/>
      <c r="B307" s="37"/>
      <c r="C307" s="37"/>
      <c r="D307" s="141"/>
      <c r="E307" s="48"/>
      <c r="F307" s="48"/>
      <c r="G307" s="142"/>
      <c r="H307" s="153">
        <v>1.65</v>
      </c>
      <c r="I307" s="147">
        <v>1E-3</v>
      </c>
      <c r="J307" s="71">
        <v>-3.96E-3</v>
      </c>
      <c r="K307" s="144">
        <v>1.0000000000000001E-5</v>
      </c>
      <c r="N307" s="5"/>
      <c r="Q307" s="122"/>
      <c r="W307" s="103"/>
      <c r="Y307" s="48"/>
      <c r="Z307" s="48"/>
      <c r="AA307" s="49"/>
      <c r="AB307" s="14"/>
      <c r="AC307" s="5"/>
      <c r="AD307" s="5"/>
      <c r="AE307" s="5"/>
      <c r="AF307" s="5"/>
      <c r="AG307" s="5"/>
      <c r="AH307" s="5"/>
      <c r="AI307" s="122"/>
      <c r="AJ307" s="134"/>
      <c r="AK307" s="134"/>
      <c r="AL307" s="134"/>
      <c r="AO307" s="5"/>
      <c r="AP307" s="5"/>
      <c r="AQ307" s="5"/>
      <c r="AR307" s="5"/>
      <c r="AS307" s="135"/>
      <c r="AT307" s="135"/>
      <c r="AU307" s="136"/>
      <c r="AV307" s="5"/>
      <c r="AW307" s="5"/>
      <c r="AX307" s="5"/>
      <c r="AY307" s="122"/>
      <c r="AZ307" s="137"/>
      <c r="BA307" s="145"/>
      <c r="BB307" s="139"/>
      <c r="BC307" s="5"/>
      <c r="BD307" s="5"/>
      <c r="BE307" s="5"/>
      <c r="BF307" s="5"/>
      <c r="BG307" s="5"/>
      <c r="BH307" s="5"/>
      <c r="BI307" s="5"/>
      <c r="BJ307" s="5"/>
      <c r="BK307" s="5"/>
      <c r="BL307" s="5"/>
      <c r="BM307" s="5"/>
      <c r="BN307" s="5"/>
      <c r="BO307" s="5"/>
      <c r="BP307" s="5"/>
      <c r="BQ307" s="5"/>
      <c r="BR307" s="5"/>
      <c r="BS307" s="5"/>
      <c r="BT307" s="5"/>
      <c r="BU307" s="5"/>
      <c r="BV307" s="5"/>
      <c r="BW307" s="5"/>
      <c r="BX307" s="5"/>
      <c r="BY307" s="5"/>
      <c r="BZ307" s="5"/>
      <c r="CA307" s="5"/>
      <c r="CB307" s="5"/>
      <c r="CC307" s="5"/>
      <c r="CD307" s="5"/>
      <c r="CE307" s="5"/>
      <c r="CF307" s="5"/>
      <c r="CG307" s="5"/>
      <c r="CH307" s="5"/>
      <c r="CI307" s="5"/>
      <c r="CJ307" s="5"/>
      <c r="CK307" s="5"/>
      <c r="CL307" s="5"/>
      <c r="CM307" s="5"/>
      <c r="CN307" s="5"/>
      <c r="CO307" s="5"/>
      <c r="CP307" s="5"/>
      <c r="CQ307" s="5"/>
      <c r="CR307" s="5"/>
      <c r="CS307" s="5"/>
      <c r="CT307" s="5"/>
      <c r="CU307" s="5"/>
      <c r="CV307" s="5"/>
      <c r="CW307" s="5"/>
      <c r="CX307" s="5"/>
      <c r="CY307" s="5"/>
      <c r="CZ307" s="5"/>
      <c r="DA307" s="5"/>
      <c r="DB307" s="5"/>
      <c r="DC307" s="5"/>
      <c r="DD307" s="5"/>
      <c r="DE307" s="5"/>
      <c r="DF307" s="5"/>
      <c r="DG307" s="5"/>
      <c r="DH307" s="5"/>
      <c r="DI307" s="5"/>
      <c r="DJ307" s="5"/>
      <c r="DK307" s="5"/>
      <c r="DL307" s="5"/>
      <c r="DM307" s="5"/>
      <c r="DN307" s="5"/>
      <c r="DO307" s="5"/>
      <c r="DP307" s="5"/>
      <c r="DQ307" s="5"/>
      <c r="DR307" s="5"/>
      <c r="DS307" s="5"/>
      <c r="DT307" s="5"/>
      <c r="DU307" s="5"/>
      <c r="DV307" s="5"/>
      <c r="DW307" s="5"/>
      <c r="DX307" s="5"/>
      <c r="DY307" s="5"/>
      <c r="DZ307" s="5"/>
      <c r="EA307" s="5"/>
      <c r="EB307" s="5"/>
      <c r="EC307" s="5"/>
      <c r="ED307" s="5"/>
      <c r="EE307" s="5"/>
      <c r="EF307" s="5"/>
      <c r="EG307" s="5"/>
      <c r="EH307" s="5"/>
      <c r="EI307" s="5"/>
      <c r="EJ307" s="5"/>
      <c r="EK307" s="5"/>
      <c r="EL307" s="5"/>
      <c r="EM307" s="5"/>
      <c r="EN307" s="5"/>
      <c r="EO307" s="5"/>
      <c r="EP307" s="5"/>
      <c r="EQ307" s="5"/>
      <c r="ER307" s="5"/>
      <c r="ES307" s="5"/>
      <c r="ET307" s="5"/>
      <c r="EU307" s="5"/>
      <c r="EV307" s="5"/>
      <c r="EW307" s="5"/>
      <c r="EX307" s="5"/>
      <c r="EY307" s="5"/>
      <c r="EZ307" s="5"/>
      <c r="FA307" s="5"/>
      <c r="FB307" s="5"/>
      <c r="FC307" s="5"/>
      <c r="FD307" s="5"/>
      <c r="FE307" s="5"/>
      <c r="FF307" s="5"/>
      <c r="FG307" s="5"/>
      <c r="FH307" s="5"/>
      <c r="FI307" s="5"/>
      <c r="FJ307" s="5"/>
      <c r="FK307" s="5"/>
      <c r="FL307" s="5"/>
      <c r="FM307" s="5"/>
      <c r="FN307" s="5"/>
      <c r="FO307" s="5"/>
      <c r="FP307" s="5"/>
      <c r="FQ307" s="5"/>
      <c r="FR307" s="5"/>
      <c r="FS307" s="5"/>
      <c r="FT307" s="5"/>
      <c r="FU307" s="5"/>
      <c r="FV307" s="5"/>
      <c r="FW307" s="5"/>
      <c r="FX307" s="5"/>
      <c r="FY307" s="5"/>
      <c r="FZ307" s="5"/>
      <c r="GA307" s="5"/>
      <c r="GB307" s="5"/>
      <c r="GC307" s="5"/>
      <c r="GD307" s="5"/>
      <c r="GE307" s="5"/>
      <c r="GF307" s="5"/>
      <c r="GG307" s="5"/>
      <c r="GH307" s="5"/>
      <c r="GI307" s="5"/>
      <c r="GJ307" s="5"/>
      <c r="GK307" s="5"/>
      <c r="GL307" s="5"/>
      <c r="GM307" s="5"/>
      <c r="GN307" s="5"/>
      <c r="GO307" s="5"/>
      <c r="GP307" s="5"/>
      <c r="GQ307" s="5"/>
      <c r="GR307" s="5"/>
      <c r="GS307" s="5"/>
      <c r="GT307" s="5"/>
      <c r="GU307" s="5"/>
      <c r="GV307" s="5"/>
      <c r="GW307" s="5"/>
      <c r="GX307" s="5"/>
      <c r="GY307" s="5"/>
      <c r="GZ307" s="5"/>
      <c r="HA307" s="5"/>
      <c r="HB307" s="5"/>
      <c r="HC307" s="5"/>
      <c r="HD307" s="5"/>
      <c r="HE307" s="5"/>
      <c r="HF307" s="5"/>
      <c r="HG307" s="5"/>
      <c r="HH307" s="5"/>
      <c r="HI307" s="5"/>
      <c r="HJ307" s="5"/>
      <c r="HK307" s="5"/>
      <c r="HL307" s="5"/>
      <c r="HM307" s="5"/>
      <c r="HN307" s="5"/>
      <c r="HO307" s="5"/>
      <c r="HP307" s="5"/>
      <c r="HQ307" s="5"/>
      <c r="HR307" s="5"/>
      <c r="HS307" s="5"/>
      <c r="HT307" s="5"/>
      <c r="HU307" s="5"/>
      <c r="HV307" s="5"/>
      <c r="HW307" s="5"/>
      <c r="HX307" s="5"/>
      <c r="HY307" s="5"/>
      <c r="HZ307" s="5"/>
      <c r="IA307" s="5"/>
      <c r="IB307" s="5"/>
      <c r="IC307" s="5"/>
      <c r="ID307" s="5"/>
      <c r="IE307" s="5"/>
      <c r="IF307" s="5"/>
      <c r="IG307" s="5"/>
      <c r="IH307" s="5"/>
      <c r="II307" s="5"/>
      <c r="IJ307" s="5"/>
      <c r="IK307" s="5"/>
      <c r="IL307" s="5"/>
      <c r="IM307" s="5"/>
      <c r="IN307" s="5"/>
      <c r="IO307" s="5"/>
      <c r="IP307" s="5"/>
      <c r="IQ307" s="5"/>
      <c r="IR307" s="5"/>
      <c r="IS307" s="5"/>
      <c r="IT307" s="5"/>
      <c r="IU307" s="5"/>
      <c r="IV307" s="5"/>
      <c r="IW307" s="5"/>
      <c r="IX307" s="5"/>
      <c r="IY307" s="5"/>
      <c r="IZ307" s="5"/>
      <c r="JA307" s="5"/>
      <c r="JB307" s="5"/>
      <c r="JC307" s="5"/>
      <c r="JD307" s="5"/>
      <c r="JE307" s="5"/>
      <c r="JF307" s="5"/>
      <c r="JG307" s="5"/>
      <c r="JH307" s="5"/>
      <c r="JI307" s="5"/>
      <c r="JJ307" s="5"/>
      <c r="JK307" s="5"/>
      <c r="JL307" s="5"/>
      <c r="JM307" s="5"/>
      <c r="JN307" s="5"/>
      <c r="JO307" s="5"/>
      <c r="JP307" s="5"/>
      <c r="JQ307" s="5"/>
      <c r="JR307" s="5"/>
      <c r="JS307" s="5"/>
      <c r="JT307" s="5"/>
      <c r="JU307" s="5"/>
      <c r="JV307" s="5"/>
      <c r="JW307" s="5"/>
      <c r="JX307" s="5"/>
      <c r="JY307" s="5"/>
      <c r="JZ307" s="5"/>
      <c r="KA307" s="5"/>
      <c r="KB307" s="5"/>
      <c r="KC307" s="5"/>
      <c r="KD307" s="5"/>
      <c r="KE307" s="5"/>
      <c r="KF307" s="5"/>
      <c r="KG307" s="5"/>
      <c r="KH307" s="5"/>
      <c r="KI307" s="5"/>
      <c r="KJ307" s="5"/>
      <c r="KK307" s="5"/>
      <c r="KL307" s="5"/>
      <c r="KM307" s="5"/>
      <c r="KN307" s="5"/>
      <c r="KO307" s="5"/>
      <c r="KP307" s="5"/>
      <c r="KQ307" s="5"/>
      <c r="KR307" s="5"/>
      <c r="KS307" s="5"/>
      <c r="KT307" s="5"/>
      <c r="KU307" s="5"/>
      <c r="KV307" s="5"/>
      <c r="KW307" s="5"/>
      <c r="KX307" s="5"/>
      <c r="KY307" s="5"/>
      <c r="KZ307" s="5"/>
      <c r="LA307" s="5"/>
      <c r="LB307" s="5"/>
      <c r="LC307" s="5"/>
      <c r="LD307" s="5"/>
      <c r="LE307" s="5"/>
      <c r="LF307" s="5"/>
      <c r="LG307" s="5"/>
      <c r="LH307" s="5"/>
      <c r="LI307" s="5"/>
      <c r="LJ307" s="5"/>
      <c r="LK307" s="5"/>
      <c r="LL307" s="5"/>
      <c r="LM307" s="5"/>
      <c r="LN307" s="5"/>
      <c r="LO307" s="5"/>
      <c r="LP307" s="5"/>
      <c r="LQ307" s="5"/>
      <c r="LR307" s="5"/>
      <c r="LS307" s="5"/>
      <c r="LT307" s="5"/>
      <c r="LU307" s="5"/>
      <c r="LV307" s="5"/>
      <c r="LW307" s="5"/>
      <c r="LX307" s="5"/>
      <c r="LY307" s="5"/>
      <c r="LZ307" s="5"/>
      <c r="MA307" s="5"/>
      <c r="MB307" s="5"/>
      <c r="MC307" s="5"/>
      <c r="MD307" s="5"/>
      <c r="ME307" s="5"/>
      <c r="MF307" s="5"/>
      <c r="MG307" s="5"/>
      <c r="MH307" s="5"/>
      <c r="MI307" s="5"/>
      <c r="MJ307" s="5"/>
      <c r="MK307" s="5"/>
      <c r="ML307" s="5"/>
      <c r="MM307" s="5"/>
      <c r="MN307" s="5"/>
      <c r="MO307" s="5"/>
      <c r="MP307" s="5"/>
      <c r="MQ307" s="5"/>
      <c r="MR307" s="5"/>
      <c r="MS307" s="5"/>
      <c r="MT307" s="5"/>
      <c r="MU307" s="5"/>
      <c r="MV307" s="5"/>
      <c r="MW307" s="5"/>
      <c r="MX307" s="5"/>
      <c r="MY307" s="5"/>
      <c r="MZ307" s="5"/>
      <c r="NA307" s="5"/>
      <c r="NB307" s="5"/>
      <c r="NC307" s="5"/>
      <c r="ND307" s="5"/>
      <c r="NE307" s="5"/>
      <c r="NF307" s="5"/>
      <c r="NG307" s="5"/>
      <c r="NH307" s="5"/>
      <c r="NI307" s="5"/>
      <c r="NJ307" s="5"/>
      <c r="NK307" s="5"/>
      <c r="NL307" s="5"/>
      <c r="NM307" s="5"/>
      <c r="NN307" s="5"/>
      <c r="NO307" s="5"/>
      <c r="NP307" s="5"/>
      <c r="NQ307" s="5"/>
      <c r="NR307" s="5"/>
      <c r="NS307" s="5"/>
      <c r="NT307" s="5"/>
      <c r="NU307" s="5"/>
      <c r="NV307" s="5"/>
      <c r="NW307" s="5"/>
      <c r="NX307" s="5"/>
      <c r="NY307" s="5"/>
      <c r="NZ307" s="5"/>
      <c r="OA307" s="5"/>
      <c r="OB307" s="5"/>
      <c r="OC307" s="5"/>
      <c r="OD307" s="5"/>
      <c r="OE307" s="5"/>
      <c r="OF307" s="5"/>
      <c r="OG307" s="5"/>
      <c r="OH307" s="5"/>
      <c r="OI307" s="5"/>
      <c r="OJ307" s="5"/>
      <c r="OK307" s="5"/>
      <c r="OL307" s="5"/>
      <c r="OM307" s="5"/>
      <c r="ON307" s="5"/>
      <c r="OO307" s="5"/>
      <c r="OP307" s="5"/>
      <c r="OQ307" s="5"/>
      <c r="OR307" s="5"/>
      <c r="OS307" s="5"/>
      <c r="OT307" s="5"/>
      <c r="OU307" s="5"/>
      <c r="OV307" s="5"/>
      <c r="OW307" s="5"/>
      <c r="OX307" s="5"/>
      <c r="OY307" s="5"/>
      <c r="OZ307" s="5"/>
      <c r="PA307" s="5"/>
      <c r="PB307" s="5"/>
      <c r="PC307" s="5"/>
      <c r="PD307" s="5"/>
      <c r="PE307" s="5"/>
      <c r="PF307" s="5"/>
      <c r="PG307" s="5"/>
      <c r="PH307" s="5"/>
      <c r="PI307" s="5"/>
      <c r="PJ307" s="5"/>
      <c r="PK307" s="5"/>
      <c r="PL307" s="5"/>
      <c r="PM307" s="5"/>
      <c r="PN307" s="5"/>
      <c r="PO307" s="5"/>
      <c r="PP307" s="5"/>
      <c r="PQ307" s="5"/>
      <c r="PR307" s="5"/>
      <c r="PS307" s="5"/>
      <c r="PT307" s="5"/>
      <c r="PU307" s="5"/>
      <c r="PV307" s="5"/>
      <c r="PW307" s="5"/>
      <c r="PX307" s="5"/>
      <c r="PY307" s="5"/>
      <c r="PZ307" s="5"/>
      <c r="QA307" s="5"/>
      <c r="QB307" s="5"/>
      <c r="QC307" s="5"/>
      <c r="QD307" s="5"/>
      <c r="QE307" s="5"/>
      <c r="QF307" s="5"/>
      <c r="QG307" s="5"/>
      <c r="QH307" s="5"/>
      <c r="QI307" s="5"/>
      <c r="QJ307" s="5"/>
      <c r="QK307" s="5"/>
      <c r="QL307" s="5"/>
      <c r="QM307" s="5"/>
      <c r="QN307" s="5"/>
      <c r="QO307" s="5"/>
      <c r="QP307" s="5"/>
      <c r="QQ307" s="5"/>
      <c r="QR307" s="5"/>
      <c r="QS307" s="5"/>
      <c r="QT307" s="5"/>
      <c r="QU307" s="5"/>
      <c r="QV307" s="5"/>
      <c r="QW307" s="5"/>
      <c r="QX307" s="5"/>
      <c r="QY307" s="5"/>
      <c r="QZ307" s="5"/>
      <c r="RA307" s="5"/>
      <c r="RB307" s="5"/>
      <c r="RC307" s="5"/>
      <c r="RD307" s="5"/>
      <c r="RE307" s="5"/>
      <c r="RF307" s="5"/>
      <c r="RG307" s="5"/>
      <c r="RH307" s="5"/>
      <c r="RI307" s="5"/>
      <c r="RJ307" s="5"/>
      <c r="RK307" s="5"/>
      <c r="RL307" s="5"/>
      <c r="RM307" s="5"/>
      <c r="RN307" s="5"/>
      <c r="RO307" s="5"/>
      <c r="RP307" s="5"/>
      <c r="RQ307" s="5"/>
      <c r="RR307" s="5"/>
      <c r="RS307" s="5"/>
      <c r="RT307" s="5"/>
      <c r="RU307" s="5"/>
      <c r="RV307" s="5"/>
      <c r="RW307" s="5"/>
      <c r="RX307" s="5"/>
      <c r="RY307" s="5"/>
      <c r="RZ307" s="5"/>
      <c r="SA307" s="5"/>
      <c r="SB307" s="5"/>
      <c r="SC307" s="5"/>
      <c r="SD307" s="5"/>
      <c r="SE307" s="5"/>
      <c r="SF307" s="5"/>
      <c r="SG307" s="5"/>
      <c r="SH307" s="5"/>
      <c r="SI307" s="5"/>
      <c r="SJ307" s="5"/>
      <c r="SK307" s="5"/>
      <c r="SL307" s="5"/>
      <c r="SM307" s="5"/>
      <c r="SN307" s="5"/>
      <c r="SO307" s="5"/>
      <c r="SP307" s="5"/>
      <c r="SQ307" s="5"/>
      <c r="SR307" s="5"/>
      <c r="SS307" s="5"/>
      <c r="ST307" s="5"/>
      <c r="SU307" s="5"/>
      <c r="SV307" s="5"/>
      <c r="SW307" s="5"/>
      <c r="SX307" s="5"/>
      <c r="SY307" s="5"/>
      <c r="SZ307" s="5"/>
      <c r="TA307" s="5"/>
      <c r="TB307" s="5"/>
      <c r="TC307" s="5"/>
      <c r="TD307" s="5"/>
      <c r="TE307" s="5"/>
      <c r="TF307" s="5"/>
      <c r="TG307" s="5"/>
      <c r="TH307" s="5"/>
      <c r="TI307" s="5"/>
      <c r="TJ307" s="5"/>
      <c r="TK307" s="5"/>
      <c r="TL307" s="5"/>
      <c r="TM307" s="5"/>
      <c r="TN307" s="5"/>
      <c r="TO307" s="5"/>
      <c r="TP307" s="5"/>
      <c r="TQ307" s="5"/>
      <c r="TR307" s="5"/>
      <c r="TS307" s="5"/>
      <c r="TT307" s="5"/>
      <c r="TU307" s="5"/>
      <c r="TV307" s="5"/>
      <c r="TW307" s="5"/>
      <c r="TX307" s="5"/>
      <c r="TY307" s="5"/>
      <c r="TZ307" s="5"/>
      <c r="UA307" s="5"/>
      <c r="UB307" s="5"/>
      <c r="UC307" s="5"/>
      <c r="UD307" s="5"/>
      <c r="UE307" s="5"/>
      <c r="UF307" s="5"/>
      <c r="UG307" s="5"/>
      <c r="UH307" s="5"/>
      <c r="UI307" s="5"/>
      <c r="UJ307" s="5"/>
      <c r="UK307" s="5"/>
      <c r="UL307" s="5"/>
      <c r="UM307" s="5"/>
      <c r="UN307" s="5"/>
      <c r="UO307" s="5"/>
      <c r="UP307" s="5"/>
      <c r="UQ307" s="5"/>
      <c r="UR307" s="5"/>
      <c r="US307" s="5"/>
      <c r="UT307" s="5"/>
      <c r="UU307" s="5"/>
      <c r="UV307" s="5"/>
      <c r="UW307" s="5"/>
      <c r="UX307" s="5"/>
      <c r="UY307" s="5"/>
      <c r="UZ307" s="5"/>
      <c r="VA307" s="5"/>
      <c r="VB307" s="5"/>
      <c r="VC307" s="5"/>
      <c r="VD307" s="5"/>
      <c r="VE307" s="5"/>
      <c r="VF307" s="5"/>
      <c r="VG307" s="5"/>
      <c r="VH307" s="5"/>
      <c r="VI307" s="5"/>
      <c r="VJ307" s="5"/>
      <c r="VK307" s="5"/>
      <c r="VL307" s="5"/>
      <c r="VM307" s="5"/>
      <c r="VN307" s="5"/>
      <c r="VO307" s="5"/>
      <c r="VP307" s="5"/>
      <c r="VQ307" s="5"/>
      <c r="VR307" s="5"/>
      <c r="VS307" s="5"/>
      <c r="VT307" s="5"/>
      <c r="VU307" s="5"/>
      <c r="VV307" s="5"/>
      <c r="VW307" s="5"/>
      <c r="VX307" s="5"/>
      <c r="VY307" s="5"/>
      <c r="VZ307" s="5"/>
      <c r="WA307" s="5"/>
      <c r="WB307" s="5"/>
      <c r="WC307" s="5"/>
      <c r="WD307" s="5"/>
      <c r="WE307" s="5"/>
      <c r="WF307" s="5"/>
      <c r="WG307" s="5"/>
      <c r="WH307" s="5"/>
      <c r="WI307" s="5"/>
      <c r="WJ307" s="5"/>
      <c r="WK307" s="5"/>
      <c r="WL307" s="5"/>
      <c r="WM307" s="5"/>
      <c r="WN307" s="5"/>
      <c r="WO307" s="5"/>
      <c r="WP307" s="5"/>
      <c r="WQ307" s="5"/>
      <c r="WR307" s="5"/>
      <c r="WS307" s="5"/>
      <c r="WT307" s="5"/>
      <c r="WU307" s="5"/>
      <c r="WV307" s="5"/>
      <c r="WW307" s="5"/>
      <c r="WX307" s="5"/>
      <c r="WY307" s="5"/>
      <c r="WZ307" s="5"/>
      <c r="XA307" s="5"/>
      <c r="XB307" s="5"/>
      <c r="XC307" s="5"/>
      <c r="XD307" s="5"/>
      <c r="XE307" s="5"/>
      <c r="XF307" s="5"/>
      <c r="XG307" s="5"/>
      <c r="XH307" s="5"/>
      <c r="XI307" s="5"/>
      <c r="XJ307" s="5"/>
      <c r="XK307" s="5"/>
      <c r="XL307" s="5"/>
      <c r="XM307" s="5"/>
      <c r="XN307" s="5"/>
      <c r="XO307" s="5"/>
      <c r="XP307" s="5"/>
      <c r="XQ307" s="5"/>
      <c r="XR307" s="5"/>
      <c r="XS307" s="5"/>
      <c r="XT307" s="5"/>
      <c r="XU307" s="5"/>
      <c r="XV307" s="5"/>
      <c r="XW307" s="5"/>
      <c r="XX307" s="5"/>
      <c r="XY307" s="5"/>
      <c r="XZ307" s="5"/>
      <c r="YA307" s="5"/>
      <c r="YB307" s="5"/>
      <c r="YC307" s="5"/>
      <c r="YD307" s="5"/>
      <c r="YE307" s="5"/>
      <c r="YF307" s="5"/>
      <c r="YG307" s="5"/>
      <c r="YH307" s="5"/>
      <c r="YI307" s="5"/>
      <c r="YJ307" s="5"/>
      <c r="YK307" s="5"/>
      <c r="YL307" s="5"/>
      <c r="YM307" s="5"/>
      <c r="YN307" s="5"/>
      <c r="YO307" s="5"/>
      <c r="YP307" s="5"/>
      <c r="YQ307" s="5"/>
      <c r="YR307" s="5"/>
      <c r="YS307" s="5"/>
      <c r="YT307" s="5"/>
      <c r="YU307" s="5"/>
      <c r="YV307" s="5"/>
      <c r="YW307" s="5"/>
      <c r="YX307" s="5"/>
      <c r="YY307" s="5"/>
      <c r="YZ307" s="5"/>
      <c r="ZA307" s="5"/>
      <c r="ZB307" s="5"/>
      <c r="ZC307" s="5"/>
      <c r="ZD307" s="5"/>
      <c r="ZE307" s="5"/>
      <c r="ZF307" s="5"/>
      <c r="ZG307" s="5"/>
      <c r="ZH307" s="5"/>
      <c r="ZI307" s="5"/>
      <c r="ZJ307" s="5"/>
      <c r="ZK307" s="5"/>
      <c r="ZL307" s="5"/>
      <c r="ZM307" s="5"/>
      <c r="ZN307" s="5"/>
      <c r="ZO307" s="5"/>
      <c r="ZP307" s="5"/>
      <c r="ZQ307" s="5"/>
      <c r="ZR307" s="5"/>
      <c r="ZS307" s="5"/>
      <c r="ZT307" s="5"/>
      <c r="ZU307" s="5"/>
      <c r="ZV307" s="5"/>
      <c r="ZW307" s="5"/>
      <c r="ZX307" s="5"/>
      <c r="ZY307" s="5"/>
      <c r="ZZ307" s="5"/>
      <c r="AAA307" s="5"/>
      <c r="AAB307" s="5"/>
      <c r="AAC307" s="5"/>
      <c r="AAD307" s="5"/>
      <c r="AAE307" s="5"/>
      <c r="AAF307" s="5"/>
      <c r="AAG307" s="5"/>
      <c r="AAH307" s="5"/>
      <c r="AAI307" s="5"/>
      <c r="AAJ307" s="5"/>
      <c r="AAK307" s="5"/>
      <c r="AAL307" s="5"/>
      <c r="AAM307" s="5"/>
      <c r="AAN307" s="5"/>
      <c r="AAO307" s="5"/>
      <c r="AAP307" s="5"/>
      <c r="AAQ307" s="5"/>
      <c r="AAR307" s="5"/>
      <c r="AAS307" s="5"/>
      <c r="AAT307" s="5"/>
      <c r="AAU307" s="5"/>
      <c r="AAV307" s="5"/>
      <c r="AAW307" s="5"/>
      <c r="AAX307" s="5"/>
      <c r="AAY307" s="5"/>
      <c r="AAZ307" s="5"/>
      <c r="ABA307" s="5"/>
      <c r="ABB307" s="5"/>
      <c r="ABC307" s="5"/>
      <c r="ABD307" s="5"/>
      <c r="ABE307" s="5"/>
      <c r="ABF307" s="5"/>
      <c r="ABG307" s="5"/>
      <c r="ABH307" s="5"/>
      <c r="ABI307" s="5"/>
      <c r="ABJ307" s="5"/>
      <c r="ABK307" s="5"/>
      <c r="ABL307" s="5"/>
      <c r="ABM307" s="5"/>
      <c r="ABN307" s="5"/>
      <c r="ABO307" s="5"/>
      <c r="ABP307" s="5"/>
      <c r="ABQ307" s="5"/>
      <c r="ABR307" s="5"/>
      <c r="ABS307" s="5"/>
      <c r="ABT307" s="5"/>
      <c r="ABU307" s="5"/>
      <c r="ABV307" s="5"/>
      <c r="ABW307" s="5"/>
      <c r="ABX307" s="5"/>
      <c r="ABY307" s="5"/>
      <c r="ABZ307" s="5"/>
      <c r="ACA307" s="5"/>
      <c r="ACB307" s="5"/>
      <c r="ACC307" s="5"/>
      <c r="ACD307" s="5"/>
      <c r="ACE307" s="5"/>
      <c r="ACF307" s="5"/>
      <c r="ACG307" s="5"/>
      <c r="ACH307" s="5"/>
      <c r="ACI307" s="5"/>
      <c r="ACJ307" s="5"/>
      <c r="ACK307" s="5"/>
      <c r="ACL307" s="5"/>
      <c r="ACM307" s="5"/>
      <c r="ACN307" s="5"/>
      <c r="ACO307" s="5"/>
      <c r="ACP307" s="5"/>
      <c r="ACQ307" s="5"/>
      <c r="ACR307" s="5"/>
      <c r="ACS307" s="5"/>
      <c r="ACT307" s="5"/>
      <c r="ACU307" s="5"/>
      <c r="ACV307" s="5"/>
      <c r="ACW307" s="5"/>
      <c r="ACX307" s="5"/>
      <c r="ACY307" s="5"/>
      <c r="ACZ307" s="5"/>
      <c r="ADA307" s="5"/>
      <c r="ADB307" s="5"/>
      <c r="ADC307" s="5"/>
      <c r="ADD307" s="5"/>
      <c r="ADE307" s="5"/>
      <c r="ADF307" s="5"/>
      <c r="ADG307" s="5"/>
      <c r="ADH307" s="5"/>
      <c r="ADI307" s="5"/>
      <c r="ADJ307" s="5"/>
      <c r="ADK307" s="5"/>
      <c r="ADL307" s="5"/>
      <c r="ADM307" s="5"/>
      <c r="ADN307" s="5"/>
      <c r="ADO307" s="5"/>
      <c r="ADP307" s="5"/>
      <c r="ADQ307" s="5"/>
      <c r="ADR307" s="5"/>
      <c r="ADS307" s="5"/>
      <c r="ADT307" s="5"/>
      <c r="ADU307" s="5"/>
      <c r="ADV307" s="5"/>
      <c r="ADW307" s="5"/>
      <c r="ADX307" s="5"/>
      <c r="ADY307" s="5"/>
      <c r="ADZ307" s="5"/>
      <c r="AEA307" s="5"/>
      <c r="AEB307" s="5"/>
      <c r="AEC307" s="5"/>
      <c r="AED307" s="5"/>
      <c r="AEE307" s="5"/>
      <c r="AEF307" s="5"/>
      <c r="AEG307" s="5"/>
      <c r="AEH307" s="5"/>
      <c r="AEI307" s="5"/>
      <c r="AEJ307" s="5"/>
      <c r="AEK307" s="5"/>
      <c r="AEL307" s="5"/>
      <c r="AEM307" s="5"/>
      <c r="AEN307" s="5"/>
      <c r="AEO307" s="5"/>
      <c r="AEP307" s="5"/>
      <c r="AEQ307" s="5"/>
      <c r="AER307" s="5"/>
      <c r="AES307" s="5"/>
      <c r="AET307" s="5"/>
      <c r="AEU307" s="5"/>
      <c r="AEV307" s="5"/>
      <c r="AEW307" s="5"/>
      <c r="AEX307" s="5"/>
      <c r="AEY307" s="5"/>
      <c r="AEZ307" s="5"/>
      <c r="AFA307" s="5"/>
      <c r="AFB307" s="5"/>
      <c r="AFC307" s="5"/>
      <c r="AFD307" s="5"/>
      <c r="AFE307" s="5"/>
      <c r="AFF307" s="5"/>
      <c r="AFG307" s="5"/>
      <c r="AFH307" s="5"/>
      <c r="AFI307" s="5"/>
      <c r="AFJ307" s="5"/>
      <c r="AFK307" s="5"/>
      <c r="AFL307" s="5"/>
      <c r="AFM307" s="5"/>
      <c r="AFN307" s="5"/>
      <c r="AFO307" s="5"/>
      <c r="AFP307" s="5"/>
      <c r="AFQ307" s="5"/>
      <c r="AFR307" s="5"/>
      <c r="AFS307" s="5"/>
      <c r="AFT307" s="5"/>
      <c r="AFU307" s="5"/>
      <c r="AFV307" s="5"/>
      <c r="AFW307" s="5"/>
      <c r="AFX307" s="5"/>
      <c r="AFY307" s="5"/>
      <c r="AFZ307" s="5"/>
      <c r="AGA307" s="5"/>
      <c r="AGB307" s="5"/>
      <c r="AGC307" s="5"/>
      <c r="AGD307" s="5"/>
      <c r="AGE307" s="5"/>
      <c r="AGF307" s="5"/>
      <c r="AGG307" s="5"/>
      <c r="AGH307" s="5"/>
      <c r="AGI307" s="5"/>
      <c r="AGJ307" s="5"/>
      <c r="AGK307" s="5"/>
      <c r="AGL307" s="5"/>
      <c r="AGM307" s="5"/>
      <c r="AGN307" s="5"/>
      <c r="AGO307" s="5"/>
      <c r="AGP307" s="5"/>
      <c r="AGQ307" s="5"/>
      <c r="AGR307" s="5"/>
      <c r="AGS307" s="5"/>
      <c r="AGT307" s="5"/>
      <c r="AGU307" s="5"/>
      <c r="AGV307" s="5"/>
      <c r="AGW307" s="5"/>
      <c r="AGX307" s="5"/>
      <c r="AGY307" s="5"/>
      <c r="AGZ307" s="5"/>
      <c r="AHA307" s="5"/>
      <c r="AHB307" s="5"/>
      <c r="AHC307" s="5"/>
      <c r="AHD307" s="5"/>
      <c r="AHE307" s="5"/>
      <c r="AHF307" s="5"/>
      <c r="AHG307" s="5"/>
      <c r="AHH307" s="5"/>
      <c r="AHI307" s="5"/>
      <c r="AHJ307" s="5"/>
      <c r="AHK307" s="5"/>
      <c r="AHL307" s="5"/>
      <c r="AHM307" s="5"/>
      <c r="AHN307" s="5"/>
      <c r="AHO307" s="5"/>
      <c r="AHP307" s="5"/>
      <c r="AHQ307" s="5"/>
      <c r="AHR307" s="5"/>
    </row>
    <row r="308" spans="1:902" ht="19.5">
      <c r="A308" s="140"/>
      <c r="B308" s="37"/>
      <c r="C308" s="37"/>
      <c r="D308" s="141"/>
      <c r="E308" s="48"/>
      <c r="F308" s="48"/>
      <c r="G308" s="142"/>
      <c r="H308" s="153">
        <v>1.6850000000000001</v>
      </c>
      <c r="I308" s="147">
        <v>1E-3</v>
      </c>
      <c r="J308" s="71">
        <v>-4.4299999999999999E-3</v>
      </c>
      <c r="K308" s="144">
        <v>1.0000000000000001E-5</v>
      </c>
      <c r="N308" s="5"/>
      <c r="Q308" s="122"/>
      <c r="W308" s="103"/>
      <c r="Y308" s="48"/>
      <c r="Z308" s="48"/>
      <c r="AA308" s="49"/>
      <c r="AB308" s="14"/>
      <c r="AC308" s="5"/>
      <c r="AD308" s="5"/>
      <c r="AE308" s="5"/>
      <c r="AF308" s="5"/>
      <c r="AG308" s="5"/>
      <c r="AH308" s="5"/>
      <c r="AI308" s="122"/>
      <c r="AJ308" s="134"/>
      <c r="AK308" s="134"/>
      <c r="AL308" s="134"/>
      <c r="AO308" s="5"/>
      <c r="AP308" s="5"/>
      <c r="AQ308" s="5"/>
      <c r="AR308" s="5"/>
      <c r="AS308" s="135"/>
      <c r="AT308" s="135"/>
      <c r="AU308" s="136"/>
      <c r="AV308" s="5"/>
      <c r="AW308" s="5"/>
      <c r="AX308" s="5"/>
      <c r="AY308" s="122"/>
      <c r="AZ308" s="137"/>
      <c r="BA308" s="145"/>
      <c r="BB308" s="139"/>
      <c r="BC308" s="5"/>
      <c r="BD308" s="5"/>
      <c r="BE308" s="5"/>
      <c r="BF308" s="5"/>
      <c r="BG308" s="5"/>
      <c r="BH308" s="5"/>
      <c r="BI308" s="5"/>
      <c r="BJ308" s="5"/>
      <c r="BK308" s="5"/>
      <c r="BL308" s="5"/>
      <c r="BM308" s="5"/>
      <c r="BN308" s="5"/>
      <c r="BO308" s="5"/>
      <c r="BP308" s="5"/>
      <c r="BQ308" s="5"/>
      <c r="BR308" s="5"/>
      <c r="BS308" s="5"/>
      <c r="BT308" s="5"/>
      <c r="BU308" s="5"/>
      <c r="BV308" s="5"/>
      <c r="BW308" s="5"/>
      <c r="BX308" s="5"/>
      <c r="BY308" s="5"/>
      <c r="BZ308" s="5"/>
      <c r="CA308" s="5"/>
      <c r="CB308" s="5"/>
      <c r="CC308" s="5"/>
      <c r="CD308" s="5"/>
      <c r="CE308" s="5"/>
      <c r="CF308" s="5"/>
      <c r="CG308" s="5"/>
      <c r="CH308" s="5"/>
      <c r="CI308" s="5"/>
      <c r="CJ308" s="5"/>
      <c r="CK308" s="5"/>
      <c r="CL308" s="5"/>
      <c r="CM308" s="5"/>
      <c r="CN308" s="5"/>
      <c r="CO308" s="5"/>
      <c r="CP308" s="5"/>
      <c r="CQ308" s="5"/>
      <c r="CR308" s="5"/>
      <c r="CS308" s="5"/>
      <c r="CT308" s="5"/>
      <c r="CU308" s="5"/>
      <c r="CV308" s="5"/>
      <c r="CW308" s="5"/>
      <c r="CX308" s="5"/>
      <c r="CY308" s="5"/>
      <c r="CZ308" s="5"/>
      <c r="DA308" s="5"/>
      <c r="DB308" s="5"/>
      <c r="DC308" s="5"/>
      <c r="DD308" s="5"/>
      <c r="DE308" s="5"/>
      <c r="DF308" s="5"/>
      <c r="DG308" s="5"/>
      <c r="DH308" s="5"/>
      <c r="DI308" s="5"/>
      <c r="DJ308" s="5"/>
      <c r="DK308" s="5"/>
      <c r="DL308" s="5"/>
      <c r="DM308" s="5"/>
      <c r="DN308" s="5"/>
      <c r="DO308" s="5"/>
      <c r="DP308" s="5"/>
      <c r="DQ308" s="5"/>
      <c r="DR308" s="5"/>
      <c r="DS308" s="5"/>
      <c r="DT308" s="5"/>
      <c r="DU308" s="5"/>
      <c r="DV308" s="5"/>
      <c r="DW308" s="5"/>
      <c r="DX308" s="5"/>
      <c r="DY308" s="5"/>
      <c r="DZ308" s="5"/>
      <c r="EA308" s="5"/>
      <c r="EB308" s="5"/>
      <c r="EC308" s="5"/>
      <c r="ED308" s="5"/>
      <c r="EE308" s="5"/>
      <c r="EF308" s="5"/>
      <c r="EG308" s="5"/>
      <c r="EH308" s="5"/>
      <c r="EI308" s="5"/>
      <c r="EJ308" s="5"/>
      <c r="EK308" s="5"/>
      <c r="EL308" s="5"/>
      <c r="EM308" s="5"/>
      <c r="EN308" s="5"/>
      <c r="EO308" s="5"/>
      <c r="EP308" s="5"/>
      <c r="EQ308" s="5"/>
      <c r="ER308" s="5"/>
      <c r="ES308" s="5"/>
      <c r="ET308" s="5"/>
      <c r="EU308" s="5"/>
      <c r="EV308" s="5"/>
      <c r="EW308" s="5"/>
      <c r="EX308" s="5"/>
      <c r="EY308" s="5"/>
      <c r="EZ308" s="5"/>
      <c r="FA308" s="5"/>
      <c r="FB308" s="5"/>
      <c r="FC308" s="5"/>
      <c r="FD308" s="5"/>
      <c r="FE308" s="5"/>
      <c r="FF308" s="5"/>
      <c r="FG308" s="5"/>
      <c r="FH308" s="5"/>
      <c r="FI308" s="5"/>
      <c r="FJ308" s="5"/>
      <c r="FK308" s="5"/>
      <c r="FL308" s="5"/>
      <c r="FM308" s="5"/>
      <c r="FN308" s="5"/>
      <c r="FO308" s="5"/>
      <c r="FP308" s="5"/>
      <c r="FQ308" s="5"/>
      <c r="FR308" s="5"/>
      <c r="FS308" s="5"/>
      <c r="FT308" s="5"/>
      <c r="FU308" s="5"/>
      <c r="FV308" s="5"/>
      <c r="FW308" s="5"/>
      <c r="FX308" s="5"/>
      <c r="FY308" s="5"/>
      <c r="FZ308" s="5"/>
      <c r="GA308" s="5"/>
      <c r="GB308" s="5"/>
      <c r="GC308" s="5"/>
      <c r="GD308" s="5"/>
      <c r="GE308" s="5"/>
      <c r="GF308" s="5"/>
      <c r="GG308" s="5"/>
      <c r="GH308" s="5"/>
      <c r="GI308" s="5"/>
      <c r="GJ308" s="5"/>
      <c r="GK308" s="5"/>
      <c r="GL308" s="5"/>
      <c r="GM308" s="5"/>
      <c r="GN308" s="5"/>
      <c r="GO308" s="5"/>
      <c r="GP308" s="5"/>
      <c r="GQ308" s="5"/>
      <c r="GR308" s="5"/>
      <c r="GS308" s="5"/>
      <c r="GT308" s="5"/>
      <c r="GU308" s="5"/>
      <c r="GV308" s="5"/>
      <c r="GW308" s="5"/>
      <c r="GX308" s="5"/>
      <c r="GY308" s="5"/>
      <c r="GZ308" s="5"/>
      <c r="HA308" s="5"/>
      <c r="HB308" s="5"/>
      <c r="HC308" s="5"/>
      <c r="HD308" s="5"/>
      <c r="HE308" s="5"/>
      <c r="HF308" s="5"/>
      <c r="HG308" s="5"/>
      <c r="HH308" s="5"/>
      <c r="HI308" s="5"/>
      <c r="HJ308" s="5"/>
      <c r="HK308" s="5"/>
      <c r="HL308" s="5"/>
      <c r="HM308" s="5"/>
      <c r="HN308" s="5"/>
      <c r="HO308" s="5"/>
      <c r="HP308" s="5"/>
      <c r="HQ308" s="5"/>
      <c r="HR308" s="5"/>
      <c r="HS308" s="5"/>
      <c r="HT308" s="5"/>
      <c r="HU308" s="5"/>
      <c r="HV308" s="5"/>
      <c r="HW308" s="5"/>
      <c r="HX308" s="5"/>
      <c r="HY308" s="5"/>
      <c r="HZ308" s="5"/>
      <c r="IA308" s="5"/>
      <c r="IB308" s="5"/>
      <c r="IC308" s="5"/>
      <c r="ID308" s="5"/>
      <c r="IE308" s="5"/>
      <c r="IF308" s="5"/>
      <c r="IG308" s="5"/>
      <c r="IH308" s="5"/>
      <c r="II308" s="5"/>
      <c r="IJ308" s="5"/>
      <c r="IK308" s="5"/>
      <c r="IL308" s="5"/>
      <c r="IM308" s="5"/>
      <c r="IN308" s="5"/>
      <c r="IO308" s="5"/>
      <c r="IP308" s="5"/>
      <c r="IQ308" s="5"/>
      <c r="IR308" s="5"/>
      <c r="IS308" s="5"/>
      <c r="IT308" s="5"/>
      <c r="IU308" s="5"/>
      <c r="IV308" s="5"/>
      <c r="IW308" s="5"/>
      <c r="IX308" s="5"/>
      <c r="IY308" s="5"/>
      <c r="IZ308" s="5"/>
      <c r="JA308" s="5"/>
      <c r="JB308" s="5"/>
      <c r="JC308" s="5"/>
      <c r="JD308" s="5"/>
      <c r="JE308" s="5"/>
      <c r="JF308" s="5"/>
      <c r="JG308" s="5"/>
      <c r="JH308" s="5"/>
      <c r="JI308" s="5"/>
      <c r="JJ308" s="5"/>
      <c r="JK308" s="5"/>
      <c r="JL308" s="5"/>
      <c r="JM308" s="5"/>
      <c r="JN308" s="5"/>
      <c r="JO308" s="5"/>
      <c r="JP308" s="5"/>
      <c r="JQ308" s="5"/>
      <c r="JR308" s="5"/>
      <c r="JS308" s="5"/>
      <c r="JT308" s="5"/>
      <c r="JU308" s="5"/>
      <c r="JV308" s="5"/>
      <c r="JW308" s="5"/>
      <c r="JX308" s="5"/>
      <c r="JY308" s="5"/>
      <c r="JZ308" s="5"/>
      <c r="KA308" s="5"/>
      <c r="KB308" s="5"/>
      <c r="KC308" s="5"/>
      <c r="KD308" s="5"/>
      <c r="KE308" s="5"/>
      <c r="KF308" s="5"/>
      <c r="KG308" s="5"/>
      <c r="KH308" s="5"/>
      <c r="KI308" s="5"/>
      <c r="KJ308" s="5"/>
      <c r="KK308" s="5"/>
      <c r="KL308" s="5"/>
      <c r="KM308" s="5"/>
      <c r="KN308" s="5"/>
      <c r="KO308" s="5"/>
      <c r="KP308" s="5"/>
      <c r="KQ308" s="5"/>
      <c r="KR308" s="5"/>
      <c r="KS308" s="5"/>
      <c r="KT308" s="5"/>
      <c r="KU308" s="5"/>
      <c r="KV308" s="5"/>
      <c r="KW308" s="5"/>
      <c r="KX308" s="5"/>
      <c r="KY308" s="5"/>
      <c r="KZ308" s="5"/>
      <c r="LA308" s="5"/>
      <c r="LB308" s="5"/>
      <c r="LC308" s="5"/>
      <c r="LD308" s="5"/>
      <c r="LE308" s="5"/>
      <c r="LF308" s="5"/>
      <c r="LG308" s="5"/>
      <c r="LH308" s="5"/>
      <c r="LI308" s="5"/>
      <c r="LJ308" s="5"/>
      <c r="LK308" s="5"/>
      <c r="LL308" s="5"/>
      <c r="LM308" s="5"/>
      <c r="LN308" s="5"/>
      <c r="LO308" s="5"/>
      <c r="LP308" s="5"/>
      <c r="LQ308" s="5"/>
      <c r="LR308" s="5"/>
      <c r="LS308" s="5"/>
      <c r="LT308" s="5"/>
      <c r="LU308" s="5"/>
      <c r="LV308" s="5"/>
      <c r="LW308" s="5"/>
      <c r="LX308" s="5"/>
      <c r="LY308" s="5"/>
      <c r="LZ308" s="5"/>
      <c r="MA308" s="5"/>
      <c r="MB308" s="5"/>
      <c r="MC308" s="5"/>
      <c r="MD308" s="5"/>
      <c r="ME308" s="5"/>
      <c r="MF308" s="5"/>
      <c r="MG308" s="5"/>
      <c r="MH308" s="5"/>
      <c r="MI308" s="5"/>
      <c r="MJ308" s="5"/>
      <c r="MK308" s="5"/>
      <c r="ML308" s="5"/>
      <c r="MM308" s="5"/>
      <c r="MN308" s="5"/>
      <c r="MO308" s="5"/>
      <c r="MP308" s="5"/>
      <c r="MQ308" s="5"/>
      <c r="MR308" s="5"/>
      <c r="MS308" s="5"/>
      <c r="MT308" s="5"/>
      <c r="MU308" s="5"/>
      <c r="MV308" s="5"/>
      <c r="MW308" s="5"/>
      <c r="MX308" s="5"/>
      <c r="MY308" s="5"/>
      <c r="MZ308" s="5"/>
      <c r="NA308" s="5"/>
      <c r="NB308" s="5"/>
      <c r="NC308" s="5"/>
      <c r="ND308" s="5"/>
      <c r="NE308" s="5"/>
      <c r="NF308" s="5"/>
      <c r="NG308" s="5"/>
      <c r="NH308" s="5"/>
      <c r="NI308" s="5"/>
      <c r="NJ308" s="5"/>
      <c r="NK308" s="5"/>
      <c r="NL308" s="5"/>
      <c r="NM308" s="5"/>
      <c r="NN308" s="5"/>
      <c r="NO308" s="5"/>
      <c r="NP308" s="5"/>
      <c r="NQ308" s="5"/>
      <c r="NR308" s="5"/>
      <c r="NS308" s="5"/>
      <c r="NT308" s="5"/>
      <c r="NU308" s="5"/>
      <c r="NV308" s="5"/>
      <c r="NW308" s="5"/>
      <c r="NX308" s="5"/>
      <c r="NY308" s="5"/>
      <c r="NZ308" s="5"/>
      <c r="OA308" s="5"/>
      <c r="OB308" s="5"/>
      <c r="OC308" s="5"/>
      <c r="OD308" s="5"/>
      <c r="OE308" s="5"/>
      <c r="OF308" s="5"/>
      <c r="OG308" s="5"/>
      <c r="OH308" s="5"/>
      <c r="OI308" s="5"/>
      <c r="OJ308" s="5"/>
      <c r="OK308" s="5"/>
      <c r="OL308" s="5"/>
      <c r="OM308" s="5"/>
      <c r="ON308" s="5"/>
      <c r="OO308" s="5"/>
      <c r="OP308" s="5"/>
      <c r="OQ308" s="5"/>
      <c r="OR308" s="5"/>
      <c r="OS308" s="5"/>
      <c r="OT308" s="5"/>
      <c r="OU308" s="5"/>
      <c r="OV308" s="5"/>
      <c r="OW308" s="5"/>
      <c r="OX308" s="5"/>
      <c r="OY308" s="5"/>
      <c r="OZ308" s="5"/>
      <c r="PA308" s="5"/>
      <c r="PB308" s="5"/>
      <c r="PC308" s="5"/>
      <c r="PD308" s="5"/>
      <c r="PE308" s="5"/>
      <c r="PF308" s="5"/>
      <c r="PG308" s="5"/>
      <c r="PH308" s="5"/>
      <c r="PI308" s="5"/>
      <c r="PJ308" s="5"/>
      <c r="PK308" s="5"/>
      <c r="PL308" s="5"/>
      <c r="PM308" s="5"/>
      <c r="PN308" s="5"/>
      <c r="PO308" s="5"/>
      <c r="PP308" s="5"/>
      <c r="PQ308" s="5"/>
      <c r="PR308" s="5"/>
      <c r="PS308" s="5"/>
      <c r="PT308" s="5"/>
      <c r="PU308" s="5"/>
      <c r="PV308" s="5"/>
      <c r="PW308" s="5"/>
      <c r="PX308" s="5"/>
      <c r="PY308" s="5"/>
      <c r="PZ308" s="5"/>
      <c r="QA308" s="5"/>
      <c r="QB308" s="5"/>
      <c r="QC308" s="5"/>
      <c r="QD308" s="5"/>
      <c r="QE308" s="5"/>
      <c r="QF308" s="5"/>
      <c r="QG308" s="5"/>
      <c r="QH308" s="5"/>
      <c r="QI308" s="5"/>
      <c r="QJ308" s="5"/>
      <c r="QK308" s="5"/>
      <c r="QL308" s="5"/>
      <c r="QM308" s="5"/>
      <c r="QN308" s="5"/>
      <c r="QO308" s="5"/>
      <c r="QP308" s="5"/>
      <c r="QQ308" s="5"/>
      <c r="QR308" s="5"/>
      <c r="QS308" s="5"/>
      <c r="QT308" s="5"/>
      <c r="QU308" s="5"/>
      <c r="QV308" s="5"/>
      <c r="QW308" s="5"/>
      <c r="QX308" s="5"/>
      <c r="QY308" s="5"/>
      <c r="QZ308" s="5"/>
      <c r="RA308" s="5"/>
      <c r="RB308" s="5"/>
      <c r="RC308" s="5"/>
      <c r="RD308" s="5"/>
      <c r="RE308" s="5"/>
      <c r="RF308" s="5"/>
      <c r="RG308" s="5"/>
      <c r="RH308" s="5"/>
      <c r="RI308" s="5"/>
      <c r="RJ308" s="5"/>
      <c r="RK308" s="5"/>
      <c r="RL308" s="5"/>
      <c r="RM308" s="5"/>
      <c r="RN308" s="5"/>
      <c r="RO308" s="5"/>
      <c r="RP308" s="5"/>
      <c r="RQ308" s="5"/>
      <c r="RR308" s="5"/>
      <c r="RS308" s="5"/>
      <c r="RT308" s="5"/>
      <c r="RU308" s="5"/>
      <c r="RV308" s="5"/>
      <c r="RW308" s="5"/>
      <c r="RX308" s="5"/>
      <c r="RY308" s="5"/>
      <c r="RZ308" s="5"/>
      <c r="SA308" s="5"/>
      <c r="SB308" s="5"/>
      <c r="SC308" s="5"/>
      <c r="SD308" s="5"/>
      <c r="SE308" s="5"/>
      <c r="SF308" s="5"/>
      <c r="SG308" s="5"/>
      <c r="SH308" s="5"/>
      <c r="SI308" s="5"/>
      <c r="SJ308" s="5"/>
      <c r="SK308" s="5"/>
      <c r="SL308" s="5"/>
      <c r="SM308" s="5"/>
      <c r="SN308" s="5"/>
      <c r="SO308" s="5"/>
      <c r="SP308" s="5"/>
      <c r="SQ308" s="5"/>
      <c r="SR308" s="5"/>
      <c r="SS308" s="5"/>
      <c r="ST308" s="5"/>
      <c r="SU308" s="5"/>
      <c r="SV308" s="5"/>
      <c r="SW308" s="5"/>
      <c r="SX308" s="5"/>
      <c r="SY308" s="5"/>
      <c r="SZ308" s="5"/>
      <c r="TA308" s="5"/>
      <c r="TB308" s="5"/>
      <c r="TC308" s="5"/>
      <c r="TD308" s="5"/>
      <c r="TE308" s="5"/>
      <c r="TF308" s="5"/>
      <c r="TG308" s="5"/>
      <c r="TH308" s="5"/>
      <c r="TI308" s="5"/>
      <c r="TJ308" s="5"/>
      <c r="TK308" s="5"/>
      <c r="TL308" s="5"/>
      <c r="TM308" s="5"/>
      <c r="TN308" s="5"/>
      <c r="TO308" s="5"/>
      <c r="TP308" s="5"/>
      <c r="TQ308" s="5"/>
      <c r="TR308" s="5"/>
      <c r="TS308" s="5"/>
      <c r="TT308" s="5"/>
      <c r="TU308" s="5"/>
      <c r="TV308" s="5"/>
      <c r="TW308" s="5"/>
      <c r="TX308" s="5"/>
      <c r="TY308" s="5"/>
      <c r="TZ308" s="5"/>
      <c r="UA308" s="5"/>
      <c r="UB308" s="5"/>
      <c r="UC308" s="5"/>
      <c r="UD308" s="5"/>
      <c r="UE308" s="5"/>
      <c r="UF308" s="5"/>
      <c r="UG308" s="5"/>
      <c r="UH308" s="5"/>
      <c r="UI308" s="5"/>
      <c r="UJ308" s="5"/>
      <c r="UK308" s="5"/>
      <c r="UL308" s="5"/>
      <c r="UM308" s="5"/>
      <c r="UN308" s="5"/>
      <c r="UO308" s="5"/>
      <c r="UP308" s="5"/>
      <c r="UQ308" s="5"/>
      <c r="UR308" s="5"/>
      <c r="US308" s="5"/>
      <c r="UT308" s="5"/>
      <c r="UU308" s="5"/>
      <c r="UV308" s="5"/>
      <c r="UW308" s="5"/>
      <c r="UX308" s="5"/>
      <c r="UY308" s="5"/>
      <c r="UZ308" s="5"/>
      <c r="VA308" s="5"/>
      <c r="VB308" s="5"/>
      <c r="VC308" s="5"/>
      <c r="VD308" s="5"/>
      <c r="VE308" s="5"/>
      <c r="VF308" s="5"/>
      <c r="VG308" s="5"/>
      <c r="VH308" s="5"/>
      <c r="VI308" s="5"/>
      <c r="VJ308" s="5"/>
      <c r="VK308" s="5"/>
      <c r="VL308" s="5"/>
      <c r="VM308" s="5"/>
      <c r="VN308" s="5"/>
      <c r="VO308" s="5"/>
      <c r="VP308" s="5"/>
      <c r="VQ308" s="5"/>
      <c r="VR308" s="5"/>
      <c r="VS308" s="5"/>
      <c r="VT308" s="5"/>
      <c r="VU308" s="5"/>
      <c r="VV308" s="5"/>
      <c r="VW308" s="5"/>
      <c r="VX308" s="5"/>
      <c r="VY308" s="5"/>
      <c r="VZ308" s="5"/>
      <c r="WA308" s="5"/>
      <c r="WB308" s="5"/>
      <c r="WC308" s="5"/>
      <c r="WD308" s="5"/>
      <c r="WE308" s="5"/>
      <c r="WF308" s="5"/>
      <c r="WG308" s="5"/>
      <c r="WH308" s="5"/>
      <c r="WI308" s="5"/>
      <c r="WJ308" s="5"/>
      <c r="WK308" s="5"/>
      <c r="WL308" s="5"/>
      <c r="WM308" s="5"/>
      <c r="WN308" s="5"/>
      <c r="WO308" s="5"/>
      <c r="WP308" s="5"/>
      <c r="WQ308" s="5"/>
      <c r="WR308" s="5"/>
      <c r="WS308" s="5"/>
      <c r="WT308" s="5"/>
      <c r="WU308" s="5"/>
      <c r="WV308" s="5"/>
      <c r="WW308" s="5"/>
      <c r="WX308" s="5"/>
      <c r="WY308" s="5"/>
      <c r="WZ308" s="5"/>
      <c r="XA308" s="5"/>
      <c r="XB308" s="5"/>
      <c r="XC308" s="5"/>
      <c r="XD308" s="5"/>
      <c r="XE308" s="5"/>
      <c r="XF308" s="5"/>
      <c r="XG308" s="5"/>
      <c r="XH308" s="5"/>
      <c r="XI308" s="5"/>
      <c r="XJ308" s="5"/>
      <c r="XK308" s="5"/>
      <c r="XL308" s="5"/>
      <c r="XM308" s="5"/>
      <c r="XN308" s="5"/>
      <c r="XO308" s="5"/>
      <c r="XP308" s="5"/>
      <c r="XQ308" s="5"/>
      <c r="XR308" s="5"/>
      <c r="XS308" s="5"/>
      <c r="XT308" s="5"/>
      <c r="XU308" s="5"/>
      <c r="XV308" s="5"/>
      <c r="XW308" s="5"/>
      <c r="XX308" s="5"/>
      <c r="XY308" s="5"/>
      <c r="XZ308" s="5"/>
      <c r="YA308" s="5"/>
      <c r="YB308" s="5"/>
      <c r="YC308" s="5"/>
      <c r="YD308" s="5"/>
      <c r="YE308" s="5"/>
      <c r="YF308" s="5"/>
      <c r="YG308" s="5"/>
      <c r="YH308" s="5"/>
      <c r="YI308" s="5"/>
      <c r="YJ308" s="5"/>
      <c r="YK308" s="5"/>
      <c r="YL308" s="5"/>
      <c r="YM308" s="5"/>
      <c r="YN308" s="5"/>
      <c r="YO308" s="5"/>
      <c r="YP308" s="5"/>
      <c r="YQ308" s="5"/>
      <c r="YR308" s="5"/>
      <c r="YS308" s="5"/>
      <c r="YT308" s="5"/>
      <c r="YU308" s="5"/>
      <c r="YV308" s="5"/>
      <c r="YW308" s="5"/>
      <c r="YX308" s="5"/>
      <c r="YY308" s="5"/>
      <c r="YZ308" s="5"/>
      <c r="ZA308" s="5"/>
      <c r="ZB308" s="5"/>
      <c r="ZC308" s="5"/>
      <c r="ZD308" s="5"/>
      <c r="ZE308" s="5"/>
      <c r="ZF308" s="5"/>
      <c r="ZG308" s="5"/>
      <c r="ZH308" s="5"/>
      <c r="ZI308" s="5"/>
      <c r="ZJ308" s="5"/>
      <c r="ZK308" s="5"/>
      <c r="ZL308" s="5"/>
      <c r="ZM308" s="5"/>
      <c r="ZN308" s="5"/>
      <c r="ZO308" s="5"/>
      <c r="ZP308" s="5"/>
      <c r="ZQ308" s="5"/>
      <c r="ZR308" s="5"/>
      <c r="ZS308" s="5"/>
      <c r="ZT308" s="5"/>
      <c r="ZU308" s="5"/>
      <c r="ZV308" s="5"/>
      <c r="ZW308" s="5"/>
      <c r="ZX308" s="5"/>
      <c r="ZY308" s="5"/>
      <c r="ZZ308" s="5"/>
      <c r="AAA308" s="5"/>
      <c r="AAB308" s="5"/>
      <c r="AAC308" s="5"/>
      <c r="AAD308" s="5"/>
      <c r="AAE308" s="5"/>
      <c r="AAF308" s="5"/>
      <c r="AAG308" s="5"/>
      <c r="AAH308" s="5"/>
      <c r="AAI308" s="5"/>
      <c r="AAJ308" s="5"/>
      <c r="AAK308" s="5"/>
      <c r="AAL308" s="5"/>
      <c r="AAM308" s="5"/>
      <c r="AAN308" s="5"/>
      <c r="AAO308" s="5"/>
      <c r="AAP308" s="5"/>
      <c r="AAQ308" s="5"/>
      <c r="AAR308" s="5"/>
      <c r="AAS308" s="5"/>
      <c r="AAT308" s="5"/>
      <c r="AAU308" s="5"/>
      <c r="AAV308" s="5"/>
      <c r="AAW308" s="5"/>
      <c r="AAX308" s="5"/>
      <c r="AAY308" s="5"/>
      <c r="AAZ308" s="5"/>
      <c r="ABA308" s="5"/>
      <c r="ABB308" s="5"/>
      <c r="ABC308" s="5"/>
      <c r="ABD308" s="5"/>
      <c r="ABE308" s="5"/>
      <c r="ABF308" s="5"/>
      <c r="ABG308" s="5"/>
      <c r="ABH308" s="5"/>
      <c r="ABI308" s="5"/>
      <c r="ABJ308" s="5"/>
      <c r="ABK308" s="5"/>
      <c r="ABL308" s="5"/>
      <c r="ABM308" s="5"/>
      <c r="ABN308" s="5"/>
      <c r="ABO308" s="5"/>
      <c r="ABP308" s="5"/>
      <c r="ABQ308" s="5"/>
      <c r="ABR308" s="5"/>
      <c r="ABS308" s="5"/>
      <c r="ABT308" s="5"/>
      <c r="ABU308" s="5"/>
      <c r="ABV308" s="5"/>
      <c r="ABW308" s="5"/>
      <c r="ABX308" s="5"/>
      <c r="ABY308" s="5"/>
      <c r="ABZ308" s="5"/>
      <c r="ACA308" s="5"/>
      <c r="ACB308" s="5"/>
      <c r="ACC308" s="5"/>
      <c r="ACD308" s="5"/>
      <c r="ACE308" s="5"/>
      <c r="ACF308" s="5"/>
      <c r="ACG308" s="5"/>
      <c r="ACH308" s="5"/>
      <c r="ACI308" s="5"/>
      <c r="ACJ308" s="5"/>
      <c r="ACK308" s="5"/>
      <c r="ACL308" s="5"/>
      <c r="ACM308" s="5"/>
      <c r="ACN308" s="5"/>
      <c r="ACO308" s="5"/>
      <c r="ACP308" s="5"/>
      <c r="ACQ308" s="5"/>
      <c r="ACR308" s="5"/>
      <c r="ACS308" s="5"/>
      <c r="ACT308" s="5"/>
      <c r="ACU308" s="5"/>
      <c r="ACV308" s="5"/>
      <c r="ACW308" s="5"/>
      <c r="ACX308" s="5"/>
      <c r="ACY308" s="5"/>
      <c r="ACZ308" s="5"/>
      <c r="ADA308" s="5"/>
      <c r="ADB308" s="5"/>
      <c r="ADC308" s="5"/>
      <c r="ADD308" s="5"/>
      <c r="ADE308" s="5"/>
      <c r="ADF308" s="5"/>
      <c r="ADG308" s="5"/>
      <c r="ADH308" s="5"/>
      <c r="ADI308" s="5"/>
      <c r="ADJ308" s="5"/>
      <c r="ADK308" s="5"/>
      <c r="ADL308" s="5"/>
      <c r="ADM308" s="5"/>
      <c r="ADN308" s="5"/>
      <c r="ADO308" s="5"/>
      <c r="ADP308" s="5"/>
      <c r="ADQ308" s="5"/>
      <c r="ADR308" s="5"/>
      <c r="ADS308" s="5"/>
      <c r="ADT308" s="5"/>
      <c r="ADU308" s="5"/>
      <c r="ADV308" s="5"/>
      <c r="ADW308" s="5"/>
      <c r="ADX308" s="5"/>
      <c r="ADY308" s="5"/>
      <c r="ADZ308" s="5"/>
      <c r="AEA308" s="5"/>
      <c r="AEB308" s="5"/>
      <c r="AEC308" s="5"/>
      <c r="AED308" s="5"/>
      <c r="AEE308" s="5"/>
      <c r="AEF308" s="5"/>
      <c r="AEG308" s="5"/>
      <c r="AEH308" s="5"/>
      <c r="AEI308" s="5"/>
      <c r="AEJ308" s="5"/>
      <c r="AEK308" s="5"/>
      <c r="AEL308" s="5"/>
      <c r="AEM308" s="5"/>
      <c r="AEN308" s="5"/>
      <c r="AEO308" s="5"/>
      <c r="AEP308" s="5"/>
      <c r="AEQ308" s="5"/>
      <c r="AER308" s="5"/>
      <c r="AES308" s="5"/>
      <c r="AET308" s="5"/>
      <c r="AEU308" s="5"/>
      <c r="AEV308" s="5"/>
      <c r="AEW308" s="5"/>
      <c r="AEX308" s="5"/>
      <c r="AEY308" s="5"/>
      <c r="AEZ308" s="5"/>
      <c r="AFA308" s="5"/>
      <c r="AFB308" s="5"/>
      <c r="AFC308" s="5"/>
      <c r="AFD308" s="5"/>
      <c r="AFE308" s="5"/>
      <c r="AFF308" s="5"/>
      <c r="AFG308" s="5"/>
      <c r="AFH308" s="5"/>
      <c r="AFI308" s="5"/>
      <c r="AFJ308" s="5"/>
      <c r="AFK308" s="5"/>
      <c r="AFL308" s="5"/>
      <c r="AFM308" s="5"/>
      <c r="AFN308" s="5"/>
      <c r="AFO308" s="5"/>
      <c r="AFP308" s="5"/>
      <c r="AFQ308" s="5"/>
      <c r="AFR308" s="5"/>
      <c r="AFS308" s="5"/>
      <c r="AFT308" s="5"/>
      <c r="AFU308" s="5"/>
      <c r="AFV308" s="5"/>
      <c r="AFW308" s="5"/>
      <c r="AFX308" s="5"/>
      <c r="AFY308" s="5"/>
      <c r="AFZ308" s="5"/>
      <c r="AGA308" s="5"/>
      <c r="AGB308" s="5"/>
      <c r="AGC308" s="5"/>
      <c r="AGD308" s="5"/>
      <c r="AGE308" s="5"/>
      <c r="AGF308" s="5"/>
      <c r="AGG308" s="5"/>
      <c r="AGH308" s="5"/>
      <c r="AGI308" s="5"/>
      <c r="AGJ308" s="5"/>
      <c r="AGK308" s="5"/>
      <c r="AGL308" s="5"/>
      <c r="AGM308" s="5"/>
      <c r="AGN308" s="5"/>
      <c r="AGO308" s="5"/>
      <c r="AGP308" s="5"/>
      <c r="AGQ308" s="5"/>
      <c r="AGR308" s="5"/>
      <c r="AGS308" s="5"/>
      <c r="AGT308" s="5"/>
      <c r="AGU308" s="5"/>
      <c r="AGV308" s="5"/>
      <c r="AGW308" s="5"/>
      <c r="AGX308" s="5"/>
      <c r="AGY308" s="5"/>
      <c r="AGZ308" s="5"/>
      <c r="AHA308" s="5"/>
      <c r="AHB308" s="5"/>
      <c r="AHC308" s="5"/>
      <c r="AHD308" s="5"/>
      <c r="AHE308" s="5"/>
      <c r="AHF308" s="5"/>
      <c r="AHG308" s="5"/>
      <c r="AHH308" s="5"/>
      <c r="AHI308" s="5"/>
      <c r="AHJ308" s="5"/>
      <c r="AHK308" s="5"/>
      <c r="AHL308" s="5"/>
      <c r="AHM308" s="5"/>
      <c r="AHN308" s="5"/>
      <c r="AHO308" s="5"/>
      <c r="AHP308" s="5"/>
      <c r="AHQ308" s="5"/>
      <c r="AHR308" s="5"/>
    </row>
    <row r="309" spans="1:902" ht="19.5">
      <c r="A309" s="140"/>
      <c r="B309" s="37"/>
      <c r="C309" s="37"/>
      <c r="D309" s="141"/>
      <c r="E309" s="48"/>
      <c r="F309" s="48"/>
      <c r="G309" s="142"/>
      <c r="H309" s="153">
        <v>1.7230000000000001</v>
      </c>
      <c r="I309" s="147">
        <v>1E-3</v>
      </c>
      <c r="J309" s="71">
        <v>-4.8999999999999998E-3</v>
      </c>
      <c r="K309" s="144">
        <v>1.0000000000000001E-5</v>
      </c>
      <c r="N309" s="5"/>
      <c r="Q309" s="122"/>
      <c r="V309" s="113"/>
      <c r="W309" s="113"/>
      <c r="Y309" s="48"/>
      <c r="Z309" s="48"/>
      <c r="AA309" s="49"/>
      <c r="AB309" s="14"/>
      <c r="AC309" s="5"/>
      <c r="AD309" s="5"/>
      <c r="AE309" s="5"/>
      <c r="AF309" s="5"/>
      <c r="AG309" s="5"/>
      <c r="AH309" s="5"/>
      <c r="AI309" s="122"/>
      <c r="AJ309" s="134"/>
      <c r="AK309" s="134"/>
      <c r="AL309" s="134"/>
      <c r="AO309" s="5"/>
      <c r="AP309" s="5"/>
      <c r="AQ309" s="5"/>
      <c r="AR309" s="5"/>
      <c r="AS309" s="135"/>
      <c r="AT309" s="135"/>
      <c r="AU309" s="136"/>
      <c r="AV309" s="5"/>
      <c r="AW309" s="5"/>
      <c r="AX309" s="5"/>
      <c r="AY309" s="122"/>
      <c r="AZ309" s="137"/>
      <c r="BA309" s="145"/>
      <c r="BB309" s="139"/>
      <c r="BC309" s="5"/>
      <c r="BD309" s="5"/>
      <c r="BE309" s="5"/>
      <c r="BF309" s="5"/>
      <c r="BG309" s="5"/>
      <c r="BH309" s="5"/>
      <c r="BI309" s="5"/>
      <c r="BJ309" s="5"/>
      <c r="BK309" s="5"/>
      <c r="BL309" s="5"/>
      <c r="BM309" s="5"/>
      <c r="BN309" s="5"/>
      <c r="BO309" s="5"/>
      <c r="BP309" s="5"/>
      <c r="BQ309" s="5"/>
      <c r="BR309" s="5"/>
      <c r="BS309" s="5"/>
      <c r="BT309" s="5"/>
      <c r="BU309" s="5"/>
      <c r="BV309" s="5"/>
      <c r="BW309" s="5"/>
      <c r="BX309" s="5"/>
      <c r="BY309" s="5"/>
      <c r="BZ309" s="5"/>
      <c r="CA309" s="5"/>
      <c r="CB309" s="5"/>
      <c r="CC309" s="5"/>
      <c r="CD309" s="5"/>
      <c r="CE309" s="5"/>
      <c r="CF309" s="5"/>
      <c r="CG309" s="5"/>
      <c r="CH309" s="5"/>
      <c r="CI309" s="5"/>
      <c r="CJ309" s="5"/>
      <c r="CK309" s="5"/>
      <c r="CL309" s="5"/>
      <c r="CM309" s="5"/>
      <c r="CN309" s="5"/>
      <c r="CO309" s="5"/>
      <c r="CP309" s="5"/>
      <c r="CQ309" s="5"/>
      <c r="CR309" s="5"/>
      <c r="CS309" s="5"/>
      <c r="CT309" s="5"/>
      <c r="CU309" s="5"/>
      <c r="CV309" s="5"/>
      <c r="CW309" s="5"/>
      <c r="CX309" s="5"/>
      <c r="CY309" s="5"/>
      <c r="CZ309" s="5"/>
      <c r="DA309" s="5"/>
      <c r="DB309" s="5"/>
      <c r="DC309" s="5"/>
      <c r="DD309" s="5"/>
      <c r="DE309" s="5"/>
      <c r="DF309" s="5"/>
      <c r="DG309" s="5"/>
      <c r="DH309" s="5"/>
      <c r="DI309" s="5"/>
      <c r="DJ309" s="5"/>
      <c r="DK309" s="5"/>
      <c r="DL309" s="5"/>
      <c r="DM309" s="5"/>
      <c r="DN309" s="5"/>
      <c r="DO309" s="5"/>
      <c r="DP309" s="5"/>
      <c r="DQ309" s="5"/>
      <c r="DR309" s="5"/>
      <c r="DS309" s="5"/>
      <c r="DT309" s="5"/>
      <c r="DU309" s="5"/>
      <c r="DV309" s="5"/>
      <c r="DW309" s="5"/>
      <c r="DX309" s="5"/>
      <c r="DY309" s="5"/>
      <c r="DZ309" s="5"/>
      <c r="EA309" s="5"/>
      <c r="EB309" s="5"/>
      <c r="EC309" s="5"/>
      <c r="ED309" s="5"/>
      <c r="EE309" s="5"/>
      <c r="EF309" s="5"/>
      <c r="EG309" s="5"/>
      <c r="EH309" s="5"/>
      <c r="EI309" s="5"/>
      <c r="EJ309" s="5"/>
      <c r="EK309" s="5"/>
      <c r="EL309" s="5"/>
      <c r="EM309" s="5"/>
      <c r="EN309" s="5"/>
      <c r="EO309" s="5"/>
      <c r="EP309" s="5"/>
      <c r="EQ309" s="5"/>
      <c r="ER309" s="5"/>
      <c r="ES309" s="5"/>
      <c r="ET309" s="5"/>
      <c r="EU309" s="5"/>
      <c r="EV309" s="5"/>
      <c r="EW309" s="5"/>
      <c r="EX309" s="5"/>
      <c r="EY309" s="5"/>
      <c r="EZ309" s="5"/>
      <c r="FA309" s="5"/>
      <c r="FB309" s="5"/>
      <c r="FC309" s="5"/>
      <c r="FD309" s="5"/>
      <c r="FE309" s="5"/>
      <c r="FF309" s="5"/>
      <c r="FG309" s="5"/>
      <c r="FH309" s="5"/>
      <c r="FI309" s="5"/>
      <c r="FJ309" s="5"/>
      <c r="FK309" s="5"/>
      <c r="FL309" s="5"/>
      <c r="FM309" s="5"/>
      <c r="FN309" s="5"/>
      <c r="FO309" s="5"/>
      <c r="FP309" s="5"/>
      <c r="FQ309" s="5"/>
      <c r="FR309" s="5"/>
      <c r="FS309" s="5"/>
      <c r="FT309" s="5"/>
      <c r="FU309" s="5"/>
      <c r="FV309" s="5"/>
      <c r="FW309" s="5"/>
      <c r="FX309" s="5"/>
      <c r="FY309" s="5"/>
      <c r="FZ309" s="5"/>
      <c r="GA309" s="5"/>
      <c r="GB309" s="5"/>
      <c r="GC309" s="5"/>
      <c r="GD309" s="5"/>
      <c r="GE309" s="5"/>
      <c r="GF309" s="5"/>
      <c r="GG309" s="5"/>
      <c r="GH309" s="5"/>
      <c r="GI309" s="5"/>
      <c r="GJ309" s="5"/>
      <c r="GK309" s="5"/>
      <c r="GL309" s="5"/>
      <c r="GM309" s="5"/>
      <c r="GN309" s="5"/>
      <c r="GO309" s="5"/>
      <c r="GP309" s="5"/>
      <c r="GQ309" s="5"/>
      <c r="GR309" s="5"/>
      <c r="GS309" s="5"/>
      <c r="GT309" s="5"/>
      <c r="GU309" s="5"/>
      <c r="GV309" s="5"/>
      <c r="GW309" s="5"/>
      <c r="GX309" s="5"/>
      <c r="GY309" s="5"/>
      <c r="GZ309" s="5"/>
      <c r="HA309" s="5"/>
      <c r="HB309" s="5"/>
      <c r="HC309" s="5"/>
      <c r="HD309" s="5"/>
      <c r="HE309" s="5"/>
      <c r="HF309" s="5"/>
      <c r="HG309" s="5"/>
      <c r="HH309" s="5"/>
      <c r="HI309" s="5"/>
      <c r="HJ309" s="5"/>
      <c r="HK309" s="5"/>
      <c r="HL309" s="5"/>
      <c r="HM309" s="5"/>
      <c r="HN309" s="5"/>
      <c r="HO309" s="5"/>
      <c r="HP309" s="5"/>
      <c r="HQ309" s="5"/>
      <c r="HR309" s="5"/>
      <c r="HS309" s="5"/>
      <c r="HT309" s="5"/>
      <c r="HU309" s="5"/>
      <c r="HV309" s="5"/>
      <c r="HW309" s="5"/>
      <c r="HX309" s="5"/>
      <c r="HY309" s="5"/>
      <c r="HZ309" s="5"/>
      <c r="IA309" s="5"/>
      <c r="IB309" s="5"/>
      <c r="IC309" s="5"/>
      <c r="ID309" s="5"/>
      <c r="IE309" s="5"/>
      <c r="IF309" s="5"/>
      <c r="IG309" s="5"/>
      <c r="IH309" s="5"/>
      <c r="II309" s="5"/>
      <c r="IJ309" s="5"/>
      <c r="IK309" s="5"/>
      <c r="IL309" s="5"/>
      <c r="IM309" s="5"/>
      <c r="IN309" s="5"/>
      <c r="IO309" s="5"/>
      <c r="IP309" s="5"/>
      <c r="IQ309" s="5"/>
      <c r="IR309" s="5"/>
      <c r="IS309" s="5"/>
      <c r="IT309" s="5"/>
      <c r="IU309" s="5"/>
      <c r="IV309" s="5"/>
      <c r="IW309" s="5"/>
      <c r="IX309" s="5"/>
      <c r="IY309" s="5"/>
      <c r="IZ309" s="5"/>
      <c r="JA309" s="5"/>
      <c r="JB309" s="5"/>
      <c r="JC309" s="5"/>
      <c r="JD309" s="5"/>
      <c r="JE309" s="5"/>
      <c r="JF309" s="5"/>
      <c r="JG309" s="5"/>
      <c r="JH309" s="5"/>
      <c r="JI309" s="5"/>
      <c r="JJ309" s="5"/>
      <c r="JK309" s="5"/>
      <c r="JL309" s="5"/>
      <c r="JM309" s="5"/>
      <c r="JN309" s="5"/>
      <c r="JO309" s="5"/>
      <c r="JP309" s="5"/>
      <c r="JQ309" s="5"/>
      <c r="JR309" s="5"/>
      <c r="JS309" s="5"/>
      <c r="JT309" s="5"/>
      <c r="JU309" s="5"/>
      <c r="JV309" s="5"/>
      <c r="JW309" s="5"/>
      <c r="JX309" s="5"/>
      <c r="JY309" s="5"/>
      <c r="JZ309" s="5"/>
      <c r="KA309" s="5"/>
      <c r="KB309" s="5"/>
      <c r="KC309" s="5"/>
      <c r="KD309" s="5"/>
      <c r="KE309" s="5"/>
      <c r="KF309" s="5"/>
      <c r="KG309" s="5"/>
      <c r="KH309" s="5"/>
      <c r="KI309" s="5"/>
      <c r="KJ309" s="5"/>
      <c r="KK309" s="5"/>
      <c r="KL309" s="5"/>
      <c r="KM309" s="5"/>
      <c r="KN309" s="5"/>
      <c r="KO309" s="5"/>
      <c r="KP309" s="5"/>
      <c r="KQ309" s="5"/>
      <c r="KR309" s="5"/>
      <c r="KS309" s="5"/>
      <c r="KT309" s="5"/>
      <c r="KU309" s="5"/>
      <c r="KV309" s="5"/>
      <c r="KW309" s="5"/>
      <c r="KX309" s="5"/>
      <c r="KY309" s="5"/>
      <c r="KZ309" s="5"/>
      <c r="LA309" s="5"/>
      <c r="LB309" s="5"/>
      <c r="LC309" s="5"/>
      <c r="LD309" s="5"/>
      <c r="LE309" s="5"/>
      <c r="LF309" s="5"/>
      <c r="LG309" s="5"/>
      <c r="LH309" s="5"/>
      <c r="LI309" s="5"/>
      <c r="LJ309" s="5"/>
      <c r="LK309" s="5"/>
      <c r="LL309" s="5"/>
      <c r="LM309" s="5"/>
      <c r="LN309" s="5"/>
      <c r="LO309" s="5"/>
      <c r="LP309" s="5"/>
      <c r="LQ309" s="5"/>
      <c r="LR309" s="5"/>
      <c r="LS309" s="5"/>
      <c r="LT309" s="5"/>
      <c r="LU309" s="5"/>
      <c r="LV309" s="5"/>
      <c r="LW309" s="5"/>
      <c r="LX309" s="5"/>
      <c r="LY309" s="5"/>
      <c r="LZ309" s="5"/>
      <c r="MA309" s="5"/>
      <c r="MB309" s="5"/>
      <c r="MC309" s="5"/>
      <c r="MD309" s="5"/>
      <c r="ME309" s="5"/>
      <c r="MF309" s="5"/>
      <c r="MG309" s="5"/>
      <c r="MH309" s="5"/>
      <c r="MI309" s="5"/>
      <c r="MJ309" s="5"/>
      <c r="MK309" s="5"/>
      <c r="ML309" s="5"/>
      <c r="MM309" s="5"/>
      <c r="MN309" s="5"/>
      <c r="MO309" s="5"/>
      <c r="MP309" s="5"/>
      <c r="MQ309" s="5"/>
      <c r="MR309" s="5"/>
      <c r="MS309" s="5"/>
      <c r="MT309" s="5"/>
      <c r="MU309" s="5"/>
      <c r="MV309" s="5"/>
      <c r="MW309" s="5"/>
      <c r="MX309" s="5"/>
      <c r="MY309" s="5"/>
      <c r="MZ309" s="5"/>
      <c r="NA309" s="5"/>
      <c r="NB309" s="5"/>
      <c r="NC309" s="5"/>
      <c r="ND309" s="5"/>
      <c r="NE309" s="5"/>
      <c r="NF309" s="5"/>
      <c r="NG309" s="5"/>
      <c r="NH309" s="5"/>
      <c r="NI309" s="5"/>
      <c r="NJ309" s="5"/>
      <c r="NK309" s="5"/>
      <c r="NL309" s="5"/>
      <c r="NM309" s="5"/>
      <c r="NN309" s="5"/>
      <c r="NO309" s="5"/>
      <c r="NP309" s="5"/>
      <c r="NQ309" s="5"/>
      <c r="NR309" s="5"/>
      <c r="NS309" s="5"/>
      <c r="NT309" s="5"/>
      <c r="NU309" s="5"/>
      <c r="NV309" s="5"/>
      <c r="NW309" s="5"/>
      <c r="NX309" s="5"/>
      <c r="NY309" s="5"/>
      <c r="NZ309" s="5"/>
      <c r="OA309" s="5"/>
      <c r="OB309" s="5"/>
      <c r="OC309" s="5"/>
      <c r="OD309" s="5"/>
      <c r="OE309" s="5"/>
      <c r="OF309" s="5"/>
      <c r="OG309" s="5"/>
      <c r="OH309" s="5"/>
      <c r="OI309" s="5"/>
      <c r="OJ309" s="5"/>
      <c r="OK309" s="5"/>
      <c r="OL309" s="5"/>
      <c r="OM309" s="5"/>
      <c r="ON309" s="5"/>
      <c r="OO309" s="5"/>
      <c r="OP309" s="5"/>
      <c r="OQ309" s="5"/>
      <c r="OR309" s="5"/>
      <c r="OS309" s="5"/>
      <c r="OT309" s="5"/>
      <c r="OU309" s="5"/>
      <c r="OV309" s="5"/>
      <c r="OW309" s="5"/>
      <c r="OX309" s="5"/>
      <c r="OY309" s="5"/>
      <c r="OZ309" s="5"/>
      <c r="PA309" s="5"/>
      <c r="PB309" s="5"/>
      <c r="PC309" s="5"/>
      <c r="PD309" s="5"/>
      <c r="PE309" s="5"/>
      <c r="PF309" s="5"/>
      <c r="PG309" s="5"/>
      <c r="PH309" s="5"/>
      <c r="PI309" s="5"/>
      <c r="PJ309" s="5"/>
      <c r="PK309" s="5"/>
      <c r="PL309" s="5"/>
      <c r="PM309" s="5"/>
      <c r="PN309" s="5"/>
      <c r="PO309" s="5"/>
      <c r="PP309" s="5"/>
      <c r="PQ309" s="5"/>
      <c r="PR309" s="5"/>
      <c r="PS309" s="5"/>
      <c r="PT309" s="5"/>
      <c r="PU309" s="5"/>
      <c r="PV309" s="5"/>
      <c r="PW309" s="5"/>
      <c r="PX309" s="5"/>
      <c r="PY309" s="5"/>
      <c r="PZ309" s="5"/>
      <c r="QA309" s="5"/>
      <c r="QB309" s="5"/>
      <c r="QC309" s="5"/>
      <c r="QD309" s="5"/>
      <c r="QE309" s="5"/>
      <c r="QF309" s="5"/>
      <c r="QG309" s="5"/>
      <c r="QH309" s="5"/>
      <c r="QI309" s="5"/>
      <c r="QJ309" s="5"/>
      <c r="QK309" s="5"/>
      <c r="QL309" s="5"/>
      <c r="QM309" s="5"/>
      <c r="QN309" s="5"/>
      <c r="QO309" s="5"/>
      <c r="QP309" s="5"/>
      <c r="QQ309" s="5"/>
      <c r="QR309" s="5"/>
      <c r="QS309" s="5"/>
      <c r="QT309" s="5"/>
      <c r="QU309" s="5"/>
      <c r="QV309" s="5"/>
      <c r="QW309" s="5"/>
      <c r="QX309" s="5"/>
      <c r="QY309" s="5"/>
      <c r="QZ309" s="5"/>
      <c r="RA309" s="5"/>
      <c r="RB309" s="5"/>
      <c r="RC309" s="5"/>
      <c r="RD309" s="5"/>
      <c r="RE309" s="5"/>
      <c r="RF309" s="5"/>
      <c r="RG309" s="5"/>
      <c r="RH309" s="5"/>
      <c r="RI309" s="5"/>
      <c r="RJ309" s="5"/>
      <c r="RK309" s="5"/>
      <c r="RL309" s="5"/>
      <c r="RM309" s="5"/>
      <c r="RN309" s="5"/>
      <c r="RO309" s="5"/>
      <c r="RP309" s="5"/>
      <c r="RQ309" s="5"/>
      <c r="RR309" s="5"/>
      <c r="RS309" s="5"/>
      <c r="RT309" s="5"/>
      <c r="RU309" s="5"/>
      <c r="RV309" s="5"/>
      <c r="RW309" s="5"/>
      <c r="RX309" s="5"/>
      <c r="RY309" s="5"/>
      <c r="RZ309" s="5"/>
      <c r="SA309" s="5"/>
      <c r="SB309" s="5"/>
      <c r="SC309" s="5"/>
      <c r="SD309" s="5"/>
      <c r="SE309" s="5"/>
      <c r="SF309" s="5"/>
      <c r="SG309" s="5"/>
      <c r="SH309" s="5"/>
      <c r="SI309" s="5"/>
      <c r="SJ309" s="5"/>
      <c r="SK309" s="5"/>
      <c r="SL309" s="5"/>
      <c r="SM309" s="5"/>
      <c r="SN309" s="5"/>
      <c r="SO309" s="5"/>
      <c r="SP309" s="5"/>
      <c r="SQ309" s="5"/>
      <c r="SR309" s="5"/>
      <c r="SS309" s="5"/>
      <c r="ST309" s="5"/>
      <c r="SU309" s="5"/>
      <c r="SV309" s="5"/>
      <c r="SW309" s="5"/>
      <c r="SX309" s="5"/>
      <c r="SY309" s="5"/>
      <c r="SZ309" s="5"/>
      <c r="TA309" s="5"/>
      <c r="TB309" s="5"/>
      <c r="TC309" s="5"/>
      <c r="TD309" s="5"/>
      <c r="TE309" s="5"/>
      <c r="TF309" s="5"/>
      <c r="TG309" s="5"/>
      <c r="TH309" s="5"/>
      <c r="TI309" s="5"/>
      <c r="TJ309" s="5"/>
      <c r="TK309" s="5"/>
      <c r="TL309" s="5"/>
      <c r="TM309" s="5"/>
      <c r="TN309" s="5"/>
      <c r="TO309" s="5"/>
      <c r="TP309" s="5"/>
      <c r="TQ309" s="5"/>
      <c r="TR309" s="5"/>
      <c r="TS309" s="5"/>
      <c r="TT309" s="5"/>
      <c r="TU309" s="5"/>
      <c r="TV309" s="5"/>
      <c r="TW309" s="5"/>
      <c r="TX309" s="5"/>
      <c r="TY309" s="5"/>
      <c r="TZ309" s="5"/>
      <c r="UA309" s="5"/>
      <c r="UB309" s="5"/>
      <c r="UC309" s="5"/>
      <c r="UD309" s="5"/>
      <c r="UE309" s="5"/>
      <c r="UF309" s="5"/>
      <c r="UG309" s="5"/>
      <c r="UH309" s="5"/>
      <c r="UI309" s="5"/>
      <c r="UJ309" s="5"/>
      <c r="UK309" s="5"/>
      <c r="UL309" s="5"/>
      <c r="UM309" s="5"/>
      <c r="UN309" s="5"/>
      <c r="UO309" s="5"/>
      <c r="UP309" s="5"/>
      <c r="UQ309" s="5"/>
      <c r="UR309" s="5"/>
      <c r="US309" s="5"/>
      <c r="UT309" s="5"/>
      <c r="UU309" s="5"/>
      <c r="UV309" s="5"/>
      <c r="UW309" s="5"/>
      <c r="UX309" s="5"/>
      <c r="UY309" s="5"/>
      <c r="UZ309" s="5"/>
      <c r="VA309" s="5"/>
      <c r="VB309" s="5"/>
      <c r="VC309" s="5"/>
      <c r="VD309" s="5"/>
      <c r="VE309" s="5"/>
      <c r="VF309" s="5"/>
      <c r="VG309" s="5"/>
      <c r="VH309" s="5"/>
      <c r="VI309" s="5"/>
      <c r="VJ309" s="5"/>
      <c r="VK309" s="5"/>
      <c r="VL309" s="5"/>
      <c r="VM309" s="5"/>
      <c r="VN309" s="5"/>
      <c r="VO309" s="5"/>
      <c r="VP309" s="5"/>
      <c r="VQ309" s="5"/>
      <c r="VR309" s="5"/>
      <c r="VS309" s="5"/>
      <c r="VT309" s="5"/>
      <c r="VU309" s="5"/>
      <c r="VV309" s="5"/>
      <c r="VW309" s="5"/>
      <c r="VX309" s="5"/>
      <c r="VY309" s="5"/>
      <c r="VZ309" s="5"/>
      <c r="WA309" s="5"/>
      <c r="WB309" s="5"/>
      <c r="WC309" s="5"/>
      <c r="WD309" s="5"/>
      <c r="WE309" s="5"/>
      <c r="WF309" s="5"/>
      <c r="WG309" s="5"/>
      <c r="WH309" s="5"/>
      <c r="WI309" s="5"/>
      <c r="WJ309" s="5"/>
      <c r="WK309" s="5"/>
      <c r="WL309" s="5"/>
      <c r="WM309" s="5"/>
      <c r="WN309" s="5"/>
      <c r="WO309" s="5"/>
      <c r="WP309" s="5"/>
      <c r="WQ309" s="5"/>
      <c r="WR309" s="5"/>
      <c r="WS309" s="5"/>
      <c r="WT309" s="5"/>
      <c r="WU309" s="5"/>
      <c r="WV309" s="5"/>
      <c r="WW309" s="5"/>
      <c r="WX309" s="5"/>
      <c r="WY309" s="5"/>
      <c r="WZ309" s="5"/>
      <c r="XA309" s="5"/>
      <c r="XB309" s="5"/>
      <c r="XC309" s="5"/>
      <c r="XD309" s="5"/>
      <c r="XE309" s="5"/>
      <c r="XF309" s="5"/>
      <c r="XG309" s="5"/>
      <c r="XH309" s="5"/>
      <c r="XI309" s="5"/>
      <c r="XJ309" s="5"/>
      <c r="XK309" s="5"/>
      <c r="XL309" s="5"/>
      <c r="XM309" s="5"/>
      <c r="XN309" s="5"/>
      <c r="XO309" s="5"/>
      <c r="XP309" s="5"/>
      <c r="XQ309" s="5"/>
      <c r="XR309" s="5"/>
      <c r="XS309" s="5"/>
      <c r="XT309" s="5"/>
      <c r="XU309" s="5"/>
      <c r="XV309" s="5"/>
      <c r="XW309" s="5"/>
      <c r="XX309" s="5"/>
      <c r="XY309" s="5"/>
      <c r="XZ309" s="5"/>
      <c r="YA309" s="5"/>
      <c r="YB309" s="5"/>
      <c r="YC309" s="5"/>
      <c r="YD309" s="5"/>
      <c r="YE309" s="5"/>
      <c r="YF309" s="5"/>
      <c r="YG309" s="5"/>
      <c r="YH309" s="5"/>
      <c r="YI309" s="5"/>
      <c r="YJ309" s="5"/>
      <c r="YK309" s="5"/>
      <c r="YL309" s="5"/>
      <c r="YM309" s="5"/>
      <c r="YN309" s="5"/>
      <c r="YO309" s="5"/>
      <c r="YP309" s="5"/>
      <c r="YQ309" s="5"/>
      <c r="YR309" s="5"/>
      <c r="YS309" s="5"/>
      <c r="YT309" s="5"/>
      <c r="YU309" s="5"/>
      <c r="YV309" s="5"/>
      <c r="YW309" s="5"/>
      <c r="YX309" s="5"/>
      <c r="YY309" s="5"/>
      <c r="YZ309" s="5"/>
      <c r="ZA309" s="5"/>
      <c r="ZB309" s="5"/>
      <c r="ZC309" s="5"/>
      <c r="ZD309" s="5"/>
      <c r="ZE309" s="5"/>
      <c r="ZF309" s="5"/>
      <c r="ZG309" s="5"/>
      <c r="ZH309" s="5"/>
      <c r="ZI309" s="5"/>
      <c r="ZJ309" s="5"/>
      <c r="ZK309" s="5"/>
      <c r="ZL309" s="5"/>
      <c r="ZM309" s="5"/>
      <c r="ZN309" s="5"/>
      <c r="ZO309" s="5"/>
      <c r="ZP309" s="5"/>
      <c r="ZQ309" s="5"/>
      <c r="ZR309" s="5"/>
      <c r="ZS309" s="5"/>
      <c r="ZT309" s="5"/>
      <c r="ZU309" s="5"/>
      <c r="ZV309" s="5"/>
      <c r="ZW309" s="5"/>
      <c r="ZX309" s="5"/>
      <c r="ZY309" s="5"/>
      <c r="ZZ309" s="5"/>
      <c r="AAA309" s="5"/>
      <c r="AAB309" s="5"/>
      <c r="AAC309" s="5"/>
      <c r="AAD309" s="5"/>
      <c r="AAE309" s="5"/>
      <c r="AAF309" s="5"/>
      <c r="AAG309" s="5"/>
      <c r="AAH309" s="5"/>
      <c r="AAI309" s="5"/>
      <c r="AAJ309" s="5"/>
      <c r="AAK309" s="5"/>
      <c r="AAL309" s="5"/>
      <c r="AAM309" s="5"/>
      <c r="AAN309" s="5"/>
      <c r="AAO309" s="5"/>
      <c r="AAP309" s="5"/>
      <c r="AAQ309" s="5"/>
      <c r="AAR309" s="5"/>
      <c r="AAS309" s="5"/>
      <c r="AAT309" s="5"/>
      <c r="AAU309" s="5"/>
      <c r="AAV309" s="5"/>
      <c r="AAW309" s="5"/>
      <c r="AAX309" s="5"/>
      <c r="AAY309" s="5"/>
      <c r="AAZ309" s="5"/>
      <c r="ABA309" s="5"/>
      <c r="ABB309" s="5"/>
      <c r="ABC309" s="5"/>
      <c r="ABD309" s="5"/>
      <c r="ABE309" s="5"/>
      <c r="ABF309" s="5"/>
      <c r="ABG309" s="5"/>
      <c r="ABH309" s="5"/>
      <c r="ABI309" s="5"/>
      <c r="ABJ309" s="5"/>
      <c r="ABK309" s="5"/>
      <c r="ABL309" s="5"/>
      <c r="ABM309" s="5"/>
      <c r="ABN309" s="5"/>
      <c r="ABO309" s="5"/>
      <c r="ABP309" s="5"/>
      <c r="ABQ309" s="5"/>
      <c r="ABR309" s="5"/>
      <c r="ABS309" s="5"/>
      <c r="ABT309" s="5"/>
      <c r="ABU309" s="5"/>
      <c r="ABV309" s="5"/>
      <c r="ABW309" s="5"/>
      <c r="ABX309" s="5"/>
      <c r="ABY309" s="5"/>
      <c r="ABZ309" s="5"/>
      <c r="ACA309" s="5"/>
      <c r="ACB309" s="5"/>
      <c r="ACC309" s="5"/>
      <c r="ACD309" s="5"/>
      <c r="ACE309" s="5"/>
      <c r="ACF309" s="5"/>
      <c r="ACG309" s="5"/>
      <c r="ACH309" s="5"/>
      <c r="ACI309" s="5"/>
      <c r="ACJ309" s="5"/>
      <c r="ACK309" s="5"/>
      <c r="ACL309" s="5"/>
      <c r="ACM309" s="5"/>
      <c r="ACN309" s="5"/>
      <c r="ACO309" s="5"/>
      <c r="ACP309" s="5"/>
      <c r="ACQ309" s="5"/>
      <c r="ACR309" s="5"/>
      <c r="ACS309" s="5"/>
      <c r="ACT309" s="5"/>
      <c r="ACU309" s="5"/>
      <c r="ACV309" s="5"/>
      <c r="ACW309" s="5"/>
      <c r="ACX309" s="5"/>
      <c r="ACY309" s="5"/>
      <c r="ACZ309" s="5"/>
      <c r="ADA309" s="5"/>
      <c r="ADB309" s="5"/>
      <c r="ADC309" s="5"/>
      <c r="ADD309" s="5"/>
      <c r="ADE309" s="5"/>
      <c r="ADF309" s="5"/>
      <c r="ADG309" s="5"/>
      <c r="ADH309" s="5"/>
      <c r="ADI309" s="5"/>
      <c r="ADJ309" s="5"/>
      <c r="ADK309" s="5"/>
      <c r="ADL309" s="5"/>
      <c r="ADM309" s="5"/>
      <c r="ADN309" s="5"/>
      <c r="ADO309" s="5"/>
      <c r="ADP309" s="5"/>
      <c r="ADQ309" s="5"/>
      <c r="ADR309" s="5"/>
      <c r="ADS309" s="5"/>
      <c r="ADT309" s="5"/>
      <c r="ADU309" s="5"/>
      <c r="ADV309" s="5"/>
      <c r="ADW309" s="5"/>
      <c r="ADX309" s="5"/>
      <c r="ADY309" s="5"/>
      <c r="ADZ309" s="5"/>
      <c r="AEA309" s="5"/>
      <c r="AEB309" s="5"/>
      <c r="AEC309" s="5"/>
      <c r="AED309" s="5"/>
      <c r="AEE309" s="5"/>
      <c r="AEF309" s="5"/>
      <c r="AEG309" s="5"/>
      <c r="AEH309" s="5"/>
      <c r="AEI309" s="5"/>
      <c r="AEJ309" s="5"/>
      <c r="AEK309" s="5"/>
      <c r="AEL309" s="5"/>
      <c r="AEM309" s="5"/>
      <c r="AEN309" s="5"/>
      <c r="AEO309" s="5"/>
      <c r="AEP309" s="5"/>
      <c r="AEQ309" s="5"/>
      <c r="AER309" s="5"/>
      <c r="AES309" s="5"/>
      <c r="AET309" s="5"/>
      <c r="AEU309" s="5"/>
      <c r="AEV309" s="5"/>
      <c r="AEW309" s="5"/>
      <c r="AEX309" s="5"/>
      <c r="AEY309" s="5"/>
      <c r="AEZ309" s="5"/>
      <c r="AFA309" s="5"/>
      <c r="AFB309" s="5"/>
      <c r="AFC309" s="5"/>
      <c r="AFD309" s="5"/>
      <c r="AFE309" s="5"/>
      <c r="AFF309" s="5"/>
      <c r="AFG309" s="5"/>
      <c r="AFH309" s="5"/>
      <c r="AFI309" s="5"/>
      <c r="AFJ309" s="5"/>
      <c r="AFK309" s="5"/>
      <c r="AFL309" s="5"/>
      <c r="AFM309" s="5"/>
      <c r="AFN309" s="5"/>
      <c r="AFO309" s="5"/>
      <c r="AFP309" s="5"/>
      <c r="AFQ309" s="5"/>
      <c r="AFR309" s="5"/>
      <c r="AFS309" s="5"/>
      <c r="AFT309" s="5"/>
      <c r="AFU309" s="5"/>
      <c r="AFV309" s="5"/>
      <c r="AFW309" s="5"/>
      <c r="AFX309" s="5"/>
      <c r="AFY309" s="5"/>
      <c r="AFZ309" s="5"/>
      <c r="AGA309" s="5"/>
      <c r="AGB309" s="5"/>
      <c r="AGC309" s="5"/>
      <c r="AGD309" s="5"/>
      <c r="AGE309" s="5"/>
      <c r="AGF309" s="5"/>
      <c r="AGG309" s="5"/>
      <c r="AGH309" s="5"/>
      <c r="AGI309" s="5"/>
      <c r="AGJ309" s="5"/>
      <c r="AGK309" s="5"/>
      <c r="AGL309" s="5"/>
      <c r="AGM309" s="5"/>
      <c r="AGN309" s="5"/>
      <c r="AGO309" s="5"/>
      <c r="AGP309" s="5"/>
      <c r="AGQ309" s="5"/>
      <c r="AGR309" s="5"/>
      <c r="AGS309" s="5"/>
      <c r="AGT309" s="5"/>
      <c r="AGU309" s="5"/>
      <c r="AGV309" s="5"/>
      <c r="AGW309" s="5"/>
      <c r="AGX309" s="5"/>
      <c r="AGY309" s="5"/>
      <c r="AGZ309" s="5"/>
      <c r="AHA309" s="5"/>
      <c r="AHB309" s="5"/>
      <c r="AHC309" s="5"/>
      <c r="AHD309" s="5"/>
      <c r="AHE309" s="5"/>
      <c r="AHF309" s="5"/>
      <c r="AHG309" s="5"/>
      <c r="AHH309" s="5"/>
      <c r="AHI309" s="5"/>
      <c r="AHJ309" s="5"/>
      <c r="AHK309" s="5"/>
      <c r="AHL309" s="5"/>
      <c r="AHM309" s="5"/>
      <c r="AHN309" s="5"/>
      <c r="AHO309" s="5"/>
      <c r="AHP309" s="5"/>
      <c r="AHQ309" s="5"/>
      <c r="AHR309" s="5"/>
    </row>
    <row r="310" spans="1:902" ht="19.5">
      <c r="A310" s="140"/>
      <c r="B310" s="37"/>
      <c r="C310" s="37"/>
      <c r="D310" s="141"/>
      <c r="E310" s="48"/>
      <c r="F310" s="48"/>
      <c r="G310" s="142"/>
      <c r="H310" s="153">
        <v>1.786</v>
      </c>
      <c r="I310" s="147">
        <v>1E-3</v>
      </c>
      <c r="J310" s="71">
        <v>-5.4000000000000003E-3</v>
      </c>
      <c r="K310" s="144">
        <v>1.0000000000000001E-5</v>
      </c>
      <c r="N310" s="5"/>
      <c r="Q310" s="122"/>
      <c r="V310" s="113"/>
      <c r="W310" s="113"/>
      <c r="Y310" s="48"/>
      <c r="Z310" s="48"/>
      <c r="AA310" s="49"/>
      <c r="AB310" s="14"/>
      <c r="AC310" s="5"/>
      <c r="AD310" s="5"/>
      <c r="AE310" s="5"/>
      <c r="AF310" s="5"/>
      <c r="AG310" s="5"/>
      <c r="AH310" s="5"/>
      <c r="AI310" s="122"/>
      <c r="AJ310" s="134"/>
      <c r="AK310" s="134"/>
      <c r="AL310" s="134"/>
      <c r="AM310" s="14"/>
      <c r="AN310" s="5"/>
      <c r="AO310" s="5"/>
      <c r="AP310" s="5"/>
      <c r="AQ310" s="5"/>
      <c r="AR310" s="5"/>
      <c r="AS310" s="135"/>
      <c r="AT310" s="135"/>
      <c r="AU310" s="135"/>
      <c r="AV310" s="5"/>
      <c r="AW310" s="5"/>
      <c r="AX310" s="5"/>
      <c r="AY310" s="122"/>
      <c r="AZ310" s="137"/>
      <c r="BA310" s="145"/>
      <c r="BB310" s="139"/>
      <c r="BC310" s="5"/>
      <c r="BD310" s="5"/>
      <c r="BE310" s="5"/>
      <c r="BF310" s="5"/>
      <c r="BG310" s="5"/>
      <c r="BH310" s="5"/>
      <c r="BI310" s="5"/>
      <c r="BJ310" s="5"/>
      <c r="BK310" s="5"/>
      <c r="BL310" s="5"/>
      <c r="BM310" s="5"/>
      <c r="BN310" s="5"/>
      <c r="BO310" s="5"/>
      <c r="BP310" s="5"/>
      <c r="BQ310" s="5"/>
      <c r="BR310" s="5"/>
      <c r="BS310" s="5"/>
      <c r="BT310" s="5"/>
      <c r="BU310" s="5"/>
      <c r="BV310" s="5"/>
      <c r="BW310" s="5"/>
      <c r="BX310" s="5"/>
      <c r="BY310" s="5"/>
      <c r="BZ310" s="5"/>
      <c r="CA310" s="5"/>
      <c r="CB310" s="5"/>
      <c r="CC310" s="5"/>
      <c r="CD310" s="5"/>
      <c r="CE310" s="5"/>
      <c r="CF310" s="5"/>
      <c r="CG310" s="5"/>
      <c r="CH310" s="5"/>
      <c r="CI310" s="5"/>
      <c r="CJ310" s="5"/>
      <c r="CK310" s="5"/>
      <c r="CL310" s="5"/>
      <c r="CM310" s="5"/>
      <c r="CN310" s="5"/>
      <c r="CO310" s="5"/>
      <c r="CP310" s="5"/>
      <c r="CQ310" s="5"/>
      <c r="CR310" s="5"/>
      <c r="CS310" s="5"/>
      <c r="CT310" s="5"/>
      <c r="CU310" s="5"/>
      <c r="CV310" s="5"/>
      <c r="CW310" s="5"/>
      <c r="CX310" s="5"/>
      <c r="CY310" s="5"/>
      <c r="CZ310" s="5"/>
      <c r="DA310" s="5"/>
      <c r="DB310" s="5"/>
      <c r="DC310" s="5"/>
      <c r="DD310" s="5"/>
      <c r="DE310" s="5"/>
      <c r="DF310" s="5"/>
      <c r="DG310" s="5"/>
      <c r="DH310" s="5"/>
      <c r="DI310" s="5"/>
      <c r="DJ310" s="5"/>
      <c r="DK310" s="5"/>
      <c r="DL310" s="5"/>
      <c r="DM310" s="5"/>
      <c r="DN310" s="5"/>
      <c r="DO310" s="5"/>
      <c r="DP310" s="5"/>
      <c r="DQ310" s="5"/>
      <c r="DR310" s="5"/>
      <c r="DS310" s="5"/>
      <c r="DT310" s="5"/>
      <c r="DU310" s="5"/>
      <c r="DV310" s="5"/>
      <c r="DW310" s="5"/>
      <c r="DX310" s="5"/>
      <c r="DY310" s="5"/>
      <c r="DZ310" s="5"/>
      <c r="EA310" s="5"/>
      <c r="EB310" s="5"/>
      <c r="EC310" s="5"/>
      <c r="ED310" s="5"/>
      <c r="EE310" s="5"/>
      <c r="EF310" s="5"/>
      <c r="EG310" s="5"/>
      <c r="EH310" s="5"/>
      <c r="EI310" s="5"/>
      <c r="EJ310" s="5"/>
      <c r="EK310" s="5"/>
      <c r="EL310" s="5"/>
      <c r="EM310" s="5"/>
      <c r="EN310" s="5"/>
      <c r="EO310" s="5"/>
      <c r="EP310" s="5"/>
      <c r="EQ310" s="5"/>
      <c r="ER310" s="5"/>
      <c r="ES310" s="5"/>
      <c r="ET310" s="5"/>
      <c r="EU310" s="5"/>
      <c r="EV310" s="5"/>
      <c r="EW310" s="5"/>
      <c r="EX310" s="5"/>
      <c r="EY310" s="5"/>
      <c r="EZ310" s="5"/>
      <c r="FA310" s="5"/>
      <c r="FB310" s="5"/>
      <c r="FC310" s="5"/>
      <c r="FD310" s="5"/>
      <c r="FE310" s="5"/>
      <c r="FF310" s="5"/>
      <c r="FG310" s="5"/>
      <c r="FH310" s="5"/>
      <c r="FI310" s="5"/>
      <c r="FJ310" s="5"/>
      <c r="FK310" s="5"/>
      <c r="FL310" s="5"/>
      <c r="FM310" s="5"/>
      <c r="FN310" s="5"/>
      <c r="FO310" s="5"/>
      <c r="FP310" s="5"/>
      <c r="FQ310" s="5"/>
      <c r="FR310" s="5"/>
      <c r="FS310" s="5"/>
      <c r="FT310" s="5"/>
      <c r="FU310" s="5"/>
      <c r="FV310" s="5"/>
      <c r="FW310" s="5"/>
      <c r="FX310" s="5"/>
      <c r="FY310" s="5"/>
      <c r="FZ310" s="5"/>
      <c r="GA310" s="5"/>
      <c r="GB310" s="5"/>
      <c r="GC310" s="5"/>
      <c r="GD310" s="5"/>
      <c r="GE310" s="5"/>
      <c r="GF310" s="5"/>
      <c r="GG310" s="5"/>
      <c r="GH310" s="5"/>
      <c r="GI310" s="5"/>
      <c r="GJ310" s="5"/>
      <c r="GK310" s="5"/>
      <c r="GL310" s="5"/>
      <c r="GM310" s="5"/>
      <c r="GN310" s="5"/>
      <c r="GO310" s="5"/>
      <c r="GP310" s="5"/>
      <c r="GQ310" s="5"/>
      <c r="GR310" s="5"/>
      <c r="GS310" s="5"/>
      <c r="GT310" s="5"/>
      <c r="GU310" s="5"/>
      <c r="GV310" s="5"/>
      <c r="GW310" s="5"/>
      <c r="GX310" s="5"/>
      <c r="GY310" s="5"/>
      <c r="GZ310" s="5"/>
      <c r="HA310" s="5"/>
      <c r="HB310" s="5"/>
      <c r="HC310" s="5"/>
      <c r="HD310" s="5"/>
      <c r="HE310" s="5"/>
      <c r="HF310" s="5"/>
      <c r="HG310" s="5"/>
      <c r="HH310" s="5"/>
      <c r="HI310" s="5"/>
      <c r="HJ310" s="5"/>
      <c r="HK310" s="5"/>
      <c r="HL310" s="5"/>
      <c r="HM310" s="5"/>
      <c r="HN310" s="5"/>
      <c r="HO310" s="5"/>
      <c r="HP310" s="5"/>
      <c r="HQ310" s="5"/>
      <c r="HR310" s="5"/>
      <c r="HS310" s="5"/>
      <c r="HT310" s="5"/>
      <c r="HU310" s="5"/>
      <c r="HV310" s="5"/>
      <c r="HW310" s="5"/>
      <c r="HX310" s="5"/>
      <c r="HY310" s="5"/>
      <c r="HZ310" s="5"/>
      <c r="IA310" s="5"/>
      <c r="IB310" s="5"/>
      <c r="IC310" s="5"/>
      <c r="ID310" s="5"/>
      <c r="IE310" s="5"/>
      <c r="IF310" s="5"/>
      <c r="IG310" s="5"/>
      <c r="IH310" s="5"/>
      <c r="II310" s="5"/>
      <c r="IJ310" s="5"/>
      <c r="IK310" s="5"/>
      <c r="IL310" s="5"/>
      <c r="IM310" s="5"/>
      <c r="IN310" s="5"/>
      <c r="IO310" s="5"/>
      <c r="IP310" s="5"/>
      <c r="IQ310" s="5"/>
      <c r="IR310" s="5"/>
      <c r="IS310" s="5"/>
      <c r="IT310" s="5"/>
      <c r="IU310" s="5"/>
      <c r="IV310" s="5"/>
      <c r="IW310" s="5"/>
      <c r="IX310" s="5"/>
      <c r="IY310" s="5"/>
      <c r="IZ310" s="5"/>
      <c r="JA310" s="5"/>
      <c r="JB310" s="5"/>
      <c r="JC310" s="5"/>
      <c r="JD310" s="5"/>
      <c r="JE310" s="5"/>
      <c r="JF310" s="5"/>
      <c r="JG310" s="5"/>
      <c r="JH310" s="5"/>
      <c r="JI310" s="5"/>
      <c r="JJ310" s="5"/>
      <c r="JK310" s="5"/>
      <c r="JL310" s="5"/>
      <c r="JM310" s="5"/>
      <c r="JN310" s="5"/>
      <c r="JO310" s="5"/>
      <c r="JP310" s="5"/>
      <c r="JQ310" s="5"/>
      <c r="JR310" s="5"/>
      <c r="JS310" s="5"/>
      <c r="JT310" s="5"/>
      <c r="JU310" s="5"/>
      <c r="JV310" s="5"/>
      <c r="JW310" s="5"/>
      <c r="JX310" s="5"/>
      <c r="JY310" s="5"/>
      <c r="JZ310" s="5"/>
      <c r="KA310" s="5"/>
      <c r="KB310" s="5"/>
      <c r="KC310" s="5"/>
      <c r="KD310" s="5"/>
      <c r="KE310" s="5"/>
      <c r="KF310" s="5"/>
      <c r="KG310" s="5"/>
      <c r="KH310" s="5"/>
      <c r="KI310" s="5"/>
      <c r="KJ310" s="5"/>
      <c r="KK310" s="5"/>
      <c r="KL310" s="5"/>
      <c r="KM310" s="5"/>
      <c r="KN310" s="5"/>
      <c r="KO310" s="5"/>
      <c r="KP310" s="5"/>
      <c r="KQ310" s="5"/>
      <c r="KR310" s="5"/>
      <c r="KS310" s="5"/>
      <c r="KT310" s="5"/>
      <c r="KU310" s="5"/>
      <c r="KV310" s="5"/>
      <c r="KW310" s="5"/>
      <c r="KX310" s="5"/>
      <c r="KY310" s="5"/>
      <c r="KZ310" s="5"/>
      <c r="LA310" s="5"/>
      <c r="LB310" s="5"/>
      <c r="LC310" s="5"/>
      <c r="LD310" s="5"/>
      <c r="LE310" s="5"/>
      <c r="LF310" s="5"/>
      <c r="LG310" s="5"/>
      <c r="LH310" s="5"/>
      <c r="LI310" s="5"/>
      <c r="LJ310" s="5"/>
      <c r="LK310" s="5"/>
      <c r="LL310" s="5"/>
      <c r="LM310" s="5"/>
      <c r="LN310" s="5"/>
      <c r="LO310" s="5"/>
      <c r="LP310" s="5"/>
      <c r="LQ310" s="5"/>
      <c r="LR310" s="5"/>
      <c r="LS310" s="5"/>
      <c r="LT310" s="5"/>
      <c r="LU310" s="5"/>
      <c r="LV310" s="5"/>
      <c r="LW310" s="5"/>
      <c r="LX310" s="5"/>
      <c r="LY310" s="5"/>
      <c r="LZ310" s="5"/>
      <c r="MA310" s="5"/>
      <c r="MB310" s="5"/>
      <c r="MC310" s="5"/>
      <c r="MD310" s="5"/>
      <c r="ME310" s="5"/>
      <c r="MF310" s="5"/>
      <c r="MG310" s="5"/>
      <c r="MH310" s="5"/>
      <c r="MI310" s="5"/>
      <c r="MJ310" s="5"/>
      <c r="MK310" s="5"/>
      <c r="ML310" s="5"/>
      <c r="MM310" s="5"/>
      <c r="MN310" s="5"/>
      <c r="MO310" s="5"/>
      <c r="MP310" s="5"/>
      <c r="MQ310" s="5"/>
      <c r="MR310" s="5"/>
      <c r="MS310" s="5"/>
      <c r="MT310" s="5"/>
      <c r="MU310" s="5"/>
      <c r="MV310" s="5"/>
      <c r="MW310" s="5"/>
      <c r="MX310" s="5"/>
      <c r="MY310" s="5"/>
      <c r="MZ310" s="5"/>
      <c r="NA310" s="5"/>
      <c r="NB310" s="5"/>
      <c r="NC310" s="5"/>
      <c r="ND310" s="5"/>
      <c r="NE310" s="5"/>
      <c r="NF310" s="5"/>
      <c r="NG310" s="5"/>
      <c r="NH310" s="5"/>
      <c r="NI310" s="5"/>
      <c r="NJ310" s="5"/>
      <c r="NK310" s="5"/>
      <c r="NL310" s="5"/>
      <c r="NM310" s="5"/>
      <c r="NN310" s="5"/>
      <c r="NO310" s="5"/>
      <c r="NP310" s="5"/>
      <c r="NQ310" s="5"/>
      <c r="NR310" s="5"/>
      <c r="NS310" s="5"/>
      <c r="NT310" s="5"/>
      <c r="NU310" s="5"/>
      <c r="NV310" s="5"/>
      <c r="NW310" s="5"/>
      <c r="NX310" s="5"/>
      <c r="NY310" s="5"/>
      <c r="NZ310" s="5"/>
      <c r="OA310" s="5"/>
      <c r="OB310" s="5"/>
      <c r="OC310" s="5"/>
      <c r="OD310" s="5"/>
      <c r="OE310" s="5"/>
      <c r="OF310" s="5"/>
      <c r="OG310" s="5"/>
      <c r="OH310" s="5"/>
      <c r="OI310" s="5"/>
      <c r="OJ310" s="5"/>
      <c r="OK310" s="5"/>
      <c r="OL310" s="5"/>
      <c r="OM310" s="5"/>
      <c r="ON310" s="5"/>
      <c r="OO310" s="5"/>
      <c r="OP310" s="5"/>
      <c r="OQ310" s="5"/>
      <c r="OR310" s="5"/>
      <c r="OS310" s="5"/>
      <c r="OT310" s="5"/>
      <c r="OU310" s="5"/>
      <c r="OV310" s="5"/>
      <c r="OW310" s="5"/>
      <c r="OX310" s="5"/>
      <c r="OY310" s="5"/>
      <c r="OZ310" s="5"/>
      <c r="PA310" s="5"/>
      <c r="PB310" s="5"/>
      <c r="PC310" s="5"/>
      <c r="PD310" s="5"/>
      <c r="PE310" s="5"/>
      <c r="PF310" s="5"/>
      <c r="PG310" s="5"/>
      <c r="PH310" s="5"/>
      <c r="PI310" s="5"/>
      <c r="PJ310" s="5"/>
      <c r="PK310" s="5"/>
      <c r="PL310" s="5"/>
      <c r="PM310" s="5"/>
      <c r="PN310" s="5"/>
      <c r="PO310" s="5"/>
      <c r="PP310" s="5"/>
      <c r="PQ310" s="5"/>
      <c r="PR310" s="5"/>
      <c r="PS310" s="5"/>
      <c r="PT310" s="5"/>
      <c r="PU310" s="5"/>
      <c r="PV310" s="5"/>
      <c r="PW310" s="5"/>
      <c r="PX310" s="5"/>
      <c r="PY310" s="5"/>
      <c r="PZ310" s="5"/>
      <c r="QA310" s="5"/>
      <c r="QB310" s="5"/>
      <c r="QC310" s="5"/>
      <c r="QD310" s="5"/>
      <c r="QE310" s="5"/>
      <c r="QF310" s="5"/>
      <c r="QG310" s="5"/>
      <c r="QH310" s="5"/>
      <c r="QI310" s="5"/>
      <c r="QJ310" s="5"/>
      <c r="QK310" s="5"/>
      <c r="QL310" s="5"/>
      <c r="QM310" s="5"/>
      <c r="QN310" s="5"/>
      <c r="QO310" s="5"/>
      <c r="QP310" s="5"/>
      <c r="QQ310" s="5"/>
      <c r="QR310" s="5"/>
      <c r="QS310" s="5"/>
      <c r="QT310" s="5"/>
      <c r="QU310" s="5"/>
      <c r="QV310" s="5"/>
      <c r="QW310" s="5"/>
      <c r="QX310" s="5"/>
      <c r="QY310" s="5"/>
      <c r="QZ310" s="5"/>
      <c r="RA310" s="5"/>
      <c r="RB310" s="5"/>
      <c r="RC310" s="5"/>
      <c r="RD310" s="5"/>
      <c r="RE310" s="5"/>
      <c r="RF310" s="5"/>
      <c r="RG310" s="5"/>
      <c r="RH310" s="5"/>
      <c r="RI310" s="5"/>
      <c r="RJ310" s="5"/>
      <c r="RK310" s="5"/>
      <c r="RL310" s="5"/>
      <c r="RM310" s="5"/>
      <c r="RN310" s="5"/>
      <c r="RO310" s="5"/>
      <c r="RP310" s="5"/>
      <c r="RQ310" s="5"/>
      <c r="RR310" s="5"/>
      <c r="RS310" s="5"/>
      <c r="RT310" s="5"/>
      <c r="RU310" s="5"/>
      <c r="RV310" s="5"/>
      <c r="RW310" s="5"/>
      <c r="RX310" s="5"/>
      <c r="RY310" s="5"/>
      <c r="RZ310" s="5"/>
      <c r="SA310" s="5"/>
      <c r="SB310" s="5"/>
      <c r="SC310" s="5"/>
      <c r="SD310" s="5"/>
      <c r="SE310" s="5"/>
      <c r="SF310" s="5"/>
      <c r="SG310" s="5"/>
      <c r="SH310" s="5"/>
      <c r="SI310" s="5"/>
      <c r="SJ310" s="5"/>
      <c r="SK310" s="5"/>
      <c r="SL310" s="5"/>
      <c r="SM310" s="5"/>
      <c r="SN310" s="5"/>
      <c r="SO310" s="5"/>
      <c r="SP310" s="5"/>
      <c r="SQ310" s="5"/>
      <c r="SR310" s="5"/>
      <c r="SS310" s="5"/>
      <c r="ST310" s="5"/>
      <c r="SU310" s="5"/>
      <c r="SV310" s="5"/>
      <c r="SW310" s="5"/>
      <c r="SX310" s="5"/>
      <c r="SY310" s="5"/>
      <c r="SZ310" s="5"/>
      <c r="TA310" s="5"/>
      <c r="TB310" s="5"/>
      <c r="TC310" s="5"/>
      <c r="TD310" s="5"/>
      <c r="TE310" s="5"/>
      <c r="TF310" s="5"/>
      <c r="TG310" s="5"/>
      <c r="TH310" s="5"/>
      <c r="TI310" s="5"/>
      <c r="TJ310" s="5"/>
      <c r="TK310" s="5"/>
      <c r="TL310" s="5"/>
      <c r="TM310" s="5"/>
      <c r="TN310" s="5"/>
      <c r="TO310" s="5"/>
      <c r="TP310" s="5"/>
      <c r="TQ310" s="5"/>
      <c r="TR310" s="5"/>
      <c r="TS310" s="5"/>
      <c r="TT310" s="5"/>
      <c r="TU310" s="5"/>
      <c r="TV310" s="5"/>
      <c r="TW310" s="5"/>
      <c r="TX310" s="5"/>
      <c r="TY310" s="5"/>
      <c r="TZ310" s="5"/>
      <c r="UA310" s="5"/>
      <c r="UB310" s="5"/>
      <c r="UC310" s="5"/>
      <c r="UD310" s="5"/>
      <c r="UE310" s="5"/>
      <c r="UF310" s="5"/>
      <c r="UG310" s="5"/>
      <c r="UH310" s="5"/>
      <c r="UI310" s="5"/>
      <c r="UJ310" s="5"/>
      <c r="UK310" s="5"/>
      <c r="UL310" s="5"/>
      <c r="UM310" s="5"/>
      <c r="UN310" s="5"/>
      <c r="UO310" s="5"/>
      <c r="UP310" s="5"/>
      <c r="UQ310" s="5"/>
      <c r="UR310" s="5"/>
      <c r="US310" s="5"/>
      <c r="UT310" s="5"/>
      <c r="UU310" s="5"/>
      <c r="UV310" s="5"/>
      <c r="UW310" s="5"/>
      <c r="UX310" s="5"/>
      <c r="UY310" s="5"/>
      <c r="UZ310" s="5"/>
      <c r="VA310" s="5"/>
      <c r="VB310" s="5"/>
      <c r="VC310" s="5"/>
      <c r="VD310" s="5"/>
      <c r="VE310" s="5"/>
      <c r="VF310" s="5"/>
      <c r="VG310" s="5"/>
      <c r="VH310" s="5"/>
      <c r="VI310" s="5"/>
      <c r="VJ310" s="5"/>
      <c r="VK310" s="5"/>
      <c r="VL310" s="5"/>
      <c r="VM310" s="5"/>
      <c r="VN310" s="5"/>
      <c r="VO310" s="5"/>
      <c r="VP310" s="5"/>
      <c r="VQ310" s="5"/>
      <c r="VR310" s="5"/>
      <c r="VS310" s="5"/>
      <c r="VT310" s="5"/>
      <c r="VU310" s="5"/>
      <c r="VV310" s="5"/>
      <c r="VW310" s="5"/>
      <c r="VX310" s="5"/>
      <c r="VY310" s="5"/>
      <c r="VZ310" s="5"/>
      <c r="WA310" s="5"/>
      <c r="WB310" s="5"/>
      <c r="WC310" s="5"/>
      <c r="WD310" s="5"/>
      <c r="WE310" s="5"/>
      <c r="WF310" s="5"/>
      <c r="WG310" s="5"/>
      <c r="WH310" s="5"/>
      <c r="WI310" s="5"/>
      <c r="WJ310" s="5"/>
      <c r="WK310" s="5"/>
      <c r="WL310" s="5"/>
      <c r="WM310" s="5"/>
      <c r="WN310" s="5"/>
      <c r="WO310" s="5"/>
      <c r="WP310" s="5"/>
      <c r="WQ310" s="5"/>
      <c r="WR310" s="5"/>
      <c r="WS310" s="5"/>
      <c r="WT310" s="5"/>
      <c r="WU310" s="5"/>
      <c r="WV310" s="5"/>
      <c r="WW310" s="5"/>
      <c r="WX310" s="5"/>
      <c r="WY310" s="5"/>
      <c r="WZ310" s="5"/>
      <c r="XA310" s="5"/>
      <c r="XB310" s="5"/>
      <c r="XC310" s="5"/>
      <c r="XD310" s="5"/>
      <c r="XE310" s="5"/>
      <c r="XF310" s="5"/>
      <c r="XG310" s="5"/>
      <c r="XH310" s="5"/>
      <c r="XI310" s="5"/>
      <c r="XJ310" s="5"/>
      <c r="XK310" s="5"/>
      <c r="XL310" s="5"/>
      <c r="XM310" s="5"/>
      <c r="XN310" s="5"/>
      <c r="XO310" s="5"/>
      <c r="XP310" s="5"/>
      <c r="XQ310" s="5"/>
      <c r="XR310" s="5"/>
      <c r="XS310" s="5"/>
      <c r="XT310" s="5"/>
      <c r="XU310" s="5"/>
      <c r="XV310" s="5"/>
      <c r="XW310" s="5"/>
      <c r="XX310" s="5"/>
      <c r="XY310" s="5"/>
      <c r="XZ310" s="5"/>
      <c r="YA310" s="5"/>
      <c r="YB310" s="5"/>
      <c r="YC310" s="5"/>
      <c r="YD310" s="5"/>
      <c r="YE310" s="5"/>
      <c r="YF310" s="5"/>
      <c r="YG310" s="5"/>
      <c r="YH310" s="5"/>
      <c r="YI310" s="5"/>
      <c r="YJ310" s="5"/>
      <c r="YK310" s="5"/>
      <c r="YL310" s="5"/>
      <c r="YM310" s="5"/>
      <c r="YN310" s="5"/>
      <c r="YO310" s="5"/>
      <c r="YP310" s="5"/>
      <c r="YQ310" s="5"/>
      <c r="YR310" s="5"/>
      <c r="YS310" s="5"/>
      <c r="YT310" s="5"/>
      <c r="YU310" s="5"/>
      <c r="YV310" s="5"/>
      <c r="YW310" s="5"/>
      <c r="YX310" s="5"/>
      <c r="YY310" s="5"/>
      <c r="YZ310" s="5"/>
      <c r="ZA310" s="5"/>
      <c r="ZB310" s="5"/>
      <c r="ZC310" s="5"/>
      <c r="ZD310" s="5"/>
      <c r="ZE310" s="5"/>
      <c r="ZF310" s="5"/>
      <c r="ZG310" s="5"/>
      <c r="ZH310" s="5"/>
      <c r="ZI310" s="5"/>
      <c r="ZJ310" s="5"/>
      <c r="ZK310" s="5"/>
      <c r="ZL310" s="5"/>
      <c r="ZM310" s="5"/>
      <c r="ZN310" s="5"/>
      <c r="ZO310" s="5"/>
      <c r="ZP310" s="5"/>
      <c r="ZQ310" s="5"/>
      <c r="ZR310" s="5"/>
      <c r="ZS310" s="5"/>
      <c r="ZT310" s="5"/>
      <c r="ZU310" s="5"/>
      <c r="ZV310" s="5"/>
      <c r="ZW310" s="5"/>
      <c r="ZX310" s="5"/>
      <c r="ZY310" s="5"/>
      <c r="ZZ310" s="5"/>
      <c r="AAA310" s="5"/>
      <c r="AAB310" s="5"/>
      <c r="AAC310" s="5"/>
      <c r="AAD310" s="5"/>
      <c r="AAE310" s="5"/>
      <c r="AAF310" s="5"/>
      <c r="AAG310" s="5"/>
      <c r="AAH310" s="5"/>
      <c r="AAI310" s="5"/>
      <c r="AAJ310" s="5"/>
      <c r="AAK310" s="5"/>
      <c r="AAL310" s="5"/>
      <c r="AAM310" s="5"/>
      <c r="AAN310" s="5"/>
      <c r="AAO310" s="5"/>
      <c r="AAP310" s="5"/>
      <c r="AAQ310" s="5"/>
      <c r="AAR310" s="5"/>
      <c r="AAS310" s="5"/>
      <c r="AAT310" s="5"/>
      <c r="AAU310" s="5"/>
      <c r="AAV310" s="5"/>
      <c r="AAW310" s="5"/>
      <c r="AAX310" s="5"/>
      <c r="AAY310" s="5"/>
      <c r="AAZ310" s="5"/>
      <c r="ABA310" s="5"/>
      <c r="ABB310" s="5"/>
      <c r="ABC310" s="5"/>
      <c r="ABD310" s="5"/>
      <c r="ABE310" s="5"/>
      <c r="ABF310" s="5"/>
      <c r="ABG310" s="5"/>
      <c r="ABH310" s="5"/>
      <c r="ABI310" s="5"/>
      <c r="ABJ310" s="5"/>
      <c r="ABK310" s="5"/>
      <c r="ABL310" s="5"/>
      <c r="ABM310" s="5"/>
      <c r="ABN310" s="5"/>
      <c r="ABO310" s="5"/>
      <c r="ABP310" s="5"/>
      <c r="ABQ310" s="5"/>
      <c r="ABR310" s="5"/>
      <c r="ABS310" s="5"/>
      <c r="ABT310" s="5"/>
      <c r="ABU310" s="5"/>
      <c r="ABV310" s="5"/>
      <c r="ABW310" s="5"/>
      <c r="ABX310" s="5"/>
      <c r="ABY310" s="5"/>
      <c r="ABZ310" s="5"/>
      <c r="ACA310" s="5"/>
      <c r="ACB310" s="5"/>
      <c r="ACC310" s="5"/>
      <c r="ACD310" s="5"/>
      <c r="ACE310" s="5"/>
      <c r="ACF310" s="5"/>
      <c r="ACG310" s="5"/>
      <c r="ACH310" s="5"/>
      <c r="ACI310" s="5"/>
      <c r="ACJ310" s="5"/>
      <c r="ACK310" s="5"/>
      <c r="ACL310" s="5"/>
      <c r="ACM310" s="5"/>
      <c r="ACN310" s="5"/>
      <c r="ACO310" s="5"/>
      <c r="ACP310" s="5"/>
      <c r="ACQ310" s="5"/>
      <c r="ACR310" s="5"/>
      <c r="ACS310" s="5"/>
      <c r="ACT310" s="5"/>
      <c r="ACU310" s="5"/>
      <c r="ACV310" s="5"/>
      <c r="ACW310" s="5"/>
      <c r="ACX310" s="5"/>
      <c r="ACY310" s="5"/>
      <c r="ACZ310" s="5"/>
      <c r="ADA310" s="5"/>
      <c r="ADB310" s="5"/>
      <c r="ADC310" s="5"/>
      <c r="ADD310" s="5"/>
      <c r="ADE310" s="5"/>
      <c r="ADF310" s="5"/>
      <c r="ADG310" s="5"/>
      <c r="ADH310" s="5"/>
      <c r="ADI310" s="5"/>
      <c r="ADJ310" s="5"/>
      <c r="ADK310" s="5"/>
      <c r="ADL310" s="5"/>
      <c r="ADM310" s="5"/>
      <c r="ADN310" s="5"/>
      <c r="ADO310" s="5"/>
      <c r="ADP310" s="5"/>
      <c r="ADQ310" s="5"/>
      <c r="ADR310" s="5"/>
      <c r="ADS310" s="5"/>
      <c r="ADT310" s="5"/>
      <c r="ADU310" s="5"/>
      <c r="ADV310" s="5"/>
      <c r="ADW310" s="5"/>
      <c r="ADX310" s="5"/>
      <c r="ADY310" s="5"/>
      <c r="ADZ310" s="5"/>
      <c r="AEA310" s="5"/>
      <c r="AEB310" s="5"/>
      <c r="AEC310" s="5"/>
      <c r="AED310" s="5"/>
      <c r="AEE310" s="5"/>
      <c r="AEF310" s="5"/>
      <c r="AEG310" s="5"/>
      <c r="AEH310" s="5"/>
      <c r="AEI310" s="5"/>
      <c r="AEJ310" s="5"/>
      <c r="AEK310" s="5"/>
      <c r="AEL310" s="5"/>
      <c r="AEM310" s="5"/>
      <c r="AEN310" s="5"/>
      <c r="AEO310" s="5"/>
      <c r="AEP310" s="5"/>
      <c r="AEQ310" s="5"/>
      <c r="AER310" s="5"/>
      <c r="AES310" s="5"/>
      <c r="AET310" s="5"/>
      <c r="AEU310" s="5"/>
      <c r="AEV310" s="5"/>
      <c r="AEW310" s="5"/>
      <c r="AEX310" s="5"/>
      <c r="AEY310" s="5"/>
      <c r="AEZ310" s="5"/>
      <c r="AFA310" s="5"/>
      <c r="AFB310" s="5"/>
      <c r="AFC310" s="5"/>
      <c r="AFD310" s="5"/>
      <c r="AFE310" s="5"/>
      <c r="AFF310" s="5"/>
      <c r="AFG310" s="5"/>
      <c r="AFH310" s="5"/>
      <c r="AFI310" s="5"/>
      <c r="AFJ310" s="5"/>
      <c r="AFK310" s="5"/>
      <c r="AFL310" s="5"/>
      <c r="AFM310" s="5"/>
      <c r="AFN310" s="5"/>
      <c r="AFO310" s="5"/>
      <c r="AFP310" s="5"/>
      <c r="AFQ310" s="5"/>
      <c r="AFR310" s="5"/>
      <c r="AFS310" s="5"/>
      <c r="AFT310" s="5"/>
      <c r="AFU310" s="5"/>
      <c r="AFV310" s="5"/>
      <c r="AFW310" s="5"/>
      <c r="AFX310" s="5"/>
      <c r="AFY310" s="5"/>
      <c r="AFZ310" s="5"/>
      <c r="AGA310" s="5"/>
      <c r="AGB310" s="5"/>
      <c r="AGC310" s="5"/>
      <c r="AGD310" s="5"/>
      <c r="AGE310" s="5"/>
      <c r="AGF310" s="5"/>
      <c r="AGG310" s="5"/>
      <c r="AGH310" s="5"/>
      <c r="AGI310" s="5"/>
      <c r="AGJ310" s="5"/>
      <c r="AGK310" s="5"/>
      <c r="AGL310" s="5"/>
      <c r="AGM310" s="5"/>
      <c r="AGN310" s="5"/>
      <c r="AGO310" s="5"/>
      <c r="AGP310" s="5"/>
      <c r="AGQ310" s="5"/>
      <c r="AGR310" s="5"/>
      <c r="AGS310" s="5"/>
      <c r="AGT310" s="5"/>
      <c r="AGU310" s="5"/>
      <c r="AGV310" s="5"/>
      <c r="AGW310" s="5"/>
      <c r="AGX310" s="5"/>
      <c r="AGY310" s="5"/>
      <c r="AGZ310" s="5"/>
      <c r="AHA310" s="5"/>
      <c r="AHB310" s="5"/>
      <c r="AHC310" s="5"/>
      <c r="AHD310" s="5"/>
      <c r="AHE310" s="5"/>
      <c r="AHF310" s="5"/>
      <c r="AHG310" s="5"/>
      <c r="AHH310" s="5"/>
      <c r="AHI310" s="5"/>
      <c r="AHJ310" s="5"/>
      <c r="AHK310" s="5"/>
      <c r="AHL310" s="5"/>
      <c r="AHM310" s="5"/>
      <c r="AHN310" s="5"/>
      <c r="AHO310" s="5"/>
      <c r="AHP310" s="5"/>
      <c r="AHQ310" s="5"/>
      <c r="AHR310" s="5"/>
    </row>
    <row r="311" spans="1:902" ht="19.5">
      <c r="A311" s="140"/>
      <c r="B311" s="37"/>
      <c r="C311" s="37"/>
      <c r="D311" s="141"/>
      <c r="E311" s="48"/>
      <c r="F311" s="48"/>
      <c r="G311" s="142"/>
      <c r="H311" s="153">
        <v>1.8240000000000001</v>
      </c>
      <c r="I311" s="147">
        <v>1E-3</v>
      </c>
      <c r="J311" s="71">
        <v>-5.9100000000000003E-3</v>
      </c>
      <c r="K311" s="144">
        <v>1.0000000000000001E-5</v>
      </c>
      <c r="Q311" s="122"/>
      <c r="V311" s="113"/>
      <c r="W311" s="113"/>
      <c r="X311" s="113"/>
      <c r="Y311" s="48"/>
      <c r="Z311" s="48"/>
      <c r="AA311" s="49"/>
      <c r="AB311" s="105"/>
      <c r="AC311" s="106"/>
      <c r="AD311" s="5"/>
      <c r="AE311" s="5"/>
      <c r="AF311" s="5"/>
      <c r="AG311" s="106"/>
      <c r="AH311" s="106"/>
      <c r="AI311" s="122"/>
      <c r="AJ311" s="134"/>
      <c r="AK311" s="134"/>
      <c r="AL311" s="134"/>
      <c r="AM311" s="14"/>
      <c r="AN311" s="5"/>
      <c r="AO311" s="5"/>
      <c r="AP311" s="5"/>
      <c r="AQ311" s="5"/>
      <c r="AR311" s="5"/>
      <c r="AS311" s="135"/>
      <c r="AT311" s="135"/>
      <c r="AU311" s="135"/>
      <c r="AV311" s="5"/>
      <c r="AW311" s="5"/>
      <c r="AX311" s="5"/>
      <c r="AY311" s="122"/>
      <c r="AZ311" s="137"/>
      <c r="BA311" s="145"/>
      <c r="BB311" s="139"/>
      <c r="BC311" s="5"/>
      <c r="BD311" s="5"/>
      <c r="BE311" s="5"/>
      <c r="BF311" s="5"/>
      <c r="BG311" s="5"/>
      <c r="BH311" s="5"/>
      <c r="BI311" s="5"/>
      <c r="BJ311" s="5"/>
      <c r="BK311" s="5"/>
      <c r="BL311" s="5"/>
      <c r="BM311" s="5"/>
      <c r="BN311" s="5"/>
      <c r="BO311" s="5"/>
      <c r="BP311" s="5"/>
      <c r="BQ311" s="5"/>
      <c r="BR311" s="5"/>
      <c r="BS311" s="5"/>
      <c r="BT311" s="5"/>
      <c r="BU311" s="5"/>
      <c r="BV311" s="5"/>
      <c r="BW311" s="5"/>
      <c r="BX311" s="5"/>
      <c r="BY311" s="5"/>
      <c r="BZ311" s="5"/>
      <c r="CA311" s="5"/>
      <c r="CB311" s="5"/>
      <c r="CC311" s="5"/>
      <c r="CD311" s="5"/>
      <c r="CE311" s="5"/>
      <c r="CF311" s="5"/>
      <c r="CG311" s="5"/>
      <c r="CH311" s="5"/>
      <c r="CI311" s="5"/>
      <c r="CJ311" s="5"/>
      <c r="CK311" s="5"/>
      <c r="CL311" s="5"/>
      <c r="CM311" s="5"/>
      <c r="CN311" s="5"/>
      <c r="CO311" s="5"/>
      <c r="CP311" s="5"/>
      <c r="CQ311" s="5"/>
      <c r="CR311" s="5"/>
      <c r="CS311" s="5"/>
      <c r="CT311" s="5"/>
      <c r="CU311" s="5"/>
      <c r="CV311" s="5"/>
      <c r="CW311" s="5"/>
      <c r="CX311" s="5"/>
      <c r="CY311" s="5"/>
      <c r="CZ311" s="5"/>
      <c r="DA311" s="5"/>
      <c r="DB311" s="5"/>
      <c r="DC311" s="5"/>
      <c r="DD311" s="5"/>
      <c r="DE311" s="5"/>
      <c r="DF311" s="5"/>
      <c r="DG311" s="5"/>
      <c r="DH311" s="5"/>
      <c r="DI311" s="5"/>
      <c r="DJ311" s="5"/>
      <c r="DK311" s="5"/>
      <c r="DL311" s="5"/>
      <c r="DM311" s="5"/>
      <c r="DN311" s="5"/>
      <c r="DO311" s="5"/>
      <c r="DP311" s="5"/>
      <c r="DQ311" s="5"/>
      <c r="DR311" s="5"/>
      <c r="DS311" s="5"/>
      <c r="DT311" s="5"/>
      <c r="DU311" s="5"/>
      <c r="DV311" s="5"/>
      <c r="DW311" s="5"/>
      <c r="DX311" s="5"/>
      <c r="DY311" s="5"/>
      <c r="DZ311" s="5"/>
      <c r="EA311" s="5"/>
      <c r="EB311" s="5"/>
      <c r="EC311" s="5"/>
      <c r="ED311" s="5"/>
      <c r="EE311" s="5"/>
      <c r="EF311" s="5"/>
      <c r="EG311" s="5"/>
      <c r="EH311" s="5"/>
      <c r="EI311" s="5"/>
      <c r="EJ311" s="5"/>
      <c r="EK311" s="5"/>
      <c r="EL311" s="5"/>
      <c r="EM311" s="5"/>
      <c r="EN311" s="5"/>
      <c r="EO311" s="5"/>
      <c r="EP311" s="5"/>
      <c r="EQ311" s="5"/>
      <c r="ER311" s="5"/>
      <c r="ES311" s="5"/>
      <c r="ET311" s="5"/>
      <c r="EU311" s="5"/>
      <c r="EV311" s="5"/>
      <c r="EW311" s="5"/>
      <c r="EX311" s="5"/>
      <c r="EY311" s="5"/>
      <c r="EZ311" s="5"/>
      <c r="FA311" s="5"/>
      <c r="FB311" s="5"/>
      <c r="FC311" s="5"/>
      <c r="FD311" s="5"/>
      <c r="FE311" s="5"/>
      <c r="FF311" s="5"/>
      <c r="FG311" s="5"/>
      <c r="FH311" s="5"/>
      <c r="FI311" s="5"/>
      <c r="FJ311" s="5"/>
      <c r="FK311" s="5"/>
      <c r="FL311" s="5"/>
      <c r="FM311" s="5"/>
      <c r="FN311" s="5"/>
      <c r="FO311" s="5"/>
      <c r="FP311" s="5"/>
      <c r="FQ311" s="5"/>
      <c r="FR311" s="5"/>
      <c r="FS311" s="5"/>
      <c r="FT311" s="5"/>
      <c r="FU311" s="5"/>
      <c r="FV311" s="5"/>
      <c r="FW311" s="5"/>
      <c r="FX311" s="5"/>
      <c r="FY311" s="5"/>
      <c r="FZ311" s="5"/>
      <c r="GA311" s="5"/>
      <c r="GB311" s="5"/>
      <c r="GC311" s="5"/>
      <c r="GD311" s="5"/>
      <c r="GE311" s="5"/>
      <c r="GF311" s="5"/>
      <c r="GG311" s="5"/>
      <c r="GH311" s="5"/>
      <c r="GI311" s="5"/>
      <c r="GJ311" s="5"/>
      <c r="GK311" s="5"/>
      <c r="GL311" s="5"/>
      <c r="GM311" s="5"/>
      <c r="GN311" s="5"/>
      <c r="GO311" s="5"/>
      <c r="GP311" s="5"/>
      <c r="GQ311" s="5"/>
      <c r="GR311" s="5"/>
      <c r="GS311" s="5"/>
      <c r="GT311" s="5"/>
      <c r="GU311" s="5"/>
      <c r="GV311" s="5"/>
      <c r="GW311" s="5"/>
      <c r="GX311" s="5"/>
      <c r="GY311" s="5"/>
      <c r="GZ311" s="5"/>
      <c r="HA311" s="5"/>
      <c r="HB311" s="5"/>
      <c r="HC311" s="5"/>
      <c r="HD311" s="5"/>
      <c r="HE311" s="5"/>
      <c r="HF311" s="5"/>
      <c r="HG311" s="5"/>
      <c r="HH311" s="5"/>
      <c r="HI311" s="5"/>
      <c r="HJ311" s="5"/>
      <c r="HK311" s="5"/>
      <c r="HL311" s="5"/>
      <c r="HM311" s="5"/>
      <c r="HN311" s="5"/>
      <c r="HO311" s="5"/>
      <c r="HP311" s="5"/>
      <c r="HQ311" s="5"/>
      <c r="HR311" s="5"/>
      <c r="HS311" s="5"/>
      <c r="HT311" s="5"/>
      <c r="HU311" s="5"/>
      <c r="HV311" s="5"/>
      <c r="HW311" s="5"/>
      <c r="HX311" s="5"/>
      <c r="HY311" s="5"/>
      <c r="HZ311" s="5"/>
      <c r="IA311" s="5"/>
      <c r="IB311" s="5"/>
      <c r="IC311" s="5"/>
      <c r="ID311" s="5"/>
      <c r="IE311" s="5"/>
      <c r="IF311" s="5"/>
      <c r="IG311" s="5"/>
      <c r="IH311" s="5"/>
      <c r="II311" s="5"/>
      <c r="IJ311" s="5"/>
      <c r="IK311" s="5"/>
      <c r="IL311" s="5"/>
      <c r="IM311" s="5"/>
      <c r="IN311" s="5"/>
      <c r="IO311" s="5"/>
      <c r="IP311" s="5"/>
      <c r="IQ311" s="5"/>
      <c r="IR311" s="5"/>
      <c r="IS311" s="5"/>
      <c r="IT311" s="5"/>
      <c r="IU311" s="5"/>
      <c r="IV311" s="5"/>
      <c r="IW311" s="5"/>
      <c r="IX311" s="5"/>
      <c r="IY311" s="5"/>
      <c r="IZ311" s="5"/>
      <c r="JA311" s="5"/>
      <c r="JB311" s="5"/>
      <c r="JC311" s="5"/>
      <c r="JD311" s="5"/>
      <c r="JE311" s="5"/>
      <c r="JF311" s="5"/>
      <c r="JG311" s="5"/>
      <c r="JH311" s="5"/>
      <c r="JI311" s="5"/>
      <c r="JJ311" s="5"/>
      <c r="JK311" s="5"/>
      <c r="JL311" s="5"/>
      <c r="JM311" s="5"/>
      <c r="JN311" s="5"/>
      <c r="JO311" s="5"/>
      <c r="JP311" s="5"/>
      <c r="JQ311" s="5"/>
      <c r="JR311" s="5"/>
      <c r="JS311" s="5"/>
      <c r="JT311" s="5"/>
      <c r="JU311" s="5"/>
      <c r="JV311" s="5"/>
      <c r="JW311" s="5"/>
      <c r="JX311" s="5"/>
      <c r="JY311" s="5"/>
      <c r="JZ311" s="5"/>
      <c r="KA311" s="5"/>
      <c r="KB311" s="5"/>
      <c r="KC311" s="5"/>
      <c r="KD311" s="5"/>
      <c r="KE311" s="5"/>
      <c r="KF311" s="5"/>
      <c r="KG311" s="5"/>
      <c r="KH311" s="5"/>
      <c r="KI311" s="5"/>
      <c r="KJ311" s="5"/>
      <c r="KK311" s="5"/>
      <c r="KL311" s="5"/>
      <c r="KM311" s="5"/>
      <c r="KN311" s="5"/>
      <c r="KO311" s="5"/>
      <c r="KP311" s="5"/>
      <c r="KQ311" s="5"/>
      <c r="KR311" s="5"/>
      <c r="KS311" s="5"/>
      <c r="KT311" s="5"/>
      <c r="KU311" s="5"/>
      <c r="KV311" s="5"/>
      <c r="KW311" s="5"/>
      <c r="KX311" s="5"/>
      <c r="KY311" s="5"/>
      <c r="KZ311" s="5"/>
      <c r="LA311" s="5"/>
      <c r="LB311" s="5"/>
      <c r="LC311" s="5"/>
      <c r="LD311" s="5"/>
      <c r="LE311" s="5"/>
      <c r="LF311" s="5"/>
      <c r="LG311" s="5"/>
      <c r="LH311" s="5"/>
      <c r="LI311" s="5"/>
      <c r="LJ311" s="5"/>
      <c r="LK311" s="5"/>
      <c r="LL311" s="5"/>
      <c r="LM311" s="5"/>
      <c r="LN311" s="5"/>
      <c r="LO311" s="5"/>
      <c r="LP311" s="5"/>
      <c r="LQ311" s="5"/>
      <c r="LR311" s="5"/>
      <c r="LS311" s="5"/>
      <c r="LT311" s="5"/>
      <c r="LU311" s="5"/>
      <c r="LV311" s="5"/>
      <c r="LW311" s="5"/>
      <c r="LX311" s="5"/>
      <c r="LY311" s="5"/>
      <c r="LZ311" s="5"/>
      <c r="MA311" s="5"/>
      <c r="MB311" s="5"/>
      <c r="MC311" s="5"/>
      <c r="MD311" s="5"/>
      <c r="ME311" s="5"/>
      <c r="MF311" s="5"/>
      <c r="MG311" s="5"/>
      <c r="MH311" s="5"/>
      <c r="MI311" s="5"/>
      <c r="MJ311" s="5"/>
      <c r="MK311" s="5"/>
      <c r="ML311" s="5"/>
      <c r="MM311" s="5"/>
      <c r="MN311" s="5"/>
      <c r="MO311" s="5"/>
      <c r="MP311" s="5"/>
      <c r="MQ311" s="5"/>
      <c r="MR311" s="5"/>
      <c r="MS311" s="5"/>
      <c r="MT311" s="5"/>
      <c r="MU311" s="5"/>
      <c r="MV311" s="5"/>
      <c r="MW311" s="5"/>
      <c r="MX311" s="5"/>
      <c r="MY311" s="5"/>
      <c r="MZ311" s="5"/>
      <c r="NA311" s="5"/>
      <c r="NB311" s="5"/>
      <c r="NC311" s="5"/>
      <c r="ND311" s="5"/>
      <c r="NE311" s="5"/>
      <c r="NF311" s="5"/>
      <c r="NG311" s="5"/>
      <c r="NH311" s="5"/>
      <c r="NI311" s="5"/>
      <c r="NJ311" s="5"/>
      <c r="NK311" s="5"/>
      <c r="NL311" s="5"/>
      <c r="NM311" s="5"/>
      <c r="NN311" s="5"/>
      <c r="NO311" s="5"/>
      <c r="NP311" s="5"/>
      <c r="NQ311" s="5"/>
      <c r="NR311" s="5"/>
      <c r="NS311" s="5"/>
      <c r="NT311" s="5"/>
      <c r="NU311" s="5"/>
      <c r="NV311" s="5"/>
      <c r="NW311" s="5"/>
      <c r="NX311" s="5"/>
      <c r="NY311" s="5"/>
      <c r="NZ311" s="5"/>
      <c r="OA311" s="5"/>
      <c r="OB311" s="5"/>
      <c r="OC311" s="5"/>
      <c r="OD311" s="5"/>
      <c r="OE311" s="5"/>
      <c r="OF311" s="5"/>
      <c r="OG311" s="5"/>
      <c r="OH311" s="5"/>
      <c r="OI311" s="5"/>
      <c r="OJ311" s="5"/>
      <c r="OK311" s="5"/>
      <c r="OL311" s="5"/>
      <c r="OM311" s="5"/>
      <c r="ON311" s="5"/>
      <c r="OO311" s="5"/>
      <c r="OP311" s="5"/>
      <c r="OQ311" s="5"/>
      <c r="OR311" s="5"/>
      <c r="OS311" s="5"/>
      <c r="OT311" s="5"/>
      <c r="OU311" s="5"/>
      <c r="OV311" s="5"/>
      <c r="OW311" s="5"/>
      <c r="OX311" s="5"/>
      <c r="OY311" s="5"/>
      <c r="OZ311" s="5"/>
      <c r="PA311" s="5"/>
      <c r="PB311" s="5"/>
      <c r="PC311" s="5"/>
      <c r="PD311" s="5"/>
      <c r="PE311" s="5"/>
      <c r="PF311" s="5"/>
      <c r="PG311" s="5"/>
      <c r="PH311" s="5"/>
      <c r="PI311" s="5"/>
      <c r="PJ311" s="5"/>
      <c r="PK311" s="5"/>
      <c r="PL311" s="5"/>
      <c r="PM311" s="5"/>
      <c r="PN311" s="5"/>
      <c r="PO311" s="5"/>
      <c r="PP311" s="5"/>
      <c r="PQ311" s="5"/>
      <c r="PR311" s="5"/>
      <c r="PS311" s="5"/>
      <c r="PT311" s="5"/>
      <c r="PU311" s="5"/>
      <c r="PV311" s="5"/>
      <c r="PW311" s="5"/>
      <c r="PX311" s="5"/>
      <c r="PY311" s="5"/>
      <c r="PZ311" s="5"/>
      <c r="QA311" s="5"/>
      <c r="QB311" s="5"/>
      <c r="QC311" s="5"/>
      <c r="QD311" s="5"/>
      <c r="QE311" s="5"/>
      <c r="QF311" s="5"/>
      <c r="QG311" s="5"/>
      <c r="QH311" s="5"/>
      <c r="QI311" s="5"/>
      <c r="QJ311" s="5"/>
      <c r="QK311" s="5"/>
      <c r="QL311" s="5"/>
      <c r="QM311" s="5"/>
      <c r="QN311" s="5"/>
      <c r="QO311" s="5"/>
      <c r="QP311" s="5"/>
      <c r="QQ311" s="5"/>
      <c r="QR311" s="5"/>
      <c r="QS311" s="5"/>
      <c r="QT311" s="5"/>
      <c r="QU311" s="5"/>
      <c r="QV311" s="5"/>
      <c r="QW311" s="5"/>
      <c r="QX311" s="5"/>
      <c r="QY311" s="5"/>
      <c r="QZ311" s="5"/>
      <c r="RA311" s="5"/>
      <c r="RB311" s="5"/>
      <c r="RC311" s="5"/>
      <c r="RD311" s="5"/>
      <c r="RE311" s="5"/>
      <c r="RF311" s="5"/>
      <c r="RG311" s="5"/>
      <c r="RH311" s="5"/>
      <c r="RI311" s="5"/>
      <c r="RJ311" s="5"/>
      <c r="RK311" s="5"/>
      <c r="RL311" s="5"/>
      <c r="RM311" s="5"/>
      <c r="RN311" s="5"/>
      <c r="RO311" s="5"/>
      <c r="RP311" s="5"/>
      <c r="RQ311" s="5"/>
      <c r="RR311" s="5"/>
      <c r="RS311" s="5"/>
      <c r="RT311" s="5"/>
      <c r="RU311" s="5"/>
      <c r="RV311" s="5"/>
      <c r="RW311" s="5"/>
      <c r="RX311" s="5"/>
      <c r="RY311" s="5"/>
      <c r="RZ311" s="5"/>
      <c r="SA311" s="5"/>
      <c r="SB311" s="5"/>
      <c r="SC311" s="5"/>
      <c r="SD311" s="5"/>
      <c r="SE311" s="5"/>
      <c r="SF311" s="5"/>
      <c r="SG311" s="5"/>
      <c r="SH311" s="5"/>
      <c r="SI311" s="5"/>
      <c r="SJ311" s="5"/>
      <c r="SK311" s="5"/>
      <c r="SL311" s="5"/>
      <c r="SM311" s="5"/>
      <c r="SN311" s="5"/>
      <c r="SO311" s="5"/>
      <c r="SP311" s="5"/>
      <c r="SQ311" s="5"/>
      <c r="SR311" s="5"/>
      <c r="SS311" s="5"/>
      <c r="ST311" s="5"/>
      <c r="SU311" s="5"/>
      <c r="SV311" s="5"/>
      <c r="SW311" s="5"/>
      <c r="SX311" s="5"/>
      <c r="SY311" s="5"/>
      <c r="SZ311" s="5"/>
      <c r="TA311" s="5"/>
      <c r="TB311" s="5"/>
      <c r="TC311" s="5"/>
      <c r="TD311" s="5"/>
      <c r="TE311" s="5"/>
      <c r="TF311" s="5"/>
      <c r="TG311" s="5"/>
      <c r="TH311" s="5"/>
      <c r="TI311" s="5"/>
      <c r="TJ311" s="5"/>
      <c r="TK311" s="5"/>
      <c r="TL311" s="5"/>
      <c r="TM311" s="5"/>
      <c r="TN311" s="5"/>
      <c r="TO311" s="5"/>
      <c r="TP311" s="5"/>
      <c r="TQ311" s="5"/>
      <c r="TR311" s="5"/>
      <c r="TS311" s="5"/>
      <c r="TT311" s="5"/>
      <c r="TU311" s="5"/>
      <c r="TV311" s="5"/>
      <c r="TW311" s="5"/>
      <c r="TX311" s="5"/>
      <c r="TY311" s="5"/>
      <c r="TZ311" s="5"/>
      <c r="UA311" s="5"/>
      <c r="UB311" s="5"/>
      <c r="UC311" s="5"/>
      <c r="UD311" s="5"/>
      <c r="UE311" s="5"/>
      <c r="UF311" s="5"/>
      <c r="UG311" s="5"/>
      <c r="UH311" s="5"/>
      <c r="UI311" s="5"/>
      <c r="UJ311" s="5"/>
      <c r="UK311" s="5"/>
      <c r="UL311" s="5"/>
      <c r="UM311" s="5"/>
      <c r="UN311" s="5"/>
      <c r="UO311" s="5"/>
      <c r="UP311" s="5"/>
      <c r="UQ311" s="5"/>
      <c r="UR311" s="5"/>
      <c r="US311" s="5"/>
      <c r="UT311" s="5"/>
      <c r="UU311" s="5"/>
      <c r="UV311" s="5"/>
      <c r="UW311" s="5"/>
      <c r="UX311" s="5"/>
      <c r="UY311" s="5"/>
      <c r="UZ311" s="5"/>
      <c r="VA311" s="5"/>
      <c r="VB311" s="5"/>
      <c r="VC311" s="5"/>
      <c r="VD311" s="5"/>
      <c r="VE311" s="5"/>
      <c r="VF311" s="5"/>
      <c r="VG311" s="5"/>
      <c r="VH311" s="5"/>
      <c r="VI311" s="5"/>
      <c r="VJ311" s="5"/>
      <c r="VK311" s="5"/>
      <c r="VL311" s="5"/>
      <c r="VM311" s="5"/>
      <c r="VN311" s="5"/>
      <c r="VO311" s="5"/>
      <c r="VP311" s="5"/>
      <c r="VQ311" s="5"/>
      <c r="VR311" s="5"/>
      <c r="VS311" s="5"/>
      <c r="VT311" s="5"/>
      <c r="VU311" s="5"/>
      <c r="VV311" s="5"/>
      <c r="VW311" s="5"/>
      <c r="VX311" s="5"/>
      <c r="VY311" s="5"/>
      <c r="VZ311" s="5"/>
      <c r="WA311" s="5"/>
      <c r="WB311" s="5"/>
      <c r="WC311" s="5"/>
      <c r="WD311" s="5"/>
      <c r="WE311" s="5"/>
      <c r="WF311" s="5"/>
      <c r="WG311" s="5"/>
      <c r="WH311" s="5"/>
      <c r="WI311" s="5"/>
      <c r="WJ311" s="5"/>
      <c r="WK311" s="5"/>
      <c r="WL311" s="5"/>
      <c r="WM311" s="5"/>
      <c r="WN311" s="5"/>
      <c r="WO311" s="5"/>
      <c r="WP311" s="5"/>
      <c r="WQ311" s="5"/>
      <c r="WR311" s="5"/>
      <c r="WS311" s="5"/>
      <c r="WT311" s="5"/>
      <c r="WU311" s="5"/>
      <c r="WV311" s="5"/>
      <c r="WW311" s="5"/>
      <c r="WX311" s="5"/>
      <c r="WY311" s="5"/>
      <c r="WZ311" s="5"/>
      <c r="XA311" s="5"/>
      <c r="XB311" s="5"/>
      <c r="XC311" s="5"/>
      <c r="XD311" s="5"/>
      <c r="XE311" s="5"/>
      <c r="XF311" s="5"/>
      <c r="XG311" s="5"/>
      <c r="XH311" s="5"/>
      <c r="XI311" s="5"/>
      <c r="XJ311" s="5"/>
      <c r="XK311" s="5"/>
      <c r="XL311" s="5"/>
      <c r="XM311" s="5"/>
      <c r="XN311" s="5"/>
      <c r="XO311" s="5"/>
      <c r="XP311" s="5"/>
      <c r="XQ311" s="5"/>
      <c r="XR311" s="5"/>
      <c r="XS311" s="5"/>
      <c r="XT311" s="5"/>
      <c r="XU311" s="5"/>
      <c r="XV311" s="5"/>
      <c r="XW311" s="5"/>
      <c r="XX311" s="5"/>
      <c r="XY311" s="5"/>
      <c r="XZ311" s="5"/>
      <c r="YA311" s="5"/>
      <c r="YB311" s="5"/>
      <c r="YC311" s="5"/>
      <c r="YD311" s="5"/>
      <c r="YE311" s="5"/>
      <c r="YF311" s="5"/>
      <c r="YG311" s="5"/>
      <c r="YH311" s="5"/>
      <c r="YI311" s="5"/>
      <c r="YJ311" s="5"/>
      <c r="YK311" s="5"/>
      <c r="YL311" s="5"/>
      <c r="YM311" s="5"/>
      <c r="YN311" s="5"/>
      <c r="YO311" s="5"/>
      <c r="YP311" s="5"/>
      <c r="YQ311" s="5"/>
      <c r="YR311" s="5"/>
      <c r="YS311" s="5"/>
      <c r="YT311" s="5"/>
      <c r="YU311" s="5"/>
      <c r="YV311" s="5"/>
      <c r="YW311" s="5"/>
      <c r="YX311" s="5"/>
      <c r="YY311" s="5"/>
      <c r="YZ311" s="5"/>
      <c r="ZA311" s="5"/>
      <c r="ZB311" s="5"/>
      <c r="ZC311" s="5"/>
      <c r="ZD311" s="5"/>
      <c r="ZE311" s="5"/>
      <c r="ZF311" s="5"/>
      <c r="ZG311" s="5"/>
      <c r="ZH311" s="5"/>
      <c r="ZI311" s="5"/>
      <c r="ZJ311" s="5"/>
      <c r="ZK311" s="5"/>
      <c r="ZL311" s="5"/>
      <c r="ZM311" s="5"/>
      <c r="ZN311" s="5"/>
      <c r="ZO311" s="5"/>
      <c r="ZP311" s="5"/>
      <c r="ZQ311" s="5"/>
      <c r="ZR311" s="5"/>
      <c r="ZS311" s="5"/>
      <c r="ZT311" s="5"/>
      <c r="ZU311" s="5"/>
      <c r="ZV311" s="5"/>
      <c r="ZW311" s="5"/>
      <c r="ZX311" s="5"/>
      <c r="ZY311" s="5"/>
      <c r="ZZ311" s="5"/>
      <c r="AAA311" s="5"/>
      <c r="AAB311" s="5"/>
      <c r="AAC311" s="5"/>
      <c r="AAD311" s="5"/>
      <c r="AAE311" s="5"/>
      <c r="AAF311" s="5"/>
      <c r="AAG311" s="5"/>
      <c r="AAH311" s="5"/>
      <c r="AAI311" s="5"/>
      <c r="AAJ311" s="5"/>
      <c r="AAK311" s="5"/>
      <c r="AAL311" s="5"/>
      <c r="AAM311" s="5"/>
      <c r="AAN311" s="5"/>
      <c r="AAO311" s="5"/>
      <c r="AAP311" s="5"/>
      <c r="AAQ311" s="5"/>
      <c r="AAR311" s="5"/>
      <c r="AAS311" s="5"/>
      <c r="AAT311" s="5"/>
      <c r="AAU311" s="5"/>
      <c r="AAV311" s="5"/>
      <c r="AAW311" s="5"/>
      <c r="AAX311" s="5"/>
      <c r="AAY311" s="5"/>
      <c r="AAZ311" s="5"/>
      <c r="ABA311" s="5"/>
      <c r="ABB311" s="5"/>
      <c r="ABC311" s="5"/>
      <c r="ABD311" s="5"/>
      <c r="ABE311" s="5"/>
      <c r="ABF311" s="5"/>
      <c r="ABG311" s="5"/>
      <c r="ABH311" s="5"/>
      <c r="ABI311" s="5"/>
      <c r="ABJ311" s="5"/>
      <c r="ABK311" s="5"/>
      <c r="ABL311" s="5"/>
      <c r="ABM311" s="5"/>
      <c r="ABN311" s="5"/>
      <c r="ABO311" s="5"/>
      <c r="ABP311" s="5"/>
      <c r="ABQ311" s="5"/>
      <c r="ABR311" s="5"/>
      <c r="ABS311" s="5"/>
      <c r="ABT311" s="5"/>
      <c r="ABU311" s="5"/>
      <c r="ABV311" s="5"/>
      <c r="ABW311" s="5"/>
      <c r="ABX311" s="5"/>
      <c r="ABY311" s="5"/>
      <c r="ABZ311" s="5"/>
      <c r="ACA311" s="5"/>
      <c r="ACB311" s="5"/>
      <c r="ACC311" s="5"/>
      <c r="ACD311" s="5"/>
      <c r="ACE311" s="5"/>
      <c r="ACF311" s="5"/>
      <c r="ACG311" s="5"/>
      <c r="ACH311" s="5"/>
      <c r="ACI311" s="5"/>
      <c r="ACJ311" s="5"/>
      <c r="ACK311" s="5"/>
      <c r="ACL311" s="5"/>
      <c r="ACM311" s="5"/>
      <c r="ACN311" s="5"/>
      <c r="ACO311" s="5"/>
      <c r="ACP311" s="5"/>
      <c r="ACQ311" s="5"/>
      <c r="ACR311" s="5"/>
      <c r="ACS311" s="5"/>
      <c r="ACT311" s="5"/>
      <c r="ACU311" s="5"/>
      <c r="ACV311" s="5"/>
      <c r="ACW311" s="5"/>
      <c r="ACX311" s="5"/>
      <c r="ACY311" s="5"/>
      <c r="ACZ311" s="5"/>
      <c r="ADA311" s="5"/>
      <c r="ADB311" s="5"/>
      <c r="ADC311" s="5"/>
      <c r="ADD311" s="5"/>
      <c r="ADE311" s="5"/>
      <c r="ADF311" s="5"/>
      <c r="ADG311" s="5"/>
      <c r="ADH311" s="5"/>
      <c r="ADI311" s="5"/>
      <c r="ADJ311" s="5"/>
      <c r="ADK311" s="5"/>
      <c r="ADL311" s="5"/>
      <c r="ADM311" s="5"/>
      <c r="ADN311" s="5"/>
      <c r="ADO311" s="5"/>
      <c r="ADP311" s="5"/>
      <c r="ADQ311" s="5"/>
      <c r="ADR311" s="5"/>
      <c r="ADS311" s="5"/>
      <c r="ADT311" s="5"/>
      <c r="ADU311" s="5"/>
      <c r="ADV311" s="5"/>
      <c r="ADW311" s="5"/>
      <c r="ADX311" s="5"/>
      <c r="ADY311" s="5"/>
      <c r="ADZ311" s="5"/>
      <c r="AEA311" s="5"/>
      <c r="AEB311" s="5"/>
      <c r="AEC311" s="5"/>
      <c r="AED311" s="5"/>
      <c r="AEE311" s="5"/>
      <c r="AEF311" s="5"/>
      <c r="AEG311" s="5"/>
      <c r="AEH311" s="5"/>
      <c r="AEI311" s="5"/>
      <c r="AEJ311" s="5"/>
      <c r="AEK311" s="5"/>
      <c r="AEL311" s="5"/>
      <c r="AEM311" s="5"/>
      <c r="AEN311" s="5"/>
      <c r="AEO311" s="5"/>
      <c r="AEP311" s="5"/>
      <c r="AEQ311" s="5"/>
      <c r="AER311" s="5"/>
      <c r="AES311" s="5"/>
      <c r="AET311" s="5"/>
      <c r="AEU311" s="5"/>
      <c r="AEV311" s="5"/>
      <c r="AEW311" s="5"/>
      <c r="AEX311" s="5"/>
      <c r="AEY311" s="5"/>
      <c r="AEZ311" s="5"/>
      <c r="AFA311" s="5"/>
      <c r="AFB311" s="5"/>
      <c r="AFC311" s="5"/>
      <c r="AFD311" s="5"/>
      <c r="AFE311" s="5"/>
      <c r="AFF311" s="5"/>
      <c r="AFG311" s="5"/>
      <c r="AFH311" s="5"/>
      <c r="AFI311" s="5"/>
      <c r="AFJ311" s="5"/>
      <c r="AFK311" s="5"/>
      <c r="AFL311" s="5"/>
      <c r="AFM311" s="5"/>
      <c r="AFN311" s="5"/>
      <c r="AFO311" s="5"/>
      <c r="AFP311" s="5"/>
      <c r="AFQ311" s="5"/>
      <c r="AFR311" s="5"/>
      <c r="AFS311" s="5"/>
      <c r="AFT311" s="5"/>
      <c r="AFU311" s="5"/>
      <c r="AFV311" s="5"/>
      <c r="AFW311" s="5"/>
      <c r="AFX311" s="5"/>
      <c r="AFY311" s="5"/>
      <c r="AFZ311" s="5"/>
      <c r="AGA311" s="5"/>
      <c r="AGB311" s="5"/>
      <c r="AGC311" s="5"/>
      <c r="AGD311" s="5"/>
      <c r="AGE311" s="5"/>
      <c r="AGF311" s="5"/>
      <c r="AGG311" s="5"/>
      <c r="AGH311" s="5"/>
      <c r="AGI311" s="5"/>
      <c r="AGJ311" s="5"/>
      <c r="AGK311" s="5"/>
      <c r="AGL311" s="5"/>
      <c r="AGM311" s="5"/>
      <c r="AGN311" s="5"/>
      <c r="AGO311" s="5"/>
      <c r="AGP311" s="5"/>
      <c r="AGQ311" s="5"/>
      <c r="AGR311" s="5"/>
      <c r="AGS311" s="5"/>
      <c r="AGT311" s="5"/>
      <c r="AGU311" s="5"/>
      <c r="AGV311" s="5"/>
      <c r="AGW311" s="5"/>
      <c r="AGX311" s="5"/>
      <c r="AGY311" s="5"/>
      <c r="AGZ311" s="5"/>
      <c r="AHA311" s="5"/>
      <c r="AHB311" s="5"/>
      <c r="AHC311" s="5"/>
      <c r="AHD311" s="5"/>
      <c r="AHE311" s="5"/>
      <c r="AHF311" s="5"/>
      <c r="AHG311" s="5"/>
      <c r="AHH311" s="5"/>
      <c r="AHI311" s="5"/>
      <c r="AHJ311" s="5"/>
      <c r="AHK311" s="5"/>
      <c r="AHL311" s="5"/>
      <c r="AHM311" s="5"/>
      <c r="AHN311" s="5"/>
      <c r="AHO311" s="5"/>
      <c r="AHP311" s="5"/>
      <c r="AHQ311" s="5"/>
      <c r="AHR311" s="5"/>
    </row>
    <row r="312" spans="1:902" s="4" customFormat="1" ht="19.5">
      <c r="A312" s="140"/>
      <c r="B312" s="37"/>
      <c r="C312" s="37"/>
      <c r="D312" s="141"/>
      <c r="E312" s="48"/>
      <c r="F312" s="48"/>
      <c r="G312" s="142"/>
      <c r="H312" s="153">
        <v>1.873</v>
      </c>
      <c r="I312" s="147">
        <v>1E-3</v>
      </c>
      <c r="J312" s="71">
        <v>-6.2100000000000002E-3</v>
      </c>
      <c r="K312" s="144">
        <v>1.0000000000000001E-5</v>
      </c>
      <c r="L312" s="5"/>
      <c r="M312" s="5"/>
      <c r="N312" s="5"/>
      <c r="O312" s="5"/>
      <c r="P312" s="6"/>
      <c r="Q312" s="122"/>
      <c r="R312" s="6"/>
      <c r="S312" s="6"/>
      <c r="T312" s="6"/>
      <c r="U312" s="6"/>
      <c r="V312" s="113"/>
      <c r="W312" s="113"/>
      <c r="X312" s="113"/>
      <c r="Y312" s="48"/>
      <c r="Z312" s="48"/>
      <c r="AA312" s="49"/>
      <c r="AB312" s="105"/>
      <c r="AC312" s="106"/>
      <c r="AG312" s="106"/>
      <c r="AH312" s="106"/>
      <c r="AI312" s="122"/>
      <c r="AJ312" s="134"/>
      <c r="AK312" s="134"/>
      <c r="AL312" s="134"/>
      <c r="AM312" s="14"/>
      <c r="AN312" s="5"/>
      <c r="AO312" s="5"/>
      <c r="AP312" s="5"/>
      <c r="AQ312" s="5"/>
      <c r="AR312" s="5"/>
      <c r="AS312" s="135"/>
      <c r="AT312" s="135"/>
      <c r="AU312" s="135"/>
      <c r="AV312" s="5"/>
      <c r="AW312" s="5"/>
      <c r="AX312" s="5"/>
      <c r="AY312" s="122"/>
      <c r="AZ312" s="137"/>
      <c r="BA312" s="145"/>
      <c r="BB312" s="139"/>
      <c r="BC312" s="5"/>
      <c r="BD312" s="5"/>
      <c r="BE312" s="5"/>
      <c r="BF312" s="5"/>
      <c r="BG312" s="5"/>
      <c r="BH312" s="5"/>
      <c r="BI312" s="5"/>
      <c r="BJ312" s="5"/>
      <c r="BK312" s="5"/>
      <c r="BL312" s="5"/>
      <c r="BM312" s="5"/>
      <c r="BN312" s="5"/>
      <c r="BO312" s="5"/>
      <c r="BP312" s="5"/>
      <c r="BQ312" s="5"/>
      <c r="BR312" s="5"/>
      <c r="BS312" s="5"/>
      <c r="BT312" s="5"/>
      <c r="BU312" s="5"/>
      <c r="BV312" s="5"/>
      <c r="BW312" s="5"/>
      <c r="BX312" s="5"/>
      <c r="BY312" s="5"/>
      <c r="BZ312" s="5"/>
      <c r="CA312" s="5"/>
      <c r="CB312" s="5"/>
      <c r="CC312" s="5"/>
      <c r="CD312" s="5"/>
      <c r="CE312" s="5"/>
      <c r="CF312" s="5"/>
      <c r="CG312" s="5"/>
      <c r="CH312" s="5"/>
      <c r="CI312" s="5"/>
      <c r="CJ312" s="5"/>
      <c r="CK312" s="5"/>
      <c r="CL312" s="5"/>
      <c r="CM312" s="5"/>
      <c r="CN312" s="5"/>
      <c r="CO312" s="5"/>
      <c r="CP312" s="5"/>
      <c r="CQ312" s="5"/>
      <c r="CR312" s="5"/>
      <c r="CS312" s="5"/>
      <c r="CT312" s="5"/>
      <c r="CU312" s="5"/>
      <c r="CV312" s="5"/>
      <c r="CW312" s="5"/>
      <c r="CX312" s="5"/>
      <c r="CY312" s="5"/>
      <c r="CZ312" s="5"/>
      <c r="DA312" s="5"/>
      <c r="DB312" s="5"/>
      <c r="DC312" s="5"/>
      <c r="DD312" s="5"/>
      <c r="DE312" s="5"/>
      <c r="DF312" s="5"/>
      <c r="DG312" s="5"/>
      <c r="DH312" s="5"/>
      <c r="DI312" s="5"/>
      <c r="DJ312" s="5"/>
      <c r="DK312" s="5"/>
      <c r="DL312" s="5"/>
      <c r="DM312" s="5"/>
      <c r="DN312" s="5"/>
      <c r="DO312" s="5"/>
      <c r="DP312" s="5"/>
      <c r="DQ312" s="5"/>
      <c r="DR312" s="5"/>
      <c r="DS312" s="5"/>
      <c r="DT312" s="5"/>
      <c r="DU312" s="5"/>
      <c r="DV312" s="5"/>
      <c r="DW312" s="5"/>
      <c r="DX312" s="5"/>
      <c r="DY312" s="5"/>
      <c r="DZ312" s="5"/>
      <c r="EA312" s="5"/>
      <c r="EB312" s="5"/>
      <c r="EC312" s="5"/>
      <c r="ED312" s="5"/>
      <c r="EE312" s="5"/>
      <c r="EF312" s="5"/>
      <c r="EG312" s="5"/>
      <c r="EH312" s="5"/>
      <c r="EI312" s="5"/>
      <c r="EJ312" s="5"/>
      <c r="EK312" s="5"/>
      <c r="EL312" s="5"/>
      <c r="EM312" s="5"/>
      <c r="EN312" s="5"/>
      <c r="EO312" s="5"/>
      <c r="EP312" s="5"/>
      <c r="EQ312" s="5"/>
      <c r="ER312" s="5"/>
      <c r="ES312" s="5"/>
      <c r="ET312" s="5"/>
      <c r="EU312" s="5"/>
      <c r="EV312" s="5"/>
      <c r="EW312" s="5"/>
      <c r="EX312" s="5"/>
      <c r="EY312" s="5"/>
      <c r="EZ312" s="5"/>
      <c r="FA312" s="5"/>
      <c r="FB312" s="5"/>
      <c r="FC312" s="5"/>
      <c r="FD312" s="5"/>
      <c r="FE312" s="5"/>
      <c r="FF312" s="5"/>
      <c r="FG312" s="5"/>
      <c r="FH312" s="5"/>
      <c r="FI312" s="5"/>
      <c r="FJ312" s="5"/>
      <c r="FK312" s="5"/>
      <c r="FL312" s="5"/>
      <c r="FM312" s="5"/>
      <c r="FN312" s="5"/>
      <c r="FO312" s="5"/>
      <c r="FP312" s="5"/>
      <c r="FQ312" s="5"/>
      <c r="FR312" s="5"/>
      <c r="FS312" s="5"/>
      <c r="FT312" s="5"/>
      <c r="FU312" s="5"/>
      <c r="FV312" s="5"/>
      <c r="FW312" s="5"/>
      <c r="FX312" s="5"/>
      <c r="FY312" s="5"/>
      <c r="FZ312" s="5"/>
      <c r="GA312" s="5"/>
      <c r="GB312" s="5"/>
      <c r="GC312" s="5"/>
      <c r="GD312" s="5"/>
      <c r="GE312" s="5"/>
      <c r="GF312" s="5"/>
      <c r="GG312" s="5"/>
      <c r="GH312" s="5"/>
      <c r="GI312" s="5"/>
      <c r="GJ312" s="5"/>
      <c r="GK312" s="5"/>
      <c r="GL312" s="5"/>
      <c r="GM312" s="5"/>
      <c r="GN312" s="5"/>
      <c r="GO312" s="5"/>
      <c r="GP312" s="5"/>
      <c r="GQ312" s="5"/>
      <c r="GR312" s="5"/>
      <c r="GS312" s="5"/>
      <c r="GT312" s="5"/>
      <c r="GU312" s="5"/>
      <c r="GV312" s="5"/>
      <c r="GW312" s="5"/>
      <c r="GX312" s="5"/>
      <c r="GY312" s="5"/>
      <c r="GZ312" s="5"/>
      <c r="HA312" s="5"/>
      <c r="HB312" s="5"/>
      <c r="HC312" s="5"/>
      <c r="HD312" s="5"/>
      <c r="HE312" s="5"/>
      <c r="HF312" s="5"/>
      <c r="HG312" s="5"/>
      <c r="HH312" s="5"/>
      <c r="HI312" s="5"/>
      <c r="HJ312" s="5"/>
      <c r="HK312" s="5"/>
      <c r="HL312" s="5"/>
      <c r="HM312" s="5"/>
      <c r="HN312" s="5"/>
      <c r="HO312" s="5"/>
      <c r="HP312" s="5"/>
      <c r="HQ312" s="5"/>
      <c r="HR312" s="5"/>
      <c r="HS312" s="5"/>
      <c r="HT312" s="5"/>
      <c r="HU312" s="5"/>
      <c r="HV312" s="5"/>
      <c r="HW312" s="5"/>
      <c r="HX312" s="5"/>
      <c r="HY312" s="5"/>
      <c r="HZ312" s="5"/>
      <c r="IA312" s="5"/>
      <c r="IB312" s="5"/>
      <c r="IC312" s="5"/>
      <c r="ID312" s="5"/>
      <c r="IE312" s="5"/>
      <c r="IF312" s="5"/>
      <c r="IG312" s="5"/>
      <c r="IH312" s="5"/>
      <c r="II312" s="5"/>
      <c r="IJ312" s="5"/>
      <c r="IK312" s="5"/>
      <c r="IL312" s="5"/>
      <c r="IM312" s="5"/>
      <c r="IN312" s="5"/>
      <c r="IO312" s="5"/>
      <c r="IP312" s="5"/>
      <c r="IQ312" s="5"/>
      <c r="IR312" s="5"/>
      <c r="IS312" s="5"/>
      <c r="IT312" s="5"/>
      <c r="IU312" s="5"/>
      <c r="IV312" s="5"/>
      <c r="IW312" s="5"/>
      <c r="IX312" s="5"/>
      <c r="IY312" s="5"/>
      <c r="IZ312" s="5"/>
      <c r="JA312" s="5"/>
      <c r="JB312" s="5"/>
      <c r="JC312" s="5"/>
      <c r="JD312" s="5"/>
      <c r="JE312" s="5"/>
      <c r="JF312" s="5"/>
      <c r="JG312" s="5"/>
      <c r="JH312" s="5"/>
      <c r="JI312" s="5"/>
      <c r="JJ312" s="5"/>
      <c r="JK312" s="5"/>
      <c r="JL312" s="5"/>
      <c r="JM312" s="5"/>
      <c r="JN312" s="5"/>
      <c r="JO312" s="5"/>
      <c r="JP312" s="5"/>
      <c r="JQ312" s="5"/>
      <c r="JR312" s="5"/>
      <c r="JS312" s="5"/>
      <c r="JT312" s="5"/>
      <c r="JU312" s="5"/>
      <c r="JV312" s="5"/>
      <c r="JW312" s="5"/>
      <c r="JX312" s="5"/>
      <c r="JY312" s="5"/>
      <c r="JZ312" s="5"/>
      <c r="KA312" s="5"/>
      <c r="KB312" s="5"/>
      <c r="KC312" s="5"/>
      <c r="KD312" s="5"/>
      <c r="KE312" s="5"/>
      <c r="KF312" s="5"/>
      <c r="KG312" s="5"/>
      <c r="KH312" s="5"/>
      <c r="KI312" s="5"/>
      <c r="KJ312" s="5"/>
      <c r="KK312" s="5"/>
      <c r="KL312" s="5"/>
      <c r="KM312" s="5"/>
      <c r="KN312" s="5"/>
      <c r="KO312" s="5"/>
      <c r="KP312" s="5"/>
      <c r="KQ312" s="5"/>
      <c r="KR312" s="5"/>
      <c r="KS312" s="5"/>
      <c r="KT312" s="5"/>
      <c r="KU312" s="5"/>
      <c r="KV312" s="5"/>
      <c r="KW312" s="5"/>
      <c r="KX312" s="5"/>
      <c r="KY312" s="5"/>
      <c r="KZ312" s="5"/>
      <c r="LA312" s="5"/>
      <c r="LB312" s="5"/>
      <c r="LC312" s="5"/>
      <c r="LD312" s="5"/>
      <c r="LE312" s="5"/>
      <c r="LF312" s="5"/>
      <c r="LG312" s="5"/>
      <c r="LH312" s="5"/>
      <c r="LI312" s="5"/>
      <c r="LJ312" s="5"/>
      <c r="LK312" s="5"/>
      <c r="LL312" s="5"/>
      <c r="LM312" s="5"/>
      <c r="LN312" s="5"/>
      <c r="LO312" s="5"/>
      <c r="LP312" s="5"/>
      <c r="LQ312" s="5"/>
      <c r="LR312" s="5"/>
      <c r="LS312" s="5"/>
      <c r="LT312" s="5"/>
      <c r="LU312" s="5"/>
      <c r="LV312" s="5"/>
      <c r="LW312" s="5"/>
      <c r="LX312" s="5"/>
      <c r="LY312" s="5"/>
      <c r="LZ312" s="5"/>
      <c r="MA312" s="5"/>
      <c r="MB312" s="5"/>
      <c r="MC312" s="5"/>
      <c r="MD312" s="5"/>
      <c r="ME312" s="5"/>
      <c r="MF312" s="5"/>
      <c r="MG312" s="5"/>
      <c r="MH312" s="5"/>
      <c r="MI312" s="5"/>
      <c r="MJ312" s="5"/>
      <c r="MK312" s="5"/>
      <c r="ML312" s="5"/>
      <c r="MM312" s="5"/>
      <c r="MN312" s="5"/>
      <c r="MO312" s="5"/>
      <c r="MP312" s="5"/>
      <c r="MQ312" s="5"/>
      <c r="MR312" s="5"/>
      <c r="MS312" s="5"/>
      <c r="MT312" s="5"/>
      <c r="MU312" s="5"/>
      <c r="MV312" s="5"/>
      <c r="MW312" s="5"/>
      <c r="MX312" s="5"/>
      <c r="MY312" s="5"/>
      <c r="MZ312" s="5"/>
      <c r="NA312" s="5"/>
      <c r="NB312" s="5"/>
      <c r="NC312" s="5"/>
      <c r="ND312" s="5"/>
      <c r="NE312" s="5"/>
      <c r="NF312" s="5"/>
      <c r="NG312" s="5"/>
      <c r="NH312" s="5"/>
      <c r="NI312" s="5"/>
      <c r="NJ312" s="5"/>
      <c r="NK312" s="5"/>
      <c r="NL312" s="5"/>
      <c r="NM312" s="5"/>
      <c r="NN312" s="5"/>
      <c r="NO312" s="5"/>
      <c r="NP312" s="5"/>
      <c r="NQ312" s="5"/>
      <c r="NR312" s="5"/>
      <c r="NS312" s="5"/>
      <c r="NT312" s="5"/>
      <c r="NU312" s="5"/>
      <c r="NV312" s="5"/>
      <c r="NW312" s="5"/>
      <c r="NX312" s="5"/>
      <c r="NY312" s="5"/>
      <c r="NZ312" s="5"/>
      <c r="OA312" s="5"/>
      <c r="OB312" s="5"/>
      <c r="OC312" s="5"/>
      <c r="OD312" s="5"/>
      <c r="OE312" s="5"/>
      <c r="OF312" s="5"/>
      <c r="OG312" s="5"/>
      <c r="OH312" s="5"/>
      <c r="OI312" s="5"/>
      <c r="OJ312" s="5"/>
      <c r="OK312" s="5"/>
      <c r="OL312" s="5"/>
      <c r="OM312" s="5"/>
      <c r="ON312" s="5"/>
      <c r="OO312" s="5"/>
      <c r="OP312" s="5"/>
      <c r="OQ312" s="5"/>
      <c r="OR312" s="5"/>
      <c r="OS312" s="5"/>
      <c r="OT312" s="5"/>
      <c r="OU312" s="5"/>
      <c r="OV312" s="5"/>
      <c r="OW312" s="5"/>
      <c r="OX312" s="5"/>
      <c r="OY312" s="5"/>
      <c r="OZ312" s="5"/>
      <c r="PA312" s="5"/>
      <c r="PB312" s="5"/>
      <c r="PC312" s="5"/>
      <c r="PD312" s="5"/>
      <c r="PE312" s="5"/>
      <c r="PF312" s="5"/>
      <c r="PG312" s="5"/>
      <c r="PH312" s="5"/>
      <c r="PI312" s="5"/>
      <c r="PJ312" s="5"/>
      <c r="PK312" s="5"/>
      <c r="PL312" s="5"/>
      <c r="PM312" s="5"/>
      <c r="PN312" s="5"/>
      <c r="PO312" s="5"/>
      <c r="PP312" s="5"/>
      <c r="PQ312" s="5"/>
      <c r="PR312" s="5"/>
      <c r="PS312" s="5"/>
      <c r="PT312" s="5"/>
      <c r="PU312" s="5"/>
      <c r="PV312" s="5"/>
      <c r="PW312" s="5"/>
      <c r="PX312" s="5"/>
      <c r="PY312" s="5"/>
      <c r="PZ312" s="5"/>
      <c r="QA312" s="5"/>
      <c r="QB312" s="5"/>
      <c r="QC312" s="5"/>
      <c r="QD312" s="5"/>
      <c r="QE312" s="5"/>
      <c r="QF312" s="5"/>
      <c r="QG312" s="5"/>
      <c r="QH312" s="5"/>
      <c r="QI312" s="5"/>
      <c r="QJ312" s="5"/>
      <c r="QK312" s="5"/>
      <c r="QL312" s="5"/>
      <c r="QM312" s="5"/>
      <c r="QN312" s="5"/>
      <c r="QO312" s="5"/>
      <c r="QP312" s="5"/>
      <c r="QQ312" s="5"/>
      <c r="QR312" s="5"/>
      <c r="QS312" s="5"/>
      <c r="QT312" s="5"/>
      <c r="QU312" s="5"/>
      <c r="QV312" s="5"/>
      <c r="QW312" s="5"/>
      <c r="QX312" s="5"/>
      <c r="QY312" s="5"/>
      <c r="QZ312" s="5"/>
      <c r="RA312" s="5"/>
      <c r="RB312" s="5"/>
      <c r="RC312" s="5"/>
      <c r="RD312" s="5"/>
      <c r="RE312" s="5"/>
      <c r="RF312" s="5"/>
      <c r="RG312" s="5"/>
      <c r="RH312" s="5"/>
      <c r="RI312" s="5"/>
      <c r="RJ312" s="5"/>
      <c r="RK312" s="5"/>
      <c r="RL312" s="5"/>
      <c r="RM312" s="5"/>
      <c r="RN312" s="5"/>
      <c r="RO312" s="5"/>
      <c r="RP312" s="5"/>
      <c r="RQ312" s="5"/>
      <c r="RR312" s="5"/>
      <c r="RS312" s="5"/>
      <c r="RT312" s="5"/>
      <c r="RU312" s="5"/>
      <c r="RV312" s="5"/>
      <c r="RW312" s="5"/>
      <c r="RX312" s="5"/>
      <c r="RY312" s="5"/>
      <c r="RZ312" s="5"/>
      <c r="SA312" s="5"/>
      <c r="SB312" s="5"/>
      <c r="SC312" s="5"/>
      <c r="SD312" s="5"/>
      <c r="SE312" s="5"/>
      <c r="SF312" s="5"/>
      <c r="SG312" s="5"/>
      <c r="SH312" s="5"/>
      <c r="SI312" s="5"/>
      <c r="SJ312" s="5"/>
      <c r="SK312" s="5"/>
      <c r="SL312" s="5"/>
      <c r="SM312" s="5"/>
      <c r="SN312" s="5"/>
      <c r="SO312" s="5"/>
      <c r="SP312" s="5"/>
      <c r="SQ312" s="5"/>
      <c r="SR312" s="5"/>
      <c r="SS312" s="5"/>
      <c r="ST312" s="5"/>
      <c r="SU312" s="5"/>
      <c r="SV312" s="5"/>
      <c r="SW312" s="5"/>
      <c r="SX312" s="5"/>
      <c r="SY312" s="5"/>
      <c r="SZ312" s="5"/>
      <c r="TA312" s="5"/>
      <c r="TB312" s="5"/>
      <c r="TC312" s="5"/>
      <c r="TD312" s="5"/>
      <c r="TE312" s="5"/>
      <c r="TF312" s="5"/>
      <c r="TG312" s="5"/>
      <c r="TH312" s="5"/>
      <c r="TI312" s="5"/>
      <c r="TJ312" s="5"/>
      <c r="TK312" s="5"/>
      <c r="TL312" s="5"/>
      <c r="TM312" s="5"/>
      <c r="TN312" s="5"/>
      <c r="TO312" s="5"/>
      <c r="TP312" s="5"/>
      <c r="TQ312" s="5"/>
      <c r="TR312" s="5"/>
      <c r="TS312" s="5"/>
      <c r="TT312" s="5"/>
      <c r="TU312" s="5"/>
      <c r="TV312" s="5"/>
      <c r="TW312" s="5"/>
      <c r="TX312" s="5"/>
      <c r="TY312" s="5"/>
      <c r="TZ312" s="5"/>
      <c r="UA312" s="5"/>
      <c r="UB312" s="5"/>
      <c r="UC312" s="5"/>
      <c r="UD312" s="5"/>
      <c r="UE312" s="5"/>
      <c r="UF312" s="5"/>
      <c r="UG312" s="5"/>
      <c r="UH312" s="5"/>
      <c r="UI312" s="5"/>
      <c r="UJ312" s="5"/>
      <c r="UK312" s="5"/>
      <c r="UL312" s="5"/>
      <c r="UM312" s="5"/>
      <c r="UN312" s="5"/>
      <c r="UO312" s="5"/>
      <c r="UP312" s="5"/>
      <c r="UQ312" s="5"/>
      <c r="UR312" s="5"/>
      <c r="US312" s="5"/>
      <c r="UT312" s="5"/>
      <c r="UU312" s="5"/>
      <c r="UV312" s="5"/>
      <c r="UW312" s="5"/>
      <c r="UX312" s="5"/>
      <c r="UY312" s="5"/>
      <c r="UZ312" s="5"/>
      <c r="VA312" s="5"/>
      <c r="VB312" s="5"/>
      <c r="VC312" s="5"/>
      <c r="VD312" s="5"/>
      <c r="VE312" s="5"/>
      <c r="VF312" s="5"/>
      <c r="VG312" s="5"/>
      <c r="VH312" s="5"/>
      <c r="VI312" s="5"/>
      <c r="VJ312" s="5"/>
      <c r="VK312" s="5"/>
      <c r="VL312" s="5"/>
      <c r="VM312" s="5"/>
      <c r="VN312" s="5"/>
      <c r="VO312" s="5"/>
      <c r="VP312" s="5"/>
      <c r="VQ312" s="5"/>
      <c r="VR312" s="5"/>
      <c r="VS312" s="5"/>
      <c r="VT312" s="5"/>
      <c r="VU312" s="5"/>
      <c r="VV312" s="5"/>
      <c r="VW312" s="5"/>
      <c r="VX312" s="5"/>
      <c r="VY312" s="5"/>
      <c r="VZ312" s="5"/>
      <c r="WA312" s="5"/>
      <c r="WB312" s="5"/>
      <c r="WC312" s="5"/>
      <c r="WD312" s="5"/>
      <c r="WE312" s="5"/>
      <c r="WF312" s="5"/>
      <c r="WG312" s="5"/>
      <c r="WH312" s="5"/>
      <c r="WI312" s="5"/>
      <c r="WJ312" s="5"/>
      <c r="WK312" s="5"/>
      <c r="WL312" s="5"/>
      <c r="WM312" s="5"/>
      <c r="WN312" s="5"/>
      <c r="WO312" s="5"/>
      <c r="WP312" s="5"/>
      <c r="WQ312" s="5"/>
      <c r="WR312" s="5"/>
      <c r="WS312" s="5"/>
      <c r="WT312" s="5"/>
      <c r="WU312" s="5"/>
      <c r="WV312" s="5"/>
      <c r="WW312" s="5"/>
      <c r="WX312" s="5"/>
      <c r="WY312" s="5"/>
      <c r="WZ312" s="5"/>
      <c r="XA312" s="5"/>
      <c r="XB312" s="5"/>
      <c r="XC312" s="5"/>
      <c r="XD312" s="5"/>
      <c r="XE312" s="5"/>
      <c r="XF312" s="5"/>
      <c r="XG312" s="5"/>
      <c r="XH312" s="5"/>
      <c r="XI312" s="5"/>
      <c r="XJ312" s="5"/>
      <c r="XK312" s="5"/>
      <c r="XL312" s="5"/>
      <c r="XM312" s="5"/>
      <c r="XN312" s="5"/>
      <c r="XO312" s="5"/>
      <c r="XP312" s="5"/>
      <c r="XQ312" s="5"/>
      <c r="XR312" s="5"/>
      <c r="XS312" s="5"/>
      <c r="XT312" s="5"/>
      <c r="XU312" s="5"/>
      <c r="XV312" s="5"/>
      <c r="XW312" s="5"/>
      <c r="XX312" s="5"/>
      <c r="XY312" s="5"/>
      <c r="XZ312" s="5"/>
      <c r="YA312" s="5"/>
      <c r="YB312" s="5"/>
      <c r="YC312" s="5"/>
      <c r="YD312" s="5"/>
      <c r="YE312" s="5"/>
      <c r="YF312" s="5"/>
      <c r="YG312" s="5"/>
      <c r="YH312" s="5"/>
      <c r="YI312" s="5"/>
      <c r="YJ312" s="5"/>
      <c r="YK312" s="5"/>
      <c r="YL312" s="5"/>
      <c r="YM312" s="5"/>
      <c r="YN312" s="5"/>
      <c r="YO312" s="5"/>
      <c r="YP312" s="5"/>
      <c r="YQ312" s="5"/>
      <c r="YR312" s="5"/>
      <c r="YS312" s="5"/>
      <c r="YT312" s="5"/>
      <c r="YU312" s="5"/>
      <c r="YV312" s="5"/>
      <c r="YW312" s="5"/>
      <c r="YX312" s="5"/>
      <c r="YY312" s="5"/>
      <c r="YZ312" s="5"/>
      <c r="ZA312" s="5"/>
      <c r="ZB312" s="5"/>
      <c r="ZC312" s="5"/>
      <c r="ZD312" s="5"/>
      <c r="ZE312" s="5"/>
      <c r="ZF312" s="5"/>
      <c r="ZG312" s="5"/>
      <c r="ZH312" s="5"/>
      <c r="ZI312" s="5"/>
      <c r="ZJ312" s="5"/>
      <c r="ZK312" s="5"/>
      <c r="ZL312" s="5"/>
      <c r="ZM312" s="5"/>
      <c r="ZN312" s="5"/>
      <c r="ZO312" s="5"/>
      <c r="ZP312" s="5"/>
      <c r="ZQ312" s="5"/>
      <c r="ZR312" s="5"/>
      <c r="ZS312" s="5"/>
      <c r="ZT312" s="5"/>
      <c r="ZU312" s="5"/>
      <c r="ZV312" s="5"/>
      <c r="ZW312" s="5"/>
      <c r="ZX312" s="5"/>
      <c r="ZY312" s="5"/>
      <c r="ZZ312" s="5"/>
      <c r="AAA312" s="5"/>
      <c r="AAB312" s="5"/>
      <c r="AAC312" s="5"/>
      <c r="AAD312" s="5"/>
      <c r="AAE312" s="5"/>
      <c r="AAF312" s="5"/>
      <c r="AAG312" s="5"/>
      <c r="AAH312" s="5"/>
      <c r="AAI312" s="5"/>
      <c r="AAJ312" s="5"/>
      <c r="AAK312" s="5"/>
      <c r="AAL312" s="5"/>
      <c r="AAM312" s="5"/>
      <c r="AAN312" s="5"/>
      <c r="AAO312" s="5"/>
      <c r="AAP312" s="5"/>
      <c r="AAQ312" s="5"/>
      <c r="AAR312" s="5"/>
      <c r="AAS312" s="5"/>
      <c r="AAT312" s="5"/>
      <c r="AAU312" s="5"/>
      <c r="AAV312" s="5"/>
      <c r="AAW312" s="5"/>
      <c r="AAX312" s="5"/>
      <c r="AAY312" s="5"/>
      <c r="AAZ312" s="5"/>
      <c r="ABA312" s="5"/>
      <c r="ABB312" s="5"/>
      <c r="ABC312" s="5"/>
      <c r="ABD312" s="5"/>
      <c r="ABE312" s="5"/>
      <c r="ABF312" s="5"/>
      <c r="ABG312" s="5"/>
      <c r="ABH312" s="5"/>
      <c r="ABI312" s="5"/>
      <c r="ABJ312" s="5"/>
      <c r="ABK312" s="5"/>
      <c r="ABL312" s="5"/>
      <c r="ABM312" s="5"/>
      <c r="ABN312" s="5"/>
      <c r="ABO312" s="5"/>
      <c r="ABP312" s="5"/>
      <c r="ABQ312" s="5"/>
      <c r="ABR312" s="5"/>
      <c r="ABS312" s="5"/>
      <c r="ABT312" s="5"/>
      <c r="ABU312" s="5"/>
      <c r="ABV312" s="5"/>
      <c r="ABW312" s="5"/>
      <c r="ABX312" s="5"/>
      <c r="ABY312" s="5"/>
      <c r="ABZ312" s="5"/>
      <c r="ACA312" s="5"/>
      <c r="ACB312" s="5"/>
      <c r="ACC312" s="5"/>
      <c r="ACD312" s="5"/>
      <c r="ACE312" s="5"/>
      <c r="ACF312" s="5"/>
      <c r="ACG312" s="5"/>
      <c r="ACH312" s="5"/>
      <c r="ACI312" s="5"/>
      <c r="ACJ312" s="5"/>
      <c r="ACK312" s="5"/>
      <c r="ACL312" s="5"/>
      <c r="ACM312" s="5"/>
      <c r="ACN312" s="5"/>
      <c r="ACO312" s="5"/>
      <c r="ACP312" s="5"/>
      <c r="ACQ312" s="5"/>
      <c r="ACR312" s="5"/>
      <c r="ACS312" s="5"/>
      <c r="ACT312" s="5"/>
      <c r="ACU312" s="5"/>
      <c r="ACV312" s="5"/>
      <c r="ACW312" s="5"/>
      <c r="ACX312" s="5"/>
      <c r="ACY312" s="5"/>
      <c r="ACZ312" s="5"/>
      <c r="ADA312" s="5"/>
      <c r="ADB312" s="5"/>
      <c r="ADC312" s="5"/>
      <c r="ADD312" s="5"/>
      <c r="ADE312" s="5"/>
      <c r="ADF312" s="5"/>
      <c r="ADG312" s="5"/>
      <c r="ADH312" s="5"/>
      <c r="ADI312" s="5"/>
      <c r="ADJ312" s="5"/>
      <c r="ADK312" s="5"/>
      <c r="ADL312" s="5"/>
      <c r="ADM312" s="5"/>
      <c r="ADN312" s="5"/>
      <c r="ADO312" s="5"/>
      <c r="ADP312" s="5"/>
      <c r="ADQ312" s="5"/>
      <c r="ADR312" s="5"/>
      <c r="ADS312" s="5"/>
      <c r="ADT312" s="5"/>
      <c r="ADU312" s="5"/>
      <c r="ADV312" s="5"/>
      <c r="ADW312" s="5"/>
      <c r="ADX312" s="5"/>
      <c r="ADY312" s="5"/>
      <c r="ADZ312" s="5"/>
      <c r="AEA312" s="5"/>
      <c r="AEB312" s="5"/>
      <c r="AEC312" s="5"/>
      <c r="AED312" s="5"/>
      <c r="AEE312" s="5"/>
      <c r="AEF312" s="5"/>
      <c r="AEG312" s="5"/>
      <c r="AEH312" s="5"/>
      <c r="AEI312" s="5"/>
      <c r="AEJ312" s="5"/>
      <c r="AEK312" s="5"/>
      <c r="AEL312" s="5"/>
      <c r="AEM312" s="5"/>
      <c r="AEN312" s="5"/>
      <c r="AEO312" s="5"/>
      <c r="AEP312" s="5"/>
      <c r="AEQ312" s="5"/>
      <c r="AER312" s="5"/>
      <c r="AES312" s="5"/>
      <c r="AET312" s="5"/>
      <c r="AEU312" s="5"/>
      <c r="AEV312" s="5"/>
      <c r="AEW312" s="5"/>
      <c r="AEX312" s="5"/>
      <c r="AEY312" s="5"/>
      <c r="AEZ312" s="5"/>
      <c r="AFA312" s="5"/>
      <c r="AFB312" s="5"/>
      <c r="AFC312" s="5"/>
      <c r="AFD312" s="5"/>
      <c r="AFE312" s="5"/>
      <c r="AFF312" s="5"/>
      <c r="AFG312" s="5"/>
      <c r="AFH312" s="5"/>
      <c r="AFI312" s="5"/>
      <c r="AFJ312" s="5"/>
      <c r="AFK312" s="5"/>
      <c r="AFL312" s="5"/>
      <c r="AFM312" s="5"/>
      <c r="AFN312" s="5"/>
      <c r="AFO312" s="5"/>
      <c r="AFP312" s="5"/>
      <c r="AFQ312" s="5"/>
      <c r="AFR312" s="5"/>
      <c r="AFS312" s="5"/>
      <c r="AFT312" s="5"/>
      <c r="AFU312" s="5"/>
      <c r="AFV312" s="5"/>
      <c r="AFW312" s="5"/>
      <c r="AFX312" s="5"/>
      <c r="AFY312" s="5"/>
      <c r="AFZ312" s="5"/>
      <c r="AGA312" s="5"/>
      <c r="AGB312" s="5"/>
      <c r="AGC312" s="5"/>
      <c r="AGD312" s="5"/>
      <c r="AGE312" s="5"/>
      <c r="AGF312" s="5"/>
      <c r="AGG312" s="5"/>
      <c r="AGH312" s="5"/>
      <c r="AGI312" s="5"/>
      <c r="AGJ312" s="5"/>
      <c r="AGK312" s="5"/>
      <c r="AGL312" s="5"/>
      <c r="AGM312" s="5"/>
      <c r="AGN312" s="5"/>
      <c r="AGO312" s="5"/>
      <c r="AGP312" s="5"/>
      <c r="AGQ312" s="5"/>
      <c r="AGR312" s="5"/>
      <c r="AGS312" s="5"/>
      <c r="AGT312" s="5"/>
      <c r="AGU312" s="5"/>
      <c r="AGV312" s="5"/>
      <c r="AGW312" s="5"/>
      <c r="AGX312" s="5"/>
      <c r="AGY312" s="5"/>
      <c r="AGZ312" s="5"/>
      <c r="AHA312" s="5"/>
      <c r="AHB312" s="5"/>
      <c r="AHC312" s="5"/>
      <c r="AHD312" s="5"/>
      <c r="AHE312" s="5"/>
      <c r="AHF312" s="5"/>
      <c r="AHG312" s="5"/>
      <c r="AHH312" s="5"/>
      <c r="AHI312" s="5"/>
      <c r="AHJ312" s="5"/>
      <c r="AHK312" s="5"/>
      <c r="AHL312" s="5"/>
      <c r="AHM312" s="5"/>
      <c r="AHN312" s="5"/>
      <c r="AHO312" s="5"/>
      <c r="AHP312" s="5"/>
      <c r="AHQ312" s="5"/>
      <c r="AHR312" s="5"/>
    </row>
    <row r="313" spans="1:902" ht="19.5">
      <c r="A313" s="140"/>
      <c r="B313" s="37"/>
      <c r="C313" s="37"/>
      <c r="D313" s="141"/>
      <c r="E313" s="48"/>
      <c r="F313" s="48"/>
      <c r="G313" s="142"/>
      <c r="H313" s="153">
        <v>1.986</v>
      </c>
      <c r="I313" s="147">
        <v>1E-3</v>
      </c>
      <c r="J313" s="71">
        <v>-6.7499999999999999E-3</v>
      </c>
      <c r="K313" s="144">
        <v>1.0000000000000001E-5</v>
      </c>
      <c r="L313" s="5"/>
      <c r="M313" s="5"/>
      <c r="N313" s="5"/>
      <c r="O313" s="5"/>
      <c r="Q313" s="122"/>
      <c r="X313" s="113"/>
      <c r="Y313" s="48"/>
      <c r="Z313" s="48"/>
      <c r="AA313" s="49"/>
      <c r="AB313" s="105"/>
      <c r="AC313" s="106"/>
      <c r="AD313" s="5"/>
      <c r="AE313" s="5"/>
      <c r="AF313" s="5"/>
      <c r="AG313" s="106"/>
      <c r="AH313" s="106"/>
      <c r="AI313" s="122"/>
      <c r="AJ313" s="134"/>
      <c r="AK313" s="134"/>
      <c r="AL313" s="134"/>
      <c r="AM313" s="14"/>
      <c r="AN313" s="5"/>
      <c r="AO313" s="5"/>
      <c r="AP313" s="5"/>
      <c r="AQ313" s="5"/>
      <c r="AR313" s="5"/>
      <c r="AS313" s="135"/>
      <c r="AT313" s="135"/>
      <c r="AU313" s="135"/>
      <c r="AV313" s="5"/>
      <c r="AW313" s="5"/>
      <c r="AX313" s="5"/>
      <c r="AY313" s="122"/>
      <c r="AZ313" s="137"/>
      <c r="BA313" s="145"/>
      <c r="BB313" s="139"/>
      <c r="BC313" s="5"/>
      <c r="BD313" s="5"/>
      <c r="BE313" s="5"/>
      <c r="BF313" s="5"/>
      <c r="BG313" s="5"/>
      <c r="BH313" s="5"/>
      <c r="BI313" s="5"/>
      <c r="BJ313" s="5"/>
      <c r="BK313" s="5"/>
      <c r="BL313" s="5"/>
      <c r="BM313" s="5"/>
      <c r="BN313" s="5"/>
      <c r="BO313" s="5"/>
      <c r="BP313" s="5"/>
      <c r="BQ313" s="5"/>
      <c r="BR313" s="5"/>
      <c r="BS313" s="5"/>
      <c r="BT313" s="5"/>
      <c r="BU313" s="5"/>
      <c r="BV313" s="5"/>
      <c r="BW313" s="5"/>
      <c r="BX313" s="5"/>
      <c r="BY313" s="5"/>
      <c r="BZ313" s="5"/>
      <c r="CA313" s="5"/>
      <c r="CB313" s="5"/>
      <c r="CC313" s="5"/>
      <c r="CD313" s="5"/>
      <c r="CE313" s="5"/>
      <c r="CF313" s="5"/>
      <c r="CG313" s="5"/>
      <c r="CH313" s="5"/>
      <c r="CI313" s="5"/>
      <c r="CJ313" s="5"/>
      <c r="CK313" s="5"/>
      <c r="CL313" s="5"/>
      <c r="CM313" s="5"/>
      <c r="CN313" s="5"/>
      <c r="CO313" s="5"/>
      <c r="CP313" s="5"/>
      <c r="CQ313" s="5"/>
      <c r="CR313" s="5"/>
      <c r="CS313" s="5"/>
      <c r="CT313" s="5"/>
      <c r="CU313" s="5"/>
      <c r="CV313" s="5"/>
      <c r="CW313" s="5"/>
      <c r="CX313" s="5"/>
      <c r="CY313" s="5"/>
      <c r="CZ313" s="5"/>
      <c r="DA313" s="5"/>
      <c r="DB313" s="5"/>
      <c r="DC313" s="5"/>
      <c r="DD313" s="5"/>
      <c r="DE313" s="5"/>
      <c r="DF313" s="5"/>
      <c r="DG313" s="5"/>
      <c r="DH313" s="5"/>
      <c r="DI313" s="5"/>
      <c r="DJ313" s="5"/>
      <c r="DK313" s="5"/>
      <c r="DL313" s="5"/>
      <c r="DM313" s="5"/>
      <c r="DN313" s="5"/>
      <c r="DO313" s="5"/>
      <c r="DP313" s="5"/>
      <c r="DQ313" s="5"/>
      <c r="DR313" s="5"/>
      <c r="DS313" s="5"/>
      <c r="DT313" s="5"/>
      <c r="DU313" s="5"/>
      <c r="DV313" s="5"/>
      <c r="DW313" s="5"/>
      <c r="DX313" s="5"/>
      <c r="DY313" s="5"/>
      <c r="DZ313" s="5"/>
      <c r="EA313" s="5"/>
      <c r="EB313" s="5"/>
      <c r="EC313" s="5"/>
      <c r="ED313" s="5"/>
      <c r="EE313" s="5"/>
      <c r="EF313" s="5"/>
      <c r="EG313" s="5"/>
      <c r="EH313" s="5"/>
      <c r="EI313" s="5"/>
      <c r="EJ313" s="5"/>
      <c r="EK313" s="5"/>
      <c r="EL313" s="5"/>
      <c r="EM313" s="5"/>
      <c r="EN313" s="5"/>
      <c r="EO313" s="5"/>
      <c r="EP313" s="5"/>
      <c r="EQ313" s="5"/>
      <c r="ER313" s="5"/>
      <c r="ES313" s="5"/>
      <c r="ET313" s="5"/>
      <c r="EU313" s="5"/>
      <c r="EV313" s="5"/>
      <c r="EW313" s="5"/>
      <c r="EX313" s="5"/>
      <c r="EY313" s="5"/>
      <c r="EZ313" s="5"/>
      <c r="FA313" s="5"/>
      <c r="FB313" s="5"/>
      <c r="FC313" s="5"/>
      <c r="FD313" s="5"/>
      <c r="FE313" s="5"/>
      <c r="FF313" s="5"/>
      <c r="FG313" s="5"/>
      <c r="FH313" s="5"/>
      <c r="FI313" s="5"/>
      <c r="FJ313" s="5"/>
      <c r="FK313" s="5"/>
      <c r="FL313" s="5"/>
      <c r="FM313" s="5"/>
      <c r="FN313" s="5"/>
      <c r="FO313" s="5"/>
      <c r="FP313" s="5"/>
      <c r="FQ313" s="5"/>
      <c r="FR313" s="5"/>
      <c r="FS313" s="5"/>
      <c r="FT313" s="5"/>
      <c r="FU313" s="5"/>
      <c r="FV313" s="5"/>
      <c r="FW313" s="5"/>
      <c r="FX313" s="5"/>
      <c r="FY313" s="5"/>
      <c r="FZ313" s="5"/>
      <c r="GA313" s="5"/>
      <c r="GB313" s="5"/>
      <c r="GC313" s="5"/>
      <c r="GD313" s="5"/>
      <c r="GE313" s="5"/>
      <c r="GF313" s="5"/>
      <c r="GG313" s="5"/>
      <c r="GH313" s="5"/>
      <c r="GI313" s="5"/>
      <c r="GJ313" s="5"/>
      <c r="GK313" s="5"/>
      <c r="GL313" s="5"/>
      <c r="GM313" s="5"/>
      <c r="GN313" s="5"/>
      <c r="GO313" s="5"/>
      <c r="GP313" s="5"/>
      <c r="GQ313" s="5"/>
      <c r="GR313" s="5"/>
      <c r="GS313" s="5"/>
      <c r="GT313" s="5"/>
      <c r="GU313" s="5"/>
      <c r="GV313" s="5"/>
      <c r="GW313" s="5"/>
      <c r="GX313" s="5"/>
      <c r="GY313" s="5"/>
      <c r="GZ313" s="5"/>
      <c r="HA313" s="5"/>
      <c r="HB313" s="5"/>
      <c r="HC313" s="5"/>
      <c r="HD313" s="5"/>
      <c r="HE313" s="5"/>
      <c r="HF313" s="5"/>
      <c r="HG313" s="5"/>
      <c r="HH313" s="5"/>
      <c r="HI313" s="5"/>
      <c r="HJ313" s="5"/>
      <c r="HK313" s="5"/>
      <c r="HL313" s="5"/>
      <c r="HM313" s="5"/>
      <c r="HN313" s="5"/>
      <c r="HO313" s="5"/>
      <c r="HP313" s="5"/>
      <c r="HQ313" s="5"/>
      <c r="HR313" s="5"/>
      <c r="HS313" s="5"/>
      <c r="HT313" s="5"/>
      <c r="HU313" s="5"/>
      <c r="HV313" s="5"/>
      <c r="HW313" s="5"/>
      <c r="HX313" s="5"/>
      <c r="HY313" s="5"/>
      <c r="HZ313" s="5"/>
      <c r="IA313" s="5"/>
      <c r="IB313" s="5"/>
      <c r="IC313" s="5"/>
      <c r="ID313" s="5"/>
      <c r="IE313" s="5"/>
      <c r="IF313" s="5"/>
      <c r="IG313" s="5"/>
      <c r="IH313" s="5"/>
      <c r="II313" s="5"/>
      <c r="IJ313" s="5"/>
      <c r="IK313" s="5"/>
      <c r="IL313" s="5"/>
      <c r="IM313" s="5"/>
      <c r="IN313" s="5"/>
      <c r="IO313" s="5"/>
      <c r="IP313" s="5"/>
      <c r="IQ313" s="5"/>
      <c r="IR313" s="5"/>
      <c r="IS313" s="5"/>
      <c r="IT313" s="5"/>
      <c r="IU313" s="5"/>
      <c r="IV313" s="5"/>
      <c r="IW313" s="5"/>
      <c r="IX313" s="5"/>
      <c r="IY313" s="5"/>
      <c r="IZ313" s="5"/>
      <c r="JA313" s="5"/>
      <c r="JB313" s="5"/>
      <c r="JC313" s="5"/>
      <c r="JD313" s="5"/>
      <c r="JE313" s="5"/>
      <c r="JF313" s="5"/>
      <c r="JG313" s="5"/>
      <c r="JH313" s="5"/>
      <c r="JI313" s="5"/>
      <c r="JJ313" s="5"/>
      <c r="JK313" s="5"/>
      <c r="JL313" s="5"/>
      <c r="JM313" s="5"/>
      <c r="JN313" s="5"/>
      <c r="JO313" s="5"/>
      <c r="JP313" s="5"/>
      <c r="JQ313" s="5"/>
      <c r="JR313" s="5"/>
      <c r="JS313" s="5"/>
      <c r="JT313" s="5"/>
      <c r="JU313" s="5"/>
      <c r="JV313" s="5"/>
      <c r="JW313" s="5"/>
      <c r="JX313" s="5"/>
      <c r="JY313" s="5"/>
      <c r="JZ313" s="5"/>
      <c r="KA313" s="5"/>
      <c r="KB313" s="5"/>
      <c r="KC313" s="5"/>
      <c r="KD313" s="5"/>
      <c r="KE313" s="5"/>
      <c r="KF313" s="5"/>
      <c r="KG313" s="5"/>
      <c r="KH313" s="5"/>
      <c r="KI313" s="5"/>
      <c r="KJ313" s="5"/>
      <c r="KK313" s="5"/>
      <c r="KL313" s="5"/>
      <c r="KM313" s="5"/>
      <c r="KN313" s="5"/>
      <c r="KO313" s="5"/>
      <c r="KP313" s="5"/>
      <c r="KQ313" s="5"/>
      <c r="KR313" s="5"/>
      <c r="KS313" s="5"/>
      <c r="KT313" s="5"/>
      <c r="KU313" s="5"/>
      <c r="KV313" s="5"/>
      <c r="KW313" s="5"/>
      <c r="KX313" s="5"/>
      <c r="KY313" s="5"/>
      <c r="KZ313" s="5"/>
      <c r="LA313" s="5"/>
      <c r="LB313" s="5"/>
      <c r="LC313" s="5"/>
      <c r="LD313" s="5"/>
      <c r="LE313" s="5"/>
      <c r="LF313" s="5"/>
      <c r="LG313" s="5"/>
      <c r="LH313" s="5"/>
      <c r="LI313" s="5"/>
      <c r="LJ313" s="5"/>
      <c r="LK313" s="5"/>
      <c r="LL313" s="5"/>
      <c r="LM313" s="5"/>
      <c r="LN313" s="5"/>
      <c r="LO313" s="5"/>
      <c r="LP313" s="5"/>
      <c r="LQ313" s="5"/>
      <c r="LR313" s="5"/>
      <c r="LS313" s="5"/>
      <c r="LT313" s="5"/>
      <c r="LU313" s="5"/>
      <c r="LV313" s="5"/>
      <c r="LW313" s="5"/>
      <c r="LX313" s="5"/>
      <c r="LY313" s="5"/>
      <c r="LZ313" s="5"/>
      <c r="MA313" s="5"/>
      <c r="MB313" s="5"/>
      <c r="MC313" s="5"/>
      <c r="MD313" s="5"/>
      <c r="ME313" s="5"/>
      <c r="MF313" s="5"/>
      <c r="MG313" s="5"/>
      <c r="MH313" s="5"/>
      <c r="MI313" s="5"/>
      <c r="MJ313" s="5"/>
      <c r="MK313" s="5"/>
      <c r="ML313" s="5"/>
      <c r="MM313" s="5"/>
      <c r="MN313" s="5"/>
      <c r="MO313" s="5"/>
      <c r="MP313" s="5"/>
      <c r="MQ313" s="5"/>
      <c r="MR313" s="5"/>
      <c r="MS313" s="5"/>
      <c r="MT313" s="5"/>
      <c r="MU313" s="5"/>
      <c r="MV313" s="5"/>
      <c r="MW313" s="5"/>
      <c r="MX313" s="5"/>
      <c r="MY313" s="5"/>
      <c r="MZ313" s="5"/>
      <c r="NA313" s="5"/>
      <c r="NB313" s="5"/>
      <c r="NC313" s="5"/>
      <c r="ND313" s="5"/>
      <c r="NE313" s="5"/>
      <c r="NF313" s="5"/>
      <c r="NG313" s="5"/>
      <c r="NH313" s="5"/>
      <c r="NI313" s="5"/>
      <c r="NJ313" s="5"/>
      <c r="NK313" s="5"/>
      <c r="NL313" s="5"/>
      <c r="NM313" s="5"/>
      <c r="NN313" s="5"/>
      <c r="NO313" s="5"/>
      <c r="NP313" s="5"/>
      <c r="NQ313" s="5"/>
      <c r="NR313" s="5"/>
      <c r="NS313" s="5"/>
      <c r="NT313" s="5"/>
      <c r="NU313" s="5"/>
      <c r="NV313" s="5"/>
      <c r="NW313" s="5"/>
      <c r="NX313" s="5"/>
      <c r="NY313" s="5"/>
      <c r="NZ313" s="5"/>
      <c r="OA313" s="5"/>
      <c r="OB313" s="5"/>
      <c r="OC313" s="5"/>
      <c r="OD313" s="5"/>
      <c r="OE313" s="5"/>
      <c r="OF313" s="5"/>
      <c r="OG313" s="5"/>
      <c r="OH313" s="5"/>
      <c r="OI313" s="5"/>
      <c r="OJ313" s="5"/>
      <c r="OK313" s="5"/>
      <c r="OL313" s="5"/>
      <c r="OM313" s="5"/>
      <c r="ON313" s="5"/>
      <c r="OO313" s="5"/>
      <c r="OP313" s="5"/>
      <c r="OQ313" s="5"/>
      <c r="OR313" s="5"/>
      <c r="OS313" s="5"/>
      <c r="OT313" s="5"/>
      <c r="OU313" s="5"/>
      <c r="OV313" s="5"/>
      <c r="OW313" s="5"/>
      <c r="OX313" s="5"/>
      <c r="OY313" s="5"/>
      <c r="OZ313" s="5"/>
      <c r="PA313" s="5"/>
      <c r="PB313" s="5"/>
      <c r="PC313" s="5"/>
      <c r="PD313" s="5"/>
      <c r="PE313" s="5"/>
      <c r="PF313" s="5"/>
      <c r="PG313" s="5"/>
      <c r="PH313" s="5"/>
      <c r="PI313" s="5"/>
      <c r="PJ313" s="5"/>
      <c r="PK313" s="5"/>
      <c r="PL313" s="5"/>
      <c r="PM313" s="5"/>
      <c r="PN313" s="5"/>
      <c r="PO313" s="5"/>
      <c r="PP313" s="5"/>
      <c r="PQ313" s="5"/>
      <c r="PR313" s="5"/>
      <c r="PS313" s="5"/>
      <c r="PT313" s="5"/>
      <c r="PU313" s="5"/>
      <c r="PV313" s="5"/>
      <c r="PW313" s="5"/>
      <c r="PX313" s="5"/>
      <c r="PY313" s="5"/>
      <c r="PZ313" s="5"/>
      <c r="QA313" s="5"/>
      <c r="QB313" s="5"/>
      <c r="QC313" s="5"/>
      <c r="QD313" s="5"/>
      <c r="QE313" s="5"/>
      <c r="QF313" s="5"/>
      <c r="QG313" s="5"/>
      <c r="QH313" s="5"/>
      <c r="QI313" s="5"/>
      <c r="QJ313" s="5"/>
      <c r="QK313" s="5"/>
      <c r="QL313" s="5"/>
      <c r="QM313" s="5"/>
      <c r="QN313" s="5"/>
      <c r="QO313" s="5"/>
      <c r="QP313" s="5"/>
      <c r="QQ313" s="5"/>
      <c r="QR313" s="5"/>
      <c r="QS313" s="5"/>
      <c r="QT313" s="5"/>
      <c r="QU313" s="5"/>
      <c r="QV313" s="5"/>
      <c r="QW313" s="5"/>
      <c r="QX313" s="5"/>
      <c r="QY313" s="5"/>
      <c r="QZ313" s="5"/>
      <c r="RA313" s="5"/>
      <c r="RB313" s="5"/>
      <c r="RC313" s="5"/>
      <c r="RD313" s="5"/>
      <c r="RE313" s="5"/>
      <c r="RF313" s="5"/>
      <c r="RG313" s="5"/>
      <c r="RH313" s="5"/>
      <c r="RI313" s="5"/>
      <c r="RJ313" s="5"/>
      <c r="RK313" s="5"/>
      <c r="RL313" s="5"/>
      <c r="RM313" s="5"/>
      <c r="RN313" s="5"/>
      <c r="RO313" s="5"/>
      <c r="RP313" s="5"/>
      <c r="RQ313" s="5"/>
      <c r="RR313" s="5"/>
      <c r="RS313" s="5"/>
      <c r="RT313" s="5"/>
      <c r="RU313" s="5"/>
      <c r="RV313" s="5"/>
      <c r="RW313" s="5"/>
      <c r="RX313" s="5"/>
      <c r="RY313" s="5"/>
      <c r="RZ313" s="5"/>
      <c r="SA313" s="5"/>
      <c r="SB313" s="5"/>
      <c r="SC313" s="5"/>
      <c r="SD313" s="5"/>
      <c r="SE313" s="5"/>
      <c r="SF313" s="5"/>
      <c r="SG313" s="5"/>
      <c r="SH313" s="5"/>
      <c r="SI313" s="5"/>
      <c r="SJ313" s="5"/>
      <c r="SK313" s="5"/>
      <c r="SL313" s="5"/>
      <c r="SM313" s="5"/>
      <c r="SN313" s="5"/>
      <c r="SO313" s="5"/>
      <c r="SP313" s="5"/>
      <c r="SQ313" s="5"/>
      <c r="SR313" s="5"/>
      <c r="SS313" s="5"/>
      <c r="ST313" s="5"/>
      <c r="SU313" s="5"/>
      <c r="SV313" s="5"/>
      <c r="SW313" s="5"/>
      <c r="SX313" s="5"/>
      <c r="SY313" s="5"/>
      <c r="SZ313" s="5"/>
      <c r="TA313" s="5"/>
      <c r="TB313" s="5"/>
      <c r="TC313" s="5"/>
      <c r="TD313" s="5"/>
      <c r="TE313" s="5"/>
      <c r="TF313" s="5"/>
      <c r="TG313" s="5"/>
      <c r="TH313" s="5"/>
      <c r="TI313" s="5"/>
      <c r="TJ313" s="5"/>
      <c r="TK313" s="5"/>
      <c r="TL313" s="5"/>
      <c r="TM313" s="5"/>
      <c r="TN313" s="5"/>
      <c r="TO313" s="5"/>
      <c r="TP313" s="5"/>
      <c r="TQ313" s="5"/>
      <c r="TR313" s="5"/>
      <c r="TS313" s="5"/>
      <c r="TT313" s="5"/>
      <c r="TU313" s="5"/>
      <c r="TV313" s="5"/>
      <c r="TW313" s="5"/>
      <c r="TX313" s="5"/>
      <c r="TY313" s="5"/>
      <c r="TZ313" s="5"/>
      <c r="UA313" s="5"/>
      <c r="UB313" s="5"/>
      <c r="UC313" s="5"/>
      <c r="UD313" s="5"/>
      <c r="UE313" s="5"/>
      <c r="UF313" s="5"/>
      <c r="UG313" s="5"/>
      <c r="UH313" s="5"/>
      <c r="UI313" s="5"/>
      <c r="UJ313" s="5"/>
      <c r="UK313" s="5"/>
      <c r="UL313" s="5"/>
      <c r="UM313" s="5"/>
      <c r="UN313" s="5"/>
      <c r="UO313" s="5"/>
      <c r="UP313" s="5"/>
      <c r="UQ313" s="5"/>
      <c r="UR313" s="5"/>
      <c r="US313" s="5"/>
      <c r="UT313" s="5"/>
      <c r="UU313" s="5"/>
      <c r="UV313" s="5"/>
      <c r="UW313" s="5"/>
      <c r="UX313" s="5"/>
      <c r="UY313" s="5"/>
      <c r="UZ313" s="5"/>
      <c r="VA313" s="5"/>
      <c r="VB313" s="5"/>
      <c r="VC313" s="5"/>
      <c r="VD313" s="5"/>
      <c r="VE313" s="5"/>
      <c r="VF313" s="5"/>
      <c r="VG313" s="5"/>
      <c r="VH313" s="5"/>
      <c r="VI313" s="5"/>
      <c r="VJ313" s="5"/>
      <c r="VK313" s="5"/>
      <c r="VL313" s="5"/>
      <c r="VM313" s="5"/>
      <c r="VN313" s="5"/>
      <c r="VO313" s="5"/>
      <c r="VP313" s="5"/>
      <c r="VQ313" s="5"/>
      <c r="VR313" s="5"/>
      <c r="VS313" s="5"/>
      <c r="VT313" s="5"/>
      <c r="VU313" s="5"/>
      <c r="VV313" s="5"/>
      <c r="VW313" s="5"/>
      <c r="VX313" s="5"/>
      <c r="VY313" s="5"/>
      <c r="VZ313" s="5"/>
      <c r="WA313" s="5"/>
      <c r="WB313" s="5"/>
      <c r="WC313" s="5"/>
      <c r="WD313" s="5"/>
      <c r="WE313" s="5"/>
      <c r="WF313" s="5"/>
      <c r="WG313" s="5"/>
      <c r="WH313" s="5"/>
      <c r="WI313" s="5"/>
      <c r="WJ313" s="5"/>
      <c r="WK313" s="5"/>
      <c r="WL313" s="5"/>
      <c r="WM313" s="5"/>
      <c r="WN313" s="5"/>
      <c r="WO313" s="5"/>
      <c r="WP313" s="5"/>
      <c r="WQ313" s="5"/>
      <c r="WR313" s="5"/>
      <c r="WS313" s="5"/>
      <c r="WT313" s="5"/>
      <c r="WU313" s="5"/>
      <c r="WV313" s="5"/>
      <c r="WW313" s="5"/>
      <c r="WX313" s="5"/>
      <c r="WY313" s="5"/>
      <c r="WZ313" s="5"/>
      <c r="XA313" s="5"/>
      <c r="XB313" s="5"/>
      <c r="XC313" s="5"/>
      <c r="XD313" s="5"/>
      <c r="XE313" s="5"/>
      <c r="XF313" s="5"/>
      <c r="XG313" s="5"/>
      <c r="XH313" s="5"/>
      <c r="XI313" s="5"/>
      <c r="XJ313" s="5"/>
      <c r="XK313" s="5"/>
      <c r="XL313" s="5"/>
      <c r="XM313" s="5"/>
      <c r="XN313" s="5"/>
      <c r="XO313" s="5"/>
      <c r="XP313" s="5"/>
      <c r="XQ313" s="5"/>
      <c r="XR313" s="5"/>
      <c r="XS313" s="5"/>
      <c r="XT313" s="5"/>
      <c r="XU313" s="5"/>
      <c r="XV313" s="5"/>
      <c r="XW313" s="5"/>
      <c r="XX313" s="5"/>
      <c r="XY313" s="5"/>
      <c r="XZ313" s="5"/>
      <c r="YA313" s="5"/>
      <c r="YB313" s="5"/>
      <c r="YC313" s="5"/>
      <c r="YD313" s="5"/>
      <c r="YE313" s="5"/>
      <c r="YF313" s="5"/>
      <c r="YG313" s="5"/>
      <c r="YH313" s="5"/>
      <c r="YI313" s="5"/>
      <c r="YJ313" s="5"/>
      <c r="YK313" s="5"/>
      <c r="YL313" s="5"/>
      <c r="YM313" s="5"/>
      <c r="YN313" s="5"/>
      <c r="YO313" s="5"/>
      <c r="YP313" s="5"/>
      <c r="YQ313" s="5"/>
      <c r="YR313" s="5"/>
      <c r="YS313" s="5"/>
      <c r="YT313" s="5"/>
      <c r="YU313" s="5"/>
      <c r="YV313" s="5"/>
      <c r="YW313" s="5"/>
      <c r="YX313" s="5"/>
      <c r="YY313" s="5"/>
      <c r="YZ313" s="5"/>
      <c r="ZA313" s="5"/>
      <c r="ZB313" s="5"/>
      <c r="ZC313" s="5"/>
      <c r="ZD313" s="5"/>
      <c r="ZE313" s="5"/>
      <c r="ZF313" s="5"/>
      <c r="ZG313" s="5"/>
      <c r="ZH313" s="5"/>
      <c r="ZI313" s="5"/>
      <c r="ZJ313" s="5"/>
      <c r="ZK313" s="5"/>
      <c r="ZL313" s="5"/>
      <c r="ZM313" s="5"/>
      <c r="ZN313" s="5"/>
      <c r="ZO313" s="5"/>
      <c r="ZP313" s="5"/>
      <c r="ZQ313" s="5"/>
      <c r="ZR313" s="5"/>
      <c r="ZS313" s="5"/>
      <c r="ZT313" s="5"/>
      <c r="ZU313" s="5"/>
      <c r="ZV313" s="5"/>
      <c r="ZW313" s="5"/>
      <c r="ZX313" s="5"/>
      <c r="ZY313" s="5"/>
      <c r="ZZ313" s="5"/>
      <c r="AAA313" s="5"/>
      <c r="AAB313" s="5"/>
      <c r="AAC313" s="5"/>
      <c r="AAD313" s="5"/>
      <c r="AAE313" s="5"/>
      <c r="AAF313" s="5"/>
      <c r="AAG313" s="5"/>
      <c r="AAH313" s="5"/>
      <c r="AAI313" s="5"/>
      <c r="AAJ313" s="5"/>
      <c r="AAK313" s="5"/>
      <c r="AAL313" s="5"/>
      <c r="AAM313" s="5"/>
      <c r="AAN313" s="5"/>
      <c r="AAO313" s="5"/>
      <c r="AAP313" s="5"/>
      <c r="AAQ313" s="5"/>
      <c r="AAR313" s="5"/>
      <c r="AAS313" s="5"/>
      <c r="AAT313" s="5"/>
      <c r="AAU313" s="5"/>
      <c r="AAV313" s="5"/>
      <c r="AAW313" s="5"/>
      <c r="AAX313" s="5"/>
      <c r="AAY313" s="5"/>
      <c r="AAZ313" s="5"/>
      <c r="ABA313" s="5"/>
      <c r="ABB313" s="5"/>
      <c r="ABC313" s="5"/>
      <c r="ABD313" s="5"/>
      <c r="ABE313" s="5"/>
      <c r="ABF313" s="5"/>
      <c r="ABG313" s="5"/>
      <c r="ABH313" s="5"/>
      <c r="ABI313" s="5"/>
      <c r="ABJ313" s="5"/>
      <c r="ABK313" s="5"/>
      <c r="ABL313" s="5"/>
      <c r="ABM313" s="5"/>
      <c r="ABN313" s="5"/>
      <c r="ABO313" s="5"/>
      <c r="ABP313" s="5"/>
      <c r="ABQ313" s="5"/>
      <c r="ABR313" s="5"/>
      <c r="ABS313" s="5"/>
      <c r="ABT313" s="5"/>
      <c r="ABU313" s="5"/>
      <c r="ABV313" s="5"/>
      <c r="ABW313" s="5"/>
      <c r="ABX313" s="5"/>
      <c r="ABY313" s="5"/>
      <c r="ABZ313" s="5"/>
      <c r="ACA313" s="5"/>
      <c r="ACB313" s="5"/>
      <c r="ACC313" s="5"/>
      <c r="ACD313" s="5"/>
      <c r="ACE313" s="5"/>
      <c r="ACF313" s="5"/>
      <c r="ACG313" s="5"/>
      <c r="ACH313" s="5"/>
      <c r="ACI313" s="5"/>
      <c r="ACJ313" s="5"/>
      <c r="ACK313" s="5"/>
      <c r="ACL313" s="5"/>
      <c r="ACM313" s="5"/>
      <c r="ACN313" s="5"/>
      <c r="ACO313" s="5"/>
      <c r="ACP313" s="5"/>
      <c r="ACQ313" s="5"/>
      <c r="ACR313" s="5"/>
      <c r="ACS313" s="5"/>
      <c r="ACT313" s="5"/>
      <c r="ACU313" s="5"/>
      <c r="ACV313" s="5"/>
      <c r="ACW313" s="5"/>
      <c r="ACX313" s="5"/>
      <c r="ACY313" s="5"/>
      <c r="ACZ313" s="5"/>
      <c r="ADA313" s="5"/>
      <c r="ADB313" s="5"/>
      <c r="ADC313" s="5"/>
      <c r="ADD313" s="5"/>
      <c r="ADE313" s="5"/>
      <c r="ADF313" s="5"/>
      <c r="ADG313" s="5"/>
      <c r="ADH313" s="5"/>
      <c r="ADI313" s="5"/>
      <c r="ADJ313" s="5"/>
      <c r="ADK313" s="5"/>
      <c r="ADL313" s="5"/>
      <c r="ADM313" s="5"/>
      <c r="ADN313" s="5"/>
      <c r="ADO313" s="5"/>
      <c r="ADP313" s="5"/>
      <c r="ADQ313" s="5"/>
      <c r="ADR313" s="5"/>
      <c r="ADS313" s="5"/>
      <c r="ADT313" s="5"/>
      <c r="ADU313" s="5"/>
      <c r="ADV313" s="5"/>
      <c r="ADW313" s="5"/>
      <c r="ADX313" s="5"/>
      <c r="ADY313" s="5"/>
      <c r="ADZ313" s="5"/>
      <c r="AEA313" s="5"/>
      <c r="AEB313" s="5"/>
      <c r="AEC313" s="5"/>
      <c r="AED313" s="5"/>
      <c r="AEE313" s="5"/>
      <c r="AEF313" s="5"/>
      <c r="AEG313" s="5"/>
      <c r="AEH313" s="5"/>
      <c r="AEI313" s="5"/>
      <c r="AEJ313" s="5"/>
      <c r="AEK313" s="5"/>
      <c r="AEL313" s="5"/>
      <c r="AEM313" s="5"/>
      <c r="AEN313" s="5"/>
      <c r="AEO313" s="5"/>
      <c r="AEP313" s="5"/>
      <c r="AEQ313" s="5"/>
      <c r="AER313" s="5"/>
      <c r="AES313" s="5"/>
      <c r="AET313" s="5"/>
      <c r="AEU313" s="5"/>
      <c r="AEV313" s="5"/>
      <c r="AEW313" s="5"/>
      <c r="AEX313" s="5"/>
      <c r="AEY313" s="5"/>
      <c r="AEZ313" s="5"/>
      <c r="AFA313" s="5"/>
      <c r="AFB313" s="5"/>
      <c r="AFC313" s="5"/>
      <c r="AFD313" s="5"/>
      <c r="AFE313" s="5"/>
      <c r="AFF313" s="5"/>
      <c r="AFG313" s="5"/>
      <c r="AFH313" s="5"/>
      <c r="AFI313" s="5"/>
      <c r="AFJ313" s="5"/>
      <c r="AFK313" s="5"/>
      <c r="AFL313" s="5"/>
      <c r="AFM313" s="5"/>
      <c r="AFN313" s="5"/>
      <c r="AFO313" s="5"/>
      <c r="AFP313" s="5"/>
      <c r="AFQ313" s="5"/>
      <c r="AFR313" s="5"/>
      <c r="AFS313" s="5"/>
      <c r="AFT313" s="5"/>
      <c r="AFU313" s="5"/>
      <c r="AFV313" s="5"/>
      <c r="AFW313" s="5"/>
      <c r="AFX313" s="5"/>
      <c r="AFY313" s="5"/>
      <c r="AFZ313" s="5"/>
      <c r="AGA313" s="5"/>
      <c r="AGB313" s="5"/>
      <c r="AGC313" s="5"/>
      <c r="AGD313" s="5"/>
      <c r="AGE313" s="5"/>
      <c r="AGF313" s="5"/>
      <c r="AGG313" s="5"/>
      <c r="AGH313" s="5"/>
      <c r="AGI313" s="5"/>
      <c r="AGJ313" s="5"/>
      <c r="AGK313" s="5"/>
      <c r="AGL313" s="5"/>
      <c r="AGM313" s="5"/>
      <c r="AGN313" s="5"/>
      <c r="AGO313" s="5"/>
      <c r="AGP313" s="5"/>
      <c r="AGQ313" s="5"/>
      <c r="AGR313" s="5"/>
      <c r="AGS313" s="5"/>
      <c r="AGT313" s="5"/>
      <c r="AGU313" s="5"/>
      <c r="AGV313" s="5"/>
      <c r="AGW313" s="5"/>
      <c r="AGX313" s="5"/>
      <c r="AGY313" s="5"/>
      <c r="AGZ313" s="5"/>
      <c r="AHA313" s="5"/>
      <c r="AHB313" s="5"/>
      <c r="AHC313" s="5"/>
      <c r="AHD313" s="5"/>
      <c r="AHE313" s="5"/>
      <c r="AHF313" s="5"/>
      <c r="AHG313" s="5"/>
      <c r="AHH313" s="5"/>
      <c r="AHI313" s="5"/>
      <c r="AHJ313" s="5"/>
      <c r="AHK313" s="5"/>
      <c r="AHL313" s="5"/>
      <c r="AHM313" s="5"/>
      <c r="AHN313" s="5"/>
      <c r="AHO313" s="5"/>
      <c r="AHP313" s="5"/>
      <c r="AHQ313" s="5"/>
      <c r="AHR313" s="5"/>
    </row>
    <row r="314" spans="1:902" ht="19.5">
      <c r="A314" s="140"/>
      <c r="B314" s="37"/>
      <c r="C314" s="37"/>
      <c r="D314" s="141"/>
      <c r="E314" s="48"/>
      <c r="F314" s="48"/>
      <c r="G314" s="142"/>
      <c r="H314" s="153">
        <v>2.093</v>
      </c>
      <c r="I314" s="147">
        <v>1E-3</v>
      </c>
      <c r="J314" s="71">
        <v>-7.1000000000000004E-3</v>
      </c>
      <c r="K314" s="144">
        <v>1.0000000000000001E-5</v>
      </c>
      <c r="L314" s="5"/>
      <c r="M314" s="5"/>
      <c r="N314" s="5"/>
      <c r="O314" s="5"/>
      <c r="Q314" s="122"/>
      <c r="X314" s="121"/>
      <c r="Y314" s="48"/>
      <c r="Z314" s="48"/>
      <c r="AA314" s="49"/>
      <c r="AB314" s="105"/>
      <c r="AC314" s="106"/>
      <c r="AD314" s="5"/>
      <c r="AE314" s="5"/>
      <c r="AF314" s="5"/>
      <c r="AG314" s="106"/>
      <c r="AH314" s="106"/>
      <c r="AI314" s="122"/>
      <c r="AJ314" s="134"/>
      <c r="AK314" s="134"/>
      <c r="AL314" s="134"/>
      <c r="AM314" s="14"/>
      <c r="AO314" s="5"/>
      <c r="AP314" s="5"/>
      <c r="AQ314" s="5"/>
      <c r="AR314" s="5"/>
      <c r="AS314" s="135"/>
      <c r="AT314" s="135"/>
      <c r="AU314" s="135"/>
      <c r="AV314" s="5"/>
      <c r="AW314" s="5"/>
      <c r="AX314" s="5"/>
      <c r="AY314" s="122"/>
      <c r="AZ314" s="137"/>
      <c r="BA314" s="145"/>
      <c r="BB314" s="139"/>
      <c r="BC314" s="5"/>
      <c r="BD314" s="5"/>
      <c r="BE314" s="5"/>
      <c r="BF314" s="5"/>
      <c r="BG314" s="5"/>
      <c r="BH314" s="5"/>
      <c r="BI314" s="5"/>
      <c r="BJ314" s="5"/>
      <c r="BK314" s="5"/>
      <c r="BL314" s="5"/>
      <c r="BM314" s="5"/>
      <c r="BN314" s="5"/>
      <c r="BO314" s="5"/>
      <c r="BP314" s="5"/>
      <c r="BQ314" s="5"/>
      <c r="BR314" s="5"/>
      <c r="BS314" s="5"/>
      <c r="BT314" s="5"/>
      <c r="BU314" s="5"/>
      <c r="BV314" s="5"/>
      <c r="BW314" s="5"/>
      <c r="BX314" s="5"/>
      <c r="BY314" s="5"/>
      <c r="BZ314" s="5"/>
      <c r="CA314" s="5"/>
      <c r="CB314" s="5"/>
      <c r="CC314" s="5"/>
      <c r="CD314" s="5"/>
      <c r="CE314" s="5"/>
      <c r="CF314" s="5"/>
      <c r="CG314" s="5"/>
      <c r="CH314" s="5"/>
      <c r="CI314" s="5"/>
      <c r="CJ314" s="5"/>
      <c r="CK314" s="5"/>
      <c r="CL314" s="5"/>
      <c r="CM314" s="5"/>
      <c r="CN314" s="5"/>
      <c r="CO314" s="5"/>
      <c r="CP314" s="5"/>
      <c r="CQ314" s="5"/>
      <c r="CR314" s="5"/>
      <c r="CS314" s="5"/>
      <c r="CT314" s="5"/>
      <c r="CU314" s="5"/>
      <c r="CV314" s="5"/>
      <c r="CW314" s="5"/>
      <c r="CX314" s="5"/>
      <c r="CY314" s="5"/>
      <c r="CZ314" s="5"/>
      <c r="DA314" s="5"/>
      <c r="DB314" s="5"/>
      <c r="DC314" s="5"/>
      <c r="DD314" s="5"/>
      <c r="DE314" s="5"/>
      <c r="DF314" s="5"/>
      <c r="DG314" s="5"/>
      <c r="DH314" s="5"/>
      <c r="DI314" s="5"/>
      <c r="DJ314" s="5"/>
      <c r="DK314" s="5"/>
      <c r="DL314" s="5"/>
      <c r="DM314" s="5"/>
      <c r="DN314" s="5"/>
      <c r="DO314" s="5"/>
      <c r="DP314" s="5"/>
      <c r="DQ314" s="5"/>
      <c r="DR314" s="5"/>
      <c r="DS314" s="5"/>
      <c r="DT314" s="5"/>
      <c r="DU314" s="5"/>
      <c r="DV314" s="5"/>
      <c r="DW314" s="5"/>
      <c r="DX314" s="5"/>
      <c r="DY314" s="5"/>
      <c r="DZ314" s="5"/>
      <c r="EA314" s="5"/>
      <c r="EB314" s="5"/>
      <c r="EC314" s="5"/>
      <c r="ED314" s="5"/>
      <c r="EE314" s="5"/>
      <c r="EF314" s="5"/>
      <c r="EG314" s="5"/>
      <c r="EH314" s="5"/>
      <c r="EI314" s="5"/>
      <c r="EJ314" s="5"/>
      <c r="EK314" s="5"/>
      <c r="EL314" s="5"/>
      <c r="EM314" s="5"/>
      <c r="EN314" s="5"/>
      <c r="EO314" s="5"/>
      <c r="EP314" s="5"/>
      <c r="EQ314" s="5"/>
      <c r="ER314" s="5"/>
      <c r="ES314" s="5"/>
      <c r="ET314" s="5"/>
      <c r="EU314" s="5"/>
      <c r="EV314" s="5"/>
      <c r="EW314" s="5"/>
      <c r="EX314" s="5"/>
      <c r="EY314" s="5"/>
      <c r="EZ314" s="5"/>
      <c r="FA314" s="5"/>
      <c r="FB314" s="5"/>
      <c r="FC314" s="5"/>
      <c r="FD314" s="5"/>
      <c r="FE314" s="5"/>
      <c r="FF314" s="5"/>
      <c r="FG314" s="5"/>
      <c r="FH314" s="5"/>
      <c r="FI314" s="5"/>
      <c r="FJ314" s="5"/>
      <c r="FK314" s="5"/>
      <c r="FL314" s="5"/>
      <c r="FM314" s="5"/>
      <c r="FN314" s="5"/>
      <c r="FO314" s="5"/>
      <c r="FP314" s="5"/>
      <c r="FQ314" s="5"/>
      <c r="FR314" s="5"/>
      <c r="FS314" s="5"/>
      <c r="FT314" s="5"/>
      <c r="FU314" s="5"/>
      <c r="FV314" s="5"/>
      <c r="FW314" s="5"/>
      <c r="FX314" s="5"/>
      <c r="FY314" s="5"/>
      <c r="FZ314" s="5"/>
      <c r="GA314" s="5"/>
      <c r="GB314" s="5"/>
      <c r="GC314" s="5"/>
      <c r="GD314" s="5"/>
      <c r="GE314" s="5"/>
      <c r="GF314" s="5"/>
      <c r="GG314" s="5"/>
      <c r="GH314" s="5"/>
      <c r="GI314" s="5"/>
      <c r="GJ314" s="5"/>
      <c r="GK314" s="5"/>
      <c r="GL314" s="5"/>
      <c r="GM314" s="5"/>
      <c r="GN314" s="5"/>
      <c r="GO314" s="5"/>
      <c r="GP314" s="5"/>
      <c r="GQ314" s="5"/>
      <c r="GR314" s="5"/>
      <c r="GS314" s="5"/>
      <c r="GT314" s="5"/>
      <c r="GU314" s="5"/>
      <c r="GV314" s="5"/>
      <c r="GW314" s="5"/>
      <c r="GX314" s="5"/>
      <c r="GY314" s="5"/>
      <c r="GZ314" s="5"/>
      <c r="HA314" s="5"/>
      <c r="HB314" s="5"/>
      <c r="HC314" s="5"/>
      <c r="HD314" s="5"/>
      <c r="HE314" s="5"/>
      <c r="HF314" s="5"/>
      <c r="HG314" s="5"/>
      <c r="HH314" s="5"/>
      <c r="HI314" s="5"/>
      <c r="HJ314" s="5"/>
      <c r="HK314" s="5"/>
      <c r="HL314" s="5"/>
      <c r="HM314" s="5"/>
      <c r="HN314" s="5"/>
      <c r="HO314" s="5"/>
      <c r="HP314" s="5"/>
      <c r="HQ314" s="5"/>
      <c r="HR314" s="5"/>
      <c r="HS314" s="5"/>
      <c r="HT314" s="5"/>
      <c r="HU314" s="5"/>
      <c r="HV314" s="5"/>
      <c r="HW314" s="5"/>
      <c r="HX314" s="5"/>
      <c r="HY314" s="5"/>
      <c r="HZ314" s="5"/>
      <c r="IA314" s="5"/>
      <c r="IB314" s="5"/>
      <c r="IC314" s="5"/>
      <c r="ID314" s="5"/>
      <c r="IE314" s="5"/>
      <c r="IF314" s="5"/>
      <c r="IG314" s="5"/>
      <c r="IH314" s="5"/>
      <c r="II314" s="5"/>
      <c r="IJ314" s="5"/>
      <c r="IK314" s="5"/>
      <c r="IL314" s="5"/>
      <c r="IM314" s="5"/>
      <c r="IN314" s="5"/>
      <c r="IO314" s="5"/>
      <c r="IP314" s="5"/>
      <c r="IQ314" s="5"/>
      <c r="IR314" s="5"/>
      <c r="IS314" s="5"/>
      <c r="IT314" s="5"/>
      <c r="IU314" s="5"/>
      <c r="IV314" s="5"/>
      <c r="IW314" s="5"/>
      <c r="IX314" s="5"/>
      <c r="IY314" s="5"/>
      <c r="IZ314" s="5"/>
      <c r="JA314" s="5"/>
      <c r="JB314" s="5"/>
      <c r="JC314" s="5"/>
      <c r="JD314" s="5"/>
      <c r="JE314" s="5"/>
      <c r="JF314" s="5"/>
      <c r="JG314" s="5"/>
      <c r="JH314" s="5"/>
      <c r="JI314" s="5"/>
      <c r="JJ314" s="5"/>
      <c r="JK314" s="5"/>
      <c r="JL314" s="5"/>
      <c r="JM314" s="5"/>
      <c r="JN314" s="5"/>
      <c r="JO314" s="5"/>
      <c r="JP314" s="5"/>
      <c r="JQ314" s="5"/>
      <c r="JR314" s="5"/>
      <c r="JS314" s="5"/>
      <c r="JT314" s="5"/>
      <c r="JU314" s="5"/>
      <c r="JV314" s="5"/>
      <c r="JW314" s="5"/>
      <c r="JX314" s="5"/>
      <c r="JY314" s="5"/>
      <c r="JZ314" s="5"/>
      <c r="KA314" s="5"/>
      <c r="KB314" s="5"/>
      <c r="KC314" s="5"/>
      <c r="KD314" s="5"/>
      <c r="KE314" s="5"/>
      <c r="KF314" s="5"/>
      <c r="KG314" s="5"/>
      <c r="KH314" s="5"/>
      <c r="KI314" s="5"/>
      <c r="KJ314" s="5"/>
      <c r="KK314" s="5"/>
      <c r="KL314" s="5"/>
      <c r="KM314" s="5"/>
      <c r="KN314" s="5"/>
      <c r="KO314" s="5"/>
      <c r="KP314" s="5"/>
      <c r="KQ314" s="5"/>
      <c r="KR314" s="5"/>
      <c r="KS314" s="5"/>
      <c r="KT314" s="5"/>
      <c r="KU314" s="5"/>
      <c r="KV314" s="5"/>
      <c r="KW314" s="5"/>
      <c r="KX314" s="5"/>
      <c r="KY314" s="5"/>
      <c r="KZ314" s="5"/>
      <c r="LA314" s="5"/>
      <c r="LB314" s="5"/>
      <c r="LC314" s="5"/>
      <c r="LD314" s="5"/>
      <c r="LE314" s="5"/>
      <c r="LF314" s="5"/>
      <c r="LG314" s="5"/>
      <c r="LH314" s="5"/>
      <c r="LI314" s="5"/>
      <c r="LJ314" s="5"/>
      <c r="LK314" s="5"/>
      <c r="LL314" s="5"/>
      <c r="LM314" s="5"/>
      <c r="LN314" s="5"/>
      <c r="LO314" s="5"/>
      <c r="LP314" s="5"/>
      <c r="LQ314" s="5"/>
      <c r="LR314" s="5"/>
      <c r="LS314" s="5"/>
      <c r="LT314" s="5"/>
      <c r="LU314" s="5"/>
      <c r="LV314" s="5"/>
      <c r="LW314" s="5"/>
      <c r="LX314" s="5"/>
      <c r="LY314" s="5"/>
      <c r="LZ314" s="5"/>
      <c r="MA314" s="5"/>
      <c r="MB314" s="5"/>
      <c r="MC314" s="5"/>
      <c r="MD314" s="5"/>
      <c r="ME314" s="5"/>
      <c r="MF314" s="5"/>
      <c r="MG314" s="5"/>
      <c r="MH314" s="5"/>
      <c r="MI314" s="5"/>
      <c r="MJ314" s="5"/>
      <c r="MK314" s="5"/>
      <c r="ML314" s="5"/>
      <c r="MM314" s="5"/>
      <c r="MN314" s="5"/>
      <c r="MO314" s="5"/>
      <c r="MP314" s="5"/>
      <c r="MQ314" s="5"/>
      <c r="MR314" s="5"/>
      <c r="MS314" s="5"/>
      <c r="MT314" s="5"/>
      <c r="MU314" s="5"/>
      <c r="MV314" s="5"/>
      <c r="MW314" s="5"/>
      <c r="MX314" s="5"/>
      <c r="MY314" s="5"/>
      <c r="MZ314" s="5"/>
      <c r="NA314" s="5"/>
      <c r="NB314" s="5"/>
      <c r="NC314" s="5"/>
      <c r="ND314" s="5"/>
      <c r="NE314" s="5"/>
      <c r="NF314" s="5"/>
      <c r="NG314" s="5"/>
      <c r="NH314" s="5"/>
      <c r="NI314" s="5"/>
      <c r="NJ314" s="5"/>
      <c r="NK314" s="5"/>
      <c r="NL314" s="5"/>
      <c r="NM314" s="5"/>
      <c r="NN314" s="5"/>
      <c r="NO314" s="5"/>
      <c r="NP314" s="5"/>
      <c r="NQ314" s="5"/>
      <c r="NR314" s="5"/>
      <c r="NS314" s="5"/>
      <c r="NT314" s="5"/>
      <c r="NU314" s="5"/>
      <c r="NV314" s="5"/>
      <c r="NW314" s="5"/>
      <c r="NX314" s="5"/>
      <c r="NY314" s="5"/>
      <c r="NZ314" s="5"/>
      <c r="OA314" s="5"/>
      <c r="OB314" s="5"/>
      <c r="OC314" s="5"/>
      <c r="OD314" s="5"/>
      <c r="OE314" s="5"/>
      <c r="OF314" s="5"/>
      <c r="OG314" s="5"/>
      <c r="OH314" s="5"/>
      <c r="OI314" s="5"/>
      <c r="OJ314" s="5"/>
      <c r="OK314" s="5"/>
      <c r="OL314" s="5"/>
      <c r="OM314" s="5"/>
      <c r="ON314" s="5"/>
      <c r="OO314" s="5"/>
      <c r="OP314" s="5"/>
      <c r="OQ314" s="5"/>
      <c r="OR314" s="5"/>
      <c r="OS314" s="5"/>
      <c r="OT314" s="5"/>
      <c r="OU314" s="5"/>
      <c r="OV314" s="5"/>
      <c r="OW314" s="5"/>
      <c r="OX314" s="5"/>
      <c r="OY314" s="5"/>
      <c r="OZ314" s="5"/>
      <c r="PA314" s="5"/>
      <c r="PB314" s="5"/>
      <c r="PC314" s="5"/>
      <c r="PD314" s="5"/>
      <c r="PE314" s="5"/>
      <c r="PF314" s="5"/>
      <c r="PG314" s="5"/>
      <c r="PH314" s="5"/>
      <c r="PI314" s="5"/>
      <c r="PJ314" s="5"/>
      <c r="PK314" s="5"/>
      <c r="PL314" s="5"/>
      <c r="PM314" s="5"/>
      <c r="PN314" s="5"/>
      <c r="PO314" s="5"/>
      <c r="PP314" s="5"/>
      <c r="PQ314" s="5"/>
      <c r="PR314" s="5"/>
      <c r="PS314" s="5"/>
      <c r="PT314" s="5"/>
      <c r="PU314" s="5"/>
      <c r="PV314" s="5"/>
      <c r="PW314" s="5"/>
      <c r="PX314" s="5"/>
      <c r="PY314" s="5"/>
      <c r="PZ314" s="5"/>
      <c r="QA314" s="5"/>
      <c r="QB314" s="5"/>
      <c r="QC314" s="5"/>
      <c r="QD314" s="5"/>
      <c r="QE314" s="5"/>
      <c r="QF314" s="5"/>
      <c r="QG314" s="5"/>
      <c r="QH314" s="5"/>
      <c r="QI314" s="5"/>
      <c r="QJ314" s="5"/>
      <c r="QK314" s="5"/>
      <c r="QL314" s="5"/>
      <c r="QM314" s="5"/>
      <c r="QN314" s="5"/>
      <c r="QO314" s="5"/>
      <c r="QP314" s="5"/>
      <c r="QQ314" s="5"/>
      <c r="QR314" s="5"/>
      <c r="QS314" s="5"/>
      <c r="QT314" s="5"/>
      <c r="QU314" s="5"/>
      <c r="QV314" s="5"/>
      <c r="QW314" s="5"/>
      <c r="QX314" s="5"/>
      <c r="QY314" s="5"/>
      <c r="QZ314" s="5"/>
      <c r="RA314" s="5"/>
      <c r="RB314" s="5"/>
      <c r="RC314" s="5"/>
      <c r="RD314" s="5"/>
      <c r="RE314" s="5"/>
      <c r="RF314" s="5"/>
      <c r="RG314" s="5"/>
      <c r="RH314" s="5"/>
      <c r="RI314" s="5"/>
      <c r="RJ314" s="5"/>
      <c r="RK314" s="5"/>
      <c r="RL314" s="5"/>
      <c r="RM314" s="5"/>
      <c r="RN314" s="5"/>
      <c r="RO314" s="5"/>
      <c r="RP314" s="5"/>
      <c r="RQ314" s="5"/>
      <c r="RR314" s="5"/>
      <c r="RS314" s="5"/>
      <c r="RT314" s="5"/>
      <c r="RU314" s="5"/>
      <c r="RV314" s="5"/>
      <c r="RW314" s="5"/>
      <c r="RX314" s="5"/>
      <c r="RY314" s="5"/>
      <c r="RZ314" s="5"/>
      <c r="SA314" s="5"/>
      <c r="SB314" s="5"/>
      <c r="SC314" s="5"/>
      <c r="SD314" s="5"/>
      <c r="SE314" s="5"/>
      <c r="SF314" s="5"/>
      <c r="SG314" s="5"/>
      <c r="SH314" s="5"/>
      <c r="SI314" s="5"/>
      <c r="SJ314" s="5"/>
      <c r="SK314" s="5"/>
      <c r="SL314" s="5"/>
      <c r="SM314" s="5"/>
      <c r="SN314" s="5"/>
      <c r="SO314" s="5"/>
      <c r="SP314" s="5"/>
      <c r="SQ314" s="5"/>
      <c r="SR314" s="5"/>
      <c r="SS314" s="5"/>
      <c r="ST314" s="5"/>
      <c r="SU314" s="5"/>
      <c r="SV314" s="5"/>
      <c r="SW314" s="5"/>
      <c r="SX314" s="5"/>
      <c r="SY314" s="5"/>
      <c r="SZ314" s="5"/>
      <c r="TA314" s="5"/>
      <c r="TB314" s="5"/>
      <c r="TC314" s="5"/>
      <c r="TD314" s="5"/>
      <c r="TE314" s="5"/>
      <c r="TF314" s="5"/>
      <c r="TG314" s="5"/>
      <c r="TH314" s="5"/>
      <c r="TI314" s="5"/>
      <c r="TJ314" s="5"/>
      <c r="TK314" s="5"/>
      <c r="TL314" s="5"/>
      <c r="TM314" s="5"/>
      <c r="TN314" s="5"/>
      <c r="TO314" s="5"/>
      <c r="TP314" s="5"/>
      <c r="TQ314" s="5"/>
      <c r="TR314" s="5"/>
      <c r="TS314" s="5"/>
      <c r="TT314" s="5"/>
      <c r="TU314" s="5"/>
      <c r="TV314" s="5"/>
      <c r="TW314" s="5"/>
      <c r="TX314" s="5"/>
      <c r="TY314" s="5"/>
      <c r="TZ314" s="5"/>
      <c r="UA314" s="5"/>
      <c r="UB314" s="5"/>
      <c r="UC314" s="5"/>
      <c r="UD314" s="5"/>
      <c r="UE314" s="5"/>
      <c r="UF314" s="5"/>
      <c r="UG314" s="5"/>
      <c r="UH314" s="5"/>
      <c r="UI314" s="5"/>
      <c r="UJ314" s="5"/>
      <c r="UK314" s="5"/>
      <c r="UL314" s="5"/>
      <c r="UM314" s="5"/>
      <c r="UN314" s="5"/>
      <c r="UO314" s="5"/>
      <c r="UP314" s="5"/>
      <c r="UQ314" s="5"/>
      <c r="UR314" s="5"/>
      <c r="US314" s="5"/>
      <c r="UT314" s="5"/>
      <c r="UU314" s="5"/>
      <c r="UV314" s="5"/>
      <c r="UW314" s="5"/>
      <c r="UX314" s="5"/>
      <c r="UY314" s="5"/>
      <c r="UZ314" s="5"/>
      <c r="VA314" s="5"/>
      <c r="VB314" s="5"/>
      <c r="VC314" s="5"/>
      <c r="VD314" s="5"/>
      <c r="VE314" s="5"/>
      <c r="VF314" s="5"/>
      <c r="VG314" s="5"/>
      <c r="VH314" s="5"/>
      <c r="VI314" s="5"/>
      <c r="VJ314" s="5"/>
      <c r="VK314" s="5"/>
      <c r="VL314" s="5"/>
      <c r="VM314" s="5"/>
      <c r="VN314" s="5"/>
      <c r="VO314" s="5"/>
      <c r="VP314" s="5"/>
      <c r="VQ314" s="5"/>
      <c r="VR314" s="5"/>
      <c r="VS314" s="5"/>
      <c r="VT314" s="5"/>
      <c r="VU314" s="5"/>
      <c r="VV314" s="5"/>
      <c r="VW314" s="5"/>
      <c r="VX314" s="5"/>
      <c r="VY314" s="5"/>
      <c r="VZ314" s="5"/>
      <c r="WA314" s="5"/>
      <c r="WB314" s="5"/>
      <c r="WC314" s="5"/>
      <c r="WD314" s="5"/>
      <c r="WE314" s="5"/>
      <c r="WF314" s="5"/>
      <c r="WG314" s="5"/>
      <c r="WH314" s="5"/>
      <c r="WI314" s="5"/>
      <c r="WJ314" s="5"/>
      <c r="WK314" s="5"/>
      <c r="WL314" s="5"/>
      <c r="WM314" s="5"/>
      <c r="WN314" s="5"/>
      <c r="WO314" s="5"/>
      <c r="WP314" s="5"/>
      <c r="WQ314" s="5"/>
      <c r="WR314" s="5"/>
      <c r="WS314" s="5"/>
      <c r="WT314" s="5"/>
      <c r="WU314" s="5"/>
      <c r="WV314" s="5"/>
      <c r="WW314" s="5"/>
      <c r="WX314" s="5"/>
      <c r="WY314" s="5"/>
      <c r="WZ314" s="5"/>
      <c r="XA314" s="5"/>
      <c r="XB314" s="5"/>
      <c r="XC314" s="5"/>
      <c r="XD314" s="5"/>
      <c r="XE314" s="5"/>
      <c r="XF314" s="5"/>
      <c r="XG314" s="5"/>
      <c r="XH314" s="5"/>
      <c r="XI314" s="5"/>
      <c r="XJ314" s="5"/>
      <c r="XK314" s="5"/>
      <c r="XL314" s="5"/>
      <c r="XM314" s="5"/>
      <c r="XN314" s="5"/>
      <c r="XO314" s="5"/>
      <c r="XP314" s="5"/>
      <c r="XQ314" s="5"/>
      <c r="XR314" s="5"/>
      <c r="XS314" s="5"/>
      <c r="XT314" s="5"/>
      <c r="XU314" s="5"/>
      <c r="XV314" s="5"/>
      <c r="XW314" s="5"/>
      <c r="XX314" s="5"/>
      <c r="XY314" s="5"/>
      <c r="XZ314" s="5"/>
      <c r="YA314" s="5"/>
      <c r="YB314" s="5"/>
      <c r="YC314" s="5"/>
      <c r="YD314" s="5"/>
      <c r="YE314" s="5"/>
      <c r="YF314" s="5"/>
      <c r="YG314" s="5"/>
      <c r="YH314" s="5"/>
      <c r="YI314" s="5"/>
      <c r="YJ314" s="5"/>
      <c r="YK314" s="5"/>
      <c r="YL314" s="5"/>
      <c r="YM314" s="5"/>
      <c r="YN314" s="5"/>
      <c r="YO314" s="5"/>
      <c r="YP314" s="5"/>
      <c r="YQ314" s="5"/>
      <c r="YR314" s="5"/>
      <c r="YS314" s="5"/>
      <c r="YT314" s="5"/>
      <c r="YU314" s="5"/>
      <c r="YV314" s="5"/>
      <c r="YW314" s="5"/>
      <c r="YX314" s="5"/>
      <c r="YY314" s="5"/>
      <c r="YZ314" s="5"/>
      <c r="ZA314" s="5"/>
      <c r="ZB314" s="5"/>
      <c r="ZC314" s="5"/>
      <c r="ZD314" s="5"/>
      <c r="ZE314" s="5"/>
      <c r="ZF314" s="5"/>
      <c r="ZG314" s="5"/>
      <c r="ZH314" s="5"/>
      <c r="ZI314" s="5"/>
      <c r="ZJ314" s="5"/>
      <c r="ZK314" s="5"/>
      <c r="ZL314" s="5"/>
      <c r="ZM314" s="5"/>
      <c r="ZN314" s="5"/>
      <c r="ZO314" s="5"/>
      <c r="ZP314" s="5"/>
      <c r="ZQ314" s="5"/>
      <c r="ZR314" s="5"/>
      <c r="ZS314" s="5"/>
      <c r="ZT314" s="5"/>
      <c r="ZU314" s="5"/>
      <c r="ZV314" s="5"/>
      <c r="ZW314" s="5"/>
      <c r="ZX314" s="5"/>
      <c r="ZY314" s="5"/>
      <c r="ZZ314" s="5"/>
      <c r="AAA314" s="5"/>
      <c r="AAB314" s="5"/>
      <c r="AAC314" s="5"/>
      <c r="AAD314" s="5"/>
      <c r="AAE314" s="5"/>
      <c r="AAF314" s="5"/>
      <c r="AAG314" s="5"/>
      <c r="AAH314" s="5"/>
      <c r="AAI314" s="5"/>
      <c r="AAJ314" s="5"/>
      <c r="AAK314" s="5"/>
      <c r="AAL314" s="5"/>
      <c r="AAM314" s="5"/>
      <c r="AAN314" s="5"/>
      <c r="AAO314" s="5"/>
      <c r="AAP314" s="5"/>
      <c r="AAQ314" s="5"/>
      <c r="AAR314" s="5"/>
      <c r="AAS314" s="5"/>
      <c r="AAT314" s="5"/>
      <c r="AAU314" s="5"/>
      <c r="AAV314" s="5"/>
      <c r="AAW314" s="5"/>
      <c r="AAX314" s="5"/>
      <c r="AAY314" s="5"/>
      <c r="AAZ314" s="5"/>
      <c r="ABA314" s="5"/>
      <c r="ABB314" s="5"/>
      <c r="ABC314" s="5"/>
      <c r="ABD314" s="5"/>
      <c r="ABE314" s="5"/>
      <c r="ABF314" s="5"/>
      <c r="ABG314" s="5"/>
      <c r="ABH314" s="5"/>
      <c r="ABI314" s="5"/>
      <c r="ABJ314" s="5"/>
      <c r="ABK314" s="5"/>
      <c r="ABL314" s="5"/>
      <c r="ABM314" s="5"/>
      <c r="ABN314" s="5"/>
      <c r="ABO314" s="5"/>
      <c r="ABP314" s="5"/>
      <c r="ABQ314" s="5"/>
      <c r="ABR314" s="5"/>
      <c r="ABS314" s="5"/>
      <c r="ABT314" s="5"/>
      <c r="ABU314" s="5"/>
      <c r="ABV314" s="5"/>
      <c r="ABW314" s="5"/>
      <c r="ABX314" s="5"/>
      <c r="ABY314" s="5"/>
      <c r="ABZ314" s="5"/>
      <c r="ACA314" s="5"/>
      <c r="ACB314" s="5"/>
      <c r="ACC314" s="5"/>
      <c r="ACD314" s="5"/>
      <c r="ACE314" s="5"/>
      <c r="ACF314" s="5"/>
      <c r="ACG314" s="5"/>
      <c r="ACH314" s="5"/>
      <c r="ACI314" s="5"/>
      <c r="ACJ314" s="5"/>
      <c r="ACK314" s="5"/>
      <c r="ACL314" s="5"/>
      <c r="ACM314" s="5"/>
      <c r="ACN314" s="5"/>
      <c r="ACO314" s="5"/>
      <c r="ACP314" s="5"/>
      <c r="ACQ314" s="5"/>
      <c r="ACR314" s="5"/>
      <c r="ACS314" s="5"/>
      <c r="ACT314" s="5"/>
      <c r="ACU314" s="5"/>
      <c r="ACV314" s="5"/>
      <c r="ACW314" s="5"/>
      <c r="ACX314" s="5"/>
      <c r="ACY314" s="5"/>
      <c r="ACZ314" s="5"/>
      <c r="ADA314" s="5"/>
      <c r="ADB314" s="5"/>
      <c r="ADC314" s="5"/>
      <c r="ADD314" s="5"/>
      <c r="ADE314" s="5"/>
      <c r="ADF314" s="5"/>
      <c r="ADG314" s="5"/>
      <c r="ADH314" s="5"/>
      <c r="ADI314" s="5"/>
      <c r="ADJ314" s="5"/>
      <c r="ADK314" s="5"/>
      <c r="ADL314" s="5"/>
      <c r="ADM314" s="5"/>
      <c r="ADN314" s="5"/>
      <c r="ADO314" s="5"/>
      <c r="ADP314" s="5"/>
      <c r="ADQ314" s="5"/>
      <c r="ADR314" s="5"/>
      <c r="ADS314" s="5"/>
      <c r="ADT314" s="5"/>
      <c r="ADU314" s="5"/>
      <c r="ADV314" s="5"/>
      <c r="ADW314" s="5"/>
      <c r="ADX314" s="5"/>
      <c r="ADY314" s="5"/>
      <c r="ADZ314" s="5"/>
      <c r="AEA314" s="5"/>
      <c r="AEB314" s="5"/>
      <c r="AEC314" s="5"/>
      <c r="AED314" s="5"/>
      <c r="AEE314" s="5"/>
      <c r="AEF314" s="5"/>
      <c r="AEG314" s="5"/>
      <c r="AEH314" s="5"/>
      <c r="AEI314" s="5"/>
      <c r="AEJ314" s="5"/>
      <c r="AEK314" s="5"/>
      <c r="AEL314" s="5"/>
      <c r="AEM314" s="5"/>
      <c r="AEN314" s="5"/>
      <c r="AEO314" s="5"/>
      <c r="AEP314" s="5"/>
      <c r="AEQ314" s="5"/>
      <c r="AER314" s="5"/>
      <c r="AES314" s="5"/>
      <c r="AET314" s="5"/>
      <c r="AEU314" s="5"/>
      <c r="AEV314" s="5"/>
      <c r="AEW314" s="5"/>
      <c r="AEX314" s="5"/>
      <c r="AEY314" s="5"/>
      <c r="AEZ314" s="5"/>
      <c r="AFA314" s="5"/>
      <c r="AFB314" s="5"/>
      <c r="AFC314" s="5"/>
      <c r="AFD314" s="5"/>
      <c r="AFE314" s="5"/>
      <c r="AFF314" s="5"/>
      <c r="AFG314" s="5"/>
      <c r="AFH314" s="5"/>
      <c r="AFI314" s="5"/>
      <c r="AFJ314" s="5"/>
      <c r="AFK314" s="5"/>
      <c r="AFL314" s="5"/>
      <c r="AFM314" s="5"/>
      <c r="AFN314" s="5"/>
      <c r="AFO314" s="5"/>
      <c r="AFP314" s="5"/>
      <c r="AFQ314" s="5"/>
      <c r="AFR314" s="5"/>
      <c r="AFS314" s="5"/>
      <c r="AFT314" s="5"/>
      <c r="AFU314" s="5"/>
      <c r="AFV314" s="5"/>
      <c r="AFW314" s="5"/>
      <c r="AFX314" s="5"/>
      <c r="AFY314" s="5"/>
      <c r="AFZ314" s="5"/>
      <c r="AGA314" s="5"/>
      <c r="AGB314" s="5"/>
      <c r="AGC314" s="5"/>
      <c r="AGD314" s="5"/>
      <c r="AGE314" s="5"/>
      <c r="AGF314" s="5"/>
      <c r="AGG314" s="5"/>
      <c r="AGH314" s="5"/>
      <c r="AGI314" s="5"/>
      <c r="AGJ314" s="5"/>
      <c r="AGK314" s="5"/>
      <c r="AGL314" s="5"/>
      <c r="AGM314" s="5"/>
      <c r="AGN314" s="5"/>
      <c r="AGO314" s="5"/>
      <c r="AGP314" s="5"/>
      <c r="AGQ314" s="5"/>
      <c r="AGR314" s="5"/>
      <c r="AGS314" s="5"/>
      <c r="AGT314" s="5"/>
      <c r="AGU314" s="5"/>
      <c r="AGV314" s="5"/>
      <c r="AGW314" s="5"/>
      <c r="AGX314" s="5"/>
      <c r="AGY314" s="5"/>
      <c r="AGZ314" s="5"/>
      <c r="AHA314" s="5"/>
      <c r="AHB314" s="5"/>
      <c r="AHC314" s="5"/>
      <c r="AHD314" s="5"/>
      <c r="AHE314" s="5"/>
      <c r="AHF314" s="5"/>
      <c r="AHG314" s="5"/>
      <c r="AHH314" s="5"/>
      <c r="AHI314" s="5"/>
      <c r="AHJ314" s="5"/>
      <c r="AHK314" s="5"/>
      <c r="AHL314" s="5"/>
      <c r="AHM314" s="5"/>
      <c r="AHN314" s="5"/>
      <c r="AHO314" s="5"/>
      <c r="AHP314" s="5"/>
      <c r="AHQ314" s="5"/>
      <c r="AHR314" s="5"/>
    </row>
    <row r="315" spans="1:902" ht="19.5">
      <c r="A315" s="140"/>
      <c r="B315" s="37"/>
      <c r="C315" s="37"/>
      <c r="D315" s="141"/>
      <c r="E315" s="48"/>
      <c r="F315" s="48"/>
      <c r="G315" s="142"/>
      <c r="H315" s="153">
        <v>2.1739999999999999</v>
      </c>
      <c r="I315" s="147">
        <v>1E-3</v>
      </c>
      <c r="J315" s="71">
        <v>-7.1999999999999998E-3</v>
      </c>
      <c r="K315" s="144">
        <v>1.0000000000000001E-5</v>
      </c>
      <c r="L315" s="5"/>
      <c r="M315" s="5"/>
      <c r="N315" s="5"/>
      <c r="O315" s="5"/>
      <c r="Q315" s="122"/>
      <c r="X315" s="121"/>
      <c r="Y315" s="48"/>
      <c r="Z315" s="48"/>
      <c r="AA315" s="49"/>
      <c r="AB315" s="105"/>
      <c r="AC315" s="106"/>
      <c r="AD315" s="5"/>
      <c r="AE315" s="5"/>
      <c r="AF315" s="5"/>
      <c r="AG315" s="106"/>
      <c r="AH315" s="106"/>
      <c r="AI315" s="122"/>
      <c r="AJ315" s="134"/>
      <c r="AK315" s="134"/>
      <c r="AL315" s="134"/>
      <c r="AM315" s="14"/>
      <c r="AO315" s="5"/>
      <c r="AP315" s="5"/>
      <c r="AQ315" s="5"/>
      <c r="AR315" s="5"/>
      <c r="AS315" s="135"/>
      <c r="AT315" s="135"/>
      <c r="AU315" s="135"/>
      <c r="AV315" s="5"/>
      <c r="AW315" s="5"/>
      <c r="AX315" s="5"/>
      <c r="AY315" s="122"/>
      <c r="AZ315" s="137"/>
      <c r="BA315" s="145"/>
      <c r="BB315" s="139"/>
      <c r="BC315" s="5"/>
      <c r="BD315" s="5"/>
      <c r="BE315" s="5"/>
      <c r="BF315" s="5"/>
      <c r="BG315" s="5"/>
      <c r="BH315" s="5"/>
      <c r="BI315" s="5"/>
      <c r="BJ315" s="5"/>
      <c r="BK315" s="5"/>
      <c r="BL315" s="5"/>
      <c r="BM315" s="5"/>
      <c r="BN315" s="5"/>
      <c r="BO315" s="5"/>
      <c r="BP315" s="5"/>
      <c r="BQ315" s="5"/>
      <c r="BR315" s="5"/>
      <c r="BS315" s="5"/>
      <c r="BT315" s="5"/>
      <c r="BU315" s="5"/>
      <c r="BV315" s="5"/>
      <c r="BW315" s="5"/>
      <c r="BX315" s="5"/>
      <c r="BY315" s="5"/>
      <c r="BZ315" s="5"/>
      <c r="CA315" s="5"/>
      <c r="CB315" s="5"/>
      <c r="CC315" s="5"/>
      <c r="CD315" s="5"/>
      <c r="CE315" s="5"/>
      <c r="CF315" s="5"/>
      <c r="CG315" s="5"/>
      <c r="CH315" s="5"/>
      <c r="CI315" s="5"/>
      <c r="CJ315" s="5"/>
      <c r="CK315" s="5"/>
      <c r="CL315" s="5"/>
      <c r="CM315" s="5"/>
      <c r="CN315" s="5"/>
      <c r="CO315" s="5"/>
      <c r="CP315" s="5"/>
      <c r="CQ315" s="5"/>
      <c r="CR315" s="5"/>
      <c r="CS315" s="5"/>
      <c r="CT315" s="5"/>
      <c r="CU315" s="5"/>
      <c r="CV315" s="5"/>
      <c r="CW315" s="5"/>
      <c r="CX315" s="5"/>
      <c r="CY315" s="5"/>
      <c r="CZ315" s="5"/>
      <c r="DA315" s="5"/>
      <c r="DB315" s="5"/>
      <c r="DC315" s="5"/>
      <c r="DD315" s="5"/>
      <c r="DE315" s="5"/>
      <c r="DF315" s="5"/>
      <c r="DG315" s="5"/>
      <c r="DH315" s="5"/>
      <c r="DI315" s="5"/>
      <c r="DJ315" s="5"/>
      <c r="DK315" s="5"/>
      <c r="DL315" s="5"/>
      <c r="DM315" s="5"/>
      <c r="DN315" s="5"/>
      <c r="DO315" s="5"/>
      <c r="DP315" s="5"/>
      <c r="DQ315" s="5"/>
      <c r="DR315" s="5"/>
      <c r="DS315" s="5"/>
      <c r="DT315" s="5"/>
      <c r="DU315" s="5"/>
      <c r="DV315" s="5"/>
      <c r="DW315" s="5"/>
      <c r="DX315" s="5"/>
      <c r="DY315" s="5"/>
      <c r="DZ315" s="5"/>
      <c r="EA315" s="5"/>
      <c r="EB315" s="5"/>
      <c r="EC315" s="5"/>
      <c r="ED315" s="5"/>
      <c r="EE315" s="5"/>
      <c r="EF315" s="5"/>
      <c r="EG315" s="5"/>
      <c r="EH315" s="5"/>
      <c r="EI315" s="5"/>
      <c r="EJ315" s="5"/>
      <c r="EK315" s="5"/>
      <c r="EL315" s="5"/>
      <c r="EM315" s="5"/>
      <c r="EN315" s="5"/>
      <c r="EO315" s="5"/>
      <c r="EP315" s="5"/>
      <c r="EQ315" s="5"/>
      <c r="ER315" s="5"/>
      <c r="ES315" s="5"/>
      <c r="ET315" s="5"/>
      <c r="EU315" s="5"/>
      <c r="EV315" s="5"/>
      <c r="EW315" s="5"/>
      <c r="EX315" s="5"/>
      <c r="EY315" s="5"/>
      <c r="EZ315" s="5"/>
      <c r="FA315" s="5"/>
      <c r="FB315" s="5"/>
      <c r="FC315" s="5"/>
      <c r="FD315" s="5"/>
      <c r="FE315" s="5"/>
      <c r="FF315" s="5"/>
      <c r="FG315" s="5"/>
      <c r="FH315" s="5"/>
      <c r="FI315" s="5"/>
      <c r="FJ315" s="5"/>
      <c r="FK315" s="5"/>
      <c r="FL315" s="5"/>
      <c r="FM315" s="5"/>
      <c r="FN315" s="5"/>
      <c r="FO315" s="5"/>
      <c r="FP315" s="5"/>
      <c r="FQ315" s="5"/>
      <c r="FR315" s="5"/>
      <c r="FS315" s="5"/>
      <c r="FT315" s="5"/>
      <c r="FU315" s="5"/>
      <c r="FV315" s="5"/>
      <c r="FW315" s="5"/>
      <c r="FX315" s="5"/>
      <c r="FY315" s="5"/>
      <c r="FZ315" s="5"/>
      <c r="GA315" s="5"/>
      <c r="GB315" s="5"/>
      <c r="GC315" s="5"/>
      <c r="GD315" s="5"/>
      <c r="GE315" s="5"/>
      <c r="GF315" s="5"/>
      <c r="GG315" s="5"/>
      <c r="GH315" s="5"/>
      <c r="GI315" s="5"/>
      <c r="GJ315" s="5"/>
      <c r="GK315" s="5"/>
      <c r="GL315" s="5"/>
      <c r="GM315" s="5"/>
      <c r="GN315" s="5"/>
      <c r="GO315" s="5"/>
      <c r="GP315" s="5"/>
      <c r="GQ315" s="5"/>
      <c r="GR315" s="5"/>
      <c r="GS315" s="5"/>
      <c r="GT315" s="5"/>
      <c r="GU315" s="5"/>
      <c r="GV315" s="5"/>
      <c r="GW315" s="5"/>
      <c r="GX315" s="5"/>
      <c r="GY315" s="5"/>
      <c r="GZ315" s="5"/>
      <c r="HA315" s="5"/>
      <c r="HB315" s="5"/>
      <c r="HC315" s="5"/>
      <c r="HD315" s="5"/>
      <c r="HE315" s="5"/>
      <c r="HF315" s="5"/>
      <c r="HG315" s="5"/>
      <c r="HH315" s="5"/>
      <c r="HI315" s="5"/>
      <c r="HJ315" s="5"/>
      <c r="HK315" s="5"/>
      <c r="HL315" s="5"/>
      <c r="HM315" s="5"/>
      <c r="HN315" s="5"/>
      <c r="HO315" s="5"/>
      <c r="HP315" s="5"/>
      <c r="HQ315" s="5"/>
      <c r="HR315" s="5"/>
      <c r="HS315" s="5"/>
      <c r="HT315" s="5"/>
      <c r="HU315" s="5"/>
      <c r="HV315" s="5"/>
      <c r="HW315" s="5"/>
      <c r="HX315" s="5"/>
      <c r="HY315" s="5"/>
      <c r="HZ315" s="5"/>
      <c r="IA315" s="5"/>
      <c r="IB315" s="5"/>
      <c r="IC315" s="5"/>
      <c r="ID315" s="5"/>
      <c r="IE315" s="5"/>
      <c r="IF315" s="5"/>
      <c r="IG315" s="5"/>
      <c r="IH315" s="5"/>
      <c r="II315" s="5"/>
      <c r="IJ315" s="5"/>
      <c r="IK315" s="5"/>
      <c r="IL315" s="5"/>
      <c r="IM315" s="5"/>
      <c r="IN315" s="5"/>
      <c r="IO315" s="5"/>
      <c r="IP315" s="5"/>
      <c r="IQ315" s="5"/>
      <c r="IR315" s="5"/>
      <c r="IS315" s="5"/>
      <c r="IT315" s="5"/>
      <c r="IU315" s="5"/>
      <c r="IV315" s="5"/>
      <c r="IW315" s="5"/>
      <c r="IX315" s="5"/>
      <c r="IY315" s="5"/>
      <c r="IZ315" s="5"/>
      <c r="JA315" s="5"/>
      <c r="JB315" s="5"/>
      <c r="JC315" s="5"/>
      <c r="JD315" s="5"/>
      <c r="JE315" s="5"/>
      <c r="JF315" s="5"/>
      <c r="JG315" s="5"/>
      <c r="JH315" s="5"/>
      <c r="JI315" s="5"/>
      <c r="JJ315" s="5"/>
      <c r="JK315" s="5"/>
      <c r="JL315" s="5"/>
      <c r="JM315" s="5"/>
      <c r="JN315" s="5"/>
      <c r="JO315" s="5"/>
      <c r="JP315" s="5"/>
      <c r="JQ315" s="5"/>
      <c r="JR315" s="5"/>
      <c r="JS315" s="5"/>
      <c r="JT315" s="5"/>
      <c r="JU315" s="5"/>
      <c r="JV315" s="5"/>
      <c r="JW315" s="5"/>
      <c r="JX315" s="5"/>
      <c r="JY315" s="5"/>
      <c r="JZ315" s="5"/>
      <c r="KA315" s="5"/>
      <c r="KB315" s="5"/>
      <c r="KC315" s="5"/>
      <c r="KD315" s="5"/>
      <c r="KE315" s="5"/>
      <c r="KF315" s="5"/>
      <c r="KG315" s="5"/>
      <c r="KH315" s="5"/>
      <c r="KI315" s="5"/>
      <c r="KJ315" s="5"/>
      <c r="KK315" s="5"/>
      <c r="KL315" s="5"/>
      <c r="KM315" s="5"/>
      <c r="KN315" s="5"/>
      <c r="KO315" s="5"/>
      <c r="KP315" s="5"/>
      <c r="KQ315" s="5"/>
      <c r="KR315" s="5"/>
      <c r="KS315" s="5"/>
      <c r="KT315" s="5"/>
      <c r="KU315" s="5"/>
      <c r="KV315" s="5"/>
      <c r="KW315" s="5"/>
      <c r="KX315" s="5"/>
      <c r="KY315" s="5"/>
      <c r="KZ315" s="5"/>
      <c r="LA315" s="5"/>
      <c r="LB315" s="5"/>
      <c r="LC315" s="5"/>
      <c r="LD315" s="5"/>
      <c r="LE315" s="5"/>
      <c r="LF315" s="5"/>
      <c r="LG315" s="5"/>
      <c r="LH315" s="5"/>
      <c r="LI315" s="5"/>
      <c r="LJ315" s="5"/>
      <c r="LK315" s="5"/>
      <c r="LL315" s="5"/>
      <c r="LM315" s="5"/>
      <c r="LN315" s="5"/>
      <c r="LO315" s="5"/>
      <c r="LP315" s="5"/>
      <c r="LQ315" s="5"/>
      <c r="LR315" s="5"/>
      <c r="LS315" s="5"/>
      <c r="LT315" s="5"/>
      <c r="LU315" s="5"/>
      <c r="LV315" s="5"/>
      <c r="LW315" s="5"/>
      <c r="LX315" s="5"/>
      <c r="LY315" s="5"/>
      <c r="LZ315" s="5"/>
      <c r="MA315" s="5"/>
      <c r="MB315" s="5"/>
      <c r="MC315" s="5"/>
      <c r="MD315" s="5"/>
      <c r="ME315" s="5"/>
      <c r="MF315" s="5"/>
      <c r="MG315" s="5"/>
      <c r="MH315" s="5"/>
      <c r="MI315" s="5"/>
      <c r="MJ315" s="5"/>
      <c r="MK315" s="5"/>
      <c r="ML315" s="5"/>
      <c r="MM315" s="5"/>
      <c r="MN315" s="5"/>
      <c r="MO315" s="5"/>
      <c r="MP315" s="5"/>
      <c r="MQ315" s="5"/>
      <c r="MR315" s="5"/>
      <c r="MS315" s="5"/>
      <c r="MT315" s="5"/>
      <c r="MU315" s="5"/>
      <c r="MV315" s="5"/>
      <c r="MW315" s="5"/>
      <c r="MX315" s="5"/>
      <c r="MY315" s="5"/>
      <c r="MZ315" s="5"/>
      <c r="NA315" s="5"/>
      <c r="NB315" s="5"/>
      <c r="NC315" s="5"/>
      <c r="ND315" s="5"/>
      <c r="NE315" s="5"/>
      <c r="NF315" s="5"/>
      <c r="NG315" s="5"/>
      <c r="NH315" s="5"/>
      <c r="NI315" s="5"/>
      <c r="NJ315" s="5"/>
      <c r="NK315" s="5"/>
      <c r="NL315" s="5"/>
      <c r="NM315" s="5"/>
      <c r="NN315" s="5"/>
      <c r="NO315" s="5"/>
      <c r="NP315" s="5"/>
      <c r="NQ315" s="5"/>
      <c r="NR315" s="5"/>
      <c r="NS315" s="5"/>
      <c r="NT315" s="5"/>
      <c r="NU315" s="5"/>
      <c r="NV315" s="5"/>
      <c r="NW315" s="5"/>
      <c r="NX315" s="5"/>
      <c r="NY315" s="5"/>
      <c r="NZ315" s="5"/>
      <c r="OA315" s="5"/>
      <c r="OB315" s="5"/>
      <c r="OC315" s="5"/>
      <c r="OD315" s="5"/>
      <c r="OE315" s="5"/>
      <c r="OF315" s="5"/>
      <c r="OG315" s="5"/>
      <c r="OH315" s="5"/>
      <c r="OI315" s="5"/>
      <c r="OJ315" s="5"/>
      <c r="OK315" s="5"/>
      <c r="OL315" s="5"/>
      <c r="OM315" s="5"/>
      <c r="ON315" s="5"/>
      <c r="OO315" s="5"/>
      <c r="OP315" s="5"/>
      <c r="OQ315" s="5"/>
      <c r="OR315" s="5"/>
      <c r="OS315" s="5"/>
      <c r="OT315" s="5"/>
      <c r="OU315" s="5"/>
      <c r="OV315" s="5"/>
      <c r="OW315" s="5"/>
      <c r="OX315" s="5"/>
      <c r="OY315" s="5"/>
      <c r="OZ315" s="5"/>
      <c r="PA315" s="5"/>
      <c r="PB315" s="5"/>
      <c r="PC315" s="5"/>
      <c r="PD315" s="5"/>
      <c r="PE315" s="5"/>
      <c r="PF315" s="5"/>
      <c r="PG315" s="5"/>
      <c r="PH315" s="5"/>
      <c r="PI315" s="5"/>
      <c r="PJ315" s="5"/>
      <c r="PK315" s="5"/>
      <c r="PL315" s="5"/>
      <c r="PM315" s="5"/>
      <c r="PN315" s="5"/>
      <c r="PO315" s="5"/>
      <c r="PP315" s="5"/>
      <c r="PQ315" s="5"/>
      <c r="PR315" s="5"/>
      <c r="PS315" s="5"/>
      <c r="PT315" s="5"/>
      <c r="PU315" s="5"/>
      <c r="PV315" s="5"/>
      <c r="PW315" s="5"/>
      <c r="PX315" s="5"/>
      <c r="PY315" s="5"/>
      <c r="PZ315" s="5"/>
      <c r="QA315" s="5"/>
      <c r="QB315" s="5"/>
      <c r="QC315" s="5"/>
      <c r="QD315" s="5"/>
      <c r="QE315" s="5"/>
      <c r="QF315" s="5"/>
      <c r="QG315" s="5"/>
      <c r="QH315" s="5"/>
      <c r="QI315" s="5"/>
      <c r="QJ315" s="5"/>
      <c r="QK315" s="5"/>
      <c r="QL315" s="5"/>
      <c r="QM315" s="5"/>
      <c r="QN315" s="5"/>
      <c r="QO315" s="5"/>
      <c r="QP315" s="5"/>
      <c r="QQ315" s="5"/>
      <c r="QR315" s="5"/>
      <c r="QS315" s="5"/>
      <c r="QT315" s="5"/>
      <c r="QU315" s="5"/>
      <c r="QV315" s="5"/>
      <c r="QW315" s="5"/>
      <c r="QX315" s="5"/>
      <c r="QY315" s="5"/>
      <c r="QZ315" s="5"/>
      <c r="RA315" s="5"/>
      <c r="RB315" s="5"/>
      <c r="RC315" s="5"/>
      <c r="RD315" s="5"/>
      <c r="RE315" s="5"/>
      <c r="RF315" s="5"/>
      <c r="RG315" s="5"/>
      <c r="RH315" s="5"/>
      <c r="RI315" s="5"/>
      <c r="RJ315" s="5"/>
      <c r="RK315" s="5"/>
      <c r="RL315" s="5"/>
      <c r="RM315" s="5"/>
      <c r="RN315" s="5"/>
      <c r="RO315" s="5"/>
      <c r="RP315" s="5"/>
      <c r="RQ315" s="5"/>
      <c r="RR315" s="5"/>
      <c r="RS315" s="5"/>
      <c r="RT315" s="5"/>
      <c r="RU315" s="5"/>
      <c r="RV315" s="5"/>
      <c r="RW315" s="5"/>
      <c r="RX315" s="5"/>
      <c r="RY315" s="5"/>
      <c r="RZ315" s="5"/>
      <c r="SA315" s="5"/>
      <c r="SB315" s="5"/>
      <c r="SC315" s="5"/>
      <c r="SD315" s="5"/>
      <c r="SE315" s="5"/>
      <c r="SF315" s="5"/>
      <c r="SG315" s="5"/>
      <c r="SH315" s="5"/>
      <c r="SI315" s="5"/>
      <c r="SJ315" s="5"/>
      <c r="SK315" s="5"/>
      <c r="SL315" s="5"/>
      <c r="SM315" s="5"/>
      <c r="SN315" s="5"/>
      <c r="SO315" s="5"/>
      <c r="SP315" s="5"/>
      <c r="SQ315" s="5"/>
      <c r="SR315" s="5"/>
      <c r="SS315" s="5"/>
      <c r="ST315" s="5"/>
      <c r="SU315" s="5"/>
      <c r="SV315" s="5"/>
      <c r="SW315" s="5"/>
      <c r="SX315" s="5"/>
      <c r="SY315" s="5"/>
      <c r="SZ315" s="5"/>
      <c r="TA315" s="5"/>
      <c r="TB315" s="5"/>
      <c r="TC315" s="5"/>
      <c r="TD315" s="5"/>
      <c r="TE315" s="5"/>
      <c r="TF315" s="5"/>
      <c r="TG315" s="5"/>
      <c r="TH315" s="5"/>
      <c r="TI315" s="5"/>
      <c r="TJ315" s="5"/>
      <c r="TK315" s="5"/>
      <c r="TL315" s="5"/>
      <c r="TM315" s="5"/>
      <c r="TN315" s="5"/>
      <c r="TO315" s="5"/>
      <c r="TP315" s="5"/>
      <c r="TQ315" s="5"/>
      <c r="TR315" s="5"/>
      <c r="TS315" s="5"/>
      <c r="TT315" s="5"/>
      <c r="TU315" s="5"/>
      <c r="TV315" s="5"/>
      <c r="TW315" s="5"/>
      <c r="TX315" s="5"/>
      <c r="TY315" s="5"/>
      <c r="TZ315" s="5"/>
      <c r="UA315" s="5"/>
      <c r="UB315" s="5"/>
      <c r="UC315" s="5"/>
      <c r="UD315" s="5"/>
      <c r="UE315" s="5"/>
      <c r="UF315" s="5"/>
      <c r="UG315" s="5"/>
      <c r="UH315" s="5"/>
      <c r="UI315" s="5"/>
      <c r="UJ315" s="5"/>
      <c r="UK315" s="5"/>
      <c r="UL315" s="5"/>
      <c r="UM315" s="5"/>
      <c r="UN315" s="5"/>
      <c r="UO315" s="5"/>
      <c r="UP315" s="5"/>
      <c r="UQ315" s="5"/>
      <c r="UR315" s="5"/>
      <c r="US315" s="5"/>
      <c r="UT315" s="5"/>
      <c r="UU315" s="5"/>
      <c r="UV315" s="5"/>
      <c r="UW315" s="5"/>
      <c r="UX315" s="5"/>
      <c r="UY315" s="5"/>
      <c r="UZ315" s="5"/>
      <c r="VA315" s="5"/>
      <c r="VB315" s="5"/>
      <c r="VC315" s="5"/>
      <c r="VD315" s="5"/>
      <c r="VE315" s="5"/>
      <c r="VF315" s="5"/>
      <c r="VG315" s="5"/>
      <c r="VH315" s="5"/>
      <c r="VI315" s="5"/>
      <c r="VJ315" s="5"/>
      <c r="VK315" s="5"/>
      <c r="VL315" s="5"/>
      <c r="VM315" s="5"/>
      <c r="VN315" s="5"/>
      <c r="VO315" s="5"/>
      <c r="VP315" s="5"/>
      <c r="VQ315" s="5"/>
      <c r="VR315" s="5"/>
      <c r="VS315" s="5"/>
      <c r="VT315" s="5"/>
      <c r="VU315" s="5"/>
      <c r="VV315" s="5"/>
      <c r="VW315" s="5"/>
      <c r="VX315" s="5"/>
      <c r="VY315" s="5"/>
      <c r="VZ315" s="5"/>
      <c r="WA315" s="5"/>
      <c r="WB315" s="5"/>
      <c r="WC315" s="5"/>
      <c r="WD315" s="5"/>
      <c r="WE315" s="5"/>
      <c r="WF315" s="5"/>
      <c r="WG315" s="5"/>
      <c r="WH315" s="5"/>
      <c r="WI315" s="5"/>
      <c r="WJ315" s="5"/>
      <c r="WK315" s="5"/>
      <c r="WL315" s="5"/>
      <c r="WM315" s="5"/>
      <c r="WN315" s="5"/>
      <c r="WO315" s="5"/>
      <c r="WP315" s="5"/>
      <c r="WQ315" s="5"/>
      <c r="WR315" s="5"/>
      <c r="WS315" s="5"/>
      <c r="WT315" s="5"/>
      <c r="WU315" s="5"/>
      <c r="WV315" s="5"/>
      <c r="WW315" s="5"/>
      <c r="WX315" s="5"/>
      <c r="WY315" s="5"/>
      <c r="WZ315" s="5"/>
      <c r="XA315" s="5"/>
      <c r="XB315" s="5"/>
      <c r="XC315" s="5"/>
      <c r="XD315" s="5"/>
      <c r="XE315" s="5"/>
      <c r="XF315" s="5"/>
      <c r="XG315" s="5"/>
      <c r="XH315" s="5"/>
      <c r="XI315" s="5"/>
      <c r="XJ315" s="5"/>
      <c r="XK315" s="5"/>
      <c r="XL315" s="5"/>
      <c r="XM315" s="5"/>
      <c r="XN315" s="5"/>
      <c r="XO315" s="5"/>
      <c r="XP315" s="5"/>
      <c r="XQ315" s="5"/>
      <c r="XR315" s="5"/>
      <c r="XS315" s="5"/>
      <c r="XT315" s="5"/>
      <c r="XU315" s="5"/>
      <c r="XV315" s="5"/>
      <c r="XW315" s="5"/>
      <c r="XX315" s="5"/>
      <c r="XY315" s="5"/>
      <c r="XZ315" s="5"/>
      <c r="YA315" s="5"/>
      <c r="YB315" s="5"/>
      <c r="YC315" s="5"/>
      <c r="YD315" s="5"/>
      <c r="YE315" s="5"/>
      <c r="YF315" s="5"/>
      <c r="YG315" s="5"/>
      <c r="YH315" s="5"/>
      <c r="YI315" s="5"/>
      <c r="YJ315" s="5"/>
      <c r="YK315" s="5"/>
      <c r="YL315" s="5"/>
      <c r="YM315" s="5"/>
      <c r="YN315" s="5"/>
      <c r="YO315" s="5"/>
      <c r="YP315" s="5"/>
      <c r="YQ315" s="5"/>
      <c r="YR315" s="5"/>
      <c r="YS315" s="5"/>
      <c r="YT315" s="5"/>
      <c r="YU315" s="5"/>
      <c r="YV315" s="5"/>
      <c r="YW315" s="5"/>
      <c r="YX315" s="5"/>
      <c r="YY315" s="5"/>
      <c r="YZ315" s="5"/>
      <c r="ZA315" s="5"/>
      <c r="ZB315" s="5"/>
      <c r="ZC315" s="5"/>
      <c r="ZD315" s="5"/>
      <c r="ZE315" s="5"/>
      <c r="ZF315" s="5"/>
      <c r="ZG315" s="5"/>
      <c r="ZH315" s="5"/>
      <c r="ZI315" s="5"/>
      <c r="ZJ315" s="5"/>
      <c r="ZK315" s="5"/>
      <c r="ZL315" s="5"/>
      <c r="ZM315" s="5"/>
      <c r="ZN315" s="5"/>
      <c r="ZO315" s="5"/>
      <c r="ZP315" s="5"/>
      <c r="ZQ315" s="5"/>
      <c r="ZR315" s="5"/>
      <c r="ZS315" s="5"/>
      <c r="ZT315" s="5"/>
      <c r="ZU315" s="5"/>
      <c r="ZV315" s="5"/>
      <c r="ZW315" s="5"/>
      <c r="ZX315" s="5"/>
      <c r="ZY315" s="5"/>
      <c r="ZZ315" s="5"/>
      <c r="AAA315" s="5"/>
      <c r="AAB315" s="5"/>
      <c r="AAC315" s="5"/>
      <c r="AAD315" s="5"/>
      <c r="AAE315" s="5"/>
      <c r="AAF315" s="5"/>
      <c r="AAG315" s="5"/>
      <c r="AAH315" s="5"/>
      <c r="AAI315" s="5"/>
      <c r="AAJ315" s="5"/>
      <c r="AAK315" s="5"/>
      <c r="AAL315" s="5"/>
      <c r="AAM315" s="5"/>
      <c r="AAN315" s="5"/>
      <c r="AAO315" s="5"/>
      <c r="AAP315" s="5"/>
      <c r="AAQ315" s="5"/>
      <c r="AAR315" s="5"/>
      <c r="AAS315" s="5"/>
      <c r="AAT315" s="5"/>
      <c r="AAU315" s="5"/>
      <c r="AAV315" s="5"/>
      <c r="AAW315" s="5"/>
      <c r="AAX315" s="5"/>
      <c r="AAY315" s="5"/>
      <c r="AAZ315" s="5"/>
      <c r="ABA315" s="5"/>
      <c r="ABB315" s="5"/>
      <c r="ABC315" s="5"/>
      <c r="ABD315" s="5"/>
      <c r="ABE315" s="5"/>
      <c r="ABF315" s="5"/>
      <c r="ABG315" s="5"/>
      <c r="ABH315" s="5"/>
      <c r="ABI315" s="5"/>
      <c r="ABJ315" s="5"/>
      <c r="ABK315" s="5"/>
      <c r="ABL315" s="5"/>
      <c r="ABM315" s="5"/>
      <c r="ABN315" s="5"/>
      <c r="ABO315" s="5"/>
      <c r="ABP315" s="5"/>
      <c r="ABQ315" s="5"/>
      <c r="ABR315" s="5"/>
      <c r="ABS315" s="5"/>
      <c r="ABT315" s="5"/>
      <c r="ABU315" s="5"/>
      <c r="ABV315" s="5"/>
      <c r="ABW315" s="5"/>
      <c r="ABX315" s="5"/>
      <c r="ABY315" s="5"/>
      <c r="ABZ315" s="5"/>
      <c r="ACA315" s="5"/>
      <c r="ACB315" s="5"/>
      <c r="ACC315" s="5"/>
      <c r="ACD315" s="5"/>
      <c r="ACE315" s="5"/>
      <c r="ACF315" s="5"/>
      <c r="ACG315" s="5"/>
      <c r="ACH315" s="5"/>
      <c r="ACI315" s="5"/>
      <c r="ACJ315" s="5"/>
      <c r="ACK315" s="5"/>
      <c r="ACL315" s="5"/>
      <c r="ACM315" s="5"/>
      <c r="ACN315" s="5"/>
      <c r="ACO315" s="5"/>
      <c r="ACP315" s="5"/>
      <c r="ACQ315" s="5"/>
      <c r="ACR315" s="5"/>
      <c r="ACS315" s="5"/>
      <c r="ACT315" s="5"/>
      <c r="ACU315" s="5"/>
      <c r="ACV315" s="5"/>
      <c r="ACW315" s="5"/>
      <c r="ACX315" s="5"/>
      <c r="ACY315" s="5"/>
      <c r="ACZ315" s="5"/>
      <c r="ADA315" s="5"/>
      <c r="ADB315" s="5"/>
      <c r="ADC315" s="5"/>
      <c r="ADD315" s="5"/>
      <c r="ADE315" s="5"/>
      <c r="ADF315" s="5"/>
      <c r="ADG315" s="5"/>
      <c r="ADH315" s="5"/>
      <c r="ADI315" s="5"/>
      <c r="ADJ315" s="5"/>
      <c r="ADK315" s="5"/>
      <c r="ADL315" s="5"/>
      <c r="ADM315" s="5"/>
      <c r="ADN315" s="5"/>
      <c r="ADO315" s="5"/>
      <c r="ADP315" s="5"/>
      <c r="ADQ315" s="5"/>
      <c r="ADR315" s="5"/>
      <c r="ADS315" s="5"/>
      <c r="ADT315" s="5"/>
      <c r="ADU315" s="5"/>
      <c r="ADV315" s="5"/>
      <c r="ADW315" s="5"/>
      <c r="ADX315" s="5"/>
      <c r="ADY315" s="5"/>
      <c r="ADZ315" s="5"/>
      <c r="AEA315" s="5"/>
      <c r="AEB315" s="5"/>
      <c r="AEC315" s="5"/>
      <c r="AED315" s="5"/>
      <c r="AEE315" s="5"/>
      <c r="AEF315" s="5"/>
      <c r="AEG315" s="5"/>
      <c r="AEH315" s="5"/>
      <c r="AEI315" s="5"/>
      <c r="AEJ315" s="5"/>
      <c r="AEK315" s="5"/>
      <c r="AEL315" s="5"/>
      <c r="AEM315" s="5"/>
      <c r="AEN315" s="5"/>
      <c r="AEO315" s="5"/>
      <c r="AEP315" s="5"/>
      <c r="AEQ315" s="5"/>
      <c r="AER315" s="5"/>
      <c r="AES315" s="5"/>
      <c r="AET315" s="5"/>
      <c r="AEU315" s="5"/>
      <c r="AEV315" s="5"/>
      <c r="AEW315" s="5"/>
      <c r="AEX315" s="5"/>
      <c r="AEY315" s="5"/>
      <c r="AEZ315" s="5"/>
      <c r="AFA315" s="5"/>
      <c r="AFB315" s="5"/>
      <c r="AFC315" s="5"/>
      <c r="AFD315" s="5"/>
      <c r="AFE315" s="5"/>
      <c r="AFF315" s="5"/>
      <c r="AFG315" s="5"/>
      <c r="AFH315" s="5"/>
      <c r="AFI315" s="5"/>
      <c r="AFJ315" s="5"/>
      <c r="AFK315" s="5"/>
      <c r="AFL315" s="5"/>
      <c r="AFM315" s="5"/>
      <c r="AFN315" s="5"/>
      <c r="AFO315" s="5"/>
      <c r="AFP315" s="5"/>
      <c r="AFQ315" s="5"/>
      <c r="AFR315" s="5"/>
      <c r="AFS315" s="5"/>
      <c r="AFT315" s="5"/>
      <c r="AFU315" s="5"/>
      <c r="AFV315" s="5"/>
      <c r="AFW315" s="5"/>
      <c r="AFX315" s="5"/>
      <c r="AFY315" s="5"/>
      <c r="AFZ315" s="5"/>
      <c r="AGA315" s="5"/>
      <c r="AGB315" s="5"/>
      <c r="AGC315" s="5"/>
      <c r="AGD315" s="5"/>
      <c r="AGE315" s="5"/>
      <c r="AGF315" s="5"/>
      <c r="AGG315" s="5"/>
      <c r="AGH315" s="5"/>
      <c r="AGI315" s="5"/>
      <c r="AGJ315" s="5"/>
      <c r="AGK315" s="5"/>
      <c r="AGL315" s="5"/>
      <c r="AGM315" s="5"/>
      <c r="AGN315" s="5"/>
      <c r="AGO315" s="5"/>
      <c r="AGP315" s="5"/>
      <c r="AGQ315" s="5"/>
      <c r="AGR315" s="5"/>
      <c r="AGS315" s="5"/>
      <c r="AGT315" s="5"/>
      <c r="AGU315" s="5"/>
      <c r="AGV315" s="5"/>
      <c r="AGW315" s="5"/>
      <c r="AGX315" s="5"/>
      <c r="AGY315" s="5"/>
      <c r="AGZ315" s="5"/>
      <c r="AHA315" s="5"/>
      <c r="AHB315" s="5"/>
      <c r="AHC315" s="5"/>
      <c r="AHD315" s="5"/>
      <c r="AHE315" s="5"/>
      <c r="AHF315" s="5"/>
      <c r="AHG315" s="5"/>
      <c r="AHH315" s="5"/>
      <c r="AHI315" s="5"/>
      <c r="AHJ315" s="5"/>
      <c r="AHK315" s="5"/>
      <c r="AHL315" s="5"/>
      <c r="AHM315" s="5"/>
      <c r="AHN315" s="5"/>
      <c r="AHO315" s="5"/>
      <c r="AHP315" s="5"/>
      <c r="AHQ315" s="5"/>
      <c r="AHR315" s="5"/>
    </row>
    <row r="316" spans="1:902" ht="19.5" customHeight="1">
      <c r="A316" s="140"/>
      <c r="B316" s="37"/>
      <c r="C316" s="37"/>
      <c r="D316" s="141"/>
      <c r="E316" s="48"/>
      <c r="F316" s="48"/>
      <c r="G316" s="142"/>
      <c r="H316" s="153">
        <v>2.298</v>
      </c>
      <c r="I316" s="147">
        <v>1E-3</v>
      </c>
      <c r="J316" s="71">
        <v>-7.3200000000000001E-3</v>
      </c>
      <c r="K316" s="144">
        <v>1.0000000000000001E-5</v>
      </c>
      <c r="Q316" s="122"/>
      <c r="X316" s="121"/>
      <c r="Y316" s="48"/>
      <c r="Z316" s="48"/>
      <c r="AA316" s="49"/>
      <c r="AB316" s="105"/>
      <c r="AC316" s="106"/>
      <c r="AD316" s="5"/>
      <c r="AE316" s="5"/>
      <c r="AF316" s="5"/>
      <c r="AG316" s="106"/>
      <c r="AH316" s="106"/>
      <c r="AI316" s="122"/>
      <c r="AJ316" s="134"/>
      <c r="AK316" s="134"/>
      <c r="AL316" s="134"/>
      <c r="AM316" s="14"/>
      <c r="AO316" s="5"/>
      <c r="AP316" s="5"/>
      <c r="AQ316" s="5"/>
      <c r="AR316" s="5"/>
      <c r="AS316" s="135"/>
      <c r="AT316" s="135"/>
      <c r="AU316" s="135"/>
      <c r="AV316" s="5"/>
      <c r="AW316" s="5"/>
      <c r="AX316" s="5"/>
      <c r="AY316" s="122"/>
      <c r="AZ316" s="137"/>
      <c r="BA316" s="145"/>
      <c r="BB316" s="139"/>
      <c r="BC316" s="5"/>
      <c r="BD316" s="5"/>
      <c r="BE316" s="5"/>
      <c r="BF316" s="5"/>
      <c r="BG316" s="5"/>
      <c r="BH316" s="5"/>
      <c r="BI316" s="5"/>
      <c r="BJ316" s="5"/>
      <c r="BK316" s="5"/>
      <c r="BL316" s="5"/>
      <c r="BM316" s="5"/>
      <c r="BN316" s="5"/>
      <c r="BO316" s="5"/>
      <c r="BP316" s="5"/>
      <c r="BQ316" s="5"/>
      <c r="BR316" s="5"/>
      <c r="BS316" s="5"/>
      <c r="BT316" s="5"/>
      <c r="BU316" s="5"/>
      <c r="BV316" s="5"/>
      <c r="BW316" s="5"/>
      <c r="BX316" s="5"/>
      <c r="BY316" s="5"/>
      <c r="BZ316" s="5"/>
      <c r="CA316" s="5"/>
      <c r="CB316" s="5"/>
      <c r="CC316" s="5"/>
      <c r="CD316" s="5"/>
      <c r="CE316" s="5"/>
      <c r="CF316" s="5"/>
      <c r="CG316" s="5"/>
      <c r="CH316" s="5"/>
      <c r="CI316" s="5"/>
      <c r="CJ316" s="5"/>
      <c r="CK316" s="5"/>
      <c r="CL316" s="5"/>
      <c r="CM316" s="5"/>
      <c r="CN316" s="5"/>
      <c r="CO316" s="5"/>
      <c r="CP316" s="5"/>
      <c r="CQ316" s="5"/>
      <c r="CR316" s="5"/>
      <c r="CS316" s="5"/>
      <c r="CT316" s="5"/>
      <c r="CU316" s="5"/>
      <c r="CV316" s="5"/>
      <c r="CW316" s="5"/>
      <c r="CX316" s="5"/>
      <c r="CY316" s="5"/>
      <c r="CZ316" s="5"/>
      <c r="DA316" s="5"/>
      <c r="DB316" s="5"/>
      <c r="DC316" s="5"/>
      <c r="DD316" s="5"/>
      <c r="DE316" s="5"/>
      <c r="DF316" s="5"/>
      <c r="DG316" s="5"/>
      <c r="DH316" s="5"/>
      <c r="DI316" s="5"/>
      <c r="DJ316" s="5"/>
      <c r="DK316" s="5"/>
      <c r="DL316" s="5"/>
      <c r="DM316" s="5"/>
      <c r="DN316" s="5"/>
      <c r="DO316" s="5"/>
      <c r="DP316" s="5"/>
      <c r="DQ316" s="5"/>
      <c r="DR316" s="5"/>
      <c r="DS316" s="5"/>
      <c r="DT316" s="5"/>
      <c r="DU316" s="5"/>
      <c r="DV316" s="5"/>
      <c r="DW316" s="5"/>
      <c r="DX316" s="5"/>
      <c r="DY316" s="5"/>
      <c r="DZ316" s="5"/>
      <c r="EA316" s="5"/>
      <c r="EB316" s="5"/>
      <c r="EC316" s="5"/>
      <c r="ED316" s="5"/>
      <c r="EE316" s="5"/>
      <c r="EF316" s="5"/>
      <c r="EG316" s="5"/>
      <c r="EH316" s="5"/>
      <c r="EI316" s="5"/>
      <c r="EJ316" s="5"/>
      <c r="EK316" s="5"/>
      <c r="EL316" s="5"/>
      <c r="EM316" s="5"/>
      <c r="EN316" s="5"/>
      <c r="EO316" s="5"/>
      <c r="EP316" s="5"/>
      <c r="EQ316" s="5"/>
      <c r="ER316" s="5"/>
      <c r="ES316" s="5"/>
      <c r="ET316" s="5"/>
      <c r="EU316" s="5"/>
      <c r="EV316" s="5"/>
      <c r="EW316" s="5"/>
      <c r="EX316" s="5"/>
      <c r="EY316" s="5"/>
      <c r="EZ316" s="5"/>
      <c r="FA316" s="5"/>
      <c r="FB316" s="5"/>
      <c r="FC316" s="5"/>
      <c r="FD316" s="5"/>
      <c r="FE316" s="5"/>
      <c r="FF316" s="5"/>
      <c r="FG316" s="5"/>
      <c r="FH316" s="5"/>
      <c r="FI316" s="5"/>
      <c r="FJ316" s="5"/>
      <c r="FK316" s="5"/>
      <c r="FL316" s="5"/>
      <c r="FM316" s="5"/>
      <c r="FN316" s="5"/>
      <c r="FO316" s="5"/>
      <c r="FP316" s="5"/>
      <c r="FQ316" s="5"/>
      <c r="FR316" s="5"/>
      <c r="FS316" s="5"/>
      <c r="FT316" s="5"/>
      <c r="FU316" s="5"/>
      <c r="FV316" s="5"/>
      <c r="FW316" s="5"/>
      <c r="FX316" s="5"/>
      <c r="FY316" s="5"/>
      <c r="FZ316" s="5"/>
      <c r="GA316" s="5"/>
      <c r="GB316" s="5"/>
      <c r="GC316" s="5"/>
      <c r="GD316" s="5"/>
      <c r="GE316" s="5"/>
      <c r="GF316" s="5"/>
      <c r="GG316" s="5"/>
      <c r="GH316" s="5"/>
      <c r="GI316" s="5"/>
      <c r="GJ316" s="5"/>
      <c r="GK316" s="5"/>
      <c r="GL316" s="5"/>
      <c r="GM316" s="5"/>
      <c r="GN316" s="5"/>
      <c r="GO316" s="5"/>
      <c r="GP316" s="5"/>
      <c r="GQ316" s="5"/>
      <c r="GR316" s="5"/>
      <c r="GS316" s="5"/>
      <c r="GT316" s="5"/>
      <c r="GU316" s="5"/>
      <c r="GV316" s="5"/>
      <c r="GW316" s="5"/>
      <c r="GX316" s="5"/>
      <c r="GY316" s="5"/>
      <c r="GZ316" s="5"/>
      <c r="HA316" s="5"/>
      <c r="HB316" s="5"/>
      <c r="HC316" s="5"/>
      <c r="HD316" s="5"/>
      <c r="HE316" s="5"/>
      <c r="HF316" s="5"/>
      <c r="HG316" s="5"/>
      <c r="HH316" s="5"/>
      <c r="HI316" s="5"/>
      <c r="HJ316" s="5"/>
      <c r="HK316" s="5"/>
      <c r="HL316" s="5"/>
      <c r="HM316" s="5"/>
      <c r="HN316" s="5"/>
      <c r="HO316" s="5"/>
      <c r="HP316" s="5"/>
      <c r="HQ316" s="5"/>
      <c r="HR316" s="5"/>
      <c r="HS316" s="5"/>
      <c r="HT316" s="5"/>
      <c r="HU316" s="5"/>
      <c r="HV316" s="5"/>
      <c r="HW316" s="5"/>
      <c r="HX316" s="5"/>
      <c r="HY316" s="5"/>
      <c r="HZ316" s="5"/>
      <c r="IA316" s="5"/>
      <c r="IB316" s="5"/>
      <c r="IC316" s="5"/>
      <c r="ID316" s="5"/>
      <c r="IE316" s="5"/>
      <c r="IF316" s="5"/>
      <c r="IG316" s="5"/>
      <c r="IH316" s="5"/>
      <c r="II316" s="5"/>
      <c r="IJ316" s="5"/>
      <c r="IK316" s="5"/>
      <c r="IL316" s="5"/>
      <c r="IM316" s="5"/>
      <c r="IN316" s="5"/>
      <c r="IO316" s="5"/>
      <c r="IP316" s="5"/>
      <c r="IQ316" s="5"/>
      <c r="IR316" s="5"/>
      <c r="IS316" s="5"/>
      <c r="IT316" s="5"/>
      <c r="IU316" s="5"/>
      <c r="IV316" s="5"/>
      <c r="IW316" s="5"/>
      <c r="IX316" s="5"/>
      <c r="IY316" s="5"/>
      <c r="IZ316" s="5"/>
      <c r="JA316" s="5"/>
      <c r="JB316" s="5"/>
      <c r="JC316" s="5"/>
      <c r="JD316" s="5"/>
      <c r="JE316" s="5"/>
      <c r="JF316" s="5"/>
      <c r="JG316" s="5"/>
      <c r="JH316" s="5"/>
      <c r="JI316" s="5"/>
      <c r="JJ316" s="5"/>
      <c r="JK316" s="5"/>
      <c r="JL316" s="5"/>
      <c r="JM316" s="5"/>
      <c r="JN316" s="5"/>
      <c r="JO316" s="5"/>
      <c r="JP316" s="5"/>
      <c r="JQ316" s="5"/>
      <c r="JR316" s="5"/>
      <c r="JS316" s="5"/>
      <c r="JT316" s="5"/>
      <c r="JU316" s="5"/>
      <c r="JV316" s="5"/>
      <c r="JW316" s="5"/>
      <c r="JX316" s="5"/>
      <c r="JY316" s="5"/>
      <c r="JZ316" s="5"/>
      <c r="KA316" s="5"/>
      <c r="KB316" s="5"/>
      <c r="KC316" s="5"/>
      <c r="KD316" s="5"/>
      <c r="KE316" s="5"/>
      <c r="KF316" s="5"/>
      <c r="KG316" s="5"/>
      <c r="KH316" s="5"/>
      <c r="KI316" s="5"/>
      <c r="KJ316" s="5"/>
      <c r="KK316" s="5"/>
      <c r="KL316" s="5"/>
      <c r="KM316" s="5"/>
      <c r="KN316" s="5"/>
      <c r="KO316" s="5"/>
      <c r="KP316" s="5"/>
      <c r="KQ316" s="5"/>
      <c r="KR316" s="5"/>
      <c r="KS316" s="5"/>
      <c r="KT316" s="5"/>
      <c r="KU316" s="5"/>
      <c r="KV316" s="5"/>
      <c r="KW316" s="5"/>
      <c r="KX316" s="5"/>
      <c r="KY316" s="5"/>
      <c r="KZ316" s="5"/>
      <c r="LA316" s="5"/>
      <c r="LB316" s="5"/>
      <c r="LC316" s="5"/>
      <c r="LD316" s="5"/>
      <c r="LE316" s="5"/>
      <c r="LF316" s="5"/>
      <c r="LG316" s="5"/>
      <c r="LH316" s="5"/>
      <c r="LI316" s="5"/>
      <c r="LJ316" s="5"/>
      <c r="LK316" s="5"/>
      <c r="LL316" s="5"/>
      <c r="LM316" s="5"/>
      <c r="LN316" s="5"/>
      <c r="LO316" s="5"/>
      <c r="LP316" s="5"/>
      <c r="LQ316" s="5"/>
      <c r="LR316" s="5"/>
      <c r="LS316" s="5"/>
      <c r="LT316" s="5"/>
      <c r="LU316" s="5"/>
      <c r="LV316" s="5"/>
      <c r="LW316" s="5"/>
      <c r="LX316" s="5"/>
      <c r="LY316" s="5"/>
      <c r="LZ316" s="5"/>
      <c r="MA316" s="5"/>
      <c r="MB316" s="5"/>
      <c r="MC316" s="5"/>
      <c r="MD316" s="5"/>
      <c r="ME316" s="5"/>
      <c r="MF316" s="5"/>
      <c r="MG316" s="5"/>
      <c r="MH316" s="5"/>
      <c r="MI316" s="5"/>
      <c r="MJ316" s="5"/>
      <c r="MK316" s="5"/>
      <c r="ML316" s="5"/>
      <c r="MM316" s="5"/>
      <c r="MN316" s="5"/>
      <c r="MO316" s="5"/>
      <c r="MP316" s="5"/>
      <c r="MQ316" s="5"/>
      <c r="MR316" s="5"/>
      <c r="MS316" s="5"/>
      <c r="MT316" s="5"/>
      <c r="MU316" s="5"/>
      <c r="MV316" s="5"/>
      <c r="MW316" s="5"/>
      <c r="MX316" s="5"/>
      <c r="MY316" s="5"/>
      <c r="MZ316" s="5"/>
      <c r="NA316" s="5"/>
      <c r="NB316" s="5"/>
      <c r="NC316" s="5"/>
      <c r="ND316" s="5"/>
      <c r="NE316" s="5"/>
      <c r="NF316" s="5"/>
      <c r="NG316" s="5"/>
      <c r="NH316" s="5"/>
      <c r="NI316" s="5"/>
      <c r="NJ316" s="5"/>
      <c r="NK316" s="5"/>
      <c r="NL316" s="5"/>
      <c r="NM316" s="5"/>
      <c r="NN316" s="5"/>
      <c r="NO316" s="5"/>
      <c r="NP316" s="5"/>
      <c r="NQ316" s="5"/>
      <c r="NR316" s="5"/>
      <c r="NS316" s="5"/>
      <c r="NT316" s="5"/>
      <c r="NU316" s="5"/>
      <c r="NV316" s="5"/>
      <c r="NW316" s="5"/>
      <c r="NX316" s="5"/>
      <c r="NY316" s="5"/>
      <c r="NZ316" s="5"/>
      <c r="OA316" s="5"/>
      <c r="OB316" s="5"/>
      <c r="OC316" s="5"/>
      <c r="OD316" s="5"/>
      <c r="OE316" s="5"/>
      <c r="OF316" s="5"/>
      <c r="OG316" s="5"/>
      <c r="OH316" s="5"/>
      <c r="OI316" s="5"/>
      <c r="OJ316" s="5"/>
      <c r="OK316" s="5"/>
      <c r="OL316" s="5"/>
      <c r="OM316" s="5"/>
      <c r="ON316" s="5"/>
      <c r="OO316" s="5"/>
      <c r="OP316" s="5"/>
      <c r="OQ316" s="5"/>
      <c r="OR316" s="5"/>
      <c r="OS316" s="5"/>
      <c r="OT316" s="5"/>
      <c r="OU316" s="5"/>
      <c r="OV316" s="5"/>
      <c r="OW316" s="5"/>
      <c r="OX316" s="5"/>
      <c r="OY316" s="5"/>
      <c r="OZ316" s="5"/>
      <c r="PA316" s="5"/>
      <c r="PB316" s="5"/>
      <c r="PC316" s="5"/>
      <c r="PD316" s="5"/>
      <c r="PE316" s="5"/>
      <c r="PF316" s="5"/>
      <c r="PG316" s="5"/>
      <c r="PH316" s="5"/>
      <c r="PI316" s="5"/>
      <c r="PJ316" s="5"/>
      <c r="PK316" s="5"/>
      <c r="PL316" s="5"/>
      <c r="PM316" s="5"/>
      <c r="PN316" s="5"/>
      <c r="PO316" s="5"/>
      <c r="PP316" s="5"/>
      <c r="PQ316" s="5"/>
      <c r="PR316" s="5"/>
      <c r="PS316" s="5"/>
      <c r="PT316" s="5"/>
      <c r="PU316" s="5"/>
      <c r="PV316" s="5"/>
      <c r="PW316" s="5"/>
      <c r="PX316" s="5"/>
      <c r="PY316" s="5"/>
      <c r="PZ316" s="5"/>
      <c r="QA316" s="5"/>
      <c r="QB316" s="5"/>
      <c r="QC316" s="5"/>
      <c r="QD316" s="5"/>
      <c r="QE316" s="5"/>
      <c r="QF316" s="5"/>
      <c r="QG316" s="5"/>
      <c r="QH316" s="5"/>
      <c r="QI316" s="5"/>
      <c r="QJ316" s="5"/>
      <c r="QK316" s="5"/>
      <c r="QL316" s="5"/>
      <c r="QM316" s="5"/>
      <c r="QN316" s="5"/>
      <c r="QO316" s="5"/>
      <c r="QP316" s="5"/>
      <c r="QQ316" s="5"/>
      <c r="QR316" s="5"/>
      <c r="QS316" s="5"/>
      <c r="QT316" s="5"/>
      <c r="QU316" s="5"/>
      <c r="QV316" s="5"/>
      <c r="QW316" s="5"/>
      <c r="QX316" s="5"/>
      <c r="QY316" s="5"/>
      <c r="QZ316" s="5"/>
      <c r="RA316" s="5"/>
      <c r="RB316" s="5"/>
      <c r="RC316" s="5"/>
      <c r="RD316" s="5"/>
      <c r="RE316" s="5"/>
      <c r="RF316" s="5"/>
      <c r="RG316" s="5"/>
      <c r="RH316" s="5"/>
      <c r="RI316" s="5"/>
      <c r="RJ316" s="5"/>
      <c r="RK316" s="5"/>
      <c r="RL316" s="5"/>
      <c r="RM316" s="5"/>
      <c r="RN316" s="5"/>
      <c r="RO316" s="5"/>
      <c r="RP316" s="5"/>
      <c r="RQ316" s="5"/>
      <c r="RR316" s="5"/>
      <c r="RS316" s="5"/>
      <c r="RT316" s="5"/>
      <c r="RU316" s="5"/>
      <c r="RV316" s="5"/>
      <c r="RW316" s="5"/>
      <c r="RX316" s="5"/>
      <c r="RY316" s="5"/>
      <c r="RZ316" s="5"/>
      <c r="SA316" s="5"/>
      <c r="SB316" s="5"/>
      <c r="SC316" s="5"/>
      <c r="SD316" s="5"/>
      <c r="SE316" s="5"/>
      <c r="SF316" s="5"/>
      <c r="SG316" s="5"/>
      <c r="SH316" s="5"/>
      <c r="SI316" s="5"/>
      <c r="SJ316" s="5"/>
      <c r="SK316" s="5"/>
      <c r="SL316" s="5"/>
      <c r="SM316" s="5"/>
      <c r="SN316" s="5"/>
      <c r="SO316" s="5"/>
      <c r="SP316" s="5"/>
      <c r="SQ316" s="5"/>
      <c r="SR316" s="5"/>
      <c r="SS316" s="5"/>
      <c r="ST316" s="5"/>
      <c r="SU316" s="5"/>
      <c r="SV316" s="5"/>
      <c r="SW316" s="5"/>
      <c r="SX316" s="5"/>
      <c r="SY316" s="5"/>
      <c r="SZ316" s="5"/>
      <c r="TA316" s="5"/>
      <c r="TB316" s="5"/>
      <c r="TC316" s="5"/>
      <c r="TD316" s="5"/>
      <c r="TE316" s="5"/>
      <c r="TF316" s="5"/>
      <c r="TG316" s="5"/>
      <c r="TH316" s="5"/>
      <c r="TI316" s="5"/>
      <c r="TJ316" s="5"/>
      <c r="TK316" s="5"/>
      <c r="TL316" s="5"/>
      <c r="TM316" s="5"/>
      <c r="TN316" s="5"/>
      <c r="TO316" s="5"/>
      <c r="TP316" s="5"/>
      <c r="TQ316" s="5"/>
      <c r="TR316" s="5"/>
      <c r="TS316" s="5"/>
      <c r="TT316" s="5"/>
      <c r="TU316" s="5"/>
      <c r="TV316" s="5"/>
      <c r="TW316" s="5"/>
      <c r="TX316" s="5"/>
      <c r="TY316" s="5"/>
      <c r="TZ316" s="5"/>
      <c r="UA316" s="5"/>
      <c r="UB316" s="5"/>
      <c r="UC316" s="5"/>
      <c r="UD316" s="5"/>
      <c r="UE316" s="5"/>
      <c r="UF316" s="5"/>
      <c r="UG316" s="5"/>
      <c r="UH316" s="5"/>
      <c r="UI316" s="5"/>
      <c r="UJ316" s="5"/>
      <c r="UK316" s="5"/>
      <c r="UL316" s="5"/>
      <c r="UM316" s="5"/>
      <c r="UN316" s="5"/>
      <c r="UO316" s="5"/>
      <c r="UP316" s="5"/>
      <c r="UQ316" s="5"/>
      <c r="UR316" s="5"/>
      <c r="US316" s="5"/>
      <c r="UT316" s="5"/>
      <c r="UU316" s="5"/>
      <c r="UV316" s="5"/>
      <c r="UW316" s="5"/>
      <c r="UX316" s="5"/>
      <c r="UY316" s="5"/>
      <c r="UZ316" s="5"/>
      <c r="VA316" s="5"/>
      <c r="VB316" s="5"/>
      <c r="VC316" s="5"/>
      <c r="VD316" s="5"/>
      <c r="VE316" s="5"/>
      <c r="VF316" s="5"/>
      <c r="VG316" s="5"/>
      <c r="VH316" s="5"/>
      <c r="VI316" s="5"/>
      <c r="VJ316" s="5"/>
      <c r="VK316" s="5"/>
      <c r="VL316" s="5"/>
      <c r="VM316" s="5"/>
      <c r="VN316" s="5"/>
      <c r="VO316" s="5"/>
      <c r="VP316" s="5"/>
      <c r="VQ316" s="5"/>
      <c r="VR316" s="5"/>
      <c r="VS316" s="5"/>
      <c r="VT316" s="5"/>
      <c r="VU316" s="5"/>
      <c r="VV316" s="5"/>
      <c r="VW316" s="5"/>
      <c r="VX316" s="5"/>
      <c r="VY316" s="5"/>
      <c r="VZ316" s="5"/>
      <c r="WA316" s="5"/>
      <c r="WB316" s="5"/>
      <c r="WC316" s="5"/>
      <c r="WD316" s="5"/>
      <c r="WE316" s="5"/>
      <c r="WF316" s="5"/>
      <c r="WG316" s="5"/>
      <c r="WH316" s="5"/>
      <c r="WI316" s="5"/>
      <c r="WJ316" s="5"/>
      <c r="WK316" s="5"/>
      <c r="WL316" s="5"/>
      <c r="WM316" s="5"/>
      <c r="WN316" s="5"/>
      <c r="WO316" s="5"/>
      <c r="WP316" s="5"/>
      <c r="WQ316" s="5"/>
      <c r="WR316" s="5"/>
      <c r="WS316" s="5"/>
      <c r="WT316" s="5"/>
      <c r="WU316" s="5"/>
      <c r="WV316" s="5"/>
      <c r="WW316" s="5"/>
      <c r="WX316" s="5"/>
      <c r="WY316" s="5"/>
      <c r="WZ316" s="5"/>
      <c r="XA316" s="5"/>
      <c r="XB316" s="5"/>
      <c r="XC316" s="5"/>
      <c r="XD316" s="5"/>
      <c r="XE316" s="5"/>
      <c r="XF316" s="5"/>
      <c r="XG316" s="5"/>
      <c r="XH316" s="5"/>
      <c r="XI316" s="5"/>
      <c r="XJ316" s="5"/>
      <c r="XK316" s="5"/>
      <c r="XL316" s="5"/>
      <c r="XM316" s="5"/>
      <c r="XN316" s="5"/>
      <c r="XO316" s="5"/>
      <c r="XP316" s="5"/>
      <c r="XQ316" s="5"/>
      <c r="XR316" s="5"/>
      <c r="XS316" s="5"/>
      <c r="XT316" s="5"/>
      <c r="XU316" s="5"/>
      <c r="XV316" s="5"/>
      <c r="XW316" s="5"/>
      <c r="XX316" s="5"/>
      <c r="XY316" s="5"/>
      <c r="XZ316" s="5"/>
      <c r="YA316" s="5"/>
      <c r="YB316" s="5"/>
      <c r="YC316" s="5"/>
      <c r="YD316" s="5"/>
      <c r="YE316" s="5"/>
      <c r="YF316" s="5"/>
      <c r="YG316" s="5"/>
      <c r="YH316" s="5"/>
      <c r="YI316" s="5"/>
      <c r="YJ316" s="5"/>
      <c r="YK316" s="5"/>
      <c r="YL316" s="5"/>
      <c r="YM316" s="5"/>
      <c r="YN316" s="5"/>
      <c r="YO316" s="5"/>
      <c r="YP316" s="5"/>
      <c r="YQ316" s="5"/>
      <c r="YR316" s="5"/>
      <c r="YS316" s="5"/>
      <c r="YT316" s="5"/>
      <c r="YU316" s="5"/>
      <c r="YV316" s="5"/>
      <c r="YW316" s="5"/>
      <c r="YX316" s="5"/>
      <c r="YY316" s="5"/>
      <c r="YZ316" s="5"/>
      <c r="ZA316" s="5"/>
      <c r="ZB316" s="5"/>
      <c r="ZC316" s="5"/>
      <c r="ZD316" s="5"/>
      <c r="ZE316" s="5"/>
      <c r="ZF316" s="5"/>
      <c r="ZG316" s="5"/>
      <c r="ZH316" s="5"/>
      <c r="ZI316" s="5"/>
      <c r="ZJ316" s="5"/>
      <c r="ZK316" s="5"/>
      <c r="ZL316" s="5"/>
      <c r="ZM316" s="5"/>
      <c r="ZN316" s="5"/>
      <c r="ZO316" s="5"/>
      <c r="ZP316" s="5"/>
      <c r="ZQ316" s="5"/>
      <c r="ZR316" s="5"/>
      <c r="ZS316" s="5"/>
      <c r="ZT316" s="5"/>
      <c r="ZU316" s="5"/>
      <c r="ZV316" s="5"/>
      <c r="ZW316" s="5"/>
      <c r="ZX316" s="5"/>
      <c r="ZY316" s="5"/>
      <c r="ZZ316" s="5"/>
      <c r="AAA316" s="5"/>
      <c r="AAB316" s="5"/>
      <c r="AAC316" s="5"/>
      <c r="AAD316" s="5"/>
      <c r="AAE316" s="5"/>
      <c r="AAF316" s="5"/>
      <c r="AAG316" s="5"/>
      <c r="AAH316" s="5"/>
      <c r="AAI316" s="5"/>
      <c r="AAJ316" s="5"/>
      <c r="AAK316" s="5"/>
      <c r="AAL316" s="5"/>
      <c r="AAM316" s="5"/>
      <c r="AAN316" s="5"/>
      <c r="AAO316" s="5"/>
      <c r="AAP316" s="5"/>
      <c r="AAQ316" s="5"/>
      <c r="AAR316" s="5"/>
      <c r="AAS316" s="5"/>
      <c r="AAT316" s="5"/>
      <c r="AAU316" s="5"/>
      <c r="AAV316" s="5"/>
      <c r="AAW316" s="5"/>
      <c r="AAX316" s="5"/>
      <c r="AAY316" s="5"/>
      <c r="AAZ316" s="5"/>
      <c r="ABA316" s="5"/>
      <c r="ABB316" s="5"/>
      <c r="ABC316" s="5"/>
      <c r="ABD316" s="5"/>
      <c r="ABE316" s="5"/>
      <c r="ABF316" s="5"/>
      <c r="ABG316" s="5"/>
      <c r="ABH316" s="5"/>
      <c r="ABI316" s="5"/>
      <c r="ABJ316" s="5"/>
      <c r="ABK316" s="5"/>
      <c r="ABL316" s="5"/>
      <c r="ABM316" s="5"/>
      <c r="ABN316" s="5"/>
      <c r="ABO316" s="5"/>
      <c r="ABP316" s="5"/>
      <c r="ABQ316" s="5"/>
      <c r="ABR316" s="5"/>
      <c r="ABS316" s="5"/>
      <c r="ABT316" s="5"/>
      <c r="ABU316" s="5"/>
      <c r="ABV316" s="5"/>
      <c r="ABW316" s="5"/>
      <c r="ABX316" s="5"/>
      <c r="ABY316" s="5"/>
      <c r="ABZ316" s="5"/>
      <c r="ACA316" s="5"/>
      <c r="ACB316" s="5"/>
      <c r="ACC316" s="5"/>
      <c r="ACD316" s="5"/>
      <c r="ACE316" s="5"/>
      <c r="ACF316" s="5"/>
      <c r="ACG316" s="5"/>
      <c r="ACH316" s="5"/>
      <c r="ACI316" s="5"/>
      <c r="ACJ316" s="5"/>
      <c r="ACK316" s="5"/>
      <c r="ACL316" s="5"/>
      <c r="ACM316" s="5"/>
      <c r="ACN316" s="5"/>
      <c r="ACO316" s="5"/>
      <c r="ACP316" s="5"/>
      <c r="ACQ316" s="5"/>
      <c r="ACR316" s="5"/>
      <c r="ACS316" s="5"/>
      <c r="ACT316" s="5"/>
      <c r="ACU316" s="5"/>
      <c r="ACV316" s="5"/>
      <c r="ACW316" s="5"/>
      <c r="ACX316" s="5"/>
      <c r="ACY316" s="5"/>
      <c r="ACZ316" s="5"/>
      <c r="ADA316" s="5"/>
      <c r="ADB316" s="5"/>
      <c r="ADC316" s="5"/>
      <c r="ADD316" s="5"/>
      <c r="ADE316" s="5"/>
      <c r="ADF316" s="5"/>
      <c r="ADG316" s="5"/>
      <c r="ADH316" s="5"/>
      <c r="ADI316" s="5"/>
      <c r="ADJ316" s="5"/>
      <c r="ADK316" s="5"/>
      <c r="ADL316" s="5"/>
      <c r="ADM316" s="5"/>
      <c r="ADN316" s="5"/>
      <c r="ADO316" s="5"/>
      <c r="ADP316" s="5"/>
      <c r="ADQ316" s="5"/>
      <c r="ADR316" s="5"/>
      <c r="ADS316" s="5"/>
      <c r="ADT316" s="5"/>
      <c r="ADU316" s="5"/>
      <c r="ADV316" s="5"/>
      <c r="ADW316" s="5"/>
      <c r="ADX316" s="5"/>
      <c r="ADY316" s="5"/>
      <c r="ADZ316" s="5"/>
      <c r="AEA316" s="5"/>
      <c r="AEB316" s="5"/>
      <c r="AEC316" s="5"/>
      <c r="AED316" s="5"/>
      <c r="AEE316" s="5"/>
      <c r="AEF316" s="5"/>
      <c r="AEG316" s="5"/>
      <c r="AEH316" s="5"/>
      <c r="AEI316" s="5"/>
      <c r="AEJ316" s="5"/>
      <c r="AEK316" s="5"/>
      <c r="AEL316" s="5"/>
      <c r="AEM316" s="5"/>
      <c r="AEN316" s="5"/>
      <c r="AEO316" s="5"/>
      <c r="AEP316" s="5"/>
      <c r="AEQ316" s="5"/>
      <c r="AER316" s="5"/>
      <c r="AES316" s="5"/>
      <c r="AET316" s="5"/>
      <c r="AEU316" s="5"/>
      <c r="AEV316" s="5"/>
      <c r="AEW316" s="5"/>
      <c r="AEX316" s="5"/>
      <c r="AEY316" s="5"/>
      <c r="AEZ316" s="5"/>
      <c r="AFA316" s="5"/>
      <c r="AFB316" s="5"/>
      <c r="AFC316" s="5"/>
      <c r="AFD316" s="5"/>
      <c r="AFE316" s="5"/>
      <c r="AFF316" s="5"/>
      <c r="AFG316" s="5"/>
      <c r="AFH316" s="5"/>
      <c r="AFI316" s="5"/>
      <c r="AFJ316" s="5"/>
      <c r="AFK316" s="5"/>
      <c r="AFL316" s="5"/>
      <c r="AFM316" s="5"/>
      <c r="AFN316" s="5"/>
      <c r="AFO316" s="5"/>
      <c r="AFP316" s="5"/>
      <c r="AFQ316" s="5"/>
      <c r="AFR316" s="5"/>
      <c r="AFS316" s="5"/>
      <c r="AFT316" s="5"/>
      <c r="AFU316" s="5"/>
      <c r="AFV316" s="5"/>
      <c r="AFW316" s="5"/>
      <c r="AFX316" s="5"/>
      <c r="AFY316" s="5"/>
      <c r="AFZ316" s="5"/>
      <c r="AGA316" s="5"/>
      <c r="AGB316" s="5"/>
      <c r="AGC316" s="5"/>
      <c r="AGD316" s="5"/>
      <c r="AGE316" s="5"/>
      <c r="AGF316" s="5"/>
      <c r="AGG316" s="5"/>
      <c r="AGH316" s="5"/>
      <c r="AGI316" s="5"/>
      <c r="AGJ316" s="5"/>
      <c r="AGK316" s="5"/>
      <c r="AGL316" s="5"/>
      <c r="AGM316" s="5"/>
      <c r="AGN316" s="5"/>
      <c r="AGO316" s="5"/>
      <c r="AGP316" s="5"/>
      <c r="AGQ316" s="5"/>
      <c r="AGR316" s="5"/>
      <c r="AGS316" s="5"/>
      <c r="AGT316" s="5"/>
      <c r="AGU316" s="5"/>
      <c r="AGV316" s="5"/>
      <c r="AGW316" s="5"/>
      <c r="AGX316" s="5"/>
      <c r="AGY316" s="5"/>
      <c r="AGZ316" s="5"/>
      <c r="AHA316" s="5"/>
      <c r="AHB316" s="5"/>
      <c r="AHC316" s="5"/>
      <c r="AHD316" s="5"/>
      <c r="AHE316" s="5"/>
      <c r="AHF316" s="5"/>
      <c r="AHG316" s="5"/>
      <c r="AHH316" s="5"/>
      <c r="AHI316" s="5"/>
      <c r="AHJ316" s="5"/>
      <c r="AHK316" s="5"/>
      <c r="AHL316" s="5"/>
      <c r="AHM316" s="5"/>
      <c r="AHN316" s="5"/>
      <c r="AHO316" s="5"/>
      <c r="AHP316" s="5"/>
      <c r="AHQ316" s="5"/>
      <c r="AHR316" s="5"/>
    </row>
    <row r="317" spans="1:902" ht="19.5">
      <c r="A317" s="140"/>
      <c r="B317" s="37"/>
      <c r="C317" s="37"/>
      <c r="D317" s="141"/>
      <c r="E317" s="48"/>
      <c r="F317" s="48"/>
      <c r="G317" s="142"/>
      <c r="H317" s="153">
        <v>2.383</v>
      </c>
      <c r="I317" s="147">
        <v>1E-3</v>
      </c>
      <c r="J317" s="71">
        <v>-7.3699999999999998E-3</v>
      </c>
      <c r="K317" s="144">
        <v>1.0000000000000001E-5</v>
      </c>
      <c r="Q317" s="122"/>
      <c r="X317" s="121"/>
      <c r="Y317" s="48"/>
      <c r="Z317" s="48"/>
      <c r="AA317" s="49"/>
      <c r="AB317" s="105"/>
      <c r="AC317" s="106"/>
      <c r="AD317" s="5"/>
      <c r="AE317" s="5"/>
      <c r="AF317" s="5"/>
      <c r="AG317" s="106"/>
      <c r="AH317" s="106"/>
      <c r="AI317" s="122"/>
      <c r="AJ317" s="134"/>
      <c r="AK317" s="134"/>
      <c r="AL317" s="134"/>
      <c r="AM317" s="14"/>
      <c r="AO317" s="5"/>
      <c r="AP317" s="5"/>
      <c r="AQ317" s="5"/>
      <c r="AR317" s="5"/>
      <c r="AS317" s="135"/>
      <c r="AT317" s="135"/>
      <c r="AU317" s="135"/>
      <c r="AV317" s="5"/>
      <c r="AW317" s="5"/>
      <c r="AX317" s="5"/>
      <c r="AY317" s="122"/>
      <c r="AZ317" s="137"/>
      <c r="BA317" s="145"/>
      <c r="BB317" s="139"/>
      <c r="BC317" s="5"/>
      <c r="BD317" s="5"/>
      <c r="BE317" s="5"/>
      <c r="BF317" s="5"/>
      <c r="BG317" s="5"/>
      <c r="BH317" s="5"/>
      <c r="BI317" s="5"/>
      <c r="BJ317" s="5"/>
      <c r="BK317" s="5"/>
      <c r="BL317" s="5"/>
      <c r="BM317" s="5"/>
      <c r="BN317" s="5"/>
      <c r="BO317" s="5"/>
      <c r="BP317" s="5"/>
      <c r="BQ317" s="5"/>
      <c r="BR317" s="5"/>
      <c r="BS317" s="5"/>
      <c r="BT317" s="5"/>
      <c r="BU317" s="5"/>
      <c r="BV317" s="5"/>
      <c r="BW317" s="5"/>
      <c r="BX317" s="5"/>
      <c r="BY317" s="5"/>
      <c r="BZ317" s="5"/>
      <c r="CA317" s="5"/>
      <c r="CB317" s="5"/>
      <c r="CC317" s="5"/>
      <c r="CD317" s="5"/>
      <c r="CE317" s="5"/>
      <c r="CF317" s="5"/>
      <c r="CG317" s="5"/>
      <c r="CH317" s="5"/>
      <c r="CI317" s="5"/>
      <c r="CJ317" s="5"/>
      <c r="CK317" s="5"/>
      <c r="CL317" s="5"/>
      <c r="CM317" s="5"/>
      <c r="CN317" s="5"/>
      <c r="CO317" s="5"/>
      <c r="CP317" s="5"/>
      <c r="CQ317" s="5"/>
      <c r="CR317" s="5"/>
      <c r="CS317" s="5"/>
      <c r="CT317" s="5"/>
      <c r="CU317" s="5"/>
      <c r="CV317" s="5"/>
      <c r="CW317" s="5"/>
      <c r="CX317" s="5"/>
      <c r="CY317" s="5"/>
      <c r="CZ317" s="5"/>
      <c r="DA317" s="5"/>
      <c r="DB317" s="5"/>
      <c r="DC317" s="5"/>
      <c r="DD317" s="5"/>
      <c r="DE317" s="5"/>
      <c r="DF317" s="5"/>
      <c r="DG317" s="5"/>
      <c r="DH317" s="5"/>
      <c r="DI317" s="5"/>
      <c r="DJ317" s="5"/>
      <c r="DK317" s="5"/>
      <c r="DL317" s="5"/>
      <c r="DM317" s="5"/>
      <c r="DN317" s="5"/>
      <c r="DO317" s="5"/>
      <c r="DP317" s="5"/>
      <c r="DQ317" s="5"/>
      <c r="DR317" s="5"/>
      <c r="DS317" s="5"/>
      <c r="DT317" s="5"/>
      <c r="DU317" s="5"/>
      <c r="DV317" s="5"/>
      <c r="DW317" s="5"/>
      <c r="DX317" s="5"/>
      <c r="DY317" s="5"/>
      <c r="DZ317" s="5"/>
      <c r="EA317" s="5"/>
      <c r="EB317" s="5"/>
      <c r="EC317" s="5"/>
      <c r="ED317" s="5"/>
      <c r="EE317" s="5"/>
      <c r="EF317" s="5"/>
      <c r="EG317" s="5"/>
      <c r="EH317" s="5"/>
      <c r="EI317" s="5"/>
      <c r="EJ317" s="5"/>
      <c r="EK317" s="5"/>
      <c r="EL317" s="5"/>
      <c r="EM317" s="5"/>
      <c r="EN317" s="5"/>
      <c r="EO317" s="5"/>
      <c r="EP317" s="5"/>
      <c r="EQ317" s="5"/>
      <c r="ER317" s="5"/>
      <c r="ES317" s="5"/>
      <c r="ET317" s="5"/>
      <c r="EU317" s="5"/>
      <c r="EV317" s="5"/>
      <c r="EW317" s="5"/>
      <c r="EX317" s="5"/>
      <c r="EY317" s="5"/>
      <c r="EZ317" s="5"/>
      <c r="FA317" s="5"/>
      <c r="FB317" s="5"/>
      <c r="FC317" s="5"/>
      <c r="FD317" s="5"/>
      <c r="FE317" s="5"/>
      <c r="FF317" s="5"/>
      <c r="FG317" s="5"/>
      <c r="FH317" s="5"/>
      <c r="FI317" s="5"/>
      <c r="FJ317" s="5"/>
      <c r="FK317" s="5"/>
      <c r="FL317" s="5"/>
      <c r="FM317" s="5"/>
      <c r="FN317" s="5"/>
      <c r="FO317" s="5"/>
      <c r="FP317" s="5"/>
      <c r="FQ317" s="5"/>
      <c r="FR317" s="5"/>
      <c r="FS317" s="5"/>
      <c r="FT317" s="5"/>
      <c r="FU317" s="5"/>
      <c r="FV317" s="5"/>
      <c r="FW317" s="5"/>
      <c r="FX317" s="5"/>
      <c r="FY317" s="5"/>
      <c r="FZ317" s="5"/>
      <c r="GA317" s="5"/>
      <c r="GB317" s="5"/>
      <c r="GC317" s="5"/>
      <c r="GD317" s="5"/>
      <c r="GE317" s="5"/>
      <c r="GF317" s="5"/>
      <c r="GG317" s="5"/>
      <c r="GH317" s="5"/>
      <c r="GI317" s="5"/>
      <c r="GJ317" s="5"/>
      <c r="GK317" s="5"/>
      <c r="GL317" s="5"/>
      <c r="GM317" s="5"/>
      <c r="GN317" s="5"/>
      <c r="GO317" s="5"/>
      <c r="GP317" s="5"/>
      <c r="GQ317" s="5"/>
      <c r="GR317" s="5"/>
      <c r="GS317" s="5"/>
      <c r="GT317" s="5"/>
      <c r="GU317" s="5"/>
      <c r="GV317" s="5"/>
      <c r="GW317" s="5"/>
      <c r="GX317" s="5"/>
      <c r="GY317" s="5"/>
      <c r="GZ317" s="5"/>
      <c r="HA317" s="5"/>
      <c r="HB317" s="5"/>
      <c r="HC317" s="5"/>
      <c r="HD317" s="5"/>
      <c r="HE317" s="5"/>
      <c r="HF317" s="5"/>
      <c r="HG317" s="5"/>
      <c r="HH317" s="5"/>
      <c r="HI317" s="5"/>
      <c r="HJ317" s="5"/>
      <c r="HK317" s="5"/>
      <c r="HL317" s="5"/>
      <c r="HM317" s="5"/>
      <c r="HN317" s="5"/>
      <c r="HO317" s="5"/>
      <c r="HP317" s="5"/>
      <c r="HQ317" s="5"/>
      <c r="HR317" s="5"/>
      <c r="HS317" s="5"/>
      <c r="HT317" s="5"/>
      <c r="HU317" s="5"/>
      <c r="HV317" s="5"/>
      <c r="HW317" s="5"/>
      <c r="HX317" s="5"/>
      <c r="HY317" s="5"/>
      <c r="HZ317" s="5"/>
      <c r="IA317" s="5"/>
      <c r="IB317" s="5"/>
      <c r="IC317" s="5"/>
      <c r="ID317" s="5"/>
      <c r="IE317" s="5"/>
      <c r="IF317" s="5"/>
      <c r="IG317" s="5"/>
      <c r="IH317" s="5"/>
      <c r="II317" s="5"/>
      <c r="IJ317" s="5"/>
      <c r="IK317" s="5"/>
      <c r="IL317" s="5"/>
      <c r="IM317" s="5"/>
      <c r="IN317" s="5"/>
      <c r="IO317" s="5"/>
      <c r="IP317" s="5"/>
      <c r="IQ317" s="5"/>
      <c r="IR317" s="5"/>
      <c r="IS317" s="5"/>
      <c r="IT317" s="5"/>
      <c r="IU317" s="5"/>
      <c r="IV317" s="5"/>
      <c r="IW317" s="5"/>
      <c r="IX317" s="5"/>
      <c r="IY317" s="5"/>
      <c r="IZ317" s="5"/>
      <c r="JA317" s="5"/>
      <c r="JB317" s="5"/>
      <c r="JC317" s="5"/>
      <c r="JD317" s="5"/>
      <c r="JE317" s="5"/>
      <c r="JF317" s="5"/>
      <c r="JG317" s="5"/>
      <c r="JH317" s="5"/>
      <c r="JI317" s="5"/>
      <c r="JJ317" s="5"/>
      <c r="JK317" s="5"/>
      <c r="JL317" s="5"/>
      <c r="JM317" s="5"/>
      <c r="JN317" s="5"/>
      <c r="JO317" s="5"/>
      <c r="JP317" s="5"/>
      <c r="JQ317" s="5"/>
      <c r="JR317" s="5"/>
      <c r="JS317" s="5"/>
      <c r="JT317" s="5"/>
      <c r="JU317" s="5"/>
      <c r="JV317" s="5"/>
      <c r="JW317" s="5"/>
      <c r="JX317" s="5"/>
      <c r="JY317" s="5"/>
      <c r="JZ317" s="5"/>
      <c r="KA317" s="5"/>
      <c r="KB317" s="5"/>
      <c r="KC317" s="5"/>
      <c r="KD317" s="5"/>
      <c r="KE317" s="5"/>
      <c r="KF317" s="5"/>
      <c r="KG317" s="5"/>
      <c r="KH317" s="5"/>
      <c r="KI317" s="5"/>
      <c r="KJ317" s="5"/>
      <c r="KK317" s="5"/>
      <c r="KL317" s="5"/>
      <c r="KM317" s="5"/>
      <c r="KN317" s="5"/>
      <c r="KO317" s="5"/>
      <c r="KP317" s="5"/>
      <c r="KQ317" s="5"/>
      <c r="KR317" s="5"/>
      <c r="KS317" s="5"/>
      <c r="KT317" s="5"/>
      <c r="KU317" s="5"/>
      <c r="KV317" s="5"/>
      <c r="KW317" s="5"/>
      <c r="KX317" s="5"/>
      <c r="KY317" s="5"/>
      <c r="KZ317" s="5"/>
      <c r="LA317" s="5"/>
      <c r="LB317" s="5"/>
      <c r="LC317" s="5"/>
      <c r="LD317" s="5"/>
      <c r="LE317" s="5"/>
      <c r="LF317" s="5"/>
      <c r="LG317" s="5"/>
      <c r="LH317" s="5"/>
      <c r="LI317" s="5"/>
      <c r="LJ317" s="5"/>
      <c r="LK317" s="5"/>
      <c r="LL317" s="5"/>
      <c r="LM317" s="5"/>
      <c r="LN317" s="5"/>
      <c r="LO317" s="5"/>
      <c r="LP317" s="5"/>
      <c r="LQ317" s="5"/>
      <c r="LR317" s="5"/>
      <c r="LS317" s="5"/>
      <c r="LT317" s="5"/>
      <c r="LU317" s="5"/>
      <c r="LV317" s="5"/>
      <c r="LW317" s="5"/>
      <c r="LX317" s="5"/>
      <c r="LY317" s="5"/>
      <c r="LZ317" s="5"/>
      <c r="MA317" s="5"/>
      <c r="MB317" s="5"/>
      <c r="MC317" s="5"/>
      <c r="MD317" s="5"/>
      <c r="ME317" s="5"/>
      <c r="MF317" s="5"/>
      <c r="MG317" s="5"/>
      <c r="MH317" s="5"/>
      <c r="MI317" s="5"/>
      <c r="MJ317" s="5"/>
      <c r="MK317" s="5"/>
      <c r="ML317" s="5"/>
      <c r="MM317" s="5"/>
      <c r="MN317" s="5"/>
      <c r="MO317" s="5"/>
      <c r="MP317" s="5"/>
      <c r="MQ317" s="5"/>
      <c r="MR317" s="5"/>
      <c r="MS317" s="5"/>
      <c r="MT317" s="5"/>
      <c r="MU317" s="5"/>
      <c r="MV317" s="5"/>
      <c r="MW317" s="5"/>
      <c r="MX317" s="5"/>
      <c r="MY317" s="5"/>
      <c r="MZ317" s="5"/>
      <c r="NA317" s="5"/>
      <c r="NB317" s="5"/>
      <c r="NC317" s="5"/>
      <c r="ND317" s="5"/>
      <c r="NE317" s="5"/>
      <c r="NF317" s="5"/>
      <c r="NG317" s="5"/>
      <c r="NH317" s="5"/>
      <c r="NI317" s="5"/>
      <c r="NJ317" s="5"/>
      <c r="NK317" s="5"/>
      <c r="NL317" s="5"/>
      <c r="NM317" s="5"/>
      <c r="NN317" s="5"/>
      <c r="NO317" s="5"/>
      <c r="NP317" s="5"/>
      <c r="NQ317" s="5"/>
      <c r="NR317" s="5"/>
      <c r="NS317" s="5"/>
      <c r="NT317" s="5"/>
      <c r="NU317" s="5"/>
      <c r="NV317" s="5"/>
      <c r="NW317" s="5"/>
      <c r="NX317" s="5"/>
      <c r="NY317" s="5"/>
      <c r="NZ317" s="5"/>
      <c r="OA317" s="5"/>
      <c r="OB317" s="5"/>
      <c r="OC317" s="5"/>
      <c r="OD317" s="5"/>
      <c r="OE317" s="5"/>
      <c r="OF317" s="5"/>
      <c r="OG317" s="5"/>
      <c r="OH317" s="5"/>
      <c r="OI317" s="5"/>
      <c r="OJ317" s="5"/>
      <c r="OK317" s="5"/>
      <c r="OL317" s="5"/>
      <c r="OM317" s="5"/>
      <c r="ON317" s="5"/>
      <c r="OO317" s="5"/>
      <c r="OP317" s="5"/>
      <c r="OQ317" s="5"/>
      <c r="OR317" s="5"/>
      <c r="OS317" s="5"/>
      <c r="OT317" s="5"/>
      <c r="OU317" s="5"/>
      <c r="OV317" s="5"/>
      <c r="OW317" s="5"/>
      <c r="OX317" s="5"/>
      <c r="OY317" s="5"/>
      <c r="OZ317" s="5"/>
      <c r="PA317" s="5"/>
      <c r="PB317" s="5"/>
      <c r="PC317" s="5"/>
      <c r="PD317" s="5"/>
      <c r="PE317" s="5"/>
      <c r="PF317" s="5"/>
      <c r="PG317" s="5"/>
      <c r="PH317" s="5"/>
      <c r="PI317" s="5"/>
      <c r="PJ317" s="5"/>
      <c r="PK317" s="5"/>
      <c r="PL317" s="5"/>
      <c r="PM317" s="5"/>
      <c r="PN317" s="5"/>
      <c r="PO317" s="5"/>
      <c r="PP317" s="5"/>
      <c r="PQ317" s="5"/>
      <c r="PR317" s="5"/>
      <c r="PS317" s="5"/>
      <c r="PT317" s="5"/>
      <c r="PU317" s="5"/>
      <c r="PV317" s="5"/>
      <c r="PW317" s="5"/>
      <c r="PX317" s="5"/>
      <c r="PY317" s="5"/>
      <c r="PZ317" s="5"/>
      <c r="QA317" s="5"/>
      <c r="QB317" s="5"/>
      <c r="QC317" s="5"/>
      <c r="QD317" s="5"/>
      <c r="QE317" s="5"/>
      <c r="QF317" s="5"/>
      <c r="QG317" s="5"/>
      <c r="QH317" s="5"/>
      <c r="QI317" s="5"/>
      <c r="QJ317" s="5"/>
      <c r="QK317" s="5"/>
      <c r="QL317" s="5"/>
      <c r="QM317" s="5"/>
      <c r="QN317" s="5"/>
      <c r="QO317" s="5"/>
      <c r="QP317" s="5"/>
      <c r="QQ317" s="5"/>
      <c r="QR317" s="5"/>
      <c r="QS317" s="5"/>
      <c r="QT317" s="5"/>
      <c r="QU317" s="5"/>
      <c r="QV317" s="5"/>
      <c r="QW317" s="5"/>
      <c r="QX317" s="5"/>
      <c r="QY317" s="5"/>
      <c r="QZ317" s="5"/>
      <c r="RA317" s="5"/>
      <c r="RB317" s="5"/>
      <c r="RC317" s="5"/>
      <c r="RD317" s="5"/>
      <c r="RE317" s="5"/>
      <c r="RF317" s="5"/>
      <c r="RG317" s="5"/>
      <c r="RH317" s="5"/>
      <c r="RI317" s="5"/>
      <c r="RJ317" s="5"/>
      <c r="RK317" s="5"/>
      <c r="RL317" s="5"/>
      <c r="RM317" s="5"/>
      <c r="RN317" s="5"/>
      <c r="RO317" s="5"/>
      <c r="RP317" s="5"/>
      <c r="RQ317" s="5"/>
      <c r="RR317" s="5"/>
      <c r="RS317" s="5"/>
      <c r="RT317" s="5"/>
      <c r="RU317" s="5"/>
      <c r="RV317" s="5"/>
      <c r="RW317" s="5"/>
      <c r="RX317" s="5"/>
      <c r="RY317" s="5"/>
      <c r="RZ317" s="5"/>
      <c r="SA317" s="5"/>
      <c r="SB317" s="5"/>
      <c r="SC317" s="5"/>
      <c r="SD317" s="5"/>
      <c r="SE317" s="5"/>
      <c r="SF317" s="5"/>
      <c r="SG317" s="5"/>
      <c r="SH317" s="5"/>
      <c r="SI317" s="5"/>
      <c r="SJ317" s="5"/>
      <c r="SK317" s="5"/>
      <c r="SL317" s="5"/>
      <c r="SM317" s="5"/>
      <c r="SN317" s="5"/>
      <c r="SO317" s="5"/>
      <c r="SP317" s="5"/>
      <c r="SQ317" s="5"/>
      <c r="SR317" s="5"/>
      <c r="SS317" s="5"/>
      <c r="ST317" s="5"/>
      <c r="SU317" s="5"/>
      <c r="SV317" s="5"/>
      <c r="SW317" s="5"/>
      <c r="SX317" s="5"/>
      <c r="SY317" s="5"/>
      <c r="SZ317" s="5"/>
      <c r="TA317" s="5"/>
      <c r="TB317" s="5"/>
      <c r="TC317" s="5"/>
      <c r="TD317" s="5"/>
      <c r="TE317" s="5"/>
      <c r="TF317" s="5"/>
      <c r="TG317" s="5"/>
      <c r="TH317" s="5"/>
      <c r="TI317" s="5"/>
      <c r="TJ317" s="5"/>
      <c r="TK317" s="5"/>
      <c r="TL317" s="5"/>
      <c r="TM317" s="5"/>
      <c r="TN317" s="5"/>
      <c r="TO317" s="5"/>
      <c r="TP317" s="5"/>
      <c r="TQ317" s="5"/>
      <c r="TR317" s="5"/>
      <c r="TS317" s="5"/>
      <c r="TT317" s="5"/>
      <c r="TU317" s="5"/>
      <c r="TV317" s="5"/>
      <c r="TW317" s="5"/>
      <c r="TX317" s="5"/>
      <c r="TY317" s="5"/>
      <c r="TZ317" s="5"/>
      <c r="UA317" s="5"/>
      <c r="UB317" s="5"/>
      <c r="UC317" s="5"/>
      <c r="UD317" s="5"/>
      <c r="UE317" s="5"/>
      <c r="UF317" s="5"/>
      <c r="UG317" s="5"/>
      <c r="UH317" s="5"/>
      <c r="UI317" s="5"/>
      <c r="UJ317" s="5"/>
      <c r="UK317" s="5"/>
      <c r="UL317" s="5"/>
      <c r="UM317" s="5"/>
      <c r="UN317" s="5"/>
      <c r="UO317" s="5"/>
      <c r="UP317" s="5"/>
      <c r="UQ317" s="5"/>
      <c r="UR317" s="5"/>
      <c r="US317" s="5"/>
      <c r="UT317" s="5"/>
      <c r="UU317" s="5"/>
      <c r="UV317" s="5"/>
      <c r="UW317" s="5"/>
      <c r="UX317" s="5"/>
      <c r="UY317" s="5"/>
      <c r="UZ317" s="5"/>
      <c r="VA317" s="5"/>
      <c r="VB317" s="5"/>
      <c r="VC317" s="5"/>
      <c r="VD317" s="5"/>
      <c r="VE317" s="5"/>
      <c r="VF317" s="5"/>
      <c r="VG317" s="5"/>
      <c r="VH317" s="5"/>
      <c r="VI317" s="5"/>
      <c r="VJ317" s="5"/>
      <c r="VK317" s="5"/>
      <c r="VL317" s="5"/>
      <c r="VM317" s="5"/>
      <c r="VN317" s="5"/>
      <c r="VO317" s="5"/>
      <c r="VP317" s="5"/>
      <c r="VQ317" s="5"/>
      <c r="VR317" s="5"/>
      <c r="VS317" s="5"/>
      <c r="VT317" s="5"/>
      <c r="VU317" s="5"/>
      <c r="VV317" s="5"/>
      <c r="VW317" s="5"/>
      <c r="VX317" s="5"/>
      <c r="VY317" s="5"/>
      <c r="VZ317" s="5"/>
      <c r="WA317" s="5"/>
      <c r="WB317" s="5"/>
      <c r="WC317" s="5"/>
      <c r="WD317" s="5"/>
      <c r="WE317" s="5"/>
      <c r="WF317" s="5"/>
      <c r="WG317" s="5"/>
      <c r="WH317" s="5"/>
      <c r="WI317" s="5"/>
      <c r="WJ317" s="5"/>
      <c r="WK317" s="5"/>
      <c r="WL317" s="5"/>
      <c r="WM317" s="5"/>
      <c r="WN317" s="5"/>
      <c r="WO317" s="5"/>
      <c r="WP317" s="5"/>
      <c r="WQ317" s="5"/>
      <c r="WR317" s="5"/>
      <c r="WS317" s="5"/>
      <c r="WT317" s="5"/>
      <c r="WU317" s="5"/>
      <c r="WV317" s="5"/>
      <c r="WW317" s="5"/>
      <c r="WX317" s="5"/>
      <c r="WY317" s="5"/>
      <c r="WZ317" s="5"/>
      <c r="XA317" s="5"/>
      <c r="XB317" s="5"/>
      <c r="XC317" s="5"/>
      <c r="XD317" s="5"/>
      <c r="XE317" s="5"/>
      <c r="XF317" s="5"/>
      <c r="XG317" s="5"/>
      <c r="XH317" s="5"/>
      <c r="XI317" s="5"/>
      <c r="XJ317" s="5"/>
      <c r="XK317" s="5"/>
      <c r="XL317" s="5"/>
      <c r="XM317" s="5"/>
      <c r="XN317" s="5"/>
      <c r="XO317" s="5"/>
      <c r="XP317" s="5"/>
      <c r="XQ317" s="5"/>
      <c r="XR317" s="5"/>
      <c r="XS317" s="5"/>
      <c r="XT317" s="5"/>
      <c r="XU317" s="5"/>
      <c r="XV317" s="5"/>
      <c r="XW317" s="5"/>
      <c r="XX317" s="5"/>
      <c r="XY317" s="5"/>
      <c r="XZ317" s="5"/>
      <c r="YA317" s="5"/>
      <c r="YB317" s="5"/>
      <c r="YC317" s="5"/>
      <c r="YD317" s="5"/>
      <c r="YE317" s="5"/>
      <c r="YF317" s="5"/>
      <c r="YG317" s="5"/>
      <c r="YH317" s="5"/>
      <c r="YI317" s="5"/>
      <c r="YJ317" s="5"/>
      <c r="YK317" s="5"/>
      <c r="YL317" s="5"/>
      <c r="YM317" s="5"/>
      <c r="YN317" s="5"/>
      <c r="YO317" s="5"/>
      <c r="YP317" s="5"/>
      <c r="YQ317" s="5"/>
      <c r="YR317" s="5"/>
      <c r="YS317" s="5"/>
      <c r="YT317" s="5"/>
      <c r="YU317" s="5"/>
      <c r="YV317" s="5"/>
      <c r="YW317" s="5"/>
      <c r="YX317" s="5"/>
      <c r="YY317" s="5"/>
      <c r="YZ317" s="5"/>
      <c r="ZA317" s="5"/>
      <c r="ZB317" s="5"/>
      <c r="ZC317" s="5"/>
      <c r="ZD317" s="5"/>
      <c r="ZE317" s="5"/>
      <c r="ZF317" s="5"/>
      <c r="ZG317" s="5"/>
      <c r="ZH317" s="5"/>
      <c r="ZI317" s="5"/>
      <c r="ZJ317" s="5"/>
      <c r="ZK317" s="5"/>
      <c r="ZL317" s="5"/>
      <c r="ZM317" s="5"/>
      <c r="ZN317" s="5"/>
      <c r="ZO317" s="5"/>
      <c r="ZP317" s="5"/>
      <c r="ZQ317" s="5"/>
      <c r="ZR317" s="5"/>
      <c r="ZS317" s="5"/>
      <c r="ZT317" s="5"/>
      <c r="ZU317" s="5"/>
      <c r="ZV317" s="5"/>
      <c r="ZW317" s="5"/>
      <c r="ZX317" s="5"/>
      <c r="ZY317" s="5"/>
      <c r="ZZ317" s="5"/>
      <c r="AAA317" s="5"/>
      <c r="AAB317" s="5"/>
      <c r="AAC317" s="5"/>
      <c r="AAD317" s="5"/>
      <c r="AAE317" s="5"/>
      <c r="AAF317" s="5"/>
      <c r="AAG317" s="5"/>
      <c r="AAH317" s="5"/>
      <c r="AAI317" s="5"/>
      <c r="AAJ317" s="5"/>
      <c r="AAK317" s="5"/>
      <c r="AAL317" s="5"/>
      <c r="AAM317" s="5"/>
      <c r="AAN317" s="5"/>
      <c r="AAO317" s="5"/>
      <c r="AAP317" s="5"/>
      <c r="AAQ317" s="5"/>
      <c r="AAR317" s="5"/>
      <c r="AAS317" s="5"/>
      <c r="AAT317" s="5"/>
      <c r="AAU317" s="5"/>
      <c r="AAV317" s="5"/>
      <c r="AAW317" s="5"/>
      <c r="AAX317" s="5"/>
      <c r="AAY317" s="5"/>
      <c r="AAZ317" s="5"/>
      <c r="ABA317" s="5"/>
      <c r="ABB317" s="5"/>
      <c r="ABC317" s="5"/>
      <c r="ABD317" s="5"/>
      <c r="ABE317" s="5"/>
      <c r="ABF317" s="5"/>
      <c r="ABG317" s="5"/>
      <c r="ABH317" s="5"/>
      <c r="ABI317" s="5"/>
      <c r="ABJ317" s="5"/>
      <c r="ABK317" s="5"/>
      <c r="ABL317" s="5"/>
      <c r="ABM317" s="5"/>
      <c r="ABN317" s="5"/>
      <c r="ABO317" s="5"/>
      <c r="ABP317" s="5"/>
      <c r="ABQ317" s="5"/>
      <c r="ABR317" s="5"/>
      <c r="ABS317" s="5"/>
      <c r="ABT317" s="5"/>
      <c r="ABU317" s="5"/>
      <c r="ABV317" s="5"/>
      <c r="ABW317" s="5"/>
      <c r="ABX317" s="5"/>
      <c r="ABY317" s="5"/>
      <c r="ABZ317" s="5"/>
      <c r="ACA317" s="5"/>
      <c r="ACB317" s="5"/>
      <c r="ACC317" s="5"/>
      <c r="ACD317" s="5"/>
      <c r="ACE317" s="5"/>
      <c r="ACF317" s="5"/>
      <c r="ACG317" s="5"/>
      <c r="ACH317" s="5"/>
      <c r="ACI317" s="5"/>
      <c r="ACJ317" s="5"/>
      <c r="ACK317" s="5"/>
      <c r="ACL317" s="5"/>
      <c r="ACM317" s="5"/>
      <c r="ACN317" s="5"/>
      <c r="ACO317" s="5"/>
      <c r="ACP317" s="5"/>
      <c r="ACQ317" s="5"/>
      <c r="ACR317" s="5"/>
      <c r="ACS317" s="5"/>
      <c r="ACT317" s="5"/>
      <c r="ACU317" s="5"/>
      <c r="ACV317" s="5"/>
      <c r="ACW317" s="5"/>
      <c r="ACX317" s="5"/>
      <c r="ACY317" s="5"/>
      <c r="ACZ317" s="5"/>
      <c r="ADA317" s="5"/>
      <c r="ADB317" s="5"/>
      <c r="ADC317" s="5"/>
      <c r="ADD317" s="5"/>
      <c r="ADE317" s="5"/>
      <c r="ADF317" s="5"/>
      <c r="ADG317" s="5"/>
      <c r="ADH317" s="5"/>
      <c r="ADI317" s="5"/>
      <c r="ADJ317" s="5"/>
      <c r="ADK317" s="5"/>
      <c r="ADL317" s="5"/>
      <c r="ADM317" s="5"/>
      <c r="ADN317" s="5"/>
      <c r="ADO317" s="5"/>
      <c r="ADP317" s="5"/>
      <c r="ADQ317" s="5"/>
      <c r="ADR317" s="5"/>
      <c r="ADS317" s="5"/>
      <c r="ADT317" s="5"/>
      <c r="ADU317" s="5"/>
      <c r="ADV317" s="5"/>
      <c r="ADW317" s="5"/>
      <c r="ADX317" s="5"/>
      <c r="ADY317" s="5"/>
      <c r="ADZ317" s="5"/>
      <c r="AEA317" s="5"/>
      <c r="AEB317" s="5"/>
      <c r="AEC317" s="5"/>
      <c r="AED317" s="5"/>
      <c r="AEE317" s="5"/>
      <c r="AEF317" s="5"/>
      <c r="AEG317" s="5"/>
      <c r="AEH317" s="5"/>
      <c r="AEI317" s="5"/>
      <c r="AEJ317" s="5"/>
      <c r="AEK317" s="5"/>
      <c r="AEL317" s="5"/>
      <c r="AEM317" s="5"/>
      <c r="AEN317" s="5"/>
      <c r="AEO317" s="5"/>
      <c r="AEP317" s="5"/>
      <c r="AEQ317" s="5"/>
      <c r="AER317" s="5"/>
      <c r="AES317" s="5"/>
      <c r="AET317" s="5"/>
      <c r="AEU317" s="5"/>
      <c r="AEV317" s="5"/>
      <c r="AEW317" s="5"/>
      <c r="AEX317" s="5"/>
      <c r="AEY317" s="5"/>
      <c r="AEZ317" s="5"/>
      <c r="AFA317" s="5"/>
      <c r="AFB317" s="5"/>
      <c r="AFC317" s="5"/>
      <c r="AFD317" s="5"/>
      <c r="AFE317" s="5"/>
      <c r="AFF317" s="5"/>
      <c r="AFG317" s="5"/>
      <c r="AFH317" s="5"/>
      <c r="AFI317" s="5"/>
      <c r="AFJ317" s="5"/>
      <c r="AFK317" s="5"/>
      <c r="AFL317" s="5"/>
      <c r="AFM317" s="5"/>
      <c r="AFN317" s="5"/>
      <c r="AFO317" s="5"/>
      <c r="AFP317" s="5"/>
      <c r="AFQ317" s="5"/>
      <c r="AFR317" s="5"/>
      <c r="AFS317" s="5"/>
      <c r="AFT317" s="5"/>
      <c r="AFU317" s="5"/>
      <c r="AFV317" s="5"/>
      <c r="AFW317" s="5"/>
      <c r="AFX317" s="5"/>
      <c r="AFY317" s="5"/>
      <c r="AFZ317" s="5"/>
      <c r="AGA317" s="5"/>
      <c r="AGB317" s="5"/>
      <c r="AGC317" s="5"/>
      <c r="AGD317" s="5"/>
      <c r="AGE317" s="5"/>
      <c r="AGF317" s="5"/>
      <c r="AGG317" s="5"/>
      <c r="AGH317" s="5"/>
      <c r="AGI317" s="5"/>
      <c r="AGJ317" s="5"/>
      <c r="AGK317" s="5"/>
      <c r="AGL317" s="5"/>
      <c r="AGM317" s="5"/>
      <c r="AGN317" s="5"/>
      <c r="AGO317" s="5"/>
      <c r="AGP317" s="5"/>
      <c r="AGQ317" s="5"/>
      <c r="AGR317" s="5"/>
      <c r="AGS317" s="5"/>
      <c r="AGT317" s="5"/>
      <c r="AGU317" s="5"/>
      <c r="AGV317" s="5"/>
      <c r="AGW317" s="5"/>
      <c r="AGX317" s="5"/>
      <c r="AGY317" s="5"/>
      <c r="AGZ317" s="5"/>
      <c r="AHA317" s="5"/>
      <c r="AHB317" s="5"/>
      <c r="AHC317" s="5"/>
      <c r="AHD317" s="5"/>
      <c r="AHE317" s="5"/>
      <c r="AHF317" s="5"/>
      <c r="AHG317" s="5"/>
      <c r="AHH317" s="5"/>
      <c r="AHI317" s="5"/>
      <c r="AHJ317" s="5"/>
      <c r="AHK317" s="5"/>
      <c r="AHL317" s="5"/>
      <c r="AHM317" s="5"/>
      <c r="AHN317" s="5"/>
      <c r="AHO317" s="5"/>
      <c r="AHP317" s="5"/>
      <c r="AHQ317" s="5"/>
      <c r="AHR317" s="5"/>
    </row>
    <row r="318" spans="1:902" ht="19.5">
      <c r="A318" s="140"/>
      <c r="B318" s="37"/>
      <c r="C318" s="37"/>
      <c r="D318" s="141"/>
      <c r="E318" s="48"/>
      <c r="F318" s="48"/>
      <c r="G318" s="142"/>
      <c r="H318" s="153">
        <v>2.5099999999999998</v>
      </c>
      <c r="I318" s="147">
        <v>1E-3</v>
      </c>
      <c r="J318" s="71">
        <v>-7.43E-3</v>
      </c>
      <c r="K318" s="144">
        <v>1.0000000000000001E-5</v>
      </c>
      <c r="Q318" s="122"/>
      <c r="X318" s="121"/>
      <c r="Y318" s="48"/>
      <c r="Z318" s="48"/>
      <c r="AA318" s="49"/>
      <c r="AB318" s="105"/>
      <c r="AC318" s="106"/>
      <c r="AD318" s="5"/>
      <c r="AE318" s="5"/>
      <c r="AF318" s="5"/>
      <c r="AG318" s="106"/>
      <c r="AH318" s="106"/>
      <c r="AI318" s="122"/>
      <c r="AJ318" s="134"/>
      <c r="AK318" s="134"/>
      <c r="AL318" s="134"/>
      <c r="AM318" s="14"/>
      <c r="AO318" s="5"/>
      <c r="AP318" s="5"/>
      <c r="AQ318" s="5"/>
      <c r="AR318" s="5"/>
      <c r="AS318" s="135"/>
      <c r="AT318" s="135"/>
      <c r="AU318" s="135"/>
      <c r="AV318" s="5"/>
      <c r="AW318" s="5"/>
      <c r="AX318" s="5"/>
      <c r="AY318" s="122"/>
      <c r="AZ318" s="137"/>
      <c r="BA318" s="145"/>
      <c r="BB318" s="139"/>
      <c r="BC318" s="5"/>
      <c r="BD318" s="5"/>
      <c r="BE318" s="5"/>
      <c r="BF318" s="5"/>
      <c r="BG318" s="5"/>
      <c r="BH318" s="5"/>
      <c r="BI318" s="5"/>
      <c r="BJ318" s="5"/>
      <c r="BK318" s="5"/>
      <c r="BL318" s="5"/>
      <c r="BM318" s="5"/>
      <c r="BN318" s="5"/>
      <c r="BO318" s="5"/>
      <c r="BP318" s="5"/>
      <c r="BQ318" s="5"/>
      <c r="BR318" s="5"/>
      <c r="BS318" s="5"/>
      <c r="BT318" s="5"/>
      <c r="BU318" s="5"/>
      <c r="BV318" s="5"/>
      <c r="BW318" s="5"/>
      <c r="BX318" s="5"/>
      <c r="BY318" s="5"/>
      <c r="BZ318" s="5"/>
      <c r="CA318" s="5"/>
      <c r="CB318" s="5"/>
      <c r="CC318" s="5"/>
      <c r="CD318" s="5"/>
      <c r="CE318" s="5"/>
      <c r="CF318" s="5"/>
      <c r="CG318" s="5"/>
      <c r="CH318" s="5"/>
      <c r="CI318" s="5"/>
      <c r="CJ318" s="5"/>
      <c r="CK318" s="5"/>
      <c r="CL318" s="5"/>
      <c r="CM318" s="5"/>
      <c r="CN318" s="5"/>
      <c r="CO318" s="5"/>
      <c r="CP318" s="5"/>
      <c r="CQ318" s="5"/>
      <c r="CR318" s="5"/>
      <c r="CS318" s="5"/>
      <c r="CT318" s="5"/>
      <c r="CU318" s="5"/>
      <c r="CV318" s="5"/>
      <c r="CW318" s="5"/>
      <c r="CX318" s="5"/>
      <c r="CY318" s="5"/>
      <c r="CZ318" s="5"/>
      <c r="DA318" s="5"/>
      <c r="DB318" s="5"/>
      <c r="DC318" s="5"/>
      <c r="DD318" s="5"/>
      <c r="DE318" s="5"/>
      <c r="DF318" s="5"/>
      <c r="DG318" s="5"/>
      <c r="DH318" s="5"/>
      <c r="DI318" s="5"/>
      <c r="DJ318" s="5"/>
      <c r="DK318" s="5"/>
      <c r="DL318" s="5"/>
      <c r="DM318" s="5"/>
      <c r="DN318" s="5"/>
      <c r="DO318" s="5"/>
      <c r="DP318" s="5"/>
      <c r="DQ318" s="5"/>
      <c r="DR318" s="5"/>
      <c r="DS318" s="5"/>
      <c r="DT318" s="5"/>
      <c r="DU318" s="5"/>
      <c r="DV318" s="5"/>
      <c r="DW318" s="5"/>
      <c r="DX318" s="5"/>
      <c r="DY318" s="5"/>
      <c r="DZ318" s="5"/>
      <c r="EA318" s="5"/>
      <c r="EB318" s="5"/>
      <c r="EC318" s="5"/>
      <c r="ED318" s="5"/>
      <c r="EE318" s="5"/>
      <c r="EF318" s="5"/>
      <c r="EG318" s="5"/>
      <c r="EH318" s="5"/>
      <c r="EI318" s="5"/>
      <c r="EJ318" s="5"/>
      <c r="EK318" s="5"/>
      <c r="EL318" s="5"/>
      <c r="EM318" s="5"/>
      <c r="EN318" s="5"/>
      <c r="EO318" s="5"/>
      <c r="EP318" s="5"/>
      <c r="EQ318" s="5"/>
      <c r="ER318" s="5"/>
      <c r="ES318" s="5"/>
      <c r="ET318" s="5"/>
      <c r="EU318" s="5"/>
      <c r="EV318" s="5"/>
      <c r="EW318" s="5"/>
      <c r="EX318" s="5"/>
      <c r="EY318" s="5"/>
      <c r="EZ318" s="5"/>
      <c r="FA318" s="5"/>
      <c r="FB318" s="5"/>
      <c r="FC318" s="5"/>
      <c r="FD318" s="5"/>
      <c r="FE318" s="5"/>
      <c r="FF318" s="5"/>
      <c r="FG318" s="5"/>
      <c r="FH318" s="5"/>
      <c r="FI318" s="5"/>
      <c r="FJ318" s="5"/>
      <c r="FK318" s="5"/>
      <c r="FL318" s="5"/>
      <c r="FM318" s="5"/>
      <c r="FN318" s="5"/>
      <c r="FO318" s="5"/>
      <c r="FP318" s="5"/>
      <c r="FQ318" s="5"/>
      <c r="FR318" s="5"/>
      <c r="FS318" s="5"/>
      <c r="FT318" s="5"/>
      <c r="FU318" s="5"/>
      <c r="FV318" s="5"/>
      <c r="FW318" s="5"/>
      <c r="FX318" s="5"/>
      <c r="FY318" s="5"/>
      <c r="FZ318" s="5"/>
      <c r="GA318" s="5"/>
      <c r="GB318" s="5"/>
      <c r="GC318" s="5"/>
      <c r="GD318" s="5"/>
      <c r="GE318" s="5"/>
      <c r="GF318" s="5"/>
      <c r="GG318" s="5"/>
      <c r="GH318" s="5"/>
      <c r="GI318" s="5"/>
      <c r="GJ318" s="5"/>
      <c r="GK318" s="5"/>
      <c r="GL318" s="5"/>
      <c r="GM318" s="5"/>
      <c r="GN318" s="5"/>
      <c r="GO318" s="5"/>
      <c r="GP318" s="5"/>
      <c r="GQ318" s="5"/>
      <c r="GR318" s="5"/>
      <c r="GS318" s="5"/>
      <c r="GT318" s="5"/>
      <c r="GU318" s="5"/>
      <c r="GV318" s="5"/>
      <c r="GW318" s="5"/>
      <c r="GX318" s="5"/>
      <c r="GY318" s="5"/>
      <c r="GZ318" s="5"/>
      <c r="HA318" s="5"/>
      <c r="HB318" s="5"/>
      <c r="HC318" s="5"/>
      <c r="HD318" s="5"/>
      <c r="HE318" s="5"/>
      <c r="HF318" s="5"/>
      <c r="HG318" s="5"/>
      <c r="HH318" s="5"/>
      <c r="HI318" s="5"/>
      <c r="HJ318" s="5"/>
      <c r="HK318" s="5"/>
      <c r="HL318" s="5"/>
      <c r="HM318" s="5"/>
      <c r="HN318" s="5"/>
      <c r="HO318" s="5"/>
      <c r="HP318" s="5"/>
      <c r="HQ318" s="5"/>
      <c r="HR318" s="5"/>
      <c r="HS318" s="5"/>
      <c r="HT318" s="5"/>
      <c r="HU318" s="5"/>
      <c r="HV318" s="5"/>
      <c r="HW318" s="5"/>
      <c r="HX318" s="5"/>
      <c r="HY318" s="5"/>
      <c r="HZ318" s="5"/>
      <c r="IA318" s="5"/>
      <c r="IB318" s="5"/>
      <c r="IC318" s="5"/>
      <c r="ID318" s="5"/>
      <c r="IE318" s="5"/>
      <c r="IF318" s="5"/>
      <c r="IG318" s="5"/>
      <c r="IH318" s="5"/>
      <c r="II318" s="5"/>
      <c r="IJ318" s="5"/>
      <c r="IK318" s="5"/>
      <c r="IL318" s="5"/>
      <c r="IM318" s="5"/>
      <c r="IN318" s="5"/>
      <c r="IO318" s="5"/>
      <c r="IP318" s="5"/>
      <c r="IQ318" s="5"/>
      <c r="IR318" s="5"/>
      <c r="IS318" s="5"/>
      <c r="IT318" s="5"/>
      <c r="IU318" s="5"/>
      <c r="IV318" s="5"/>
      <c r="IW318" s="5"/>
      <c r="IX318" s="5"/>
      <c r="IY318" s="5"/>
      <c r="IZ318" s="5"/>
      <c r="JA318" s="5"/>
      <c r="JB318" s="5"/>
      <c r="JC318" s="5"/>
      <c r="JD318" s="5"/>
      <c r="JE318" s="5"/>
      <c r="JF318" s="5"/>
      <c r="JG318" s="5"/>
      <c r="JH318" s="5"/>
      <c r="JI318" s="5"/>
      <c r="JJ318" s="5"/>
      <c r="JK318" s="5"/>
      <c r="JL318" s="5"/>
      <c r="JM318" s="5"/>
      <c r="JN318" s="5"/>
      <c r="JO318" s="5"/>
      <c r="JP318" s="5"/>
      <c r="JQ318" s="5"/>
      <c r="JR318" s="5"/>
      <c r="JS318" s="5"/>
      <c r="JT318" s="5"/>
      <c r="JU318" s="5"/>
      <c r="JV318" s="5"/>
      <c r="JW318" s="5"/>
      <c r="JX318" s="5"/>
      <c r="JY318" s="5"/>
      <c r="JZ318" s="5"/>
      <c r="KA318" s="5"/>
      <c r="KB318" s="5"/>
      <c r="KC318" s="5"/>
      <c r="KD318" s="5"/>
      <c r="KE318" s="5"/>
      <c r="KF318" s="5"/>
      <c r="KG318" s="5"/>
      <c r="KH318" s="5"/>
      <c r="KI318" s="5"/>
      <c r="KJ318" s="5"/>
      <c r="KK318" s="5"/>
      <c r="KL318" s="5"/>
      <c r="KM318" s="5"/>
      <c r="KN318" s="5"/>
      <c r="KO318" s="5"/>
      <c r="KP318" s="5"/>
      <c r="KQ318" s="5"/>
      <c r="KR318" s="5"/>
      <c r="KS318" s="5"/>
      <c r="KT318" s="5"/>
      <c r="KU318" s="5"/>
      <c r="KV318" s="5"/>
      <c r="KW318" s="5"/>
      <c r="KX318" s="5"/>
      <c r="KY318" s="5"/>
      <c r="KZ318" s="5"/>
      <c r="LA318" s="5"/>
      <c r="LB318" s="5"/>
      <c r="LC318" s="5"/>
      <c r="LD318" s="5"/>
      <c r="LE318" s="5"/>
      <c r="LF318" s="5"/>
      <c r="LG318" s="5"/>
      <c r="LH318" s="5"/>
      <c r="LI318" s="5"/>
      <c r="LJ318" s="5"/>
      <c r="LK318" s="5"/>
      <c r="LL318" s="5"/>
      <c r="LM318" s="5"/>
      <c r="LN318" s="5"/>
      <c r="LO318" s="5"/>
      <c r="LP318" s="5"/>
      <c r="LQ318" s="5"/>
      <c r="LR318" s="5"/>
      <c r="LS318" s="5"/>
      <c r="LT318" s="5"/>
      <c r="LU318" s="5"/>
      <c r="LV318" s="5"/>
      <c r="LW318" s="5"/>
      <c r="LX318" s="5"/>
      <c r="LY318" s="5"/>
      <c r="LZ318" s="5"/>
      <c r="MA318" s="5"/>
      <c r="MB318" s="5"/>
      <c r="MC318" s="5"/>
      <c r="MD318" s="5"/>
      <c r="ME318" s="5"/>
      <c r="MF318" s="5"/>
      <c r="MG318" s="5"/>
      <c r="MH318" s="5"/>
      <c r="MI318" s="5"/>
      <c r="MJ318" s="5"/>
      <c r="MK318" s="5"/>
      <c r="ML318" s="5"/>
      <c r="MM318" s="5"/>
      <c r="MN318" s="5"/>
      <c r="MO318" s="5"/>
      <c r="MP318" s="5"/>
      <c r="MQ318" s="5"/>
      <c r="MR318" s="5"/>
      <c r="MS318" s="5"/>
      <c r="MT318" s="5"/>
      <c r="MU318" s="5"/>
      <c r="MV318" s="5"/>
      <c r="MW318" s="5"/>
      <c r="MX318" s="5"/>
      <c r="MY318" s="5"/>
      <c r="MZ318" s="5"/>
      <c r="NA318" s="5"/>
      <c r="NB318" s="5"/>
      <c r="NC318" s="5"/>
      <c r="ND318" s="5"/>
      <c r="NE318" s="5"/>
      <c r="NF318" s="5"/>
      <c r="NG318" s="5"/>
      <c r="NH318" s="5"/>
      <c r="NI318" s="5"/>
      <c r="NJ318" s="5"/>
      <c r="NK318" s="5"/>
      <c r="NL318" s="5"/>
      <c r="NM318" s="5"/>
      <c r="NN318" s="5"/>
      <c r="NO318" s="5"/>
      <c r="NP318" s="5"/>
      <c r="NQ318" s="5"/>
      <c r="NR318" s="5"/>
      <c r="NS318" s="5"/>
      <c r="NT318" s="5"/>
      <c r="NU318" s="5"/>
      <c r="NV318" s="5"/>
      <c r="NW318" s="5"/>
      <c r="NX318" s="5"/>
      <c r="NY318" s="5"/>
      <c r="NZ318" s="5"/>
      <c r="OA318" s="5"/>
      <c r="OB318" s="5"/>
      <c r="OC318" s="5"/>
      <c r="OD318" s="5"/>
      <c r="OE318" s="5"/>
      <c r="OF318" s="5"/>
      <c r="OG318" s="5"/>
      <c r="OH318" s="5"/>
      <c r="OI318" s="5"/>
      <c r="OJ318" s="5"/>
      <c r="OK318" s="5"/>
      <c r="OL318" s="5"/>
      <c r="OM318" s="5"/>
      <c r="ON318" s="5"/>
      <c r="OO318" s="5"/>
      <c r="OP318" s="5"/>
      <c r="OQ318" s="5"/>
      <c r="OR318" s="5"/>
      <c r="OS318" s="5"/>
      <c r="OT318" s="5"/>
      <c r="OU318" s="5"/>
      <c r="OV318" s="5"/>
      <c r="OW318" s="5"/>
      <c r="OX318" s="5"/>
      <c r="OY318" s="5"/>
      <c r="OZ318" s="5"/>
      <c r="PA318" s="5"/>
      <c r="PB318" s="5"/>
      <c r="PC318" s="5"/>
      <c r="PD318" s="5"/>
      <c r="PE318" s="5"/>
      <c r="PF318" s="5"/>
      <c r="PG318" s="5"/>
      <c r="PH318" s="5"/>
      <c r="PI318" s="5"/>
      <c r="PJ318" s="5"/>
      <c r="PK318" s="5"/>
      <c r="PL318" s="5"/>
      <c r="PM318" s="5"/>
      <c r="PN318" s="5"/>
      <c r="PO318" s="5"/>
      <c r="PP318" s="5"/>
      <c r="PQ318" s="5"/>
      <c r="PR318" s="5"/>
      <c r="PS318" s="5"/>
      <c r="PT318" s="5"/>
      <c r="PU318" s="5"/>
      <c r="PV318" s="5"/>
      <c r="PW318" s="5"/>
      <c r="PX318" s="5"/>
      <c r="PY318" s="5"/>
      <c r="PZ318" s="5"/>
      <c r="QA318" s="5"/>
      <c r="QB318" s="5"/>
      <c r="QC318" s="5"/>
      <c r="QD318" s="5"/>
      <c r="QE318" s="5"/>
      <c r="QF318" s="5"/>
      <c r="QG318" s="5"/>
      <c r="QH318" s="5"/>
      <c r="QI318" s="5"/>
      <c r="QJ318" s="5"/>
      <c r="QK318" s="5"/>
      <c r="QL318" s="5"/>
      <c r="QM318" s="5"/>
      <c r="QN318" s="5"/>
      <c r="QO318" s="5"/>
      <c r="QP318" s="5"/>
      <c r="QQ318" s="5"/>
      <c r="QR318" s="5"/>
      <c r="QS318" s="5"/>
      <c r="QT318" s="5"/>
      <c r="QU318" s="5"/>
      <c r="QV318" s="5"/>
      <c r="QW318" s="5"/>
      <c r="QX318" s="5"/>
      <c r="QY318" s="5"/>
      <c r="QZ318" s="5"/>
      <c r="RA318" s="5"/>
      <c r="RB318" s="5"/>
      <c r="RC318" s="5"/>
      <c r="RD318" s="5"/>
      <c r="RE318" s="5"/>
      <c r="RF318" s="5"/>
      <c r="RG318" s="5"/>
      <c r="RH318" s="5"/>
      <c r="RI318" s="5"/>
      <c r="RJ318" s="5"/>
      <c r="RK318" s="5"/>
      <c r="RL318" s="5"/>
      <c r="RM318" s="5"/>
      <c r="RN318" s="5"/>
      <c r="RO318" s="5"/>
      <c r="RP318" s="5"/>
      <c r="RQ318" s="5"/>
      <c r="RR318" s="5"/>
      <c r="RS318" s="5"/>
      <c r="RT318" s="5"/>
      <c r="RU318" s="5"/>
      <c r="RV318" s="5"/>
      <c r="RW318" s="5"/>
      <c r="RX318" s="5"/>
      <c r="RY318" s="5"/>
      <c r="RZ318" s="5"/>
      <c r="SA318" s="5"/>
      <c r="SB318" s="5"/>
      <c r="SC318" s="5"/>
      <c r="SD318" s="5"/>
      <c r="SE318" s="5"/>
      <c r="SF318" s="5"/>
      <c r="SG318" s="5"/>
      <c r="SH318" s="5"/>
      <c r="SI318" s="5"/>
      <c r="SJ318" s="5"/>
      <c r="SK318" s="5"/>
      <c r="SL318" s="5"/>
      <c r="SM318" s="5"/>
      <c r="SN318" s="5"/>
      <c r="SO318" s="5"/>
      <c r="SP318" s="5"/>
      <c r="SQ318" s="5"/>
      <c r="SR318" s="5"/>
      <c r="SS318" s="5"/>
      <c r="ST318" s="5"/>
      <c r="SU318" s="5"/>
      <c r="SV318" s="5"/>
      <c r="SW318" s="5"/>
      <c r="SX318" s="5"/>
      <c r="SY318" s="5"/>
      <c r="SZ318" s="5"/>
      <c r="TA318" s="5"/>
      <c r="TB318" s="5"/>
      <c r="TC318" s="5"/>
      <c r="TD318" s="5"/>
      <c r="TE318" s="5"/>
      <c r="TF318" s="5"/>
      <c r="TG318" s="5"/>
      <c r="TH318" s="5"/>
      <c r="TI318" s="5"/>
      <c r="TJ318" s="5"/>
      <c r="TK318" s="5"/>
      <c r="TL318" s="5"/>
      <c r="TM318" s="5"/>
      <c r="TN318" s="5"/>
      <c r="TO318" s="5"/>
      <c r="TP318" s="5"/>
      <c r="TQ318" s="5"/>
      <c r="TR318" s="5"/>
      <c r="TS318" s="5"/>
      <c r="TT318" s="5"/>
      <c r="TU318" s="5"/>
      <c r="TV318" s="5"/>
      <c r="TW318" s="5"/>
      <c r="TX318" s="5"/>
      <c r="TY318" s="5"/>
      <c r="TZ318" s="5"/>
      <c r="UA318" s="5"/>
      <c r="UB318" s="5"/>
      <c r="UC318" s="5"/>
      <c r="UD318" s="5"/>
      <c r="UE318" s="5"/>
      <c r="UF318" s="5"/>
      <c r="UG318" s="5"/>
      <c r="UH318" s="5"/>
      <c r="UI318" s="5"/>
      <c r="UJ318" s="5"/>
      <c r="UK318" s="5"/>
      <c r="UL318" s="5"/>
      <c r="UM318" s="5"/>
      <c r="UN318" s="5"/>
      <c r="UO318" s="5"/>
      <c r="UP318" s="5"/>
      <c r="UQ318" s="5"/>
      <c r="UR318" s="5"/>
      <c r="US318" s="5"/>
      <c r="UT318" s="5"/>
      <c r="UU318" s="5"/>
      <c r="UV318" s="5"/>
      <c r="UW318" s="5"/>
      <c r="UX318" s="5"/>
      <c r="UY318" s="5"/>
      <c r="UZ318" s="5"/>
      <c r="VA318" s="5"/>
      <c r="VB318" s="5"/>
      <c r="VC318" s="5"/>
      <c r="VD318" s="5"/>
      <c r="VE318" s="5"/>
      <c r="VF318" s="5"/>
      <c r="VG318" s="5"/>
      <c r="VH318" s="5"/>
      <c r="VI318" s="5"/>
      <c r="VJ318" s="5"/>
      <c r="VK318" s="5"/>
      <c r="VL318" s="5"/>
      <c r="VM318" s="5"/>
      <c r="VN318" s="5"/>
      <c r="VO318" s="5"/>
      <c r="VP318" s="5"/>
      <c r="VQ318" s="5"/>
      <c r="VR318" s="5"/>
      <c r="VS318" s="5"/>
      <c r="VT318" s="5"/>
      <c r="VU318" s="5"/>
      <c r="VV318" s="5"/>
      <c r="VW318" s="5"/>
      <c r="VX318" s="5"/>
      <c r="VY318" s="5"/>
      <c r="VZ318" s="5"/>
      <c r="WA318" s="5"/>
      <c r="WB318" s="5"/>
      <c r="WC318" s="5"/>
      <c r="WD318" s="5"/>
      <c r="WE318" s="5"/>
      <c r="WF318" s="5"/>
      <c r="WG318" s="5"/>
      <c r="WH318" s="5"/>
      <c r="WI318" s="5"/>
      <c r="WJ318" s="5"/>
      <c r="WK318" s="5"/>
      <c r="WL318" s="5"/>
      <c r="WM318" s="5"/>
      <c r="WN318" s="5"/>
      <c r="WO318" s="5"/>
      <c r="WP318" s="5"/>
      <c r="WQ318" s="5"/>
      <c r="WR318" s="5"/>
      <c r="WS318" s="5"/>
      <c r="WT318" s="5"/>
      <c r="WU318" s="5"/>
      <c r="WV318" s="5"/>
      <c r="WW318" s="5"/>
      <c r="WX318" s="5"/>
      <c r="WY318" s="5"/>
      <c r="WZ318" s="5"/>
      <c r="XA318" s="5"/>
      <c r="XB318" s="5"/>
      <c r="XC318" s="5"/>
      <c r="XD318" s="5"/>
      <c r="XE318" s="5"/>
      <c r="XF318" s="5"/>
      <c r="XG318" s="5"/>
      <c r="XH318" s="5"/>
      <c r="XI318" s="5"/>
      <c r="XJ318" s="5"/>
      <c r="XK318" s="5"/>
      <c r="XL318" s="5"/>
      <c r="XM318" s="5"/>
      <c r="XN318" s="5"/>
      <c r="XO318" s="5"/>
      <c r="XP318" s="5"/>
      <c r="XQ318" s="5"/>
      <c r="XR318" s="5"/>
      <c r="XS318" s="5"/>
      <c r="XT318" s="5"/>
      <c r="XU318" s="5"/>
      <c r="XV318" s="5"/>
      <c r="XW318" s="5"/>
      <c r="XX318" s="5"/>
      <c r="XY318" s="5"/>
      <c r="XZ318" s="5"/>
      <c r="YA318" s="5"/>
      <c r="YB318" s="5"/>
      <c r="YC318" s="5"/>
      <c r="YD318" s="5"/>
      <c r="YE318" s="5"/>
      <c r="YF318" s="5"/>
      <c r="YG318" s="5"/>
      <c r="YH318" s="5"/>
      <c r="YI318" s="5"/>
      <c r="YJ318" s="5"/>
      <c r="YK318" s="5"/>
      <c r="YL318" s="5"/>
      <c r="YM318" s="5"/>
      <c r="YN318" s="5"/>
      <c r="YO318" s="5"/>
      <c r="YP318" s="5"/>
      <c r="YQ318" s="5"/>
      <c r="YR318" s="5"/>
      <c r="YS318" s="5"/>
      <c r="YT318" s="5"/>
      <c r="YU318" s="5"/>
      <c r="YV318" s="5"/>
      <c r="YW318" s="5"/>
      <c r="YX318" s="5"/>
      <c r="YY318" s="5"/>
      <c r="YZ318" s="5"/>
      <c r="ZA318" s="5"/>
      <c r="ZB318" s="5"/>
      <c r="ZC318" s="5"/>
      <c r="ZD318" s="5"/>
      <c r="ZE318" s="5"/>
      <c r="ZF318" s="5"/>
      <c r="ZG318" s="5"/>
      <c r="ZH318" s="5"/>
      <c r="ZI318" s="5"/>
      <c r="ZJ318" s="5"/>
      <c r="ZK318" s="5"/>
      <c r="ZL318" s="5"/>
      <c r="ZM318" s="5"/>
      <c r="ZN318" s="5"/>
      <c r="ZO318" s="5"/>
      <c r="ZP318" s="5"/>
      <c r="ZQ318" s="5"/>
      <c r="ZR318" s="5"/>
      <c r="ZS318" s="5"/>
      <c r="ZT318" s="5"/>
      <c r="ZU318" s="5"/>
      <c r="ZV318" s="5"/>
      <c r="ZW318" s="5"/>
      <c r="ZX318" s="5"/>
      <c r="ZY318" s="5"/>
      <c r="ZZ318" s="5"/>
      <c r="AAA318" s="5"/>
      <c r="AAB318" s="5"/>
      <c r="AAC318" s="5"/>
      <c r="AAD318" s="5"/>
      <c r="AAE318" s="5"/>
      <c r="AAF318" s="5"/>
      <c r="AAG318" s="5"/>
      <c r="AAH318" s="5"/>
      <c r="AAI318" s="5"/>
      <c r="AAJ318" s="5"/>
      <c r="AAK318" s="5"/>
      <c r="AAL318" s="5"/>
      <c r="AAM318" s="5"/>
      <c r="AAN318" s="5"/>
      <c r="AAO318" s="5"/>
      <c r="AAP318" s="5"/>
      <c r="AAQ318" s="5"/>
      <c r="AAR318" s="5"/>
      <c r="AAS318" s="5"/>
      <c r="AAT318" s="5"/>
      <c r="AAU318" s="5"/>
      <c r="AAV318" s="5"/>
      <c r="AAW318" s="5"/>
      <c r="AAX318" s="5"/>
      <c r="AAY318" s="5"/>
      <c r="AAZ318" s="5"/>
      <c r="ABA318" s="5"/>
      <c r="ABB318" s="5"/>
      <c r="ABC318" s="5"/>
      <c r="ABD318" s="5"/>
      <c r="ABE318" s="5"/>
      <c r="ABF318" s="5"/>
      <c r="ABG318" s="5"/>
      <c r="ABH318" s="5"/>
      <c r="ABI318" s="5"/>
      <c r="ABJ318" s="5"/>
      <c r="ABK318" s="5"/>
      <c r="ABL318" s="5"/>
      <c r="ABM318" s="5"/>
      <c r="ABN318" s="5"/>
      <c r="ABO318" s="5"/>
      <c r="ABP318" s="5"/>
      <c r="ABQ318" s="5"/>
      <c r="ABR318" s="5"/>
      <c r="ABS318" s="5"/>
      <c r="ABT318" s="5"/>
      <c r="ABU318" s="5"/>
      <c r="ABV318" s="5"/>
      <c r="ABW318" s="5"/>
      <c r="ABX318" s="5"/>
      <c r="ABY318" s="5"/>
      <c r="ABZ318" s="5"/>
      <c r="ACA318" s="5"/>
      <c r="ACB318" s="5"/>
      <c r="ACC318" s="5"/>
      <c r="ACD318" s="5"/>
      <c r="ACE318" s="5"/>
      <c r="ACF318" s="5"/>
      <c r="ACG318" s="5"/>
      <c r="ACH318" s="5"/>
      <c r="ACI318" s="5"/>
      <c r="ACJ318" s="5"/>
      <c r="ACK318" s="5"/>
      <c r="ACL318" s="5"/>
      <c r="ACM318" s="5"/>
      <c r="ACN318" s="5"/>
      <c r="ACO318" s="5"/>
      <c r="ACP318" s="5"/>
      <c r="ACQ318" s="5"/>
      <c r="ACR318" s="5"/>
      <c r="ACS318" s="5"/>
      <c r="ACT318" s="5"/>
      <c r="ACU318" s="5"/>
      <c r="ACV318" s="5"/>
      <c r="ACW318" s="5"/>
      <c r="ACX318" s="5"/>
      <c r="ACY318" s="5"/>
      <c r="ACZ318" s="5"/>
      <c r="ADA318" s="5"/>
      <c r="ADB318" s="5"/>
      <c r="ADC318" s="5"/>
      <c r="ADD318" s="5"/>
      <c r="ADE318" s="5"/>
      <c r="ADF318" s="5"/>
      <c r="ADG318" s="5"/>
      <c r="ADH318" s="5"/>
      <c r="ADI318" s="5"/>
      <c r="ADJ318" s="5"/>
      <c r="ADK318" s="5"/>
      <c r="ADL318" s="5"/>
      <c r="ADM318" s="5"/>
      <c r="ADN318" s="5"/>
      <c r="ADO318" s="5"/>
      <c r="ADP318" s="5"/>
      <c r="ADQ318" s="5"/>
      <c r="ADR318" s="5"/>
      <c r="ADS318" s="5"/>
      <c r="ADT318" s="5"/>
      <c r="ADU318" s="5"/>
      <c r="ADV318" s="5"/>
      <c r="ADW318" s="5"/>
      <c r="ADX318" s="5"/>
      <c r="ADY318" s="5"/>
      <c r="ADZ318" s="5"/>
      <c r="AEA318" s="5"/>
      <c r="AEB318" s="5"/>
      <c r="AEC318" s="5"/>
      <c r="AED318" s="5"/>
      <c r="AEE318" s="5"/>
      <c r="AEF318" s="5"/>
      <c r="AEG318" s="5"/>
      <c r="AEH318" s="5"/>
      <c r="AEI318" s="5"/>
      <c r="AEJ318" s="5"/>
      <c r="AEK318" s="5"/>
      <c r="AEL318" s="5"/>
      <c r="AEM318" s="5"/>
      <c r="AEN318" s="5"/>
      <c r="AEO318" s="5"/>
      <c r="AEP318" s="5"/>
      <c r="AEQ318" s="5"/>
      <c r="AER318" s="5"/>
      <c r="AES318" s="5"/>
      <c r="AET318" s="5"/>
      <c r="AEU318" s="5"/>
      <c r="AEV318" s="5"/>
      <c r="AEW318" s="5"/>
      <c r="AEX318" s="5"/>
      <c r="AEY318" s="5"/>
      <c r="AEZ318" s="5"/>
      <c r="AFA318" s="5"/>
      <c r="AFB318" s="5"/>
      <c r="AFC318" s="5"/>
      <c r="AFD318" s="5"/>
      <c r="AFE318" s="5"/>
      <c r="AFF318" s="5"/>
      <c r="AFG318" s="5"/>
      <c r="AFH318" s="5"/>
      <c r="AFI318" s="5"/>
      <c r="AFJ318" s="5"/>
      <c r="AFK318" s="5"/>
      <c r="AFL318" s="5"/>
      <c r="AFM318" s="5"/>
      <c r="AFN318" s="5"/>
      <c r="AFO318" s="5"/>
      <c r="AFP318" s="5"/>
      <c r="AFQ318" s="5"/>
      <c r="AFR318" s="5"/>
      <c r="AFS318" s="5"/>
      <c r="AFT318" s="5"/>
      <c r="AFU318" s="5"/>
      <c r="AFV318" s="5"/>
      <c r="AFW318" s="5"/>
      <c r="AFX318" s="5"/>
      <c r="AFY318" s="5"/>
      <c r="AFZ318" s="5"/>
      <c r="AGA318" s="5"/>
      <c r="AGB318" s="5"/>
      <c r="AGC318" s="5"/>
      <c r="AGD318" s="5"/>
      <c r="AGE318" s="5"/>
      <c r="AGF318" s="5"/>
      <c r="AGG318" s="5"/>
      <c r="AGH318" s="5"/>
      <c r="AGI318" s="5"/>
      <c r="AGJ318" s="5"/>
      <c r="AGK318" s="5"/>
      <c r="AGL318" s="5"/>
      <c r="AGM318" s="5"/>
      <c r="AGN318" s="5"/>
      <c r="AGO318" s="5"/>
      <c r="AGP318" s="5"/>
      <c r="AGQ318" s="5"/>
      <c r="AGR318" s="5"/>
      <c r="AGS318" s="5"/>
      <c r="AGT318" s="5"/>
      <c r="AGU318" s="5"/>
      <c r="AGV318" s="5"/>
      <c r="AGW318" s="5"/>
      <c r="AGX318" s="5"/>
      <c r="AGY318" s="5"/>
      <c r="AGZ318" s="5"/>
      <c r="AHA318" s="5"/>
      <c r="AHB318" s="5"/>
      <c r="AHC318" s="5"/>
      <c r="AHD318" s="5"/>
      <c r="AHE318" s="5"/>
      <c r="AHF318" s="5"/>
      <c r="AHG318" s="5"/>
      <c r="AHH318" s="5"/>
      <c r="AHI318" s="5"/>
      <c r="AHJ318" s="5"/>
      <c r="AHK318" s="5"/>
      <c r="AHL318" s="5"/>
      <c r="AHM318" s="5"/>
      <c r="AHN318" s="5"/>
      <c r="AHO318" s="5"/>
      <c r="AHP318" s="5"/>
      <c r="AHQ318" s="5"/>
      <c r="AHR318" s="5"/>
    </row>
    <row r="319" spans="1:902" ht="19.5">
      <c r="A319" s="140"/>
      <c r="B319" s="37"/>
      <c r="C319" s="37"/>
      <c r="D319" s="141"/>
      <c r="E319" s="48"/>
      <c r="F319" s="48"/>
      <c r="G319" s="142"/>
      <c r="H319" s="153">
        <v>2.6429999999999998</v>
      </c>
      <c r="I319" s="147">
        <v>1E-3</v>
      </c>
      <c r="J319" s="71">
        <v>-7.4000000000000003E-3</v>
      </c>
      <c r="K319" s="144">
        <v>1.0000000000000001E-5</v>
      </c>
      <c r="Q319" s="122"/>
      <c r="X319" s="121"/>
      <c r="Y319" s="48"/>
      <c r="Z319" s="48"/>
      <c r="AA319" s="49"/>
      <c r="AB319" s="105"/>
      <c r="AC319" s="106"/>
      <c r="AD319" s="5"/>
      <c r="AE319" s="5"/>
      <c r="AF319" s="5"/>
      <c r="AG319" s="106"/>
      <c r="AH319" s="106"/>
      <c r="AI319" s="122"/>
      <c r="AJ319" s="134"/>
      <c r="AK319" s="134"/>
      <c r="AL319" s="134"/>
      <c r="AM319" s="14"/>
      <c r="AO319" s="5"/>
      <c r="AP319" s="5"/>
      <c r="AQ319" s="5"/>
      <c r="AR319" s="5"/>
      <c r="AS319" s="135"/>
      <c r="AT319" s="135"/>
      <c r="AU319" s="135"/>
      <c r="AV319" s="5"/>
      <c r="AW319" s="5"/>
      <c r="AX319" s="5"/>
      <c r="AY319" s="122"/>
      <c r="AZ319" s="137"/>
      <c r="BA319" s="145"/>
      <c r="BB319" s="139"/>
      <c r="BC319" s="5"/>
      <c r="BD319" s="5"/>
      <c r="BE319" s="5"/>
      <c r="BF319" s="5"/>
      <c r="BG319" s="5"/>
      <c r="BH319" s="5"/>
      <c r="BI319" s="5"/>
      <c r="BJ319" s="5"/>
      <c r="BK319" s="5"/>
      <c r="BL319" s="5"/>
      <c r="BM319" s="5"/>
      <c r="BN319" s="5"/>
      <c r="BO319" s="5"/>
      <c r="BP319" s="5"/>
      <c r="BQ319" s="5"/>
      <c r="BR319" s="5"/>
      <c r="BS319" s="5"/>
      <c r="BT319" s="5"/>
      <c r="BU319" s="5"/>
      <c r="BV319" s="5"/>
      <c r="BW319" s="5"/>
      <c r="BX319" s="5"/>
      <c r="BY319" s="5"/>
      <c r="BZ319" s="5"/>
      <c r="CA319" s="5"/>
      <c r="CB319" s="5"/>
      <c r="CC319" s="5"/>
      <c r="CD319" s="5"/>
      <c r="CE319" s="5"/>
      <c r="CF319" s="5"/>
      <c r="CG319" s="5"/>
      <c r="CH319" s="5"/>
      <c r="CI319" s="5"/>
      <c r="CJ319" s="5"/>
      <c r="CK319" s="5"/>
      <c r="CL319" s="5"/>
      <c r="CM319" s="5"/>
      <c r="CN319" s="5"/>
      <c r="CO319" s="5"/>
      <c r="CP319" s="5"/>
      <c r="CQ319" s="5"/>
      <c r="CR319" s="5"/>
      <c r="CS319" s="5"/>
      <c r="CT319" s="5"/>
      <c r="CU319" s="5"/>
      <c r="CV319" s="5"/>
      <c r="CW319" s="5"/>
      <c r="CX319" s="5"/>
      <c r="CY319" s="5"/>
      <c r="CZ319" s="5"/>
      <c r="DA319" s="5"/>
      <c r="DB319" s="5"/>
      <c r="DC319" s="5"/>
      <c r="DD319" s="5"/>
      <c r="DE319" s="5"/>
      <c r="DF319" s="5"/>
      <c r="DG319" s="5"/>
      <c r="DH319" s="5"/>
      <c r="DI319" s="5"/>
      <c r="DJ319" s="5"/>
      <c r="DK319" s="5"/>
      <c r="DL319" s="5"/>
      <c r="DM319" s="5"/>
      <c r="DN319" s="5"/>
      <c r="DO319" s="5"/>
      <c r="DP319" s="5"/>
      <c r="DQ319" s="5"/>
      <c r="DR319" s="5"/>
      <c r="DS319" s="5"/>
      <c r="DT319" s="5"/>
      <c r="DU319" s="5"/>
      <c r="DV319" s="5"/>
      <c r="DW319" s="5"/>
      <c r="DX319" s="5"/>
      <c r="DY319" s="5"/>
      <c r="DZ319" s="5"/>
      <c r="EA319" s="5"/>
      <c r="EB319" s="5"/>
      <c r="EC319" s="5"/>
      <c r="ED319" s="5"/>
      <c r="EE319" s="5"/>
      <c r="EF319" s="5"/>
      <c r="EG319" s="5"/>
      <c r="EH319" s="5"/>
      <c r="EI319" s="5"/>
      <c r="EJ319" s="5"/>
      <c r="EK319" s="5"/>
      <c r="EL319" s="5"/>
      <c r="EM319" s="5"/>
      <c r="EN319" s="5"/>
      <c r="EO319" s="5"/>
      <c r="EP319" s="5"/>
      <c r="EQ319" s="5"/>
      <c r="ER319" s="5"/>
      <c r="ES319" s="5"/>
      <c r="ET319" s="5"/>
      <c r="EU319" s="5"/>
      <c r="EV319" s="5"/>
      <c r="EW319" s="5"/>
      <c r="EX319" s="5"/>
      <c r="EY319" s="5"/>
      <c r="EZ319" s="5"/>
      <c r="FA319" s="5"/>
      <c r="FB319" s="5"/>
      <c r="FC319" s="5"/>
      <c r="FD319" s="5"/>
      <c r="FE319" s="5"/>
      <c r="FF319" s="5"/>
      <c r="FG319" s="5"/>
      <c r="FH319" s="5"/>
      <c r="FI319" s="5"/>
      <c r="FJ319" s="5"/>
      <c r="FK319" s="5"/>
      <c r="FL319" s="5"/>
      <c r="FM319" s="5"/>
      <c r="FN319" s="5"/>
      <c r="FO319" s="5"/>
      <c r="FP319" s="5"/>
      <c r="FQ319" s="5"/>
      <c r="FR319" s="5"/>
      <c r="FS319" s="5"/>
      <c r="FT319" s="5"/>
      <c r="FU319" s="5"/>
      <c r="FV319" s="5"/>
      <c r="FW319" s="5"/>
      <c r="FX319" s="5"/>
      <c r="FY319" s="5"/>
      <c r="FZ319" s="5"/>
      <c r="GA319" s="5"/>
      <c r="GB319" s="5"/>
      <c r="GC319" s="5"/>
      <c r="GD319" s="5"/>
      <c r="GE319" s="5"/>
      <c r="GF319" s="5"/>
      <c r="GG319" s="5"/>
      <c r="GH319" s="5"/>
      <c r="GI319" s="5"/>
      <c r="GJ319" s="5"/>
      <c r="GK319" s="5"/>
      <c r="GL319" s="5"/>
      <c r="GM319" s="5"/>
      <c r="GN319" s="5"/>
      <c r="GO319" s="5"/>
      <c r="GP319" s="5"/>
      <c r="GQ319" s="5"/>
      <c r="GR319" s="5"/>
      <c r="GS319" s="5"/>
      <c r="GT319" s="5"/>
      <c r="GU319" s="5"/>
      <c r="GV319" s="5"/>
      <c r="GW319" s="5"/>
      <c r="GX319" s="5"/>
      <c r="GY319" s="5"/>
      <c r="GZ319" s="5"/>
      <c r="HA319" s="5"/>
      <c r="HB319" s="5"/>
      <c r="HC319" s="5"/>
      <c r="HD319" s="5"/>
      <c r="HE319" s="5"/>
      <c r="HF319" s="5"/>
      <c r="HG319" s="5"/>
      <c r="HH319" s="5"/>
      <c r="HI319" s="5"/>
      <c r="HJ319" s="5"/>
      <c r="HK319" s="5"/>
      <c r="HL319" s="5"/>
      <c r="HM319" s="5"/>
      <c r="HN319" s="5"/>
      <c r="HO319" s="5"/>
      <c r="HP319" s="5"/>
      <c r="HQ319" s="5"/>
      <c r="HR319" s="5"/>
      <c r="HS319" s="5"/>
      <c r="HT319" s="5"/>
      <c r="HU319" s="5"/>
      <c r="HV319" s="5"/>
      <c r="HW319" s="5"/>
      <c r="HX319" s="5"/>
      <c r="HY319" s="5"/>
      <c r="HZ319" s="5"/>
      <c r="IA319" s="5"/>
      <c r="IB319" s="5"/>
      <c r="IC319" s="5"/>
      <c r="ID319" s="5"/>
      <c r="IE319" s="5"/>
      <c r="IF319" s="5"/>
      <c r="IG319" s="5"/>
      <c r="IH319" s="5"/>
      <c r="II319" s="5"/>
      <c r="IJ319" s="5"/>
      <c r="IK319" s="5"/>
      <c r="IL319" s="5"/>
      <c r="IM319" s="5"/>
      <c r="IN319" s="5"/>
      <c r="IO319" s="5"/>
      <c r="IP319" s="5"/>
      <c r="IQ319" s="5"/>
      <c r="IR319" s="5"/>
      <c r="IS319" s="5"/>
      <c r="IT319" s="5"/>
      <c r="IU319" s="5"/>
      <c r="IV319" s="5"/>
      <c r="IW319" s="5"/>
      <c r="IX319" s="5"/>
      <c r="IY319" s="5"/>
      <c r="IZ319" s="5"/>
      <c r="JA319" s="5"/>
      <c r="JB319" s="5"/>
      <c r="JC319" s="5"/>
      <c r="JD319" s="5"/>
      <c r="JE319" s="5"/>
      <c r="JF319" s="5"/>
      <c r="JG319" s="5"/>
      <c r="JH319" s="5"/>
      <c r="JI319" s="5"/>
      <c r="JJ319" s="5"/>
      <c r="JK319" s="5"/>
      <c r="JL319" s="5"/>
      <c r="JM319" s="5"/>
      <c r="JN319" s="5"/>
      <c r="JO319" s="5"/>
      <c r="JP319" s="5"/>
      <c r="JQ319" s="5"/>
      <c r="JR319" s="5"/>
      <c r="JS319" s="5"/>
      <c r="JT319" s="5"/>
      <c r="JU319" s="5"/>
      <c r="JV319" s="5"/>
      <c r="JW319" s="5"/>
      <c r="JX319" s="5"/>
      <c r="JY319" s="5"/>
      <c r="JZ319" s="5"/>
      <c r="KA319" s="5"/>
      <c r="KB319" s="5"/>
      <c r="KC319" s="5"/>
      <c r="KD319" s="5"/>
      <c r="KE319" s="5"/>
      <c r="KF319" s="5"/>
      <c r="KG319" s="5"/>
      <c r="KH319" s="5"/>
      <c r="KI319" s="5"/>
      <c r="KJ319" s="5"/>
      <c r="KK319" s="5"/>
      <c r="KL319" s="5"/>
      <c r="KM319" s="5"/>
      <c r="KN319" s="5"/>
      <c r="KO319" s="5"/>
      <c r="KP319" s="5"/>
      <c r="KQ319" s="5"/>
      <c r="KR319" s="5"/>
      <c r="KS319" s="5"/>
      <c r="KT319" s="5"/>
      <c r="KU319" s="5"/>
      <c r="KV319" s="5"/>
      <c r="KW319" s="5"/>
      <c r="KX319" s="5"/>
      <c r="KY319" s="5"/>
      <c r="KZ319" s="5"/>
      <c r="LA319" s="5"/>
      <c r="LB319" s="5"/>
      <c r="LC319" s="5"/>
      <c r="LD319" s="5"/>
      <c r="LE319" s="5"/>
      <c r="LF319" s="5"/>
      <c r="LG319" s="5"/>
      <c r="LH319" s="5"/>
      <c r="LI319" s="5"/>
      <c r="LJ319" s="5"/>
      <c r="LK319" s="5"/>
      <c r="LL319" s="5"/>
      <c r="LM319" s="5"/>
      <c r="LN319" s="5"/>
      <c r="LO319" s="5"/>
      <c r="LP319" s="5"/>
      <c r="LQ319" s="5"/>
      <c r="LR319" s="5"/>
      <c r="LS319" s="5"/>
      <c r="LT319" s="5"/>
      <c r="LU319" s="5"/>
      <c r="LV319" s="5"/>
      <c r="LW319" s="5"/>
      <c r="LX319" s="5"/>
      <c r="LY319" s="5"/>
      <c r="LZ319" s="5"/>
      <c r="MA319" s="5"/>
      <c r="MB319" s="5"/>
      <c r="MC319" s="5"/>
      <c r="MD319" s="5"/>
      <c r="ME319" s="5"/>
      <c r="MF319" s="5"/>
      <c r="MG319" s="5"/>
      <c r="MH319" s="5"/>
      <c r="MI319" s="5"/>
      <c r="MJ319" s="5"/>
      <c r="MK319" s="5"/>
      <c r="ML319" s="5"/>
      <c r="MM319" s="5"/>
      <c r="MN319" s="5"/>
      <c r="MO319" s="5"/>
      <c r="MP319" s="5"/>
      <c r="MQ319" s="5"/>
      <c r="MR319" s="5"/>
      <c r="MS319" s="5"/>
      <c r="MT319" s="5"/>
      <c r="MU319" s="5"/>
      <c r="MV319" s="5"/>
      <c r="MW319" s="5"/>
      <c r="MX319" s="5"/>
      <c r="MY319" s="5"/>
      <c r="MZ319" s="5"/>
      <c r="NA319" s="5"/>
      <c r="NB319" s="5"/>
      <c r="NC319" s="5"/>
      <c r="ND319" s="5"/>
      <c r="NE319" s="5"/>
      <c r="NF319" s="5"/>
      <c r="NG319" s="5"/>
      <c r="NH319" s="5"/>
      <c r="NI319" s="5"/>
      <c r="NJ319" s="5"/>
      <c r="NK319" s="5"/>
      <c r="NL319" s="5"/>
      <c r="NM319" s="5"/>
      <c r="NN319" s="5"/>
      <c r="NO319" s="5"/>
      <c r="NP319" s="5"/>
      <c r="NQ319" s="5"/>
      <c r="NR319" s="5"/>
      <c r="NS319" s="5"/>
      <c r="NT319" s="5"/>
      <c r="NU319" s="5"/>
      <c r="NV319" s="5"/>
      <c r="NW319" s="5"/>
      <c r="NX319" s="5"/>
      <c r="NY319" s="5"/>
      <c r="NZ319" s="5"/>
      <c r="OA319" s="5"/>
      <c r="OB319" s="5"/>
      <c r="OC319" s="5"/>
      <c r="OD319" s="5"/>
      <c r="OE319" s="5"/>
      <c r="OF319" s="5"/>
      <c r="OG319" s="5"/>
      <c r="OH319" s="5"/>
      <c r="OI319" s="5"/>
      <c r="OJ319" s="5"/>
      <c r="OK319" s="5"/>
      <c r="OL319" s="5"/>
      <c r="OM319" s="5"/>
      <c r="ON319" s="5"/>
      <c r="OO319" s="5"/>
      <c r="OP319" s="5"/>
      <c r="OQ319" s="5"/>
      <c r="OR319" s="5"/>
      <c r="OS319" s="5"/>
      <c r="OT319" s="5"/>
      <c r="OU319" s="5"/>
      <c r="OV319" s="5"/>
      <c r="OW319" s="5"/>
      <c r="OX319" s="5"/>
      <c r="OY319" s="5"/>
      <c r="OZ319" s="5"/>
      <c r="PA319" s="5"/>
      <c r="PB319" s="5"/>
      <c r="PC319" s="5"/>
      <c r="PD319" s="5"/>
      <c r="PE319" s="5"/>
      <c r="PF319" s="5"/>
      <c r="PG319" s="5"/>
      <c r="PH319" s="5"/>
      <c r="PI319" s="5"/>
      <c r="PJ319" s="5"/>
      <c r="PK319" s="5"/>
      <c r="PL319" s="5"/>
      <c r="PM319" s="5"/>
      <c r="PN319" s="5"/>
      <c r="PO319" s="5"/>
      <c r="PP319" s="5"/>
      <c r="PQ319" s="5"/>
      <c r="PR319" s="5"/>
      <c r="PS319" s="5"/>
      <c r="PT319" s="5"/>
      <c r="PU319" s="5"/>
      <c r="PV319" s="5"/>
      <c r="PW319" s="5"/>
      <c r="PX319" s="5"/>
      <c r="PY319" s="5"/>
      <c r="PZ319" s="5"/>
      <c r="QA319" s="5"/>
      <c r="QB319" s="5"/>
      <c r="QC319" s="5"/>
      <c r="QD319" s="5"/>
      <c r="QE319" s="5"/>
      <c r="QF319" s="5"/>
      <c r="QG319" s="5"/>
      <c r="QH319" s="5"/>
      <c r="QI319" s="5"/>
      <c r="QJ319" s="5"/>
      <c r="QK319" s="5"/>
      <c r="QL319" s="5"/>
      <c r="QM319" s="5"/>
      <c r="QN319" s="5"/>
      <c r="QO319" s="5"/>
      <c r="QP319" s="5"/>
      <c r="QQ319" s="5"/>
      <c r="QR319" s="5"/>
      <c r="QS319" s="5"/>
      <c r="QT319" s="5"/>
      <c r="QU319" s="5"/>
      <c r="QV319" s="5"/>
      <c r="QW319" s="5"/>
      <c r="QX319" s="5"/>
      <c r="QY319" s="5"/>
      <c r="QZ319" s="5"/>
      <c r="RA319" s="5"/>
      <c r="RB319" s="5"/>
      <c r="RC319" s="5"/>
      <c r="RD319" s="5"/>
      <c r="RE319" s="5"/>
      <c r="RF319" s="5"/>
      <c r="RG319" s="5"/>
      <c r="RH319" s="5"/>
      <c r="RI319" s="5"/>
      <c r="RJ319" s="5"/>
      <c r="RK319" s="5"/>
      <c r="RL319" s="5"/>
      <c r="RM319" s="5"/>
      <c r="RN319" s="5"/>
      <c r="RO319" s="5"/>
      <c r="RP319" s="5"/>
      <c r="RQ319" s="5"/>
      <c r="RR319" s="5"/>
      <c r="RS319" s="5"/>
      <c r="RT319" s="5"/>
      <c r="RU319" s="5"/>
      <c r="RV319" s="5"/>
      <c r="RW319" s="5"/>
      <c r="RX319" s="5"/>
      <c r="RY319" s="5"/>
      <c r="RZ319" s="5"/>
      <c r="SA319" s="5"/>
      <c r="SB319" s="5"/>
      <c r="SC319" s="5"/>
      <c r="SD319" s="5"/>
      <c r="SE319" s="5"/>
      <c r="SF319" s="5"/>
      <c r="SG319" s="5"/>
      <c r="SH319" s="5"/>
      <c r="SI319" s="5"/>
      <c r="SJ319" s="5"/>
      <c r="SK319" s="5"/>
      <c r="SL319" s="5"/>
      <c r="SM319" s="5"/>
      <c r="SN319" s="5"/>
      <c r="SO319" s="5"/>
      <c r="SP319" s="5"/>
      <c r="SQ319" s="5"/>
      <c r="SR319" s="5"/>
      <c r="SS319" s="5"/>
      <c r="ST319" s="5"/>
      <c r="SU319" s="5"/>
      <c r="SV319" s="5"/>
      <c r="SW319" s="5"/>
      <c r="SX319" s="5"/>
      <c r="SY319" s="5"/>
      <c r="SZ319" s="5"/>
      <c r="TA319" s="5"/>
      <c r="TB319" s="5"/>
      <c r="TC319" s="5"/>
      <c r="TD319" s="5"/>
      <c r="TE319" s="5"/>
      <c r="TF319" s="5"/>
      <c r="TG319" s="5"/>
      <c r="TH319" s="5"/>
      <c r="TI319" s="5"/>
      <c r="TJ319" s="5"/>
      <c r="TK319" s="5"/>
      <c r="TL319" s="5"/>
      <c r="TM319" s="5"/>
      <c r="TN319" s="5"/>
      <c r="TO319" s="5"/>
      <c r="TP319" s="5"/>
      <c r="TQ319" s="5"/>
      <c r="TR319" s="5"/>
      <c r="TS319" s="5"/>
      <c r="TT319" s="5"/>
      <c r="TU319" s="5"/>
      <c r="TV319" s="5"/>
      <c r="TW319" s="5"/>
      <c r="TX319" s="5"/>
      <c r="TY319" s="5"/>
      <c r="TZ319" s="5"/>
      <c r="UA319" s="5"/>
      <c r="UB319" s="5"/>
      <c r="UC319" s="5"/>
      <c r="UD319" s="5"/>
      <c r="UE319" s="5"/>
      <c r="UF319" s="5"/>
      <c r="UG319" s="5"/>
      <c r="UH319" s="5"/>
      <c r="UI319" s="5"/>
      <c r="UJ319" s="5"/>
      <c r="UK319" s="5"/>
      <c r="UL319" s="5"/>
      <c r="UM319" s="5"/>
      <c r="UN319" s="5"/>
      <c r="UO319" s="5"/>
      <c r="UP319" s="5"/>
      <c r="UQ319" s="5"/>
      <c r="UR319" s="5"/>
      <c r="US319" s="5"/>
      <c r="UT319" s="5"/>
      <c r="UU319" s="5"/>
      <c r="UV319" s="5"/>
      <c r="UW319" s="5"/>
      <c r="UX319" s="5"/>
      <c r="UY319" s="5"/>
      <c r="UZ319" s="5"/>
      <c r="VA319" s="5"/>
      <c r="VB319" s="5"/>
      <c r="VC319" s="5"/>
      <c r="VD319" s="5"/>
      <c r="VE319" s="5"/>
      <c r="VF319" s="5"/>
      <c r="VG319" s="5"/>
      <c r="VH319" s="5"/>
      <c r="VI319" s="5"/>
      <c r="VJ319" s="5"/>
      <c r="VK319" s="5"/>
      <c r="VL319" s="5"/>
      <c r="VM319" s="5"/>
      <c r="VN319" s="5"/>
      <c r="VO319" s="5"/>
      <c r="VP319" s="5"/>
      <c r="VQ319" s="5"/>
      <c r="VR319" s="5"/>
      <c r="VS319" s="5"/>
      <c r="VT319" s="5"/>
      <c r="VU319" s="5"/>
      <c r="VV319" s="5"/>
      <c r="VW319" s="5"/>
      <c r="VX319" s="5"/>
      <c r="VY319" s="5"/>
      <c r="VZ319" s="5"/>
      <c r="WA319" s="5"/>
      <c r="WB319" s="5"/>
      <c r="WC319" s="5"/>
      <c r="WD319" s="5"/>
      <c r="WE319" s="5"/>
      <c r="WF319" s="5"/>
      <c r="WG319" s="5"/>
      <c r="WH319" s="5"/>
      <c r="WI319" s="5"/>
      <c r="WJ319" s="5"/>
      <c r="WK319" s="5"/>
      <c r="WL319" s="5"/>
      <c r="WM319" s="5"/>
      <c r="WN319" s="5"/>
      <c r="WO319" s="5"/>
      <c r="WP319" s="5"/>
      <c r="WQ319" s="5"/>
      <c r="WR319" s="5"/>
      <c r="WS319" s="5"/>
      <c r="WT319" s="5"/>
      <c r="WU319" s="5"/>
      <c r="WV319" s="5"/>
      <c r="WW319" s="5"/>
      <c r="WX319" s="5"/>
      <c r="WY319" s="5"/>
      <c r="WZ319" s="5"/>
      <c r="XA319" s="5"/>
      <c r="XB319" s="5"/>
      <c r="XC319" s="5"/>
      <c r="XD319" s="5"/>
      <c r="XE319" s="5"/>
      <c r="XF319" s="5"/>
      <c r="XG319" s="5"/>
      <c r="XH319" s="5"/>
      <c r="XI319" s="5"/>
      <c r="XJ319" s="5"/>
      <c r="XK319" s="5"/>
      <c r="XL319" s="5"/>
      <c r="XM319" s="5"/>
      <c r="XN319" s="5"/>
      <c r="XO319" s="5"/>
      <c r="XP319" s="5"/>
      <c r="XQ319" s="5"/>
      <c r="XR319" s="5"/>
      <c r="XS319" s="5"/>
      <c r="XT319" s="5"/>
      <c r="XU319" s="5"/>
      <c r="XV319" s="5"/>
      <c r="XW319" s="5"/>
      <c r="XX319" s="5"/>
      <c r="XY319" s="5"/>
      <c r="XZ319" s="5"/>
      <c r="YA319" s="5"/>
      <c r="YB319" s="5"/>
      <c r="YC319" s="5"/>
      <c r="YD319" s="5"/>
      <c r="YE319" s="5"/>
      <c r="YF319" s="5"/>
      <c r="YG319" s="5"/>
      <c r="YH319" s="5"/>
      <c r="YI319" s="5"/>
      <c r="YJ319" s="5"/>
      <c r="YK319" s="5"/>
      <c r="YL319" s="5"/>
      <c r="YM319" s="5"/>
      <c r="YN319" s="5"/>
      <c r="YO319" s="5"/>
      <c r="YP319" s="5"/>
      <c r="YQ319" s="5"/>
      <c r="YR319" s="5"/>
      <c r="YS319" s="5"/>
      <c r="YT319" s="5"/>
      <c r="YU319" s="5"/>
      <c r="YV319" s="5"/>
      <c r="YW319" s="5"/>
      <c r="YX319" s="5"/>
      <c r="YY319" s="5"/>
      <c r="YZ319" s="5"/>
      <c r="ZA319" s="5"/>
      <c r="ZB319" s="5"/>
      <c r="ZC319" s="5"/>
      <c r="ZD319" s="5"/>
      <c r="ZE319" s="5"/>
      <c r="ZF319" s="5"/>
      <c r="ZG319" s="5"/>
      <c r="ZH319" s="5"/>
      <c r="ZI319" s="5"/>
      <c r="ZJ319" s="5"/>
      <c r="ZK319" s="5"/>
      <c r="ZL319" s="5"/>
      <c r="ZM319" s="5"/>
      <c r="ZN319" s="5"/>
      <c r="ZO319" s="5"/>
      <c r="ZP319" s="5"/>
      <c r="ZQ319" s="5"/>
      <c r="ZR319" s="5"/>
      <c r="ZS319" s="5"/>
      <c r="ZT319" s="5"/>
      <c r="ZU319" s="5"/>
      <c r="ZV319" s="5"/>
      <c r="ZW319" s="5"/>
      <c r="ZX319" s="5"/>
      <c r="ZY319" s="5"/>
      <c r="ZZ319" s="5"/>
      <c r="AAA319" s="5"/>
      <c r="AAB319" s="5"/>
      <c r="AAC319" s="5"/>
      <c r="AAD319" s="5"/>
      <c r="AAE319" s="5"/>
      <c r="AAF319" s="5"/>
      <c r="AAG319" s="5"/>
      <c r="AAH319" s="5"/>
      <c r="AAI319" s="5"/>
      <c r="AAJ319" s="5"/>
      <c r="AAK319" s="5"/>
      <c r="AAL319" s="5"/>
      <c r="AAM319" s="5"/>
      <c r="AAN319" s="5"/>
      <c r="AAO319" s="5"/>
      <c r="AAP319" s="5"/>
      <c r="AAQ319" s="5"/>
      <c r="AAR319" s="5"/>
      <c r="AAS319" s="5"/>
      <c r="AAT319" s="5"/>
      <c r="AAU319" s="5"/>
      <c r="AAV319" s="5"/>
      <c r="AAW319" s="5"/>
      <c r="AAX319" s="5"/>
      <c r="AAY319" s="5"/>
      <c r="AAZ319" s="5"/>
      <c r="ABA319" s="5"/>
      <c r="ABB319" s="5"/>
      <c r="ABC319" s="5"/>
      <c r="ABD319" s="5"/>
      <c r="ABE319" s="5"/>
      <c r="ABF319" s="5"/>
      <c r="ABG319" s="5"/>
      <c r="ABH319" s="5"/>
      <c r="ABI319" s="5"/>
      <c r="ABJ319" s="5"/>
      <c r="ABK319" s="5"/>
      <c r="ABL319" s="5"/>
      <c r="ABM319" s="5"/>
      <c r="ABN319" s="5"/>
      <c r="ABO319" s="5"/>
      <c r="ABP319" s="5"/>
      <c r="ABQ319" s="5"/>
      <c r="ABR319" s="5"/>
      <c r="ABS319" s="5"/>
      <c r="ABT319" s="5"/>
      <c r="ABU319" s="5"/>
      <c r="ABV319" s="5"/>
      <c r="ABW319" s="5"/>
      <c r="ABX319" s="5"/>
      <c r="ABY319" s="5"/>
      <c r="ABZ319" s="5"/>
      <c r="ACA319" s="5"/>
      <c r="ACB319" s="5"/>
      <c r="ACC319" s="5"/>
      <c r="ACD319" s="5"/>
      <c r="ACE319" s="5"/>
      <c r="ACF319" s="5"/>
      <c r="ACG319" s="5"/>
      <c r="ACH319" s="5"/>
      <c r="ACI319" s="5"/>
      <c r="ACJ319" s="5"/>
      <c r="ACK319" s="5"/>
      <c r="ACL319" s="5"/>
      <c r="ACM319" s="5"/>
      <c r="ACN319" s="5"/>
      <c r="ACO319" s="5"/>
      <c r="ACP319" s="5"/>
      <c r="ACQ319" s="5"/>
      <c r="ACR319" s="5"/>
      <c r="ACS319" s="5"/>
      <c r="ACT319" s="5"/>
      <c r="ACU319" s="5"/>
      <c r="ACV319" s="5"/>
      <c r="ACW319" s="5"/>
      <c r="ACX319" s="5"/>
      <c r="ACY319" s="5"/>
      <c r="ACZ319" s="5"/>
      <c r="ADA319" s="5"/>
      <c r="ADB319" s="5"/>
      <c r="ADC319" s="5"/>
      <c r="ADD319" s="5"/>
      <c r="ADE319" s="5"/>
      <c r="ADF319" s="5"/>
      <c r="ADG319" s="5"/>
      <c r="ADH319" s="5"/>
      <c r="ADI319" s="5"/>
      <c r="ADJ319" s="5"/>
      <c r="ADK319" s="5"/>
      <c r="ADL319" s="5"/>
      <c r="ADM319" s="5"/>
      <c r="ADN319" s="5"/>
      <c r="ADO319" s="5"/>
      <c r="ADP319" s="5"/>
      <c r="ADQ319" s="5"/>
      <c r="ADR319" s="5"/>
      <c r="ADS319" s="5"/>
      <c r="ADT319" s="5"/>
      <c r="ADU319" s="5"/>
      <c r="ADV319" s="5"/>
      <c r="ADW319" s="5"/>
      <c r="ADX319" s="5"/>
      <c r="ADY319" s="5"/>
      <c r="ADZ319" s="5"/>
      <c r="AEA319" s="5"/>
      <c r="AEB319" s="5"/>
      <c r="AEC319" s="5"/>
      <c r="AED319" s="5"/>
      <c r="AEE319" s="5"/>
      <c r="AEF319" s="5"/>
      <c r="AEG319" s="5"/>
      <c r="AEH319" s="5"/>
      <c r="AEI319" s="5"/>
      <c r="AEJ319" s="5"/>
      <c r="AEK319" s="5"/>
      <c r="AEL319" s="5"/>
      <c r="AEM319" s="5"/>
      <c r="AEN319" s="5"/>
      <c r="AEO319" s="5"/>
      <c r="AEP319" s="5"/>
      <c r="AEQ319" s="5"/>
      <c r="AER319" s="5"/>
      <c r="AES319" s="5"/>
      <c r="AET319" s="5"/>
      <c r="AEU319" s="5"/>
      <c r="AEV319" s="5"/>
      <c r="AEW319" s="5"/>
      <c r="AEX319" s="5"/>
      <c r="AEY319" s="5"/>
      <c r="AEZ319" s="5"/>
      <c r="AFA319" s="5"/>
      <c r="AFB319" s="5"/>
      <c r="AFC319" s="5"/>
      <c r="AFD319" s="5"/>
      <c r="AFE319" s="5"/>
      <c r="AFF319" s="5"/>
      <c r="AFG319" s="5"/>
      <c r="AFH319" s="5"/>
      <c r="AFI319" s="5"/>
      <c r="AFJ319" s="5"/>
      <c r="AFK319" s="5"/>
      <c r="AFL319" s="5"/>
      <c r="AFM319" s="5"/>
      <c r="AFN319" s="5"/>
      <c r="AFO319" s="5"/>
      <c r="AFP319" s="5"/>
      <c r="AFQ319" s="5"/>
      <c r="AFR319" s="5"/>
      <c r="AFS319" s="5"/>
      <c r="AFT319" s="5"/>
      <c r="AFU319" s="5"/>
      <c r="AFV319" s="5"/>
      <c r="AFW319" s="5"/>
      <c r="AFX319" s="5"/>
      <c r="AFY319" s="5"/>
      <c r="AFZ319" s="5"/>
      <c r="AGA319" s="5"/>
      <c r="AGB319" s="5"/>
      <c r="AGC319" s="5"/>
      <c r="AGD319" s="5"/>
      <c r="AGE319" s="5"/>
      <c r="AGF319" s="5"/>
      <c r="AGG319" s="5"/>
      <c r="AGH319" s="5"/>
      <c r="AGI319" s="5"/>
      <c r="AGJ319" s="5"/>
      <c r="AGK319" s="5"/>
      <c r="AGL319" s="5"/>
      <c r="AGM319" s="5"/>
      <c r="AGN319" s="5"/>
      <c r="AGO319" s="5"/>
      <c r="AGP319" s="5"/>
      <c r="AGQ319" s="5"/>
      <c r="AGR319" s="5"/>
      <c r="AGS319" s="5"/>
      <c r="AGT319" s="5"/>
      <c r="AGU319" s="5"/>
      <c r="AGV319" s="5"/>
      <c r="AGW319" s="5"/>
      <c r="AGX319" s="5"/>
      <c r="AGY319" s="5"/>
      <c r="AGZ319" s="5"/>
      <c r="AHA319" s="5"/>
      <c r="AHB319" s="5"/>
      <c r="AHC319" s="5"/>
      <c r="AHD319" s="5"/>
      <c r="AHE319" s="5"/>
      <c r="AHF319" s="5"/>
      <c r="AHG319" s="5"/>
      <c r="AHH319" s="5"/>
      <c r="AHI319" s="5"/>
      <c r="AHJ319" s="5"/>
      <c r="AHK319" s="5"/>
      <c r="AHL319" s="5"/>
      <c r="AHM319" s="5"/>
      <c r="AHN319" s="5"/>
      <c r="AHO319" s="5"/>
      <c r="AHP319" s="5"/>
      <c r="AHQ319" s="5"/>
      <c r="AHR319" s="5"/>
    </row>
    <row r="320" spans="1:902" ht="19.5">
      <c r="A320" s="140"/>
      <c r="B320" s="37"/>
      <c r="C320" s="37"/>
      <c r="D320" s="141"/>
      <c r="E320" s="48"/>
      <c r="F320" s="48"/>
      <c r="G320" s="142"/>
      <c r="H320" s="153">
        <v>2.7959999999999998</v>
      </c>
      <c r="I320" s="147">
        <v>1E-3</v>
      </c>
      <c r="J320" s="71">
        <v>-7.4099999999999999E-3</v>
      </c>
      <c r="K320" s="144">
        <v>1.0000000000000001E-5</v>
      </c>
      <c r="Q320" s="122"/>
      <c r="X320" s="121"/>
      <c r="Y320" s="48"/>
      <c r="Z320" s="48"/>
      <c r="AA320" s="49"/>
      <c r="AB320" s="105"/>
      <c r="AC320" s="106"/>
      <c r="AD320" s="5"/>
      <c r="AE320" s="5"/>
      <c r="AF320" s="5"/>
      <c r="AG320" s="106"/>
      <c r="AH320" s="106"/>
      <c r="AI320" s="122"/>
      <c r="AJ320" s="134"/>
      <c r="AK320" s="134"/>
      <c r="AL320" s="134"/>
      <c r="AM320" s="14"/>
      <c r="AO320" s="5"/>
      <c r="AP320" s="5"/>
      <c r="AQ320" s="5"/>
      <c r="AR320" s="5"/>
      <c r="AS320" s="135"/>
      <c r="AT320" s="135"/>
      <c r="AU320" s="135"/>
      <c r="AV320" s="5"/>
      <c r="AW320" s="5"/>
      <c r="AX320" s="5"/>
      <c r="AY320" s="122"/>
      <c r="AZ320" s="137"/>
      <c r="BA320" s="145"/>
      <c r="BB320" s="139"/>
      <c r="BC320" s="5"/>
      <c r="BD320" s="5"/>
      <c r="BE320" s="5"/>
      <c r="BF320" s="5"/>
      <c r="BG320" s="5"/>
      <c r="BH320" s="5"/>
      <c r="BI320" s="5"/>
      <c r="BJ320" s="5"/>
      <c r="BK320" s="5"/>
      <c r="BL320" s="5"/>
      <c r="BM320" s="5"/>
      <c r="BN320" s="5"/>
      <c r="BO320" s="5"/>
      <c r="BP320" s="5"/>
      <c r="BQ320" s="5"/>
      <c r="BR320" s="5"/>
      <c r="BS320" s="5"/>
      <c r="BT320" s="5"/>
      <c r="BU320" s="5"/>
      <c r="BV320" s="5"/>
      <c r="BW320" s="5"/>
      <c r="BX320" s="5"/>
      <c r="BY320" s="5"/>
      <c r="BZ320" s="5"/>
      <c r="CA320" s="5"/>
      <c r="CB320" s="5"/>
      <c r="CC320" s="5"/>
      <c r="CD320" s="5"/>
      <c r="CE320" s="5"/>
      <c r="CF320" s="5"/>
      <c r="CG320" s="5"/>
      <c r="CH320" s="5"/>
      <c r="CI320" s="5"/>
      <c r="CJ320" s="5"/>
      <c r="CK320" s="5"/>
      <c r="CL320" s="5"/>
      <c r="CM320" s="5"/>
      <c r="CN320" s="5"/>
      <c r="CO320" s="5"/>
      <c r="CP320" s="5"/>
      <c r="CQ320" s="5"/>
      <c r="CR320" s="5"/>
      <c r="CS320" s="5"/>
      <c r="CT320" s="5"/>
      <c r="CU320" s="5"/>
      <c r="CV320" s="5"/>
      <c r="CW320" s="5"/>
      <c r="CX320" s="5"/>
      <c r="CY320" s="5"/>
      <c r="CZ320" s="5"/>
      <c r="DA320" s="5"/>
      <c r="DB320" s="5"/>
      <c r="DC320" s="5"/>
      <c r="DD320" s="5"/>
      <c r="DE320" s="5"/>
      <c r="DF320" s="5"/>
      <c r="DG320" s="5"/>
      <c r="DH320" s="5"/>
      <c r="DI320" s="5"/>
      <c r="DJ320" s="5"/>
      <c r="DK320" s="5"/>
      <c r="DL320" s="5"/>
      <c r="DM320" s="5"/>
      <c r="DN320" s="5"/>
      <c r="DO320" s="5"/>
      <c r="DP320" s="5"/>
      <c r="DQ320" s="5"/>
      <c r="DR320" s="5"/>
      <c r="DS320" s="5"/>
      <c r="DT320" s="5"/>
      <c r="DU320" s="5"/>
      <c r="DV320" s="5"/>
      <c r="DW320" s="5"/>
      <c r="DX320" s="5"/>
      <c r="DY320" s="5"/>
      <c r="DZ320" s="5"/>
      <c r="EA320" s="5"/>
      <c r="EB320" s="5"/>
      <c r="EC320" s="5"/>
      <c r="ED320" s="5"/>
      <c r="EE320" s="5"/>
      <c r="EF320" s="5"/>
      <c r="EG320" s="5"/>
      <c r="EH320" s="5"/>
      <c r="EI320" s="5"/>
      <c r="EJ320" s="5"/>
      <c r="EK320" s="5"/>
      <c r="EL320" s="5"/>
      <c r="EM320" s="5"/>
      <c r="EN320" s="5"/>
      <c r="EO320" s="5"/>
      <c r="EP320" s="5"/>
      <c r="EQ320" s="5"/>
      <c r="ER320" s="5"/>
      <c r="ES320" s="5"/>
      <c r="ET320" s="5"/>
      <c r="EU320" s="5"/>
      <c r="EV320" s="5"/>
      <c r="EW320" s="5"/>
      <c r="EX320" s="5"/>
      <c r="EY320" s="5"/>
      <c r="EZ320" s="5"/>
      <c r="FA320" s="5"/>
      <c r="FB320" s="5"/>
      <c r="FC320" s="5"/>
      <c r="FD320" s="5"/>
      <c r="FE320" s="5"/>
      <c r="FF320" s="5"/>
      <c r="FG320" s="5"/>
      <c r="FH320" s="5"/>
      <c r="FI320" s="5"/>
      <c r="FJ320" s="5"/>
      <c r="FK320" s="5"/>
      <c r="FL320" s="5"/>
      <c r="FM320" s="5"/>
      <c r="FN320" s="5"/>
      <c r="FO320" s="5"/>
      <c r="FP320" s="5"/>
      <c r="FQ320" s="5"/>
      <c r="FR320" s="5"/>
      <c r="FS320" s="5"/>
      <c r="FT320" s="5"/>
      <c r="FU320" s="5"/>
      <c r="FV320" s="5"/>
      <c r="FW320" s="5"/>
      <c r="FX320" s="5"/>
      <c r="FY320" s="5"/>
      <c r="FZ320" s="5"/>
      <c r="GA320" s="5"/>
      <c r="GB320" s="5"/>
      <c r="GC320" s="5"/>
      <c r="GD320" s="5"/>
      <c r="GE320" s="5"/>
      <c r="GF320" s="5"/>
      <c r="GG320" s="5"/>
      <c r="GH320" s="5"/>
      <c r="GI320" s="5"/>
      <c r="GJ320" s="5"/>
      <c r="GK320" s="5"/>
      <c r="GL320" s="5"/>
      <c r="GM320" s="5"/>
      <c r="GN320" s="5"/>
      <c r="GO320" s="5"/>
      <c r="GP320" s="5"/>
      <c r="GQ320" s="5"/>
      <c r="GR320" s="5"/>
      <c r="GS320" s="5"/>
      <c r="GT320" s="5"/>
      <c r="GU320" s="5"/>
      <c r="GV320" s="5"/>
      <c r="GW320" s="5"/>
      <c r="GX320" s="5"/>
      <c r="GY320" s="5"/>
      <c r="GZ320" s="5"/>
      <c r="HA320" s="5"/>
      <c r="HB320" s="5"/>
      <c r="HC320" s="5"/>
      <c r="HD320" s="5"/>
      <c r="HE320" s="5"/>
      <c r="HF320" s="5"/>
      <c r="HG320" s="5"/>
      <c r="HH320" s="5"/>
      <c r="HI320" s="5"/>
      <c r="HJ320" s="5"/>
      <c r="HK320" s="5"/>
      <c r="HL320" s="5"/>
      <c r="HM320" s="5"/>
      <c r="HN320" s="5"/>
      <c r="HO320" s="5"/>
      <c r="HP320" s="5"/>
      <c r="HQ320" s="5"/>
      <c r="HR320" s="5"/>
      <c r="HS320" s="5"/>
      <c r="HT320" s="5"/>
      <c r="HU320" s="5"/>
      <c r="HV320" s="5"/>
      <c r="HW320" s="5"/>
      <c r="HX320" s="5"/>
      <c r="HY320" s="5"/>
      <c r="HZ320" s="5"/>
      <c r="IA320" s="5"/>
      <c r="IB320" s="5"/>
      <c r="IC320" s="5"/>
      <c r="ID320" s="5"/>
      <c r="IE320" s="5"/>
      <c r="IF320" s="5"/>
      <c r="IG320" s="5"/>
      <c r="IH320" s="5"/>
      <c r="II320" s="5"/>
      <c r="IJ320" s="5"/>
      <c r="IK320" s="5"/>
      <c r="IL320" s="5"/>
      <c r="IM320" s="5"/>
      <c r="IN320" s="5"/>
      <c r="IO320" s="5"/>
      <c r="IP320" s="5"/>
      <c r="IQ320" s="5"/>
      <c r="IR320" s="5"/>
      <c r="IS320" s="5"/>
      <c r="IT320" s="5"/>
      <c r="IU320" s="5"/>
      <c r="IV320" s="5"/>
      <c r="IW320" s="5"/>
      <c r="IX320" s="5"/>
      <c r="IY320" s="5"/>
      <c r="IZ320" s="5"/>
      <c r="JA320" s="5"/>
      <c r="JB320" s="5"/>
      <c r="JC320" s="5"/>
      <c r="JD320" s="5"/>
      <c r="JE320" s="5"/>
      <c r="JF320" s="5"/>
      <c r="JG320" s="5"/>
      <c r="JH320" s="5"/>
      <c r="JI320" s="5"/>
      <c r="JJ320" s="5"/>
      <c r="JK320" s="5"/>
      <c r="JL320" s="5"/>
      <c r="JM320" s="5"/>
      <c r="JN320" s="5"/>
      <c r="JO320" s="5"/>
      <c r="JP320" s="5"/>
      <c r="JQ320" s="5"/>
      <c r="JR320" s="5"/>
      <c r="JS320" s="5"/>
      <c r="JT320" s="5"/>
      <c r="JU320" s="5"/>
      <c r="JV320" s="5"/>
      <c r="JW320" s="5"/>
      <c r="JX320" s="5"/>
      <c r="JY320" s="5"/>
      <c r="JZ320" s="5"/>
      <c r="KA320" s="5"/>
      <c r="KB320" s="5"/>
      <c r="KC320" s="5"/>
      <c r="KD320" s="5"/>
      <c r="KE320" s="5"/>
      <c r="KF320" s="5"/>
      <c r="KG320" s="5"/>
      <c r="KH320" s="5"/>
      <c r="KI320" s="5"/>
      <c r="KJ320" s="5"/>
      <c r="KK320" s="5"/>
      <c r="KL320" s="5"/>
      <c r="KM320" s="5"/>
      <c r="KN320" s="5"/>
      <c r="KO320" s="5"/>
      <c r="KP320" s="5"/>
      <c r="KQ320" s="5"/>
      <c r="KR320" s="5"/>
      <c r="KS320" s="5"/>
      <c r="KT320" s="5"/>
      <c r="KU320" s="5"/>
      <c r="KV320" s="5"/>
      <c r="KW320" s="5"/>
      <c r="KX320" s="5"/>
      <c r="KY320" s="5"/>
      <c r="KZ320" s="5"/>
      <c r="LA320" s="5"/>
      <c r="LB320" s="5"/>
      <c r="LC320" s="5"/>
      <c r="LD320" s="5"/>
      <c r="LE320" s="5"/>
      <c r="LF320" s="5"/>
      <c r="LG320" s="5"/>
      <c r="LH320" s="5"/>
      <c r="LI320" s="5"/>
      <c r="LJ320" s="5"/>
      <c r="LK320" s="5"/>
      <c r="LL320" s="5"/>
      <c r="LM320" s="5"/>
      <c r="LN320" s="5"/>
      <c r="LO320" s="5"/>
      <c r="LP320" s="5"/>
      <c r="LQ320" s="5"/>
      <c r="LR320" s="5"/>
      <c r="LS320" s="5"/>
      <c r="LT320" s="5"/>
      <c r="LU320" s="5"/>
      <c r="LV320" s="5"/>
      <c r="LW320" s="5"/>
      <c r="LX320" s="5"/>
      <c r="LY320" s="5"/>
      <c r="LZ320" s="5"/>
      <c r="MA320" s="5"/>
      <c r="MB320" s="5"/>
      <c r="MC320" s="5"/>
      <c r="MD320" s="5"/>
      <c r="ME320" s="5"/>
      <c r="MF320" s="5"/>
      <c r="MG320" s="5"/>
      <c r="MH320" s="5"/>
      <c r="MI320" s="5"/>
      <c r="MJ320" s="5"/>
      <c r="MK320" s="5"/>
      <c r="ML320" s="5"/>
      <c r="MM320" s="5"/>
      <c r="MN320" s="5"/>
      <c r="MO320" s="5"/>
      <c r="MP320" s="5"/>
      <c r="MQ320" s="5"/>
      <c r="MR320" s="5"/>
      <c r="MS320" s="5"/>
      <c r="MT320" s="5"/>
      <c r="MU320" s="5"/>
      <c r="MV320" s="5"/>
      <c r="MW320" s="5"/>
      <c r="MX320" s="5"/>
      <c r="MY320" s="5"/>
      <c r="MZ320" s="5"/>
      <c r="NA320" s="5"/>
      <c r="NB320" s="5"/>
      <c r="NC320" s="5"/>
      <c r="ND320" s="5"/>
      <c r="NE320" s="5"/>
      <c r="NF320" s="5"/>
      <c r="NG320" s="5"/>
      <c r="NH320" s="5"/>
      <c r="NI320" s="5"/>
      <c r="NJ320" s="5"/>
      <c r="NK320" s="5"/>
      <c r="NL320" s="5"/>
      <c r="NM320" s="5"/>
      <c r="NN320" s="5"/>
      <c r="NO320" s="5"/>
      <c r="NP320" s="5"/>
      <c r="NQ320" s="5"/>
      <c r="NR320" s="5"/>
      <c r="NS320" s="5"/>
      <c r="NT320" s="5"/>
      <c r="NU320" s="5"/>
      <c r="NV320" s="5"/>
      <c r="NW320" s="5"/>
      <c r="NX320" s="5"/>
      <c r="NY320" s="5"/>
      <c r="NZ320" s="5"/>
      <c r="OA320" s="5"/>
      <c r="OB320" s="5"/>
      <c r="OC320" s="5"/>
      <c r="OD320" s="5"/>
      <c r="OE320" s="5"/>
      <c r="OF320" s="5"/>
      <c r="OG320" s="5"/>
      <c r="OH320" s="5"/>
      <c r="OI320" s="5"/>
      <c r="OJ320" s="5"/>
      <c r="OK320" s="5"/>
      <c r="OL320" s="5"/>
      <c r="OM320" s="5"/>
      <c r="ON320" s="5"/>
      <c r="OO320" s="5"/>
      <c r="OP320" s="5"/>
      <c r="OQ320" s="5"/>
      <c r="OR320" s="5"/>
      <c r="OS320" s="5"/>
      <c r="OT320" s="5"/>
      <c r="OU320" s="5"/>
      <c r="OV320" s="5"/>
      <c r="OW320" s="5"/>
      <c r="OX320" s="5"/>
      <c r="OY320" s="5"/>
      <c r="OZ320" s="5"/>
      <c r="PA320" s="5"/>
      <c r="PB320" s="5"/>
      <c r="PC320" s="5"/>
      <c r="PD320" s="5"/>
      <c r="PE320" s="5"/>
      <c r="PF320" s="5"/>
      <c r="PG320" s="5"/>
      <c r="PH320" s="5"/>
      <c r="PI320" s="5"/>
      <c r="PJ320" s="5"/>
      <c r="PK320" s="5"/>
      <c r="PL320" s="5"/>
      <c r="PM320" s="5"/>
      <c r="PN320" s="5"/>
      <c r="PO320" s="5"/>
      <c r="PP320" s="5"/>
      <c r="PQ320" s="5"/>
      <c r="PR320" s="5"/>
      <c r="PS320" s="5"/>
      <c r="PT320" s="5"/>
      <c r="PU320" s="5"/>
      <c r="PV320" s="5"/>
      <c r="PW320" s="5"/>
      <c r="PX320" s="5"/>
      <c r="PY320" s="5"/>
      <c r="PZ320" s="5"/>
      <c r="QA320" s="5"/>
      <c r="QB320" s="5"/>
      <c r="QC320" s="5"/>
      <c r="QD320" s="5"/>
      <c r="QE320" s="5"/>
      <c r="QF320" s="5"/>
      <c r="QG320" s="5"/>
      <c r="QH320" s="5"/>
      <c r="QI320" s="5"/>
      <c r="QJ320" s="5"/>
      <c r="QK320" s="5"/>
      <c r="QL320" s="5"/>
      <c r="QM320" s="5"/>
      <c r="QN320" s="5"/>
      <c r="QO320" s="5"/>
      <c r="QP320" s="5"/>
      <c r="QQ320" s="5"/>
      <c r="QR320" s="5"/>
      <c r="QS320" s="5"/>
      <c r="QT320" s="5"/>
      <c r="QU320" s="5"/>
      <c r="QV320" s="5"/>
      <c r="QW320" s="5"/>
      <c r="QX320" s="5"/>
      <c r="QY320" s="5"/>
      <c r="QZ320" s="5"/>
      <c r="RA320" s="5"/>
      <c r="RB320" s="5"/>
      <c r="RC320" s="5"/>
      <c r="RD320" s="5"/>
      <c r="RE320" s="5"/>
      <c r="RF320" s="5"/>
      <c r="RG320" s="5"/>
      <c r="RH320" s="5"/>
      <c r="RI320" s="5"/>
      <c r="RJ320" s="5"/>
      <c r="RK320" s="5"/>
      <c r="RL320" s="5"/>
      <c r="RM320" s="5"/>
      <c r="RN320" s="5"/>
      <c r="RO320" s="5"/>
      <c r="RP320" s="5"/>
      <c r="RQ320" s="5"/>
      <c r="RR320" s="5"/>
      <c r="RS320" s="5"/>
      <c r="RT320" s="5"/>
      <c r="RU320" s="5"/>
      <c r="RV320" s="5"/>
      <c r="RW320" s="5"/>
      <c r="RX320" s="5"/>
      <c r="RY320" s="5"/>
      <c r="RZ320" s="5"/>
      <c r="SA320" s="5"/>
      <c r="SB320" s="5"/>
      <c r="SC320" s="5"/>
      <c r="SD320" s="5"/>
      <c r="SE320" s="5"/>
      <c r="SF320" s="5"/>
      <c r="SG320" s="5"/>
      <c r="SH320" s="5"/>
      <c r="SI320" s="5"/>
      <c r="SJ320" s="5"/>
      <c r="SK320" s="5"/>
      <c r="SL320" s="5"/>
      <c r="SM320" s="5"/>
      <c r="SN320" s="5"/>
      <c r="SO320" s="5"/>
      <c r="SP320" s="5"/>
      <c r="SQ320" s="5"/>
      <c r="SR320" s="5"/>
      <c r="SS320" s="5"/>
      <c r="ST320" s="5"/>
      <c r="SU320" s="5"/>
      <c r="SV320" s="5"/>
      <c r="SW320" s="5"/>
      <c r="SX320" s="5"/>
      <c r="SY320" s="5"/>
      <c r="SZ320" s="5"/>
      <c r="TA320" s="5"/>
      <c r="TB320" s="5"/>
      <c r="TC320" s="5"/>
      <c r="TD320" s="5"/>
      <c r="TE320" s="5"/>
      <c r="TF320" s="5"/>
      <c r="TG320" s="5"/>
      <c r="TH320" s="5"/>
      <c r="TI320" s="5"/>
      <c r="TJ320" s="5"/>
      <c r="TK320" s="5"/>
      <c r="TL320" s="5"/>
      <c r="TM320" s="5"/>
      <c r="TN320" s="5"/>
      <c r="TO320" s="5"/>
      <c r="TP320" s="5"/>
      <c r="TQ320" s="5"/>
      <c r="TR320" s="5"/>
      <c r="TS320" s="5"/>
      <c r="TT320" s="5"/>
      <c r="TU320" s="5"/>
      <c r="TV320" s="5"/>
      <c r="TW320" s="5"/>
      <c r="TX320" s="5"/>
      <c r="TY320" s="5"/>
      <c r="TZ320" s="5"/>
      <c r="UA320" s="5"/>
      <c r="UB320" s="5"/>
      <c r="UC320" s="5"/>
      <c r="UD320" s="5"/>
      <c r="UE320" s="5"/>
      <c r="UF320" s="5"/>
      <c r="UG320" s="5"/>
      <c r="UH320" s="5"/>
      <c r="UI320" s="5"/>
      <c r="UJ320" s="5"/>
      <c r="UK320" s="5"/>
      <c r="UL320" s="5"/>
      <c r="UM320" s="5"/>
      <c r="UN320" s="5"/>
      <c r="UO320" s="5"/>
      <c r="UP320" s="5"/>
      <c r="UQ320" s="5"/>
      <c r="UR320" s="5"/>
      <c r="US320" s="5"/>
      <c r="UT320" s="5"/>
      <c r="UU320" s="5"/>
      <c r="UV320" s="5"/>
      <c r="UW320" s="5"/>
      <c r="UX320" s="5"/>
      <c r="UY320" s="5"/>
      <c r="UZ320" s="5"/>
      <c r="VA320" s="5"/>
      <c r="VB320" s="5"/>
      <c r="VC320" s="5"/>
      <c r="VD320" s="5"/>
      <c r="VE320" s="5"/>
      <c r="VF320" s="5"/>
      <c r="VG320" s="5"/>
      <c r="VH320" s="5"/>
      <c r="VI320" s="5"/>
      <c r="VJ320" s="5"/>
      <c r="VK320" s="5"/>
      <c r="VL320" s="5"/>
      <c r="VM320" s="5"/>
      <c r="VN320" s="5"/>
      <c r="VO320" s="5"/>
      <c r="VP320" s="5"/>
      <c r="VQ320" s="5"/>
      <c r="VR320" s="5"/>
      <c r="VS320" s="5"/>
      <c r="VT320" s="5"/>
      <c r="VU320" s="5"/>
      <c r="VV320" s="5"/>
      <c r="VW320" s="5"/>
      <c r="VX320" s="5"/>
      <c r="VY320" s="5"/>
      <c r="VZ320" s="5"/>
      <c r="WA320" s="5"/>
      <c r="WB320" s="5"/>
      <c r="WC320" s="5"/>
      <c r="WD320" s="5"/>
      <c r="WE320" s="5"/>
      <c r="WF320" s="5"/>
      <c r="WG320" s="5"/>
      <c r="WH320" s="5"/>
      <c r="WI320" s="5"/>
      <c r="WJ320" s="5"/>
      <c r="WK320" s="5"/>
      <c r="WL320" s="5"/>
      <c r="WM320" s="5"/>
      <c r="WN320" s="5"/>
      <c r="WO320" s="5"/>
      <c r="WP320" s="5"/>
      <c r="WQ320" s="5"/>
      <c r="WR320" s="5"/>
      <c r="WS320" s="5"/>
      <c r="WT320" s="5"/>
      <c r="WU320" s="5"/>
      <c r="WV320" s="5"/>
      <c r="WW320" s="5"/>
      <c r="WX320" s="5"/>
      <c r="WY320" s="5"/>
      <c r="WZ320" s="5"/>
      <c r="XA320" s="5"/>
      <c r="XB320" s="5"/>
      <c r="XC320" s="5"/>
      <c r="XD320" s="5"/>
      <c r="XE320" s="5"/>
      <c r="XF320" s="5"/>
      <c r="XG320" s="5"/>
      <c r="XH320" s="5"/>
      <c r="XI320" s="5"/>
      <c r="XJ320" s="5"/>
      <c r="XK320" s="5"/>
      <c r="XL320" s="5"/>
      <c r="XM320" s="5"/>
      <c r="XN320" s="5"/>
      <c r="XO320" s="5"/>
      <c r="XP320" s="5"/>
      <c r="XQ320" s="5"/>
      <c r="XR320" s="5"/>
      <c r="XS320" s="5"/>
      <c r="XT320" s="5"/>
      <c r="XU320" s="5"/>
      <c r="XV320" s="5"/>
      <c r="XW320" s="5"/>
      <c r="XX320" s="5"/>
      <c r="XY320" s="5"/>
      <c r="XZ320" s="5"/>
      <c r="YA320" s="5"/>
      <c r="YB320" s="5"/>
      <c r="YC320" s="5"/>
      <c r="YD320" s="5"/>
      <c r="YE320" s="5"/>
      <c r="YF320" s="5"/>
      <c r="YG320" s="5"/>
      <c r="YH320" s="5"/>
      <c r="YI320" s="5"/>
      <c r="YJ320" s="5"/>
      <c r="YK320" s="5"/>
      <c r="YL320" s="5"/>
      <c r="YM320" s="5"/>
      <c r="YN320" s="5"/>
      <c r="YO320" s="5"/>
      <c r="YP320" s="5"/>
      <c r="YQ320" s="5"/>
      <c r="YR320" s="5"/>
      <c r="YS320" s="5"/>
      <c r="YT320" s="5"/>
      <c r="YU320" s="5"/>
      <c r="YV320" s="5"/>
      <c r="YW320" s="5"/>
      <c r="YX320" s="5"/>
      <c r="YY320" s="5"/>
      <c r="YZ320" s="5"/>
      <c r="ZA320" s="5"/>
      <c r="ZB320" s="5"/>
      <c r="ZC320" s="5"/>
      <c r="ZD320" s="5"/>
      <c r="ZE320" s="5"/>
      <c r="ZF320" s="5"/>
      <c r="ZG320" s="5"/>
      <c r="ZH320" s="5"/>
      <c r="ZI320" s="5"/>
      <c r="ZJ320" s="5"/>
      <c r="ZK320" s="5"/>
      <c r="ZL320" s="5"/>
      <c r="ZM320" s="5"/>
      <c r="ZN320" s="5"/>
      <c r="ZO320" s="5"/>
      <c r="ZP320" s="5"/>
      <c r="ZQ320" s="5"/>
      <c r="ZR320" s="5"/>
      <c r="ZS320" s="5"/>
      <c r="ZT320" s="5"/>
      <c r="ZU320" s="5"/>
      <c r="ZV320" s="5"/>
      <c r="ZW320" s="5"/>
      <c r="ZX320" s="5"/>
      <c r="ZY320" s="5"/>
      <c r="ZZ320" s="5"/>
      <c r="AAA320" s="5"/>
      <c r="AAB320" s="5"/>
      <c r="AAC320" s="5"/>
      <c r="AAD320" s="5"/>
      <c r="AAE320" s="5"/>
      <c r="AAF320" s="5"/>
      <c r="AAG320" s="5"/>
      <c r="AAH320" s="5"/>
      <c r="AAI320" s="5"/>
      <c r="AAJ320" s="5"/>
      <c r="AAK320" s="5"/>
      <c r="AAL320" s="5"/>
      <c r="AAM320" s="5"/>
      <c r="AAN320" s="5"/>
      <c r="AAO320" s="5"/>
      <c r="AAP320" s="5"/>
      <c r="AAQ320" s="5"/>
      <c r="AAR320" s="5"/>
      <c r="AAS320" s="5"/>
      <c r="AAT320" s="5"/>
      <c r="AAU320" s="5"/>
      <c r="AAV320" s="5"/>
      <c r="AAW320" s="5"/>
      <c r="AAX320" s="5"/>
      <c r="AAY320" s="5"/>
      <c r="AAZ320" s="5"/>
      <c r="ABA320" s="5"/>
      <c r="ABB320" s="5"/>
      <c r="ABC320" s="5"/>
      <c r="ABD320" s="5"/>
      <c r="ABE320" s="5"/>
      <c r="ABF320" s="5"/>
      <c r="ABG320" s="5"/>
      <c r="ABH320" s="5"/>
      <c r="ABI320" s="5"/>
      <c r="ABJ320" s="5"/>
      <c r="ABK320" s="5"/>
      <c r="ABL320" s="5"/>
      <c r="ABM320" s="5"/>
      <c r="ABN320" s="5"/>
      <c r="ABO320" s="5"/>
      <c r="ABP320" s="5"/>
      <c r="ABQ320" s="5"/>
      <c r="ABR320" s="5"/>
      <c r="ABS320" s="5"/>
      <c r="ABT320" s="5"/>
      <c r="ABU320" s="5"/>
      <c r="ABV320" s="5"/>
      <c r="ABW320" s="5"/>
      <c r="ABX320" s="5"/>
      <c r="ABY320" s="5"/>
      <c r="ABZ320" s="5"/>
      <c r="ACA320" s="5"/>
      <c r="ACB320" s="5"/>
      <c r="ACC320" s="5"/>
      <c r="ACD320" s="5"/>
      <c r="ACE320" s="5"/>
      <c r="ACF320" s="5"/>
      <c r="ACG320" s="5"/>
      <c r="ACH320" s="5"/>
      <c r="ACI320" s="5"/>
      <c r="ACJ320" s="5"/>
      <c r="ACK320" s="5"/>
      <c r="ACL320" s="5"/>
      <c r="ACM320" s="5"/>
      <c r="ACN320" s="5"/>
      <c r="ACO320" s="5"/>
      <c r="ACP320" s="5"/>
      <c r="ACQ320" s="5"/>
      <c r="ACR320" s="5"/>
      <c r="ACS320" s="5"/>
      <c r="ACT320" s="5"/>
      <c r="ACU320" s="5"/>
      <c r="ACV320" s="5"/>
      <c r="ACW320" s="5"/>
      <c r="ACX320" s="5"/>
      <c r="ACY320" s="5"/>
      <c r="ACZ320" s="5"/>
      <c r="ADA320" s="5"/>
      <c r="ADB320" s="5"/>
      <c r="ADC320" s="5"/>
      <c r="ADD320" s="5"/>
      <c r="ADE320" s="5"/>
      <c r="ADF320" s="5"/>
      <c r="ADG320" s="5"/>
      <c r="ADH320" s="5"/>
      <c r="ADI320" s="5"/>
      <c r="ADJ320" s="5"/>
      <c r="ADK320" s="5"/>
      <c r="ADL320" s="5"/>
      <c r="ADM320" s="5"/>
      <c r="ADN320" s="5"/>
      <c r="ADO320" s="5"/>
      <c r="ADP320" s="5"/>
      <c r="ADQ320" s="5"/>
      <c r="ADR320" s="5"/>
      <c r="ADS320" s="5"/>
      <c r="ADT320" s="5"/>
      <c r="ADU320" s="5"/>
      <c r="ADV320" s="5"/>
      <c r="ADW320" s="5"/>
      <c r="ADX320" s="5"/>
      <c r="ADY320" s="5"/>
      <c r="ADZ320" s="5"/>
      <c r="AEA320" s="5"/>
      <c r="AEB320" s="5"/>
      <c r="AEC320" s="5"/>
      <c r="AED320" s="5"/>
      <c r="AEE320" s="5"/>
      <c r="AEF320" s="5"/>
      <c r="AEG320" s="5"/>
      <c r="AEH320" s="5"/>
      <c r="AEI320" s="5"/>
      <c r="AEJ320" s="5"/>
      <c r="AEK320" s="5"/>
      <c r="AEL320" s="5"/>
      <c r="AEM320" s="5"/>
      <c r="AEN320" s="5"/>
      <c r="AEO320" s="5"/>
      <c r="AEP320" s="5"/>
      <c r="AEQ320" s="5"/>
      <c r="AER320" s="5"/>
      <c r="AES320" s="5"/>
      <c r="AET320" s="5"/>
      <c r="AEU320" s="5"/>
      <c r="AEV320" s="5"/>
      <c r="AEW320" s="5"/>
      <c r="AEX320" s="5"/>
      <c r="AEY320" s="5"/>
      <c r="AEZ320" s="5"/>
      <c r="AFA320" s="5"/>
      <c r="AFB320" s="5"/>
      <c r="AFC320" s="5"/>
      <c r="AFD320" s="5"/>
      <c r="AFE320" s="5"/>
      <c r="AFF320" s="5"/>
      <c r="AFG320" s="5"/>
      <c r="AFH320" s="5"/>
      <c r="AFI320" s="5"/>
      <c r="AFJ320" s="5"/>
      <c r="AFK320" s="5"/>
      <c r="AFL320" s="5"/>
      <c r="AFM320" s="5"/>
      <c r="AFN320" s="5"/>
      <c r="AFO320" s="5"/>
      <c r="AFP320" s="5"/>
      <c r="AFQ320" s="5"/>
      <c r="AFR320" s="5"/>
      <c r="AFS320" s="5"/>
      <c r="AFT320" s="5"/>
      <c r="AFU320" s="5"/>
      <c r="AFV320" s="5"/>
      <c r="AFW320" s="5"/>
      <c r="AFX320" s="5"/>
      <c r="AFY320" s="5"/>
      <c r="AFZ320" s="5"/>
      <c r="AGA320" s="5"/>
      <c r="AGB320" s="5"/>
      <c r="AGC320" s="5"/>
      <c r="AGD320" s="5"/>
      <c r="AGE320" s="5"/>
      <c r="AGF320" s="5"/>
      <c r="AGG320" s="5"/>
      <c r="AGH320" s="5"/>
      <c r="AGI320" s="5"/>
      <c r="AGJ320" s="5"/>
      <c r="AGK320" s="5"/>
      <c r="AGL320" s="5"/>
      <c r="AGM320" s="5"/>
      <c r="AGN320" s="5"/>
      <c r="AGO320" s="5"/>
      <c r="AGP320" s="5"/>
      <c r="AGQ320" s="5"/>
      <c r="AGR320" s="5"/>
      <c r="AGS320" s="5"/>
      <c r="AGT320" s="5"/>
      <c r="AGU320" s="5"/>
      <c r="AGV320" s="5"/>
      <c r="AGW320" s="5"/>
      <c r="AGX320" s="5"/>
      <c r="AGY320" s="5"/>
      <c r="AGZ320" s="5"/>
      <c r="AHA320" s="5"/>
      <c r="AHB320" s="5"/>
      <c r="AHC320" s="5"/>
      <c r="AHD320" s="5"/>
      <c r="AHE320" s="5"/>
      <c r="AHF320" s="5"/>
      <c r="AHG320" s="5"/>
      <c r="AHH320" s="5"/>
      <c r="AHI320" s="5"/>
      <c r="AHJ320" s="5"/>
      <c r="AHK320" s="5"/>
      <c r="AHL320" s="5"/>
      <c r="AHM320" s="5"/>
      <c r="AHN320" s="5"/>
      <c r="AHO320" s="5"/>
      <c r="AHP320" s="5"/>
      <c r="AHQ320" s="5"/>
      <c r="AHR320" s="5"/>
    </row>
    <row r="321" spans="1:902" ht="19.5">
      <c r="A321" s="140"/>
      <c r="B321" s="37"/>
      <c r="C321" s="37"/>
      <c r="D321" s="141"/>
      <c r="E321" s="48"/>
      <c r="F321" s="48"/>
      <c r="G321" s="142"/>
      <c r="H321" s="153">
        <v>2.9660000000000002</v>
      </c>
      <c r="I321" s="147">
        <v>1E-3</v>
      </c>
      <c r="J321" s="71">
        <v>-7.4200000000000004E-3</v>
      </c>
      <c r="K321" s="144">
        <v>1.0000000000000001E-5</v>
      </c>
      <c r="Q321" s="122"/>
      <c r="X321" s="121"/>
      <c r="Y321" s="48"/>
      <c r="Z321" s="48"/>
      <c r="AA321" s="49"/>
      <c r="AB321" s="105"/>
      <c r="AC321" s="106"/>
      <c r="AD321" s="5"/>
      <c r="AE321" s="5"/>
      <c r="AF321" s="5"/>
      <c r="AG321" s="106"/>
      <c r="AH321" s="106"/>
      <c r="AI321" s="122"/>
      <c r="AJ321" s="134"/>
      <c r="AK321" s="134"/>
      <c r="AL321" s="134"/>
      <c r="AM321" s="14"/>
      <c r="AO321" s="5"/>
      <c r="AP321" s="5"/>
      <c r="AQ321" s="5"/>
      <c r="AR321" s="5"/>
      <c r="AS321" s="135"/>
      <c r="AT321" s="135"/>
      <c r="AU321" s="135"/>
      <c r="AV321" s="5"/>
      <c r="AW321" s="5"/>
      <c r="AX321" s="5"/>
      <c r="AY321" s="122"/>
      <c r="AZ321" s="137"/>
      <c r="BA321" s="145"/>
      <c r="BB321" s="139"/>
      <c r="BC321" s="5"/>
      <c r="BD321" s="5"/>
      <c r="BE321" s="5"/>
      <c r="BF321" s="5"/>
      <c r="BG321" s="5"/>
      <c r="BH321" s="5"/>
      <c r="BI321" s="5"/>
      <c r="BJ321" s="5"/>
      <c r="BK321" s="5"/>
      <c r="BL321" s="5"/>
      <c r="BM321" s="5"/>
      <c r="BN321" s="5"/>
      <c r="BO321" s="5"/>
      <c r="BP321" s="5"/>
      <c r="BQ321" s="5"/>
      <c r="BR321" s="5"/>
      <c r="BS321" s="5"/>
      <c r="BT321" s="5"/>
      <c r="BU321" s="5"/>
      <c r="BV321" s="5"/>
      <c r="BW321" s="5"/>
      <c r="BX321" s="5"/>
      <c r="BY321" s="5"/>
      <c r="BZ321" s="5"/>
      <c r="CA321" s="5"/>
      <c r="CB321" s="5"/>
      <c r="CC321" s="5"/>
      <c r="CD321" s="5"/>
      <c r="CE321" s="5"/>
      <c r="CF321" s="5"/>
      <c r="CG321" s="5"/>
      <c r="CH321" s="5"/>
      <c r="CI321" s="5"/>
      <c r="CJ321" s="5"/>
      <c r="CK321" s="5"/>
      <c r="CL321" s="5"/>
      <c r="CM321" s="5"/>
      <c r="CN321" s="5"/>
      <c r="CO321" s="5"/>
      <c r="CP321" s="5"/>
      <c r="CQ321" s="5"/>
      <c r="CR321" s="5"/>
      <c r="CS321" s="5"/>
      <c r="CT321" s="5"/>
      <c r="CU321" s="5"/>
      <c r="CV321" s="5"/>
      <c r="CW321" s="5"/>
      <c r="CX321" s="5"/>
      <c r="CY321" s="5"/>
      <c r="CZ321" s="5"/>
      <c r="DA321" s="5"/>
      <c r="DB321" s="5"/>
      <c r="DC321" s="5"/>
      <c r="DD321" s="5"/>
      <c r="DE321" s="5"/>
      <c r="DF321" s="5"/>
      <c r="DG321" s="5"/>
      <c r="DH321" s="5"/>
      <c r="DI321" s="5"/>
      <c r="DJ321" s="5"/>
      <c r="DK321" s="5"/>
      <c r="DL321" s="5"/>
      <c r="DM321" s="5"/>
      <c r="DN321" s="5"/>
      <c r="DO321" s="5"/>
      <c r="DP321" s="5"/>
      <c r="DQ321" s="5"/>
      <c r="DR321" s="5"/>
      <c r="DS321" s="5"/>
      <c r="DT321" s="5"/>
      <c r="DU321" s="5"/>
      <c r="DV321" s="5"/>
      <c r="DW321" s="5"/>
      <c r="DX321" s="5"/>
      <c r="DY321" s="5"/>
      <c r="DZ321" s="5"/>
      <c r="EA321" s="5"/>
      <c r="EB321" s="5"/>
      <c r="EC321" s="5"/>
      <c r="ED321" s="5"/>
      <c r="EE321" s="5"/>
      <c r="EF321" s="5"/>
      <c r="EG321" s="5"/>
      <c r="EH321" s="5"/>
      <c r="EI321" s="5"/>
      <c r="EJ321" s="5"/>
      <c r="EK321" s="5"/>
      <c r="EL321" s="5"/>
      <c r="EM321" s="5"/>
      <c r="EN321" s="5"/>
      <c r="EO321" s="5"/>
      <c r="EP321" s="5"/>
      <c r="EQ321" s="5"/>
      <c r="ER321" s="5"/>
      <c r="ES321" s="5"/>
      <c r="ET321" s="5"/>
      <c r="EU321" s="5"/>
      <c r="EV321" s="5"/>
      <c r="EW321" s="5"/>
      <c r="EX321" s="5"/>
      <c r="EY321" s="5"/>
      <c r="EZ321" s="5"/>
      <c r="FA321" s="5"/>
      <c r="FB321" s="5"/>
      <c r="FC321" s="5"/>
      <c r="FD321" s="5"/>
      <c r="FE321" s="5"/>
      <c r="FF321" s="5"/>
      <c r="FG321" s="5"/>
      <c r="FH321" s="5"/>
      <c r="FI321" s="5"/>
      <c r="FJ321" s="5"/>
      <c r="FK321" s="5"/>
      <c r="FL321" s="5"/>
      <c r="FM321" s="5"/>
      <c r="FN321" s="5"/>
      <c r="FO321" s="5"/>
      <c r="FP321" s="5"/>
      <c r="FQ321" s="5"/>
      <c r="FR321" s="5"/>
      <c r="FS321" s="5"/>
      <c r="FT321" s="5"/>
      <c r="FU321" s="5"/>
      <c r="FV321" s="5"/>
      <c r="FW321" s="5"/>
      <c r="FX321" s="5"/>
      <c r="FY321" s="5"/>
      <c r="FZ321" s="5"/>
      <c r="GA321" s="5"/>
      <c r="GB321" s="5"/>
      <c r="GC321" s="5"/>
      <c r="GD321" s="5"/>
      <c r="GE321" s="5"/>
      <c r="GF321" s="5"/>
      <c r="GG321" s="5"/>
      <c r="GH321" s="5"/>
      <c r="GI321" s="5"/>
      <c r="GJ321" s="5"/>
      <c r="GK321" s="5"/>
      <c r="GL321" s="5"/>
      <c r="GM321" s="5"/>
      <c r="GN321" s="5"/>
      <c r="GO321" s="5"/>
      <c r="GP321" s="5"/>
      <c r="GQ321" s="5"/>
      <c r="GR321" s="5"/>
      <c r="GS321" s="5"/>
      <c r="GT321" s="5"/>
      <c r="GU321" s="5"/>
      <c r="GV321" s="5"/>
      <c r="GW321" s="5"/>
      <c r="GX321" s="5"/>
      <c r="GY321" s="5"/>
      <c r="GZ321" s="5"/>
      <c r="HA321" s="5"/>
      <c r="HB321" s="5"/>
      <c r="HC321" s="5"/>
      <c r="HD321" s="5"/>
      <c r="HE321" s="5"/>
      <c r="HF321" s="5"/>
      <c r="HG321" s="5"/>
      <c r="HH321" s="5"/>
      <c r="HI321" s="5"/>
      <c r="HJ321" s="5"/>
      <c r="HK321" s="5"/>
      <c r="HL321" s="5"/>
      <c r="HM321" s="5"/>
      <c r="HN321" s="5"/>
      <c r="HO321" s="5"/>
      <c r="HP321" s="5"/>
      <c r="HQ321" s="5"/>
      <c r="HR321" s="5"/>
      <c r="HS321" s="5"/>
      <c r="HT321" s="5"/>
      <c r="HU321" s="5"/>
      <c r="HV321" s="5"/>
      <c r="HW321" s="5"/>
      <c r="HX321" s="5"/>
      <c r="HY321" s="5"/>
      <c r="HZ321" s="5"/>
      <c r="IA321" s="5"/>
      <c r="IB321" s="5"/>
      <c r="IC321" s="5"/>
      <c r="ID321" s="5"/>
      <c r="IE321" s="5"/>
      <c r="IF321" s="5"/>
      <c r="IG321" s="5"/>
      <c r="IH321" s="5"/>
      <c r="II321" s="5"/>
      <c r="IJ321" s="5"/>
      <c r="IK321" s="5"/>
      <c r="IL321" s="5"/>
      <c r="IM321" s="5"/>
      <c r="IN321" s="5"/>
      <c r="IO321" s="5"/>
      <c r="IP321" s="5"/>
      <c r="IQ321" s="5"/>
      <c r="IR321" s="5"/>
      <c r="IS321" s="5"/>
      <c r="IT321" s="5"/>
      <c r="IU321" s="5"/>
      <c r="IV321" s="5"/>
      <c r="IW321" s="5"/>
      <c r="IX321" s="5"/>
      <c r="IY321" s="5"/>
      <c r="IZ321" s="5"/>
      <c r="JA321" s="5"/>
      <c r="JB321" s="5"/>
      <c r="JC321" s="5"/>
      <c r="JD321" s="5"/>
      <c r="JE321" s="5"/>
      <c r="JF321" s="5"/>
      <c r="JG321" s="5"/>
      <c r="JH321" s="5"/>
      <c r="JI321" s="5"/>
      <c r="JJ321" s="5"/>
      <c r="JK321" s="5"/>
      <c r="JL321" s="5"/>
      <c r="JM321" s="5"/>
      <c r="JN321" s="5"/>
      <c r="JO321" s="5"/>
      <c r="JP321" s="5"/>
      <c r="JQ321" s="5"/>
      <c r="JR321" s="5"/>
      <c r="JS321" s="5"/>
      <c r="JT321" s="5"/>
      <c r="JU321" s="5"/>
      <c r="JV321" s="5"/>
      <c r="JW321" s="5"/>
      <c r="JX321" s="5"/>
      <c r="JY321" s="5"/>
      <c r="JZ321" s="5"/>
      <c r="KA321" s="5"/>
      <c r="KB321" s="5"/>
      <c r="KC321" s="5"/>
      <c r="KD321" s="5"/>
      <c r="KE321" s="5"/>
      <c r="KF321" s="5"/>
      <c r="KG321" s="5"/>
      <c r="KH321" s="5"/>
      <c r="KI321" s="5"/>
      <c r="KJ321" s="5"/>
      <c r="KK321" s="5"/>
      <c r="KL321" s="5"/>
      <c r="KM321" s="5"/>
      <c r="KN321" s="5"/>
      <c r="KO321" s="5"/>
      <c r="KP321" s="5"/>
      <c r="KQ321" s="5"/>
      <c r="KR321" s="5"/>
      <c r="KS321" s="5"/>
      <c r="KT321" s="5"/>
      <c r="KU321" s="5"/>
      <c r="KV321" s="5"/>
      <c r="KW321" s="5"/>
      <c r="KX321" s="5"/>
      <c r="KY321" s="5"/>
      <c r="KZ321" s="5"/>
      <c r="LA321" s="5"/>
      <c r="LB321" s="5"/>
      <c r="LC321" s="5"/>
      <c r="LD321" s="5"/>
      <c r="LE321" s="5"/>
      <c r="LF321" s="5"/>
      <c r="LG321" s="5"/>
      <c r="LH321" s="5"/>
      <c r="LI321" s="5"/>
      <c r="LJ321" s="5"/>
      <c r="LK321" s="5"/>
      <c r="LL321" s="5"/>
      <c r="LM321" s="5"/>
      <c r="LN321" s="5"/>
      <c r="LO321" s="5"/>
      <c r="LP321" s="5"/>
      <c r="LQ321" s="5"/>
      <c r="LR321" s="5"/>
      <c r="LS321" s="5"/>
      <c r="LT321" s="5"/>
      <c r="LU321" s="5"/>
      <c r="LV321" s="5"/>
      <c r="LW321" s="5"/>
      <c r="LX321" s="5"/>
      <c r="LY321" s="5"/>
      <c r="LZ321" s="5"/>
      <c r="MA321" s="5"/>
      <c r="MB321" s="5"/>
      <c r="MC321" s="5"/>
      <c r="MD321" s="5"/>
      <c r="ME321" s="5"/>
      <c r="MF321" s="5"/>
      <c r="MG321" s="5"/>
      <c r="MH321" s="5"/>
      <c r="MI321" s="5"/>
      <c r="MJ321" s="5"/>
      <c r="MK321" s="5"/>
      <c r="ML321" s="5"/>
      <c r="MM321" s="5"/>
      <c r="MN321" s="5"/>
      <c r="MO321" s="5"/>
      <c r="MP321" s="5"/>
      <c r="MQ321" s="5"/>
      <c r="MR321" s="5"/>
      <c r="MS321" s="5"/>
      <c r="MT321" s="5"/>
      <c r="MU321" s="5"/>
      <c r="MV321" s="5"/>
      <c r="MW321" s="5"/>
      <c r="MX321" s="5"/>
      <c r="MY321" s="5"/>
      <c r="MZ321" s="5"/>
      <c r="NA321" s="5"/>
      <c r="NB321" s="5"/>
      <c r="NC321" s="5"/>
      <c r="ND321" s="5"/>
      <c r="NE321" s="5"/>
      <c r="NF321" s="5"/>
      <c r="NG321" s="5"/>
      <c r="NH321" s="5"/>
      <c r="NI321" s="5"/>
      <c r="NJ321" s="5"/>
      <c r="NK321" s="5"/>
      <c r="NL321" s="5"/>
      <c r="NM321" s="5"/>
      <c r="NN321" s="5"/>
      <c r="NO321" s="5"/>
      <c r="NP321" s="5"/>
      <c r="NQ321" s="5"/>
      <c r="NR321" s="5"/>
      <c r="NS321" s="5"/>
      <c r="NT321" s="5"/>
      <c r="NU321" s="5"/>
      <c r="NV321" s="5"/>
      <c r="NW321" s="5"/>
      <c r="NX321" s="5"/>
      <c r="NY321" s="5"/>
      <c r="NZ321" s="5"/>
      <c r="OA321" s="5"/>
      <c r="OB321" s="5"/>
      <c r="OC321" s="5"/>
      <c r="OD321" s="5"/>
      <c r="OE321" s="5"/>
      <c r="OF321" s="5"/>
      <c r="OG321" s="5"/>
      <c r="OH321" s="5"/>
      <c r="OI321" s="5"/>
      <c r="OJ321" s="5"/>
      <c r="OK321" s="5"/>
      <c r="OL321" s="5"/>
      <c r="OM321" s="5"/>
      <c r="ON321" s="5"/>
      <c r="OO321" s="5"/>
      <c r="OP321" s="5"/>
      <c r="OQ321" s="5"/>
      <c r="OR321" s="5"/>
      <c r="OS321" s="5"/>
      <c r="OT321" s="5"/>
      <c r="OU321" s="5"/>
      <c r="OV321" s="5"/>
      <c r="OW321" s="5"/>
      <c r="OX321" s="5"/>
      <c r="OY321" s="5"/>
      <c r="OZ321" s="5"/>
      <c r="PA321" s="5"/>
      <c r="PB321" s="5"/>
      <c r="PC321" s="5"/>
      <c r="PD321" s="5"/>
      <c r="PE321" s="5"/>
      <c r="PF321" s="5"/>
      <c r="PG321" s="5"/>
      <c r="PH321" s="5"/>
      <c r="PI321" s="5"/>
      <c r="PJ321" s="5"/>
      <c r="PK321" s="5"/>
      <c r="PL321" s="5"/>
      <c r="PM321" s="5"/>
      <c r="PN321" s="5"/>
      <c r="PO321" s="5"/>
      <c r="PP321" s="5"/>
      <c r="PQ321" s="5"/>
      <c r="PR321" s="5"/>
      <c r="PS321" s="5"/>
      <c r="PT321" s="5"/>
      <c r="PU321" s="5"/>
      <c r="PV321" s="5"/>
      <c r="PW321" s="5"/>
      <c r="PX321" s="5"/>
      <c r="PY321" s="5"/>
      <c r="PZ321" s="5"/>
      <c r="QA321" s="5"/>
      <c r="QB321" s="5"/>
      <c r="QC321" s="5"/>
      <c r="QD321" s="5"/>
      <c r="QE321" s="5"/>
      <c r="QF321" s="5"/>
      <c r="QG321" s="5"/>
      <c r="QH321" s="5"/>
      <c r="QI321" s="5"/>
      <c r="QJ321" s="5"/>
      <c r="QK321" s="5"/>
      <c r="QL321" s="5"/>
      <c r="QM321" s="5"/>
      <c r="QN321" s="5"/>
      <c r="QO321" s="5"/>
      <c r="QP321" s="5"/>
      <c r="QQ321" s="5"/>
      <c r="QR321" s="5"/>
      <c r="QS321" s="5"/>
      <c r="QT321" s="5"/>
      <c r="QU321" s="5"/>
      <c r="QV321" s="5"/>
      <c r="QW321" s="5"/>
      <c r="QX321" s="5"/>
      <c r="QY321" s="5"/>
      <c r="QZ321" s="5"/>
      <c r="RA321" s="5"/>
      <c r="RB321" s="5"/>
      <c r="RC321" s="5"/>
      <c r="RD321" s="5"/>
      <c r="RE321" s="5"/>
      <c r="RF321" s="5"/>
      <c r="RG321" s="5"/>
      <c r="RH321" s="5"/>
      <c r="RI321" s="5"/>
      <c r="RJ321" s="5"/>
      <c r="RK321" s="5"/>
      <c r="RL321" s="5"/>
      <c r="RM321" s="5"/>
      <c r="RN321" s="5"/>
      <c r="RO321" s="5"/>
      <c r="RP321" s="5"/>
      <c r="RQ321" s="5"/>
      <c r="RR321" s="5"/>
      <c r="RS321" s="5"/>
      <c r="RT321" s="5"/>
      <c r="RU321" s="5"/>
      <c r="RV321" s="5"/>
      <c r="RW321" s="5"/>
      <c r="RX321" s="5"/>
      <c r="RY321" s="5"/>
      <c r="RZ321" s="5"/>
      <c r="SA321" s="5"/>
      <c r="SB321" s="5"/>
      <c r="SC321" s="5"/>
      <c r="SD321" s="5"/>
      <c r="SE321" s="5"/>
      <c r="SF321" s="5"/>
      <c r="SG321" s="5"/>
      <c r="SH321" s="5"/>
      <c r="SI321" s="5"/>
      <c r="SJ321" s="5"/>
      <c r="SK321" s="5"/>
      <c r="SL321" s="5"/>
      <c r="SM321" s="5"/>
      <c r="SN321" s="5"/>
      <c r="SO321" s="5"/>
      <c r="SP321" s="5"/>
      <c r="SQ321" s="5"/>
      <c r="SR321" s="5"/>
      <c r="SS321" s="5"/>
      <c r="ST321" s="5"/>
      <c r="SU321" s="5"/>
      <c r="SV321" s="5"/>
      <c r="SW321" s="5"/>
      <c r="SX321" s="5"/>
      <c r="SY321" s="5"/>
      <c r="SZ321" s="5"/>
      <c r="TA321" s="5"/>
      <c r="TB321" s="5"/>
      <c r="TC321" s="5"/>
      <c r="TD321" s="5"/>
      <c r="TE321" s="5"/>
      <c r="TF321" s="5"/>
      <c r="TG321" s="5"/>
      <c r="TH321" s="5"/>
      <c r="TI321" s="5"/>
      <c r="TJ321" s="5"/>
      <c r="TK321" s="5"/>
      <c r="TL321" s="5"/>
      <c r="TM321" s="5"/>
      <c r="TN321" s="5"/>
      <c r="TO321" s="5"/>
      <c r="TP321" s="5"/>
      <c r="TQ321" s="5"/>
      <c r="TR321" s="5"/>
      <c r="TS321" s="5"/>
      <c r="TT321" s="5"/>
      <c r="TU321" s="5"/>
      <c r="TV321" s="5"/>
      <c r="TW321" s="5"/>
      <c r="TX321" s="5"/>
      <c r="TY321" s="5"/>
      <c r="TZ321" s="5"/>
      <c r="UA321" s="5"/>
      <c r="UB321" s="5"/>
      <c r="UC321" s="5"/>
      <c r="UD321" s="5"/>
      <c r="UE321" s="5"/>
      <c r="UF321" s="5"/>
      <c r="UG321" s="5"/>
      <c r="UH321" s="5"/>
      <c r="UI321" s="5"/>
      <c r="UJ321" s="5"/>
      <c r="UK321" s="5"/>
      <c r="UL321" s="5"/>
      <c r="UM321" s="5"/>
      <c r="UN321" s="5"/>
      <c r="UO321" s="5"/>
      <c r="UP321" s="5"/>
      <c r="UQ321" s="5"/>
      <c r="UR321" s="5"/>
      <c r="US321" s="5"/>
      <c r="UT321" s="5"/>
      <c r="UU321" s="5"/>
      <c r="UV321" s="5"/>
      <c r="UW321" s="5"/>
      <c r="UX321" s="5"/>
      <c r="UY321" s="5"/>
      <c r="UZ321" s="5"/>
      <c r="VA321" s="5"/>
      <c r="VB321" s="5"/>
      <c r="VC321" s="5"/>
      <c r="VD321" s="5"/>
      <c r="VE321" s="5"/>
      <c r="VF321" s="5"/>
      <c r="VG321" s="5"/>
      <c r="VH321" s="5"/>
      <c r="VI321" s="5"/>
      <c r="VJ321" s="5"/>
      <c r="VK321" s="5"/>
      <c r="VL321" s="5"/>
      <c r="VM321" s="5"/>
      <c r="VN321" s="5"/>
      <c r="VO321" s="5"/>
      <c r="VP321" s="5"/>
      <c r="VQ321" s="5"/>
      <c r="VR321" s="5"/>
      <c r="VS321" s="5"/>
      <c r="VT321" s="5"/>
      <c r="VU321" s="5"/>
      <c r="VV321" s="5"/>
      <c r="VW321" s="5"/>
      <c r="VX321" s="5"/>
      <c r="VY321" s="5"/>
      <c r="VZ321" s="5"/>
      <c r="WA321" s="5"/>
      <c r="WB321" s="5"/>
      <c r="WC321" s="5"/>
      <c r="WD321" s="5"/>
      <c r="WE321" s="5"/>
      <c r="WF321" s="5"/>
      <c r="WG321" s="5"/>
      <c r="WH321" s="5"/>
      <c r="WI321" s="5"/>
      <c r="WJ321" s="5"/>
      <c r="WK321" s="5"/>
      <c r="WL321" s="5"/>
      <c r="WM321" s="5"/>
      <c r="WN321" s="5"/>
      <c r="WO321" s="5"/>
      <c r="WP321" s="5"/>
      <c r="WQ321" s="5"/>
      <c r="WR321" s="5"/>
      <c r="WS321" s="5"/>
      <c r="WT321" s="5"/>
      <c r="WU321" s="5"/>
      <c r="WV321" s="5"/>
      <c r="WW321" s="5"/>
      <c r="WX321" s="5"/>
      <c r="WY321" s="5"/>
      <c r="WZ321" s="5"/>
      <c r="XA321" s="5"/>
      <c r="XB321" s="5"/>
      <c r="XC321" s="5"/>
      <c r="XD321" s="5"/>
      <c r="XE321" s="5"/>
      <c r="XF321" s="5"/>
      <c r="XG321" s="5"/>
      <c r="XH321" s="5"/>
      <c r="XI321" s="5"/>
      <c r="XJ321" s="5"/>
      <c r="XK321" s="5"/>
      <c r="XL321" s="5"/>
      <c r="XM321" s="5"/>
      <c r="XN321" s="5"/>
      <c r="XO321" s="5"/>
      <c r="XP321" s="5"/>
      <c r="XQ321" s="5"/>
      <c r="XR321" s="5"/>
      <c r="XS321" s="5"/>
      <c r="XT321" s="5"/>
      <c r="XU321" s="5"/>
      <c r="XV321" s="5"/>
      <c r="XW321" s="5"/>
      <c r="XX321" s="5"/>
      <c r="XY321" s="5"/>
      <c r="XZ321" s="5"/>
      <c r="YA321" s="5"/>
      <c r="YB321" s="5"/>
      <c r="YC321" s="5"/>
      <c r="YD321" s="5"/>
      <c r="YE321" s="5"/>
      <c r="YF321" s="5"/>
      <c r="YG321" s="5"/>
      <c r="YH321" s="5"/>
      <c r="YI321" s="5"/>
      <c r="YJ321" s="5"/>
      <c r="YK321" s="5"/>
      <c r="YL321" s="5"/>
      <c r="YM321" s="5"/>
      <c r="YN321" s="5"/>
      <c r="YO321" s="5"/>
      <c r="YP321" s="5"/>
      <c r="YQ321" s="5"/>
      <c r="YR321" s="5"/>
      <c r="YS321" s="5"/>
      <c r="YT321" s="5"/>
      <c r="YU321" s="5"/>
      <c r="YV321" s="5"/>
      <c r="YW321" s="5"/>
      <c r="YX321" s="5"/>
      <c r="YY321" s="5"/>
      <c r="YZ321" s="5"/>
      <c r="ZA321" s="5"/>
      <c r="ZB321" s="5"/>
      <c r="ZC321" s="5"/>
      <c r="ZD321" s="5"/>
      <c r="ZE321" s="5"/>
      <c r="ZF321" s="5"/>
      <c r="ZG321" s="5"/>
      <c r="ZH321" s="5"/>
      <c r="ZI321" s="5"/>
      <c r="ZJ321" s="5"/>
      <c r="ZK321" s="5"/>
      <c r="ZL321" s="5"/>
      <c r="ZM321" s="5"/>
      <c r="ZN321" s="5"/>
      <c r="ZO321" s="5"/>
      <c r="ZP321" s="5"/>
      <c r="ZQ321" s="5"/>
      <c r="ZR321" s="5"/>
      <c r="ZS321" s="5"/>
      <c r="ZT321" s="5"/>
      <c r="ZU321" s="5"/>
      <c r="ZV321" s="5"/>
      <c r="ZW321" s="5"/>
      <c r="ZX321" s="5"/>
      <c r="ZY321" s="5"/>
      <c r="ZZ321" s="5"/>
      <c r="AAA321" s="5"/>
      <c r="AAB321" s="5"/>
      <c r="AAC321" s="5"/>
      <c r="AAD321" s="5"/>
      <c r="AAE321" s="5"/>
      <c r="AAF321" s="5"/>
      <c r="AAG321" s="5"/>
      <c r="AAH321" s="5"/>
      <c r="AAI321" s="5"/>
      <c r="AAJ321" s="5"/>
      <c r="AAK321" s="5"/>
      <c r="AAL321" s="5"/>
      <c r="AAM321" s="5"/>
      <c r="AAN321" s="5"/>
      <c r="AAO321" s="5"/>
      <c r="AAP321" s="5"/>
      <c r="AAQ321" s="5"/>
      <c r="AAR321" s="5"/>
      <c r="AAS321" s="5"/>
      <c r="AAT321" s="5"/>
      <c r="AAU321" s="5"/>
      <c r="AAV321" s="5"/>
      <c r="AAW321" s="5"/>
      <c r="AAX321" s="5"/>
      <c r="AAY321" s="5"/>
      <c r="AAZ321" s="5"/>
      <c r="ABA321" s="5"/>
      <c r="ABB321" s="5"/>
      <c r="ABC321" s="5"/>
      <c r="ABD321" s="5"/>
      <c r="ABE321" s="5"/>
      <c r="ABF321" s="5"/>
      <c r="ABG321" s="5"/>
      <c r="ABH321" s="5"/>
      <c r="ABI321" s="5"/>
      <c r="ABJ321" s="5"/>
      <c r="ABK321" s="5"/>
      <c r="ABL321" s="5"/>
      <c r="ABM321" s="5"/>
      <c r="ABN321" s="5"/>
      <c r="ABO321" s="5"/>
      <c r="ABP321" s="5"/>
      <c r="ABQ321" s="5"/>
      <c r="ABR321" s="5"/>
      <c r="ABS321" s="5"/>
      <c r="ABT321" s="5"/>
      <c r="ABU321" s="5"/>
      <c r="ABV321" s="5"/>
      <c r="ABW321" s="5"/>
      <c r="ABX321" s="5"/>
      <c r="ABY321" s="5"/>
      <c r="ABZ321" s="5"/>
      <c r="ACA321" s="5"/>
      <c r="ACB321" s="5"/>
      <c r="ACC321" s="5"/>
      <c r="ACD321" s="5"/>
      <c r="ACE321" s="5"/>
      <c r="ACF321" s="5"/>
      <c r="ACG321" s="5"/>
      <c r="ACH321" s="5"/>
      <c r="ACI321" s="5"/>
      <c r="ACJ321" s="5"/>
      <c r="ACK321" s="5"/>
      <c r="ACL321" s="5"/>
      <c r="ACM321" s="5"/>
      <c r="ACN321" s="5"/>
      <c r="ACO321" s="5"/>
      <c r="ACP321" s="5"/>
      <c r="ACQ321" s="5"/>
      <c r="ACR321" s="5"/>
      <c r="ACS321" s="5"/>
      <c r="ACT321" s="5"/>
      <c r="ACU321" s="5"/>
      <c r="ACV321" s="5"/>
      <c r="ACW321" s="5"/>
      <c r="ACX321" s="5"/>
      <c r="ACY321" s="5"/>
      <c r="ACZ321" s="5"/>
      <c r="ADA321" s="5"/>
      <c r="ADB321" s="5"/>
      <c r="ADC321" s="5"/>
      <c r="ADD321" s="5"/>
      <c r="ADE321" s="5"/>
      <c r="ADF321" s="5"/>
      <c r="ADG321" s="5"/>
      <c r="ADH321" s="5"/>
      <c r="ADI321" s="5"/>
      <c r="ADJ321" s="5"/>
      <c r="ADK321" s="5"/>
      <c r="ADL321" s="5"/>
      <c r="ADM321" s="5"/>
      <c r="ADN321" s="5"/>
      <c r="ADO321" s="5"/>
      <c r="ADP321" s="5"/>
      <c r="ADQ321" s="5"/>
      <c r="ADR321" s="5"/>
      <c r="ADS321" s="5"/>
      <c r="ADT321" s="5"/>
      <c r="ADU321" s="5"/>
      <c r="ADV321" s="5"/>
      <c r="ADW321" s="5"/>
      <c r="ADX321" s="5"/>
      <c r="ADY321" s="5"/>
      <c r="ADZ321" s="5"/>
      <c r="AEA321" s="5"/>
      <c r="AEB321" s="5"/>
      <c r="AEC321" s="5"/>
      <c r="AED321" s="5"/>
      <c r="AEE321" s="5"/>
      <c r="AEF321" s="5"/>
      <c r="AEG321" s="5"/>
      <c r="AEH321" s="5"/>
      <c r="AEI321" s="5"/>
      <c r="AEJ321" s="5"/>
      <c r="AEK321" s="5"/>
      <c r="AEL321" s="5"/>
      <c r="AEM321" s="5"/>
      <c r="AEN321" s="5"/>
      <c r="AEO321" s="5"/>
      <c r="AEP321" s="5"/>
      <c r="AEQ321" s="5"/>
      <c r="AER321" s="5"/>
      <c r="AES321" s="5"/>
      <c r="AET321" s="5"/>
      <c r="AEU321" s="5"/>
      <c r="AEV321" s="5"/>
      <c r="AEW321" s="5"/>
      <c r="AEX321" s="5"/>
      <c r="AEY321" s="5"/>
      <c r="AEZ321" s="5"/>
      <c r="AFA321" s="5"/>
      <c r="AFB321" s="5"/>
      <c r="AFC321" s="5"/>
      <c r="AFD321" s="5"/>
      <c r="AFE321" s="5"/>
      <c r="AFF321" s="5"/>
      <c r="AFG321" s="5"/>
      <c r="AFH321" s="5"/>
      <c r="AFI321" s="5"/>
      <c r="AFJ321" s="5"/>
      <c r="AFK321" s="5"/>
      <c r="AFL321" s="5"/>
      <c r="AFM321" s="5"/>
      <c r="AFN321" s="5"/>
      <c r="AFO321" s="5"/>
      <c r="AFP321" s="5"/>
      <c r="AFQ321" s="5"/>
      <c r="AFR321" s="5"/>
      <c r="AFS321" s="5"/>
      <c r="AFT321" s="5"/>
      <c r="AFU321" s="5"/>
      <c r="AFV321" s="5"/>
      <c r="AFW321" s="5"/>
      <c r="AFX321" s="5"/>
      <c r="AFY321" s="5"/>
      <c r="AFZ321" s="5"/>
      <c r="AGA321" s="5"/>
      <c r="AGB321" s="5"/>
      <c r="AGC321" s="5"/>
      <c r="AGD321" s="5"/>
      <c r="AGE321" s="5"/>
      <c r="AGF321" s="5"/>
      <c r="AGG321" s="5"/>
      <c r="AGH321" s="5"/>
      <c r="AGI321" s="5"/>
      <c r="AGJ321" s="5"/>
      <c r="AGK321" s="5"/>
      <c r="AGL321" s="5"/>
      <c r="AGM321" s="5"/>
      <c r="AGN321" s="5"/>
      <c r="AGO321" s="5"/>
      <c r="AGP321" s="5"/>
      <c r="AGQ321" s="5"/>
      <c r="AGR321" s="5"/>
      <c r="AGS321" s="5"/>
      <c r="AGT321" s="5"/>
      <c r="AGU321" s="5"/>
      <c r="AGV321" s="5"/>
      <c r="AGW321" s="5"/>
      <c r="AGX321" s="5"/>
      <c r="AGY321" s="5"/>
      <c r="AGZ321" s="5"/>
      <c r="AHA321" s="5"/>
      <c r="AHB321" s="5"/>
      <c r="AHC321" s="5"/>
      <c r="AHD321" s="5"/>
      <c r="AHE321" s="5"/>
      <c r="AHF321" s="5"/>
      <c r="AHG321" s="5"/>
      <c r="AHH321" s="5"/>
      <c r="AHI321" s="5"/>
      <c r="AHJ321" s="5"/>
      <c r="AHK321" s="5"/>
      <c r="AHL321" s="5"/>
      <c r="AHM321" s="5"/>
      <c r="AHN321" s="5"/>
      <c r="AHO321" s="5"/>
      <c r="AHP321" s="5"/>
      <c r="AHQ321" s="5"/>
      <c r="AHR321" s="5"/>
    </row>
    <row r="322" spans="1:902" ht="19.5">
      <c r="A322" s="140"/>
      <c r="B322" s="37"/>
      <c r="C322" s="37"/>
      <c r="D322" s="141"/>
      <c r="E322" s="48"/>
      <c r="F322" s="48"/>
      <c r="G322" s="142"/>
      <c r="H322" s="153">
        <v>3.3119999999999998</v>
      </c>
      <c r="I322" s="147">
        <v>1E-3</v>
      </c>
      <c r="J322" s="71">
        <v>-7.45E-3</v>
      </c>
      <c r="K322" s="144">
        <v>1.0000000000000001E-5</v>
      </c>
      <c r="Q322" s="122"/>
      <c r="X322" s="121"/>
      <c r="Y322" s="48"/>
      <c r="Z322" s="48"/>
      <c r="AA322" s="49"/>
      <c r="AB322" s="105"/>
      <c r="AC322" s="106"/>
      <c r="AD322" s="5"/>
      <c r="AE322" s="5"/>
      <c r="AF322" s="5"/>
      <c r="AG322" s="106"/>
      <c r="AH322" s="106"/>
      <c r="AI322" s="122"/>
      <c r="AJ322" s="134"/>
      <c r="AK322" s="134"/>
      <c r="AL322" s="134"/>
      <c r="AM322" s="14"/>
      <c r="AO322" s="5"/>
      <c r="AP322" s="5"/>
      <c r="AQ322" s="5"/>
      <c r="AR322" s="5"/>
      <c r="AS322" s="135"/>
      <c r="AT322" s="135"/>
      <c r="AU322" s="135"/>
      <c r="AV322" s="5"/>
      <c r="AW322" s="5"/>
      <c r="AX322" s="5"/>
      <c r="AY322" s="122"/>
      <c r="AZ322" s="137"/>
      <c r="BA322" s="145"/>
      <c r="BB322" s="139"/>
      <c r="BC322" s="5"/>
      <c r="BD322" s="5"/>
      <c r="BE322" s="5"/>
      <c r="BF322" s="5"/>
      <c r="BG322" s="5"/>
      <c r="BH322" s="5"/>
      <c r="BI322" s="5"/>
      <c r="BJ322" s="5"/>
      <c r="BK322" s="5"/>
      <c r="BL322" s="5"/>
      <c r="BM322" s="5"/>
      <c r="BN322" s="5"/>
      <c r="BO322" s="5"/>
      <c r="BP322" s="5"/>
      <c r="BQ322" s="5"/>
      <c r="BR322" s="5"/>
      <c r="BS322" s="5"/>
      <c r="BT322" s="5"/>
      <c r="BU322" s="5"/>
      <c r="BV322" s="5"/>
      <c r="BW322" s="5"/>
      <c r="BX322" s="5"/>
      <c r="BY322" s="5"/>
      <c r="BZ322" s="5"/>
      <c r="CA322" s="5"/>
      <c r="CB322" s="5"/>
      <c r="CC322" s="5"/>
      <c r="CD322" s="5"/>
      <c r="CE322" s="5"/>
      <c r="CF322" s="5"/>
      <c r="CG322" s="5"/>
      <c r="CH322" s="5"/>
      <c r="CI322" s="5"/>
      <c r="CJ322" s="5"/>
      <c r="CK322" s="5"/>
      <c r="CL322" s="5"/>
      <c r="CM322" s="5"/>
      <c r="CN322" s="5"/>
      <c r="CO322" s="5"/>
      <c r="CP322" s="5"/>
      <c r="CQ322" s="5"/>
      <c r="CR322" s="5"/>
      <c r="CS322" s="5"/>
      <c r="CT322" s="5"/>
      <c r="CU322" s="5"/>
      <c r="CV322" s="5"/>
      <c r="CW322" s="5"/>
      <c r="CX322" s="5"/>
      <c r="CY322" s="5"/>
      <c r="CZ322" s="5"/>
      <c r="DA322" s="5"/>
      <c r="DB322" s="5"/>
      <c r="DC322" s="5"/>
      <c r="DD322" s="5"/>
      <c r="DE322" s="5"/>
      <c r="DF322" s="5"/>
      <c r="DG322" s="5"/>
      <c r="DH322" s="5"/>
      <c r="DI322" s="5"/>
      <c r="DJ322" s="5"/>
      <c r="DK322" s="5"/>
      <c r="DL322" s="5"/>
      <c r="DM322" s="5"/>
      <c r="DN322" s="5"/>
      <c r="DO322" s="5"/>
      <c r="DP322" s="5"/>
      <c r="DQ322" s="5"/>
      <c r="DR322" s="5"/>
      <c r="DS322" s="5"/>
      <c r="DT322" s="5"/>
      <c r="DU322" s="5"/>
      <c r="DV322" s="5"/>
      <c r="DW322" s="5"/>
      <c r="DX322" s="5"/>
      <c r="DY322" s="5"/>
      <c r="DZ322" s="5"/>
      <c r="EA322" s="5"/>
      <c r="EB322" s="5"/>
      <c r="EC322" s="5"/>
      <c r="ED322" s="5"/>
      <c r="EE322" s="5"/>
      <c r="EF322" s="5"/>
      <c r="EG322" s="5"/>
      <c r="EH322" s="5"/>
      <c r="EI322" s="5"/>
      <c r="EJ322" s="5"/>
      <c r="EK322" s="5"/>
      <c r="EL322" s="5"/>
      <c r="EM322" s="5"/>
      <c r="EN322" s="5"/>
      <c r="EO322" s="5"/>
      <c r="EP322" s="5"/>
      <c r="EQ322" s="5"/>
      <c r="ER322" s="5"/>
      <c r="ES322" s="5"/>
      <c r="ET322" s="5"/>
      <c r="EU322" s="5"/>
      <c r="EV322" s="5"/>
      <c r="EW322" s="5"/>
      <c r="EX322" s="5"/>
      <c r="EY322" s="5"/>
      <c r="EZ322" s="5"/>
      <c r="FA322" s="5"/>
      <c r="FB322" s="5"/>
      <c r="FC322" s="5"/>
      <c r="FD322" s="5"/>
      <c r="FE322" s="5"/>
      <c r="FF322" s="5"/>
      <c r="FG322" s="5"/>
      <c r="FH322" s="5"/>
      <c r="FI322" s="5"/>
      <c r="FJ322" s="5"/>
      <c r="FK322" s="5"/>
      <c r="FL322" s="5"/>
      <c r="FM322" s="5"/>
      <c r="FN322" s="5"/>
      <c r="FO322" s="5"/>
      <c r="FP322" s="5"/>
      <c r="FQ322" s="5"/>
      <c r="FR322" s="5"/>
      <c r="FS322" s="5"/>
      <c r="FT322" s="5"/>
      <c r="FU322" s="5"/>
      <c r="FV322" s="5"/>
      <c r="FW322" s="5"/>
      <c r="FX322" s="5"/>
      <c r="FY322" s="5"/>
      <c r="FZ322" s="5"/>
      <c r="GA322" s="5"/>
      <c r="GB322" s="5"/>
      <c r="GC322" s="5"/>
      <c r="GD322" s="5"/>
      <c r="GE322" s="5"/>
      <c r="GF322" s="5"/>
      <c r="GG322" s="5"/>
      <c r="GH322" s="5"/>
      <c r="GI322" s="5"/>
      <c r="GJ322" s="5"/>
      <c r="GK322" s="5"/>
      <c r="GL322" s="5"/>
      <c r="GM322" s="5"/>
      <c r="GN322" s="5"/>
      <c r="GO322" s="5"/>
      <c r="GP322" s="5"/>
      <c r="GQ322" s="5"/>
      <c r="GR322" s="5"/>
      <c r="GS322" s="5"/>
      <c r="GT322" s="5"/>
      <c r="GU322" s="5"/>
      <c r="GV322" s="5"/>
      <c r="GW322" s="5"/>
      <c r="GX322" s="5"/>
      <c r="GY322" s="5"/>
      <c r="GZ322" s="5"/>
      <c r="HA322" s="5"/>
      <c r="HB322" s="5"/>
      <c r="HC322" s="5"/>
      <c r="HD322" s="5"/>
      <c r="HE322" s="5"/>
      <c r="HF322" s="5"/>
      <c r="HG322" s="5"/>
      <c r="HH322" s="5"/>
      <c r="HI322" s="5"/>
      <c r="HJ322" s="5"/>
      <c r="HK322" s="5"/>
      <c r="HL322" s="5"/>
      <c r="HM322" s="5"/>
      <c r="HN322" s="5"/>
      <c r="HO322" s="5"/>
      <c r="HP322" s="5"/>
      <c r="HQ322" s="5"/>
      <c r="HR322" s="5"/>
      <c r="HS322" s="5"/>
      <c r="HT322" s="5"/>
      <c r="HU322" s="5"/>
      <c r="HV322" s="5"/>
      <c r="HW322" s="5"/>
      <c r="HX322" s="5"/>
      <c r="HY322" s="5"/>
      <c r="HZ322" s="5"/>
      <c r="IA322" s="5"/>
      <c r="IB322" s="5"/>
      <c r="IC322" s="5"/>
      <c r="ID322" s="5"/>
      <c r="IE322" s="5"/>
      <c r="IF322" s="5"/>
      <c r="IG322" s="5"/>
      <c r="IH322" s="5"/>
      <c r="II322" s="5"/>
      <c r="IJ322" s="5"/>
      <c r="IK322" s="5"/>
      <c r="IL322" s="5"/>
      <c r="IM322" s="5"/>
      <c r="IN322" s="5"/>
      <c r="IO322" s="5"/>
      <c r="IP322" s="5"/>
      <c r="IQ322" s="5"/>
      <c r="IR322" s="5"/>
      <c r="IS322" s="5"/>
      <c r="IT322" s="5"/>
      <c r="IU322" s="5"/>
      <c r="IV322" s="5"/>
      <c r="IW322" s="5"/>
      <c r="IX322" s="5"/>
      <c r="IY322" s="5"/>
      <c r="IZ322" s="5"/>
      <c r="JA322" s="5"/>
      <c r="JB322" s="5"/>
      <c r="JC322" s="5"/>
      <c r="JD322" s="5"/>
      <c r="JE322" s="5"/>
      <c r="JF322" s="5"/>
      <c r="JG322" s="5"/>
      <c r="JH322" s="5"/>
      <c r="JI322" s="5"/>
      <c r="JJ322" s="5"/>
      <c r="JK322" s="5"/>
      <c r="JL322" s="5"/>
      <c r="JM322" s="5"/>
      <c r="JN322" s="5"/>
      <c r="JO322" s="5"/>
      <c r="JP322" s="5"/>
      <c r="JQ322" s="5"/>
      <c r="JR322" s="5"/>
      <c r="JS322" s="5"/>
      <c r="JT322" s="5"/>
      <c r="JU322" s="5"/>
      <c r="JV322" s="5"/>
      <c r="JW322" s="5"/>
      <c r="JX322" s="5"/>
      <c r="JY322" s="5"/>
      <c r="JZ322" s="5"/>
      <c r="KA322" s="5"/>
      <c r="KB322" s="5"/>
      <c r="KC322" s="5"/>
      <c r="KD322" s="5"/>
      <c r="KE322" s="5"/>
      <c r="KF322" s="5"/>
      <c r="KG322" s="5"/>
      <c r="KH322" s="5"/>
      <c r="KI322" s="5"/>
      <c r="KJ322" s="5"/>
      <c r="KK322" s="5"/>
      <c r="KL322" s="5"/>
      <c r="KM322" s="5"/>
      <c r="KN322" s="5"/>
      <c r="KO322" s="5"/>
      <c r="KP322" s="5"/>
      <c r="KQ322" s="5"/>
      <c r="KR322" s="5"/>
      <c r="KS322" s="5"/>
      <c r="KT322" s="5"/>
      <c r="KU322" s="5"/>
      <c r="KV322" s="5"/>
      <c r="KW322" s="5"/>
      <c r="KX322" s="5"/>
      <c r="KY322" s="5"/>
      <c r="KZ322" s="5"/>
      <c r="LA322" s="5"/>
      <c r="LB322" s="5"/>
      <c r="LC322" s="5"/>
      <c r="LD322" s="5"/>
      <c r="LE322" s="5"/>
      <c r="LF322" s="5"/>
      <c r="LG322" s="5"/>
      <c r="LH322" s="5"/>
      <c r="LI322" s="5"/>
      <c r="LJ322" s="5"/>
      <c r="LK322" s="5"/>
      <c r="LL322" s="5"/>
      <c r="LM322" s="5"/>
      <c r="LN322" s="5"/>
      <c r="LO322" s="5"/>
      <c r="LP322" s="5"/>
      <c r="LQ322" s="5"/>
      <c r="LR322" s="5"/>
      <c r="LS322" s="5"/>
      <c r="LT322" s="5"/>
      <c r="LU322" s="5"/>
      <c r="LV322" s="5"/>
      <c r="LW322" s="5"/>
      <c r="LX322" s="5"/>
      <c r="LY322" s="5"/>
      <c r="LZ322" s="5"/>
      <c r="MA322" s="5"/>
      <c r="MB322" s="5"/>
      <c r="MC322" s="5"/>
      <c r="MD322" s="5"/>
      <c r="ME322" s="5"/>
      <c r="MF322" s="5"/>
      <c r="MG322" s="5"/>
      <c r="MH322" s="5"/>
      <c r="MI322" s="5"/>
      <c r="MJ322" s="5"/>
      <c r="MK322" s="5"/>
      <c r="ML322" s="5"/>
      <c r="MM322" s="5"/>
      <c r="MN322" s="5"/>
      <c r="MO322" s="5"/>
      <c r="MP322" s="5"/>
      <c r="MQ322" s="5"/>
      <c r="MR322" s="5"/>
      <c r="MS322" s="5"/>
      <c r="MT322" s="5"/>
      <c r="MU322" s="5"/>
      <c r="MV322" s="5"/>
      <c r="MW322" s="5"/>
      <c r="MX322" s="5"/>
      <c r="MY322" s="5"/>
      <c r="MZ322" s="5"/>
      <c r="NA322" s="5"/>
      <c r="NB322" s="5"/>
      <c r="NC322" s="5"/>
      <c r="ND322" s="5"/>
      <c r="NE322" s="5"/>
      <c r="NF322" s="5"/>
      <c r="NG322" s="5"/>
      <c r="NH322" s="5"/>
      <c r="NI322" s="5"/>
      <c r="NJ322" s="5"/>
      <c r="NK322" s="5"/>
      <c r="NL322" s="5"/>
      <c r="NM322" s="5"/>
      <c r="NN322" s="5"/>
      <c r="NO322" s="5"/>
      <c r="NP322" s="5"/>
      <c r="NQ322" s="5"/>
      <c r="NR322" s="5"/>
      <c r="NS322" s="5"/>
      <c r="NT322" s="5"/>
      <c r="NU322" s="5"/>
      <c r="NV322" s="5"/>
      <c r="NW322" s="5"/>
      <c r="NX322" s="5"/>
      <c r="NY322" s="5"/>
      <c r="NZ322" s="5"/>
      <c r="OA322" s="5"/>
      <c r="OB322" s="5"/>
      <c r="OC322" s="5"/>
      <c r="OD322" s="5"/>
      <c r="OE322" s="5"/>
      <c r="OF322" s="5"/>
      <c r="OG322" s="5"/>
      <c r="OH322" s="5"/>
      <c r="OI322" s="5"/>
      <c r="OJ322" s="5"/>
      <c r="OK322" s="5"/>
      <c r="OL322" s="5"/>
      <c r="OM322" s="5"/>
      <c r="ON322" s="5"/>
      <c r="OO322" s="5"/>
      <c r="OP322" s="5"/>
      <c r="OQ322" s="5"/>
      <c r="OR322" s="5"/>
      <c r="OS322" s="5"/>
      <c r="OT322" s="5"/>
      <c r="OU322" s="5"/>
      <c r="OV322" s="5"/>
      <c r="OW322" s="5"/>
      <c r="OX322" s="5"/>
      <c r="OY322" s="5"/>
      <c r="OZ322" s="5"/>
      <c r="PA322" s="5"/>
      <c r="PB322" s="5"/>
      <c r="PC322" s="5"/>
      <c r="PD322" s="5"/>
      <c r="PE322" s="5"/>
      <c r="PF322" s="5"/>
      <c r="PG322" s="5"/>
      <c r="PH322" s="5"/>
      <c r="PI322" s="5"/>
      <c r="PJ322" s="5"/>
      <c r="PK322" s="5"/>
      <c r="PL322" s="5"/>
      <c r="PM322" s="5"/>
      <c r="PN322" s="5"/>
      <c r="PO322" s="5"/>
      <c r="PP322" s="5"/>
      <c r="PQ322" s="5"/>
      <c r="PR322" s="5"/>
      <c r="PS322" s="5"/>
      <c r="PT322" s="5"/>
      <c r="PU322" s="5"/>
      <c r="PV322" s="5"/>
      <c r="PW322" s="5"/>
      <c r="PX322" s="5"/>
      <c r="PY322" s="5"/>
      <c r="PZ322" s="5"/>
      <c r="QA322" s="5"/>
      <c r="QB322" s="5"/>
      <c r="QC322" s="5"/>
      <c r="QD322" s="5"/>
      <c r="QE322" s="5"/>
      <c r="QF322" s="5"/>
      <c r="QG322" s="5"/>
      <c r="QH322" s="5"/>
      <c r="QI322" s="5"/>
      <c r="QJ322" s="5"/>
      <c r="QK322" s="5"/>
      <c r="QL322" s="5"/>
      <c r="QM322" s="5"/>
      <c r="QN322" s="5"/>
      <c r="QO322" s="5"/>
      <c r="QP322" s="5"/>
      <c r="QQ322" s="5"/>
      <c r="QR322" s="5"/>
      <c r="QS322" s="5"/>
      <c r="QT322" s="5"/>
      <c r="QU322" s="5"/>
      <c r="QV322" s="5"/>
      <c r="QW322" s="5"/>
      <c r="QX322" s="5"/>
      <c r="QY322" s="5"/>
      <c r="QZ322" s="5"/>
      <c r="RA322" s="5"/>
      <c r="RB322" s="5"/>
      <c r="RC322" s="5"/>
      <c r="RD322" s="5"/>
      <c r="RE322" s="5"/>
      <c r="RF322" s="5"/>
      <c r="RG322" s="5"/>
      <c r="RH322" s="5"/>
      <c r="RI322" s="5"/>
      <c r="RJ322" s="5"/>
      <c r="RK322" s="5"/>
      <c r="RL322" s="5"/>
      <c r="RM322" s="5"/>
      <c r="RN322" s="5"/>
      <c r="RO322" s="5"/>
      <c r="RP322" s="5"/>
      <c r="RQ322" s="5"/>
      <c r="RR322" s="5"/>
      <c r="RS322" s="5"/>
      <c r="RT322" s="5"/>
      <c r="RU322" s="5"/>
      <c r="RV322" s="5"/>
      <c r="RW322" s="5"/>
      <c r="RX322" s="5"/>
      <c r="RY322" s="5"/>
      <c r="RZ322" s="5"/>
      <c r="SA322" s="5"/>
      <c r="SB322" s="5"/>
      <c r="SC322" s="5"/>
      <c r="SD322" s="5"/>
      <c r="SE322" s="5"/>
      <c r="SF322" s="5"/>
      <c r="SG322" s="5"/>
      <c r="SH322" s="5"/>
      <c r="SI322" s="5"/>
      <c r="SJ322" s="5"/>
      <c r="SK322" s="5"/>
      <c r="SL322" s="5"/>
      <c r="SM322" s="5"/>
      <c r="SN322" s="5"/>
      <c r="SO322" s="5"/>
      <c r="SP322" s="5"/>
      <c r="SQ322" s="5"/>
      <c r="SR322" s="5"/>
      <c r="SS322" s="5"/>
      <c r="ST322" s="5"/>
      <c r="SU322" s="5"/>
      <c r="SV322" s="5"/>
      <c r="SW322" s="5"/>
      <c r="SX322" s="5"/>
      <c r="SY322" s="5"/>
      <c r="SZ322" s="5"/>
      <c r="TA322" s="5"/>
      <c r="TB322" s="5"/>
      <c r="TC322" s="5"/>
      <c r="TD322" s="5"/>
      <c r="TE322" s="5"/>
      <c r="TF322" s="5"/>
      <c r="TG322" s="5"/>
      <c r="TH322" s="5"/>
      <c r="TI322" s="5"/>
      <c r="TJ322" s="5"/>
      <c r="TK322" s="5"/>
      <c r="TL322" s="5"/>
      <c r="TM322" s="5"/>
      <c r="TN322" s="5"/>
      <c r="TO322" s="5"/>
      <c r="TP322" s="5"/>
      <c r="TQ322" s="5"/>
      <c r="TR322" s="5"/>
      <c r="TS322" s="5"/>
      <c r="TT322" s="5"/>
      <c r="TU322" s="5"/>
      <c r="TV322" s="5"/>
      <c r="TW322" s="5"/>
      <c r="TX322" s="5"/>
      <c r="TY322" s="5"/>
      <c r="TZ322" s="5"/>
      <c r="UA322" s="5"/>
      <c r="UB322" s="5"/>
      <c r="UC322" s="5"/>
      <c r="UD322" s="5"/>
      <c r="UE322" s="5"/>
      <c r="UF322" s="5"/>
      <c r="UG322" s="5"/>
      <c r="UH322" s="5"/>
      <c r="UI322" s="5"/>
      <c r="UJ322" s="5"/>
      <c r="UK322" s="5"/>
      <c r="UL322" s="5"/>
      <c r="UM322" s="5"/>
      <c r="UN322" s="5"/>
      <c r="UO322" s="5"/>
      <c r="UP322" s="5"/>
      <c r="UQ322" s="5"/>
      <c r="UR322" s="5"/>
      <c r="US322" s="5"/>
      <c r="UT322" s="5"/>
      <c r="UU322" s="5"/>
      <c r="UV322" s="5"/>
      <c r="UW322" s="5"/>
      <c r="UX322" s="5"/>
      <c r="UY322" s="5"/>
      <c r="UZ322" s="5"/>
      <c r="VA322" s="5"/>
      <c r="VB322" s="5"/>
      <c r="VC322" s="5"/>
      <c r="VD322" s="5"/>
      <c r="VE322" s="5"/>
      <c r="VF322" s="5"/>
      <c r="VG322" s="5"/>
      <c r="VH322" s="5"/>
      <c r="VI322" s="5"/>
      <c r="VJ322" s="5"/>
      <c r="VK322" s="5"/>
      <c r="VL322" s="5"/>
      <c r="VM322" s="5"/>
      <c r="VN322" s="5"/>
      <c r="VO322" s="5"/>
      <c r="VP322" s="5"/>
      <c r="VQ322" s="5"/>
      <c r="VR322" s="5"/>
      <c r="VS322" s="5"/>
      <c r="VT322" s="5"/>
      <c r="VU322" s="5"/>
      <c r="VV322" s="5"/>
      <c r="VW322" s="5"/>
      <c r="VX322" s="5"/>
      <c r="VY322" s="5"/>
      <c r="VZ322" s="5"/>
      <c r="WA322" s="5"/>
      <c r="WB322" s="5"/>
      <c r="WC322" s="5"/>
      <c r="WD322" s="5"/>
      <c r="WE322" s="5"/>
      <c r="WF322" s="5"/>
      <c r="WG322" s="5"/>
      <c r="WH322" s="5"/>
      <c r="WI322" s="5"/>
      <c r="WJ322" s="5"/>
      <c r="WK322" s="5"/>
      <c r="WL322" s="5"/>
      <c r="WM322" s="5"/>
      <c r="WN322" s="5"/>
      <c r="WO322" s="5"/>
      <c r="WP322" s="5"/>
      <c r="WQ322" s="5"/>
      <c r="WR322" s="5"/>
      <c r="WS322" s="5"/>
      <c r="WT322" s="5"/>
      <c r="WU322" s="5"/>
      <c r="WV322" s="5"/>
      <c r="WW322" s="5"/>
      <c r="WX322" s="5"/>
      <c r="WY322" s="5"/>
      <c r="WZ322" s="5"/>
      <c r="XA322" s="5"/>
      <c r="XB322" s="5"/>
      <c r="XC322" s="5"/>
      <c r="XD322" s="5"/>
      <c r="XE322" s="5"/>
      <c r="XF322" s="5"/>
      <c r="XG322" s="5"/>
      <c r="XH322" s="5"/>
      <c r="XI322" s="5"/>
      <c r="XJ322" s="5"/>
      <c r="XK322" s="5"/>
      <c r="XL322" s="5"/>
      <c r="XM322" s="5"/>
      <c r="XN322" s="5"/>
      <c r="XO322" s="5"/>
      <c r="XP322" s="5"/>
      <c r="XQ322" s="5"/>
      <c r="XR322" s="5"/>
      <c r="XS322" s="5"/>
      <c r="XT322" s="5"/>
      <c r="XU322" s="5"/>
      <c r="XV322" s="5"/>
      <c r="XW322" s="5"/>
      <c r="XX322" s="5"/>
      <c r="XY322" s="5"/>
      <c r="XZ322" s="5"/>
      <c r="YA322" s="5"/>
      <c r="YB322" s="5"/>
      <c r="YC322" s="5"/>
      <c r="YD322" s="5"/>
      <c r="YE322" s="5"/>
      <c r="YF322" s="5"/>
      <c r="YG322" s="5"/>
      <c r="YH322" s="5"/>
      <c r="YI322" s="5"/>
      <c r="YJ322" s="5"/>
      <c r="YK322" s="5"/>
      <c r="YL322" s="5"/>
      <c r="YM322" s="5"/>
      <c r="YN322" s="5"/>
      <c r="YO322" s="5"/>
      <c r="YP322" s="5"/>
      <c r="YQ322" s="5"/>
      <c r="YR322" s="5"/>
      <c r="YS322" s="5"/>
      <c r="YT322" s="5"/>
      <c r="YU322" s="5"/>
      <c r="YV322" s="5"/>
      <c r="YW322" s="5"/>
      <c r="YX322" s="5"/>
      <c r="YY322" s="5"/>
      <c r="YZ322" s="5"/>
      <c r="ZA322" s="5"/>
      <c r="ZB322" s="5"/>
      <c r="ZC322" s="5"/>
      <c r="ZD322" s="5"/>
      <c r="ZE322" s="5"/>
      <c r="ZF322" s="5"/>
      <c r="ZG322" s="5"/>
      <c r="ZH322" s="5"/>
      <c r="ZI322" s="5"/>
      <c r="ZJ322" s="5"/>
      <c r="ZK322" s="5"/>
      <c r="ZL322" s="5"/>
      <c r="ZM322" s="5"/>
      <c r="ZN322" s="5"/>
      <c r="ZO322" s="5"/>
      <c r="ZP322" s="5"/>
      <c r="ZQ322" s="5"/>
      <c r="ZR322" s="5"/>
      <c r="ZS322" s="5"/>
      <c r="ZT322" s="5"/>
      <c r="ZU322" s="5"/>
      <c r="ZV322" s="5"/>
      <c r="ZW322" s="5"/>
      <c r="ZX322" s="5"/>
      <c r="ZY322" s="5"/>
      <c r="ZZ322" s="5"/>
      <c r="AAA322" s="5"/>
      <c r="AAB322" s="5"/>
      <c r="AAC322" s="5"/>
      <c r="AAD322" s="5"/>
      <c r="AAE322" s="5"/>
      <c r="AAF322" s="5"/>
      <c r="AAG322" s="5"/>
      <c r="AAH322" s="5"/>
      <c r="AAI322" s="5"/>
      <c r="AAJ322" s="5"/>
      <c r="AAK322" s="5"/>
      <c r="AAL322" s="5"/>
      <c r="AAM322" s="5"/>
      <c r="AAN322" s="5"/>
      <c r="AAO322" s="5"/>
      <c r="AAP322" s="5"/>
      <c r="AAQ322" s="5"/>
      <c r="AAR322" s="5"/>
      <c r="AAS322" s="5"/>
      <c r="AAT322" s="5"/>
      <c r="AAU322" s="5"/>
      <c r="AAV322" s="5"/>
      <c r="AAW322" s="5"/>
      <c r="AAX322" s="5"/>
      <c r="AAY322" s="5"/>
      <c r="AAZ322" s="5"/>
      <c r="ABA322" s="5"/>
      <c r="ABB322" s="5"/>
      <c r="ABC322" s="5"/>
      <c r="ABD322" s="5"/>
      <c r="ABE322" s="5"/>
      <c r="ABF322" s="5"/>
      <c r="ABG322" s="5"/>
      <c r="ABH322" s="5"/>
      <c r="ABI322" s="5"/>
      <c r="ABJ322" s="5"/>
      <c r="ABK322" s="5"/>
      <c r="ABL322" s="5"/>
      <c r="ABM322" s="5"/>
      <c r="ABN322" s="5"/>
      <c r="ABO322" s="5"/>
      <c r="ABP322" s="5"/>
      <c r="ABQ322" s="5"/>
      <c r="ABR322" s="5"/>
      <c r="ABS322" s="5"/>
      <c r="ABT322" s="5"/>
      <c r="ABU322" s="5"/>
      <c r="ABV322" s="5"/>
      <c r="ABW322" s="5"/>
      <c r="ABX322" s="5"/>
      <c r="ABY322" s="5"/>
      <c r="ABZ322" s="5"/>
      <c r="ACA322" s="5"/>
      <c r="ACB322" s="5"/>
      <c r="ACC322" s="5"/>
      <c r="ACD322" s="5"/>
      <c r="ACE322" s="5"/>
      <c r="ACF322" s="5"/>
      <c r="ACG322" s="5"/>
      <c r="ACH322" s="5"/>
      <c r="ACI322" s="5"/>
      <c r="ACJ322" s="5"/>
      <c r="ACK322" s="5"/>
      <c r="ACL322" s="5"/>
      <c r="ACM322" s="5"/>
      <c r="ACN322" s="5"/>
      <c r="ACO322" s="5"/>
      <c r="ACP322" s="5"/>
      <c r="ACQ322" s="5"/>
      <c r="ACR322" s="5"/>
      <c r="ACS322" s="5"/>
      <c r="ACT322" s="5"/>
      <c r="ACU322" s="5"/>
      <c r="ACV322" s="5"/>
      <c r="ACW322" s="5"/>
      <c r="ACX322" s="5"/>
      <c r="ACY322" s="5"/>
      <c r="ACZ322" s="5"/>
      <c r="ADA322" s="5"/>
      <c r="ADB322" s="5"/>
      <c r="ADC322" s="5"/>
      <c r="ADD322" s="5"/>
      <c r="ADE322" s="5"/>
      <c r="ADF322" s="5"/>
      <c r="ADG322" s="5"/>
      <c r="ADH322" s="5"/>
      <c r="ADI322" s="5"/>
      <c r="ADJ322" s="5"/>
      <c r="ADK322" s="5"/>
      <c r="ADL322" s="5"/>
      <c r="ADM322" s="5"/>
      <c r="ADN322" s="5"/>
      <c r="ADO322" s="5"/>
      <c r="ADP322" s="5"/>
      <c r="ADQ322" s="5"/>
      <c r="ADR322" s="5"/>
      <c r="ADS322" s="5"/>
      <c r="ADT322" s="5"/>
      <c r="ADU322" s="5"/>
      <c r="ADV322" s="5"/>
      <c r="ADW322" s="5"/>
      <c r="ADX322" s="5"/>
      <c r="ADY322" s="5"/>
      <c r="ADZ322" s="5"/>
      <c r="AEA322" s="5"/>
      <c r="AEB322" s="5"/>
      <c r="AEC322" s="5"/>
      <c r="AED322" s="5"/>
      <c r="AEE322" s="5"/>
      <c r="AEF322" s="5"/>
      <c r="AEG322" s="5"/>
      <c r="AEH322" s="5"/>
      <c r="AEI322" s="5"/>
      <c r="AEJ322" s="5"/>
      <c r="AEK322" s="5"/>
      <c r="AEL322" s="5"/>
      <c r="AEM322" s="5"/>
      <c r="AEN322" s="5"/>
      <c r="AEO322" s="5"/>
      <c r="AEP322" s="5"/>
      <c r="AEQ322" s="5"/>
      <c r="AER322" s="5"/>
      <c r="AES322" s="5"/>
      <c r="AET322" s="5"/>
      <c r="AEU322" s="5"/>
      <c r="AEV322" s="5"/>
      <c r="AEW322" s="5"/>
      <c r="AEX322" s="5"/>
      <c r="AEY322" s="5"/>
      <c r="AEZ322" s="5"/>
      <c r="AFA322" s="5"/>
      <c r="AFB322" s="5"/>
      <c r="AFC322" s="5"/>
      <c r="AFD322" s="5"/>
      <c r="AFE322" s="5"/>
      <c r="AFF322" s="5"/>
      <c r="AFG322" s="5"/>
      <c r="AFH322" s="5"/>
      <c r="AFI322" s="5"/>
      <c r="AFJ322" s="5"/>
      <c r="AFK322" s="5"/>
      <c r="AFL322" s="5"/>
      <c r="AFM322" s="5"/>
      <c r="AFN322" s="5"/>
      <c r="AFO322" s="5"/>
      <c r="AFP322" s="5"/>
      <c r="AFQ322" s="5"/>
      <c r="AFR322" s="5"/>
      <c r="AFS322" s="5"/>
      <c r="AFT322" s="5"/>
      <c r="AFU322" s="5"/>
      <c r="AFV322" s="5"/>
      <c r="AFW322" s="5"/>
      <c r="AFX322" s="5"/>
      <c r="AFY322" s="5"/>
      <c r="AFZ322" s="5"/>
      <c r="AGA322" s="5"/>
      <c r="AGB322" s="5"/>
      <c r="AGC322" s="5"/>
      <c r="AGD322" s="5"/>
      <c r="AGE322" s="5"/>
      <c r="AGF322" s="5"/>
      <c r="AGG322" s="5"/>
      <c r="AGH322" s="5"/>
      <c r="AGI322" s="5"/>
      <c r="AGJ322" s="5"/>
      <c r="AGK322" s="5"/>
      <c r="AGL322" s="5"/>
      <c r="AGM322" s="5"/>
      <c r="AGN322" s="5"/>
      <c r="AGO322" s="5"/>
      <c r="AGP322" s="5"/>
      <c r="AGQ322" s="5"/>
      <c r="AGR322" s="5"/>
      <c r="AGS322" s="5"/>
      <c r="AGT322" s="5"/>
      <c r="AGU322" s="5"/>
      <c r="AGV322" s="5"/>
      <c r="AGW322" s="5"/>
      <c r="AGX322" s="5"/>
      <c r="AGY322" s="5"/>
      <c r="AGZ322" s="5"/>
      <c r="AHA322" s="5"/>
      <c r="AHB322" s="5"/>
      <c r="AHC322" s="5"/>
      <c r="AHD322" s="5"/>
      <c r="AHE322" s="5"/>
      <c r="AHF322" s="5"/>
      <c r="AHG322" s="5"/>
      <c r="AHH322" s="5"/>
      <c r="AHI322" s="5"/>
      <c r="AHJ322" s="5"/>
      <c r="AHK322" s="5"/>
      <c r="AHL322" s="5"/>
      <c r="AHM322" s="5"/>
      <c r="AHN322" s="5"/>
      <c r="AHO322" s="5"/>
      <c r="AHP322" s="5"/>
      <c r="AHQ322" s="5"/>
      <c r="AHR322" s="5"/>
    </row>
    <row r="323" spans="1:902" ht="19.5">
      <c r="A323" s="140"/>
      <c r="B323" s="37"/>
      <c r="C323" s="37"/>
      <c r="D323" s="141"/>
      <c r="E323" s="48"/>
      <c r="F323" s="48"/>
      <c r="G323" s="142"/>
      <c r="H323" s="153">
        <v>3.673</v>
      </c>
      <c r="I323" s="147">
        <v>1E-3</v>
      </c>
      <c r="J323" s="71">
        <v>-7.4700000000000001E-3</v>
      </c>
      <c r="K323" s="144">
        <v>1.0000000000000001E-5</v>
      </c>
      <c r="Q323" s="122"/>
      <c r="X323" s="121"/>
      <c r="Y323" s="48"/>
      <c r="Z323" s="48"/>
      <c r="AA323" s="49"/>
      <c r="AB323" s="105"/>
      <c r="AC323" s="106"/>
      <c r="AD323" s="5"/>
      <c r="AE323" s="5"/>
      <c r="AF323" s="5"/>
      <c r="AG323" s="106"/>
      <c r="AH323" s="106"/>
      <c r="AI323" s="122"/>
      <c r="AJ323" s="134"/>
      <c r="AK323" s="134"/>
      <c r="AL323" s="134"/>
      <c r="AM323" s="14"/>
      <c r="AO323" s="5"/>
      <c r="AP323" s="5"/>
      <c r="AQ323" s="5"/>
      <c r="AR323" s="5"/>
      <c r="AS323" s="135"/>
      <c r="AT323" s="135"/>
      <c r="AU323" s="135"/>
      <c r="AV323" s="5"/>
      <c r="AW323" s="5"/>
      <c r="AX323" s="5"/>
      <c r="AY323" s="122"/>
      <c r="AZ323" s="137"/>
      <c r="BA323" s="145"/>
      <c r="BB323" s="139"/>
      <c r="BC323" s="5"/>
      <c r="BD323" s="5"/>
      <c r="BE323" s="5"/>
      <c r="BF323" s="5"/>
      <c r="BG323" s="5"/>
      <c r="BH323" s="5"/>
      <c r="BI323" s="5"/>
      <c r="BJ323" s="5"/>
      <c r="BK323" s="5"/>
      <c r="BL323" s="5"/>
      <c r="BM323" s="5"/>
      <c r="BN323" s="5"/>
      <c r="BO323" s="5"/>
      <c r="BP323" s="5"/>
      <c r="BQ323" s="5"/>
      <c r="BR323" s="5"/>
      <c r="BS323" s="5"/>
      <c r="BT323" s="5"/>
      <c r="BU323" s="5"/>
      <c r="BV323" s="5"/>
      <c r="BW323" s="5"/>
      <c r="BX323" s="5"/>
      <c r="BY323" s="5"/>
      <c r="BZ323" s="5"/>
      <c r="CA323" s="5"/>
      <c r="CB323" s="5"/>
      <c r="CC323" s="5"/>
      <c r="CD323" s="5"/>
      <c r="CE323" s="5"/>
      <c r="CF323" s="5"/>
      <c r="CG323" s="5"/>
      <c r="CH323" s="5"/>
      <c r="CI323" s="5"/>
      <c r="CJ323" s="5"/>
      <c r="CK323" s="5"/>
      <c r="CL323" s="5"/>
      <c r="CM323" s="5"/>
      <c r="CN323" s="5"/>
      <c r="CO323" s="5"/>
      <c r="CP323" s="5"/>
      <c r="CQ323" s="5"/>
      <c r="CR323" s="5"/>
      <c r="CS323" s="5"/>
      <c r="CT323" s="5"/>
      <c r="CU323" s="5"/>
      <c r="CV323" s="5"/>
      <c r="CW323" s="5"/>
      <c r="CX323" s="5"/>
      <c r="CY323" s="5"/>
      <c r="CZ323" s="5"/>
      <c r="DA323" s="5"/>
      <c r="DB323" s="5"/>
      <c r="DC323" s="5"/>
      <c r="DD323" s="5"/>
      <c r="DE323" s="5"/>
      <c r="DF323" s="5"/>
      <c r="DG323" s="5"/>
      <c r="DH323" s="5"/>
      <c r="DI323" s="5"/>
      <c r="DJ323" s="5"/>
      <c r="DK323" s="5"/>
      <c r="DL323" s="5"/>
      <c r="DM323" s="5"/>
      <c r="DN323" s="5"/>
      <c r="DO323" s="5"/>
      <c r="DP323" s="5"/>
      <c r="DQ323" s="5"/>
      <c r="DR323" s="5"/>
      <c r="DS323" s="5"/>
      <c r="DT323" s="5"/>
      <c r="DU323" s="5"/>
      <c r="DV323" s="5"/>
      <c r="DW323" s="5"/>
      <c r="DX323" s="5"/>
      <c r="DY323" s="5"/>
      <c r="DZ323" s="5"/>
      <c r="EA323" s="5"/>
      <c r="EB323" s="5"/>
      <c r="EC323" s="5"/>
      <c r="ED323" s="5"/>
      <c r="EE323" s="5"/>
      <c r="EF323" s="5"/>
      <c r="EG323" s="5"/>
      <c r="EH323" s="5"/>
      <c r="EI323" s="5"/>
      <c r="EJ323" s="5"/>
      <c r="EK323" s="5"/>
      <c r="EL323" s="5"/>
      <c r="EM323" s="5"/>
      <c r="EN323" s="5"/>
      <c r="EO323" s="5"/>
      <c r="EP323" s="5"/>
      <c r="EQ323" s="5"/>
      <c r="ER323" s="5"/>
      <c r="ES323" s="5"/>
      <c r="ET323" s="5"/>
      <c r="EU323" s="5"/>
      <c r="EV323" s="5"/>
      <c r="EW323" s="5"/>
      <c r="EX323" s="5"/>
      <c r="EY323" s="5"/>
      <c r="EZ323" s="5"/>
      <c r="FA323" s="5"/>
      <c r="FB323" s="5"/>
      <c r="FC323" s="5"/>
      <c r="FD323" s="5"/>
      <c r="FE323" s="5"/>
      <c r="FF323" s="5"/>
      <c r="FG323" s="5"/>
      <c r="FH323" s="5"/>
      <c r="FI323" s="5"/>
      <c r="FJ323" s="5"/>
      <c r="FK323" s="5"/>
      <c r="FL323" s="5"/>
      <c r="FM323" s="5"/>
      <c r="FN323" s="5"/>
      <c r="FO323" s="5"/>
      <c r="FP323" s="5"/>
      <c r="FQ323" s="5"/>
      <c r="FR323" s="5"/>
      <c r="FS323" s="5"/>
      <c r="FT323" s="5"/>
      <c r="FU323" s="5"/>
      <c r="FV323" s="5"/>
      <c r="FW323" s="5"/>
      <c r="FX323" s="5"/>
      <c r="FY323" s="5"/>
      <c r="FZ323" s="5"/>
      <c r="GA323" s="5"/>
      <c r="GB323" s="5"/>
      <c r="GC323" s="5"/>
      <c r="GD323" s="5"/>
      <c r="GE323" s="5"/>
      <c r="GF323" s="5"/>
      <c r="GG323" s="5"/>
      <c r="GH323" s="5"/>
      <c r="GI323" s="5"/>
      <c r="GJ323" s="5"/>
      <c r="GK323" s="5"/>
      <c r="GL323" s="5"/>
      <c r="GM323" s="5"/>
      <c r="GN323" s="5"/>
      <c r="GO323" s="5"/>
      <c r="GP323" s="5"/>
      <c r="GQ323" s="5"/>
      <c r="GR323" s="5"/>
      <c r="GS323" s="5"/>
      <c r="GT323" s="5"/>
      <c r="GU323" s="5"/>
      <c r="GV323" s="5"/>
      <c r="GW323" s="5"/>
      <c r="GX323" s="5"/>
      <c r="GY323" s="5"/>
      <c r="GZ323" s="5"/>
      <c r="HA323" s="5"/>
      <c r="HB323" s="5"/>
      <c r="HC323" s="5"/>
      <c r="HD323" s="5"/>
      <c r="HE323" s="5"/>
      <c r="HF323" s="5"/>
      <c r="HG323" s="5"/>
      <c r="HH323" s="5"/>
      <c r="HI323" s="5"/>
      <c r="HJ323" s="5"/>
      <c r="HK323" s="5"/>
      <c r="HL323" s="5"/>
      <c r="HM323" s="5"/>
      <c r="HN323" s="5"/>
      <c r="HO323" s="5"/>
      <c r="HP323" s="5"/>
      <c r="HQ323" s="5"/>
      <c r="HR323" s="5"/>
      <c r="HS323" s="5"/>
      <c r="HT323" s="5"/>
      <c r="HU323" s="5"/>
      <c r="HV323" s="5"/>
      <c r="HW323" s="5"/>
      <c r="HX323" s="5"/>
      <c r="HY323" s="5"/>
      <c r="HZ323" s="5"/>
      <c r="IA323" s="5"/>
      <c r="IB323" s="5"/>
      <c r="IC323" s="5"/>
      <c r="ID323" s="5"/>
      <c r="IE323" s="5"/>
      <c r="IF323" s="5"/>
      <c r="IG323" s="5"/>
      <c r="IH323" s="5"/>
      <c r="II323" s="5"/>
      <c r="IJ323" s="5"/>
      <c r="IK323" s="5"/>
      <c r="IL323" s="5"/>
      <c r="IM323" s="5"/>
      <c r="IN323" s="5"/>
      <c r="IO323" s="5"/>
      <c r="IP323" s="5"/>
      <c r="IQ323" s="5"/>
      <c r="IR323" s="5"/>
      <c r="IS323" s="5"/>
      <c r="IT323" s="5"/>
      <c r="IU323" s="5"/>
      <c r="IV323" s="5"/>
      <c r="IW323" s="5"/>
      <c r="IX323" s="5"/>
      <c r="IY323" s="5"/>
      <c r="IZ323" s="5"/>
      <c r="JA323" s="5"/>
      <c r="JB323" s="5"/>
      <c r="JC323" s="5"/>
      <c r="JD323" s="5"/>
      <c r="JE323" s="5"/>
      <c r="JF323" s="5"/>
      <c r="JG323" s="5"/>
      <c r="JH323" s="5"/>
      <c r="JI323" s="5"/>
      <c r="JJ323" s="5"/>
      <c r="JK323" s="5"/>
      <c r="JL323" s="5"/>
      <c r="JM323" s="5"/>
      <c r="JN323" s="5"/>
      <c r="JO323" s="5"/>
      <c r="JP323" s="5"/>
      <c r="JQ323" s="5"/>
      <c r="JR323" s="5"/>
      <c r="JS323" s="5"/>
      <c r="JT323" s="5"/>
      <c r="JU323" s="5"/>
      <c r="JV323" s="5"/>
      <c r="JW323" s="5"/>
      <c r="JX323" s="5"/>
      <c r="JY323" s="5"/>
      <c r="JZ323" s="5"/>
      <c r="KA323" s="5"/>
      <c r="KB323" s="5"/>
      <c r="KC323" s="5"/>
      <c r="KD323" s="5"/>
      <c r="KE323" s="5"/>
      <c r="KF323" s="5"/>
      <c r="KG323" s="5"/>
      <c r="KH323" s="5"/>
      <c r="KI323" s="5"/>
      <c r="KJ323" s="5"/>
      <c r="KK323" s="5"/>
      <c r="KL323" s="5"/>
      <c r="KM323" s="5"/>
      <c r="KN323" s="5"/>
      <c r="KO323" s="5"/>
      <c r="KP323" s="5"/>
      <c r="KQ323" s="5"/>
      <c r="KR323" s="5"/>
      <c r="KS323" s="5"/>
      <c r="KT323" s="5"/>
      <c r="KU323" s="5"/>
      <c r="KV323" s="5"/>
      <c r="KW323" s="5"/>
      <c r="KX323" s="5"/>
      <c r="KY323" s="5"/>
      <c r="KZ323" s="5"/>
      <c r="LA323" s="5"/>
      <c r="LB323" s="5"/>
      <c r="LC323" s="5"/>
      <c r="LD323" s="5"/>
      <c r="LE323" s="5"/>
      <c r="LF323" s="5"/>
      <c r="LG323" s="5"/>
      <c r="LH323" s="5"/>
      <c r="LI323" s="5"/>
      <c r="LJ323" s="5"/>
      <c r="LK323" s="5"/>
      <c r="LL323" s="5"/>
      <c r="LM323" s="5"/>
      <c r="LN323" s="5"/>
      <c r="LO323" s="5"/>
      <c r="LP323" s="5"/>
      <c r="LQ323" s="5"/>
      <c r="LR323" s="5"/>
      <c r="LS323" s="5"/>
      <c r="LT323" s="5"/>
      <c r="LU323" s="5"/>
      <c r="LV323" s="5"/>
      <c r="LW323" s="5"/>
      <c r="LX323" s="5"/>
      <c r="LY323" s="5"/>
      <c r="LZ323" s="5"/>
      <c r="MA323" s="5"/>
      <c r="MB323" s="5"/>
      <c r="MC323" s="5"/>
      <c r="MD323" s="5"/>
      <c r="ME323" s="5"/>
      <c r="MF323" s="5"/>
      <c r="MG323" s="5"/>
      <c r="MH323" s="5"/>
      <c r="MI323" s="5"/>
      <c r="MJ323" s="5"/>
      <c r="MK323" s="5"/>
      <c r="ML323" s="5"/>
      <c r="MM323" s="5"/>
      <c r="MN323" s="5"/>
      <c r="MO323" s="5"/>
      <c r="MP323" s="5"/>
      <c r="MQ323" s="5"/>
      <c r="MR323" s="5"/>
      <c r="MS323" s="5"/>
      <c r="MT323" s="5"/>
      <c r="MU323" s="5"/>
      <c r="MV323" s="5"/>
      <c r="MW323" s="5"/>
      <c r="MX323" s="5"/>
      <c r="MY323" s="5"/>
      <c r="MZ323" s="5"/>
      <c r="NA323" s="5"/>
      <c r="NB323" s="5"/>
      <c r="NC323" s="5"/>
      <c r="ND323" s="5"/>
      <c r="NE323" s="5"/>
      <c r="NF323" s="5"/>
      <c r="NG323" s="5"/>
      <c r="NH323" s="5"/>
      <c r="NI323" s="5"/>
      <c r="NJ323" s="5"/>
      <c r="NK323" s="5"/>
      <c r="NL323" s="5"/>
      <c r="NM323" s="5"/>
      <c r="NN323" s="5"/>
      <c r="NO323" s="5"/>
      <c r="NP323" s="5"/>
      <c r="NQ323" s="5"/>
      <c r="NR323" s="5"/>
      <c r="NS323" s="5"/>
      <c r="NT323" s="5"/>
      <c r="NU323" s="5"/>
      <c r="NV323" s="5"/>
      <c r="NW323" s="5"/>
      <c r="NX323" s="5"/>
      <c r="NY323" s="5"/>
      <c r="NZ323" s="5"/>
      <c r="OA323" s="5"/>
      <c r="OB323" s="5"/>
      <c r="OC323" s="5"/>
      <c r="OD323" s="5"/>
      <c r="OE323" s="5"/>
      <c r="OF323" s="5"/>
      <c r="OG323" s="5"/>
      <c r="OH323" s="5"/>
      <c r="OI323" s="5"/>
      <c r="OJ323" s="5"/>
      <c r="OK323" s="5"/>
      <c r="OL323" s="5"/>
      <c r="OM323" s="5"/>
      <c r="ON323" s="5"/>
      <c r="OO323" s="5"/>
      <c r="OP323" s="5"/>
      <c r="OQ323" s="5"/>
      <c r="OR323" s="5"/>
      <c r="OS323" s="5"/>
      <c r="OT323" s="5"/>
      <c r="OU323" s="5"/>
      <c r="OV323" s="5"/>
      <c r="OW323" s="5"/>
      <c r="OX323" s="5"/>
      <c r="OY323" s="5"/>
      <c r="OZ323" s="5"/>
      <c r="PA323" s="5"/>
      <c r="PB323" s="5"/>
      <c r="PC323" s="5"/>
      <c r="PD323" s="5"/>
      <c r="PE323" s="5"/>
      <c r="PF323" s="5"/>
      <c r="PG323" s="5"/>
      <c r="PH323" s="5"/>
      <c r="PI323" s="5"/>
      <c r="PJ323" s="5"/>
      <c r="PK323" s="5"/>
      <c r="PL323" s="5"/>
      <c r="PM323" s="5"/>
      <c r="PN323" s="5"/>
      <c r="PO323" s="5"/>
      <c r="PP323" s="5"/>
      <c r="PQ323" s="5"/>
      <c r="PR323" s="5"/>
      <c r="PS323" s="5"/>
      <c r="PT323" s="5"/>
      <c r="PU323" s="5"/>
      <c r="PV323" s="5"/>
      <c r="PW323" s="5"/>
      <c r="PX323" s="5"/>
      <c r="PY323" s="5"/>
      <c r="PZ323" s="5"/>
      <c r="QA323" s="5"/>
      <c r="QB323" s="5"/>
      <c r="QC323" s="5"/>
      <c r="QD323" s="5"/>
      <c r="QE323" s="5"/>
      <c r="QF323" s="5"/>
      <c r="QG323" s="5"/>
      <c r="QH323" s="5"/>
      <c r="QI323" s="5"/>
      <c r="QJ323" s="5"/>
      <c r="QK323" s="5"/>
      <c r="QL323" s="5"/>
      <c r="QM323" s="5"/>
      <c r="QN323" s="5"/>
      <c r="QO323" s="5"/>
      <c r="QP323" s="5"/>
      <c r="QQ323" s="5"/>
      <c r="QR323" s="5"/>
      <c r="QS323" s="5"/>
      <c r="QT323" s="5"/>
      <c r="QU323" s="5"/>
      <c r="QV323" s="5"/>
      <c r="QW323" s="5"/>
      <c r="QX323" s="5"/>
      <c r="QY323" s="5"/>
      <c r="QZ323" s="5"/>
      <c r="RA323" s="5"/>
      <c r="RB323" s="5"/>
      <c r="RC323" s="5"/>
      <c r="RD323" s="5"/>
      <c r="RE323" s="5"/>
      <c r="RF323" s="5"/>
      <c r="RG323" s="5"/>
      <c r="RH323" s="5"/>
      <c r="RI323" s="5"/>
      <c r="RJ323" s="5"/>
      <c r="RK323" s="5"/>
      <c r="RL323" s="5"/>
      <c r="RM323" s="5"/>
      <c r="RN323" s="5"/>
      <c r="RO323" s="5"/>
      <c r="RP323" s="5"/>
      <c r="RQ323" s="5"/>
      <c r="RR323" s="5"/>
      <c r="RS323" s="5"/>
      <c r="RT323" s="5"/>
      <c r="RU323" s="5"/>
      <c r="RV323" s="5"/>
      <c r="RW323" s="5"/>
      <c r="RX323" s="5"/>
      <c r="RY323" s="5"/>
      <c r="RZ323" s="5"/>
      <c r="SA323" s="5"/>
      <c r="SB323" s="5"/>
      <c r="SC323" s="5"/>
      <c r="SD323" s="5"/>
      <c r="SE323" s="5"/>
      <c r="SF323" s="5"/>
      <c r="SG323" s="5"/>
      <c r="SH323" s="5"/>
      <c r="SI323" s="5"/>
      <c r="SJ323" s="5"/>
      <c r="SK323" s="5"/>
      <c r="SL323" s="5"/>
      <c r="SM323" s="5"/>
      <c r="SN323" s="5"/>
      <c r="SO323" s="5"/>
      <c r="SP323" s="5"/>
      <c r="SQ323" s="5"/>
      <c r="SR323" s="5"/>
      <c r="SS323" s="5"/>
      <c r="ST323" s="5"/>
      <c r="SU323" s="5"/>
      <c r="SV323" s="5"/>
      <c r="SW323" s="5"/>
      <c r="SX323" s="5"/>
      <c r="SY323" s="5"/>
      <c r="SZ323" s="5"/>
      <c r="TA323" s="5"/>
      <c r="TB323" s="5"/>
      <c r="TC323" s="5"/>
      <c r="TD323" s="5"/>
      <c r="TE323" s="5"/>
      <c r="TF323" s="5"/>
      <c r="TG323" s="5"/>
      <c r="TH323" s="5"/>
      <c r="TI323" s="5"/>
      <c r="TJ323" s="5"/>
      <c r="TK323" s="5"/>
      <c r="TL323" s="5"/>
      <c r="TM323" s="5"/>
      <c r="TN323" s="5"/>
      <c r="TO323" s="5"/>
      <c r="TP323" s="5"/>
      <c r="TQ323" s="5"/>
      <c r="TR323" s="5"/>
      <c r="TS323" s="5"/>
      <c r="TT323" s="5"/>
      <c r="TU323" s="5"/>
      <c r="TV323" s="5"/>
      <c r="TW323" s="5"/>
      <c r="TX323" s="5"/>
      <c r="TY323" s="5"/>
      <c r="TZ323" s="5"/>
      <c r="UA323" s="5"/>
      <c r="UB323" s="5"/>
      <c r="UC323" s="5"/>
      <c r="UD323" s="5"/>
      <c r="UE323" s="5"/>
      <c r="UF323" s="5"/>
      <c r="UG323" s="5"/>
      <c r="UH323" s="5"/>
      <c r="UI323" s="5"/>
      <c r="UJ323" s="5"/>
      <c r="UK323" s="5"/>
      <c r="UL323" s="5"/>
      <c r="UM323" s="5"/>
      <c r="UN323" s="5"/>
      <c r="UO323" s="5"/>
      <c r="UP323" s="5"/>
      <c r="UQ323" s="5"/>
      <c r="UR323" s="5"/>
      <c r="US323" s="5"/>
      <c r="UT323" s="5"/>
      <c r="UU323" s="5"/>
      <c r="UV323" s="5"/>
      <c r="UW323" s="5"/>
      <c r="UX323" s="5"/>
      <c r="UY323" s="5"/>
      <c r="UZ323" s="5"/>
      <c r="VA323" s="5"/>
      <c r="VB323" s="5"/>
      <c r="VC323" s="5"/>
      <c r="VD323" s="5"/>
      <c r="VE323" s="5"/>
      <c r="VF323" s="5"/>
      <c r="VG323" s="5"/>
      <c r="VH323" s="5"/>
      <c r="VI323" s="5"/>
      <c r="VJ323" s="5"/>
      <c r="VK323" s="5"/>
      <c r="VL323" s="5"/>
      <c r="VM323" s="5"/>
      <c r="VN323" s="5"/>
      <c r="VO323" s="5"/>
      <c r="VP323" s="5"/>
      <c r="VQ323" s="5"/>
      <c r="VR323" s="5"/>
      <c r="VS323" s="5"/>
      <c r="VT323" s="5"/>
      <c r="VU323" s="5"/>
      <c r="VV323" s="5"/>
      <c r="VW323" s="5"/>
      <c r="VX323" s="5"/>
      <c r="VY323" s="5"/>
      <c r="VZ323" s="5"/>
      <c r="WA323" s="5"/>
      <c r="WB323" s="5"/>
      <c r="WC323" s="5"/>
      <c r="WD323" s="5"/>
      <c r="WE323" s="5"/>
      <c r="WF323" s="5"/>
      <c r="WG323" s="5"/>
      <c r="WH323" s="5"/>
      <c r="WI323" s="5"/>
      <c r="WJ323" s="5"/>
      <c r="WK323" s="5"/>
      <c r="WL323" s="5"/>
      <c r="WM323" s="5"/>
      <c r="WN323" s="5"/>
      <c r="WO323" s="5"/>
      <c r="WP323" s="5"/>
      <c r="WQ323" s="5"/>
      <c r="WR323" s="5"/>
      <c r="WS323" s="5"/>
      <c r="WT323" s="5"/>
      <c r="WU323" s="5"/>
      <c r="WV323" s="5"/>
      <c r="WW323" s="5"/>
      <c r="WX323" s="5"/>
      <c r="WY323" s="5"/>
      <c r="WZ323" s="5"/>
      <c r="XA323" s="5"/>
      <c r="XB323" s="5"/>
      <c r="XC323" s="5"/>
      <c r="XD323" s="5"/>
      <c r="XE323" s="5"/>
      <c r="XF323" s="5"/>
      <c r="XG323" s="5"/>
      <c r="XH323" s="5"/>
      <c r="XI323" s="5"/>
      <c r="XJ323" s="5"/>
      <c r="XK323" s="5"/>
      <c r="XL323" s="5"/>
      <c r="XM323" s="5"/>
      <c r="XN323" s="5"/>
      <c r="XO323" s="5"/>
      <c r="XP323" s="5"/>
      <c r="XQ323" s="5"/>
      <c r="XR323" s="5"/>
      <c r="XS323" s="5"/>
      <c r="XT323" s="5"/>
      <c r="XU323" s="5"/>
      <c r="XV323" s="5"/>
      <c r="XW323" s="5"/>
      <c r="XX323" s="5"/>
      <c r="XY323" s="5"/>
      <c r="XZ323" s="5"/>
      <c r="YA323" s="5"/>
      <c r="YB323" s="5"/>
      <c r="YC323" s="5"/>
      <c r="YD323" s="5"/>
      <c r="YE323" s="5"/>
      <c r="YF323" s="5"/>
      <c r="YG323" s="5"/>
      <c r="YH323" s="5"/>
      <c r="YI323" s="5"/>
      <c r="YJ323" s="5"/>
      <c r="YK323" s="5"/>
      <c r="YL323" s="5"/>
      <c r="YM323" s="5"/>
      <c r="YN323" s="5"/>
      <c r="YO323" s="5"/>
      <c r="YP323" s="5"/>
      <c r="YQ323" s="5"/>
      <c r="YR323" s="5"/>
      <c r="YS323" s="5"/>
      <c r="YT323" s="5"/>
      <c r="YU323" s="5"/>
      <c r="YV323" s="5"/>
      <c r="YW323" s="5"/>
      <c r="YX323" s="5"/>
      <c r="YY323" s="5"/>
      <c r="YZ323" s="5"/>
      <c r="ZA323" s="5"/>
      <c r="ZB323" s="5"/>
      <c r="ZC323" s="5"/>
      <c r="ZD323" s="5"/>
      <c r="ZE323" s="5"/>
      <c r="ZF323" s="5"/>
      <c r="ZG323" s="5"/>
      <c r="ZH323" s="5"/>
      <c r="ZI323" s="5"/>
      <c r="ZJ323" s="5"/>
      <c r="ZK323" s="5"/>
      <c r="ZL323" s="5"/>
      <c r="ZM323" s="5"/>
      <c r="ZN323" s="5"/>
      <c r="ZO323" s="5"/>
      <c r="ZP323" s="5"/>
      <c r="ZQ323" s="5"/>
      <c r="ZR323" s="5"/>
      <c r="ZS323" s="5"/>
      <c r="ZT323" s="5"/>
      <c r="ZU323" s="5"/>
      <c r="ZV323" s="5"/>
      <c r="ZW323" s="5"/>
      <c r="ZX323" s="5"/>
      <c r="ZY323" s="5"/>
      <c r="ZZ323" s="5"/>
      <c r="AAA323" s="5"/>
      <c r="AAB323" s="5"/>
      <c r="AAC323" s="5"/>
      <c r="AAD323" s="5"/>
      <c r="AAE323" s="5"/>
      <c r="AAF323" s="5"/>
      <c r="AAG323" s="5"/>
      <c r="AAH323" s="5"/>
      <c r="AAI323" s="5"/>
      <c r="AAJ323" s="5"/>
      <c r="AAK323" s="5"/>
      <c r="AAL323" s="5"/>
      <c r="AAM323" s="5"/>
      <c r="AAN323" s="5"/>
      <c r="AAO323" s="5"/>
      <c r="AAP323" s="5"/>
      <c r="AAQ323" s="5"/>
      <c r="AAR323" s="5"/>
      <c r="AAS323" s="5"/>
      <c r="AAT323" s="5"/>
      <c r="AAU323" s="5"/>
      <c r="AAV323" s="5"/>
      <c r="AAW323" s="5"/>
      <c r="AAX323" s="5"/>
      <c r="AAY323" s="5"/>
      <c r="AAZ323" s="5"/>
      <c r="ABA323" s="5"/>
      <c r="ABB323" s="5"/>
      <c r="ABC323" s="5"/>
      <c r="ABD323" s="5"/>
      <c r="ABE323" s="5"/>
      <c r="ABF323" s="5"/>
      <c r="ABG323" s="5"/>
      <c r="ABH323" s="5"/>
      <c r="ABI323" s="5"/>
      <c r="ABJ323" s="5"/>
      <c r="ABK323" s="5"/>
      <c r="ABL323" s="5"/>
      <c r="ABM323" s="5"/>
      <c r="ABN323" s="5"/>
      <c r="ABO323" s="5"/>
      <c r="ABP323" s="5"/>
      <c r="ABQ323" s="5"/>
      <c r="ABR323" s="5"/>
      <c r="ABS323" s="5"/>
      <c r="ABT323" s="5"/>
      <c r="ABU323" s="5"/>
      <c r="ABV323" s="5"/>
      <c r="ABW323" s="5"/>
      <c r="ABX323" s="5"/>
      <c r="ABY323" s="5"/>
      <c r="ABZ323" s="5"/>
      <c r="ACA323" s="5"/>
      <c r="ACB323" s="5"/>
      <c r="ACC323" s="5"/>
      <c r="ACD323" s="5"/>
      <c r="ACE323" s="5"/>
      <c r="ACF323" s="5"/>
      <c r="ACG323" s="5"/>
      <c r="ACH323" s="5"/>
      <c r="ACI323" s="5"/>
      <c r="ACJ323" s="5"/>
      <c r="ACK323" s="5"/>
      <c r="ACL323" s="5"/>
      <c r="ACM323" s="5"/>
      <c r="ACN323" s="5"/>
      <c r="ACO323" s="5"/>
      <c r="ACP323" s="5"/>
      <c r="ACQ323" s="5"/>
      <c r="ACR323" s="5"/>
      <c r="ACS323" s="5"/>
      <c r="ACT323" s="5"/>
      <c r="ACU323" s="5"/>
      <c r="ACV323" s="5"/>
      <c r="ACW323" s="5"/>
      <c r="ACX323" s="5"/>
      <c r="ACY323" s="5"/>
      <c r="ACZ323" s="5"/>
      <c r="ADA323" s="5"/>
      <c r="ADB323" s="5"/>
      <c r="ADC323" s="5"/>
      <c r="ADD323" s="5"/>
      <c r="ADE323" s="5"/>
      <c r="ADF323" s="5"/>
      <c r="ADG323" s="5"/>
      <c r="ADH323" s="5"/>
      <c r="ADI323" s="5"/>
      <c r="ADJ323" s="5"/>
      <c r="ADK323" s="5"/>
      <c r="ADL323" s="5"/>
      <c r="ADM323" s="5"/>
      <c r="ADN323" s="5"/>
      <c r="ADO323" s="5"/>
      <c r="ADP323" s="5"/>
      <c r="ADQ323" s="5"/>
      <c r="ADR323" s="5"/>
      <c r="ADS323" s="5"/>
      <c r="ADT323" s="5"/>
      <c r="ADU323" s="5"/>
      <c r="ADV323" s="5"/>
      <c r="ADW323" s="5"/>
      <c r="ADX323" s="5"/>
      <c r="ADY323" s="5"/>
      <c r="ADZ323" s="5"/>
      <c r="AEA323" s="5"/>
      <c r="AEB323" s="5"/>
      <c r="AEC323" s="5"/>
      <c r="AED323" s="5"/>
      <c r="AEE323" s="5"/>
      <c r="AEF323" s="5"/>
      <c r="AEG323" s="5"/>
      <c r="AEH323" s="5"/>
      <c r="AEI323" s="5"/>
      <c r="AEJ323" s="5"/>
      <c r="AEK323" s="5"/>
      <c r="AEL323" s="5"/>
      <c r="AEM323" s="5"/>
      <c r="AEN323" s="5"/>
      <c r="AEO323" s="5"/>
      <c r="AEP323" s="5"/>
      <c r="AEQ323" s="5"/>
      <c r="AER323" s="5"/>
      <c r="AES323" s="5"/>
      <c r="AET323" s="5"/>
      <c r="AEU323" s="5"/>
      <c r="AEV323" s="5"/>
      <c r="AEW323" s="5"/>
      <c r="AEX323" s="5"/>
      <c r="AEY323" s="5"/>
      <c r="AEZ323" s="5"/>
      <c r="AFA323" s="5"/>
      <c r="AFB323" s="5"/>
      <c r="AFC323" s="5"/>
      <c r="AFD323" s="5"/>
      <c r="AFE323" s="5"/>
      <c r="AFF323" s="5"/>
      <c r="AFG323" s="5"/>
      <c r="AFH323" s="5"/>
      <c r="AFI323" s="5"/>
      <c r="AFJ323" s="5"/>
      <c r="AFK323" s="5"/>
      <c r="AFL323" s="5"/>
      <c r="AFM323" s="5"/>
      <c r="AFN323" s="5"/>
      <c r="AFO323" s="5"/>
      <c r="AFP323" s="5"/>
      <c r="AFQ323" s="5"/>
      <c r="AFR323" s="5"/>
      <c r="AFS323" s="5"/>
      <c r="AFT323" s="5"/>
      <c r="AFU323" s="5"/>
      <c r="AFV323" s="5"/>
      <c r="AFW323" s="5"/>
      <c r="AFX323" s="5"/>
      <c r="AFY323" s="5"/>
      <c r="AFZ323" s="5"/>
      <c r="AGA323" s="5"/>
      <c r="AGB323" s="5"/>
      <c r="AGC323" s="5"/>
      <c r="AGD323" s="5"/>
      <c r="AGE323" s="5"/>
      <c r="AGF323" s="5"/>
      <c r="AGG323" s="5"/>
      <c r="AGH323" s="5"/>
      <c r="AGI323" s="5"/>
      <c r="AGJ323" s="5"/>
      <c r="AGK323" s="5"/>
      <c r="AGL323" s="5"/>
      <c r="AGM323" s="5"/>
      <c r="AGN323" s="5"/>
      <c r="AGO323" s="5"/>
      <c r="AGP323" s="5"/>
      <c r="AGQ323" s="5"/>
      <c r="AGR323" s="5"/>
      <c r="AGS323" s="5"/>
      <c r="AGT323" s="5"/>
      <c r="AGU323" s="5"/>
      <c r="AGV323" s="5"/>
      <c r="AGW323" s="5"/>
      <c r="AGX323" s="5"/>
      <c r="AGY323" s="5"/>
      <c r="AGZ323" s="5"/>
      <c r="AHA323" s="5"/>
      <c r="AHB323" s="5"/>
      <c r="AHC323" s="5"/>
      <c r="AHD323" s="5"/>
      <c r="AHE323" s="5"/>
      <c r="AHF323" s="5"/>
      <c r="AHG323" s="5"/>
      <c r="AHH323" s="5"/>
      <c r="AHI323" s="5"/>
      <c r="AHJ323" s="5"/>
      <c r="AHK323" s="5"/>
      <c r="AHL323" s="5"/>
      <c r="AHM323" s="5"/>
      <c r="AHN323" s="5"/>
      <c r="AHO323" s="5"/>
      <c r="AHP323" s="5"/>
      <c r="AHQ323" s="5"/>
      <c r="AHR323" s="5"/>
    </row>
    <row r="324" spans="1:902" ht="19.5">
      <c r="A324" s="140"/>
      <c r="B324" s="37"/>
      <c r="C324" s="37"/>
      <c r="D324" s="141"/>
      <c r="E324" s="48"/>
      <c r="F324" s="48"/>
      <c r="G324" s="142"/>
      <c r="H324" s="153">
        <v>4.0170000000000003</v>
      </c>
      <c r="I324" s="147">
        <v>1E-3</v>
      </c>
      <c r="J324" s="71">
        <v>-7.4999999999999997E-3</v>
      </c>
      <c r="K324" s="144">
        <v>1.0000000000000001E-5</v>
      </c>
      <c r="Q324" s="122"/>
      <c r="X324" s="121"/>
      <c r="Y324" s="48"/>
      <c r="Z324" s="48"/>
      <c r="AA324" s="49"/>
      <c r="AB324" s="105"/>
      <c r="AC324" s="106"/>
      <c r="AD324" s="5"/>
      <c r="AE324" s="5"/>
      <c r="AF324" s="5"/>
      <c r="AG324" s="106"/>
      <c r="AH324" s="106"/>
      <c r="AI324" s="122"/>
      <c r="AJ324" s="134"/>
      <c r="AK324" s="134"/>
      <c r="AL324" s="134"/>
      <c r="AM324" s="14"/>
      <c r="AO324" s="5"/>
      <c r="AP324" s="5"/>
      <c r="AQ324" s="5"/>
      <c r="AR324" s="5"/>
      <c r="AS324" s="135"/>
      <c r="AT324" s="135"/>
      <c r="AU324" s="135"/>
      <c r="AV324" s="5"/>
      <c r="AW324" s="5"/>
      <c r="AX324" s="5"/>
      <c r="AY324" s="122"/>
      <c r="AZ324" s="137"/>
      <c r="BA324" s="145"/>
      <c r="BB324" s="139"/>
      <c r="BC324" s="5"/>
      <c r="BD324" s="5"/>
      <c r="BE324" s="5"/>
      <c r="BF324" s="5"/>
      <c r="BG324" s="5"/>
      <c r="BH324" s="5"/>
      <c r="BI324" s="5"/>
      <c r="BJ324" s="5"/>
      <c r="BK324" s="5"/>
      <c r="BL324" s="5"/>
      <c r="BM324" s="5"/>
      <c r="BN324" s="5"/>
      <c r="BO324" s="5"/>
      <c r="BP324" s="5"/>
      <c r="BQ324" s="5"/>
      <c r="BR324" s="5"/>
      <c r="BS324" s="5"/>
      <c r="BT324" s="5"/>
      <c r="BU324" s="5"/>
      <c r="BV324" s="5"/>
      <c r="BW324" s="5"/>
      <c r="BX324" s="5"/>
      <c r="BY324" s="5"/>
      <c r="BZ324" s="5"/>
      <c r="CA324" s="5"/>
      <c r="CB324" s="5"/>
      <c r="CC324" s="5"/>
      <c r="CD324" s="5"/>
      <c r="CE324" s="5"/>
      <c r="CF324" s="5"/>
      <c r="CG324" s="5"/>
      <c r="CH324" s="5"/>
      <c r="CI324" s="5"/>
      <c r="CJ324" s="5"/>
      <c r="CK324" s="5"/>
      <c r="CL324" s="5"/>
      <c r="CM324" s="5"/>
      <c r="CN324" s="5"/>
      <c r="CO324" s="5"/>
      <c r="CP324" s="5"/>
      <c r="CQ324" s="5"/>
      <c r="CR324" s="5"/>
      <c r="CS324" s="5"/>
      <c r="CT324" s="5"/>
      <c r="CU324" s="5"/>
      <c r="CV324" s="5"/>
      <c r="CW324" s="5"/>
      <c r="CX324" s="5"/>
      <c r="CY324" s="5"/>
      <c r="CZ324" s="5"/>
      <c r="DA324" s="5"/>
      <c r="DB324" s="5"/>
      <c r="DC324" s="5"/>
      <c r="DD324" s="5"/>
      <c r="DE324" s="5"/>
      <c r="DF324" s="5"/>
      <c r="DG324" s="5"/>
      <c r="DH324" s="5"/>
      <c r="DI324" s="5"/>
      <c r="DJ324" s="5"/>
      <c r="DK324" s="5"/>
      <c r="DL324" s="5"/>
      <c r="DM324" s="5"/>
      <c r="DN324" s="5"/>
      <c r="DO324" s="5"/>
      <c r="DP324" s="5"/>
      <c r="DQ324" s="5"/>
      <c r="DR324" s="5"/>
      <c r="DS324" s="5"/>
      <c r="DT324" s="5"/>
      <c r="DU324" s="5"/>
      <c r="DV324" s="5"/>
      <c r="DW324" s="5"/>
      <c r="DX324" s="5"/>
      <c r="DY324" s="5"/>
      <c r="DZ324" s="5"/>
      <c r="EA324" s="5"/>
      <c r="EB324" s="5"/>
      <c r="EC324" s="5"/>
      <c r="ED324" s="5"/>
      <c r="EE324" s="5"/>
      <c r="EF324" s="5"/>
      <c r="EG324" s="5"/>
      <c r="EH324" s="5"/>
      <c r="EI324" s="5"/>
      <c r="EJ324" s="5"/>
      <c r="EK324" s="5"/>
      <c r="EL324" s="5"/>
      <c r="EM324" s="5"/>
      <c r="EN324" s="5"/>
      <c r="EO324" s="5"/>
      <c r="EP324" s="5"/>
      <c r="EQ324" s="5"/>
      <c r="ER324" s="5"/>
      <c r="ES324" s="5"/>
      <c r="ET324" s="5"/>
      <c r="EU324" s="5"/>
      <c r="EV324" s="5"/>
      <c r="EW324" s="5"/>
      <c r="EX324" s="5"/>
      <c r="EY324" s="5"/>
      <c r="EZ324" s="5"/>
      <c r="FA324" s="5"/>
      <c r="FB324" s="5"/>
      <c r="FC324" s="5"/>
      <c r="FD324" s="5"/>
      <c r="FE324" s="5"/>
      <c r="FF324" s="5"/>
      <c r="FG324" s="5"/>
      <c r="FH324" s="5"/>
      <c r="FI324" s="5"/>
      <c r="FJ324" s="5"/>
      <c r="FK324" s="5"/>
      <c r="FL324" s="5"/>
      <c r="FM324" s="5"/>
      <c r="FN324" s="5"/>
      <c r="FO324" s="5"/>
      <c r="FP324" s="5"/>
      <c r="FQ324" s="5"/>
      <c r="FR324" s="5"/>
      <c r="FS324" s="5"/>
      <c r="FT324" s="5"/>
      <c r="FU324" s="5"/>
      <c r="FV324" s="5"/>
      <c r="FW324" s="5"/>
      <c r="FX324" s="5"/>
      <c r="FY324" s="5"/>
      <c r="FZ324" s="5"/>
      <c r="GA324" s="5"/>
      <c r="GB324" s="5"/>
      <c r="GC324" s="5"/>
      <c r="GD324" s="5"/>
      <c r="GE324" s="5"/>
      <c r="GF324" s="5"/>
      <c r="GG324" s="5"/>
      <c r="GH324" s="5"/>
      <c r="GI324" s="5"/>
      <c r="GJ324" s="5"/>
      <c r="GK324" s="5"/>
      <c r="GL324" s="5"/>
      <c r="GM324" s="5"/>
      <c r="GN324" s="5"/>
      <c r="GO324" s="5"/>
      <c r="GP324" s="5"/>
      <c r="GQ324" s="5"/>
      <c r="GR324" s="5"/>
      <c r="GS324" s="5"/>
      <c r="GT324" s="5"/>
      <c r="GU324" s="5"/>
      <c r="GV324" s="5"/>
      <c r="GW324" s="5"/>
      <c r="GX324" s="5"/>
      <c r="GY324" s="5"/>
      <c r="GZ324" s="5"/>
      <c r="HA324" s="5"/>
      <c r="HB324" s="5"/>
      <c r="HC324" s="5"/>
      <c r="HD324" s="5"/>
      <c r="HE324" s="5"/>
      <c r="HF324" s="5"/>
      <c r="HG324" s="5"/>
      <c r="HH324" s="5"/>
      <c r="HI324" s="5"/>
      <c r="HJ324" s="5"/>
      <c r="HK324" s="5"/>
      <c r="HL324" s="5"/>
      <c r="HM324" s="5"/>
      <c r="HN324" s="5"/>
      <c r="HO324" s="5"/>
      <c r="HP324" s="5"/>
      <c r="HQ324" s="5"/>
      <c r="HR324" s="5"/>
      <c r="HS324" s="5"/>
      <c r="HT324" s="5"/>
      <c r="HU324" s="5"/>
      <c r="HV324" s="5"/>
      <c r="HW324" s="5"/>
      <c r="HX324" s="5"/>
      <c r="HY324" s="5"/>
      <c r="HZ324" s="5"/>
      <c r="IA324" s="5"/>
      <c r="IB324" s="5"/>
      <c r="IC324" s="5"/>
      <c r="ID324" s="5"/>
      <c r="IE324" s="5"/>
      <c r="IF324" s="5"/>
      <c r="IG324" s="5"/>
      <c r="IH324" s="5"/>
      <c r="II324" s="5"/>
      <c r="IJ324" s="5"/>
      <c r="IK324" s="5"/>
      <c r="IL324" s="5"/>
      <c r="IM324" s="5"/>
      <c r="IN324" s="5"/>
      <c r="IO324" s="5"/>
      <c r="IP324" s="5"/>
      <c r="IQ324" s="5"/>
      <c r="IR324" s="5"/>
      <c r="IS324" s="5"/>
      <c r="IT324" s="5"/>
      <c r="IU324" s="5"/>
      <c r="IV324" s="5"/>
      <c r="IW324" s="5"/>
      <c r="IX324" s="5"/>
      <c r="IY324" s="5"/>
      <c r="IZ324" s="5"/>
      <c r="JA324" s="5"/>
      <c r="JB324" s="5"/>
      <c r="JC324" s="5"/>
      <c r="JD324" s="5"/>
      <c r="JE324" s="5"/>
      <c r="JF324" s="5"/>
      <c r="JG324" s="5"/>
      <c r="JH324" s="5"/>
      <c r="JI324" s="5"/>
      <c r="JJ324" s="5"/>
      <c r="JK324" s="5"/>
      <c r="JL324" s="5"/>
      <c r="JM324" s="5"/>
      <c r="JN324" s="5"/>
      <c r="JO324" s="5"/>
      <c r="JP324" s="5"/>
      <c r="JQ324" s="5"/>
      <c r="JR324" s="5"/>
      <c r="JS324" s="5"/>
      <c r="JT324" s="5"/>
      <c r="JU324" s="5"/>
      <c r="JV324" s="5"/>
      <c r="JW324" s="5"/>
      <c r="JX324" s="5"/>
      <c r="JY324" s="5"/>
      <c r="JZ324" s="5"/>
      <c r="KA324" s="5"/>
      <c r="KB324" s="5"/>
      <c r="KC324" s="5"/>
      <c r="KD324" s="5"/>
      <c r="KE324" s="5"/>
      <c r="KF324" s="5"/>
      <c r="KG324" s="5"/>
      <c r="KH324" s="5"/>
      <c r="KI324" s="5"/>
      <c r="KJ324" s="5"/>
      <c r="KK324" s="5"/>
      <c r="KL324" s="5"/>
      <c r="KM324" s="5"/>
      <c r="KN324" s="5"/>
      <c r="KO324" s="5"/>
      <c r="KP324" s="5"/>
      <c r="KQ324" s="5"/>
      <c r="KR324" s="5"/>
      <c r="KS324" s="5"/>
      <c r="KT324" s="5"/>
      <c r="KU324" s="5"/>
      <c r="KV324" s="5"/>
      <c r="KW324" s="5"/>
      <c r="KX324" s="5"/>
      <c r="KY324" s="5"/>
      <c r="KZ324" s="5"/>
      <c r="LA324" s="5"/>
      <c r="LB324" s="5"/>
      <c r="LC324" s="5"/>
      <c r="LD324" s="5"/>
      <c r="LE324" s="5"/>
      <c r="LF324" s="5"/>
      <c r="LG324" s="5"/>
      <c r="LH324" s="5"/>
      <c r="LI324" s="5"/>
      <c r="LJ324" s="5"/>
      <c r="LK324" s="5"/>
      <c r="LL324" s="5"/>
      <c r="LM324" s="5"/>
      <c r="LN324" s="5"/>
      <c r="LO324" s="5"/>
      <c r="LP324" s="5"/>
      <c r="LQ324" s="5"/>
      <c r="LR324" s="5"/>
      <c r="LS324" s="5"/>
      <c r="LT324" s="5"/>
      <c r="LU324" s="5"/>
      <c r="LV324" s="5"/>
      <c r="LW324" s="5"/>
      <c r="LX324" s="5"/>
      <c r="LY324" s="5"/>
      <c r="LZ324" s="5"/>
      <c r="MA324" s="5"/>
      <c r="MB324" s="5"/>
      <c r="MC324" s="5"/>
      <c r="MD324" s="5"/>
      <c r="ME324" s="5"/>
      <c r="MF324" s="5"/>
      <c r="MG324" s="5"/>
      <c r="MH324" s="5"/>
      <c r="MI324" s="5"/>
      <c r="MJ324" s="5"/>
      <c r="MK324" s="5"/>
      <c r="ML324" s="5"/>
      <c r="MM324" s="5"/>
      <c r="MN324" s="5"/>
      <c r="MO324" s="5"/>
      <c r="MP324" s="5"/>
      <c r="MQ324" s="5"/>
      <c r="MR324" s="5"/>
      <c r="MS324" s="5"/>
      <c r="MT324" s="5"/>
      <c r="MU324" s="5"/>
      <c r="MV324" s="5"/>
      <c r="MW324" s="5"/>
      <c r="MX324" s="5"/>
      <c r="MY324" s="5"/>
      <c r="MZ324" s="5"/>
      <c r="NA324" s="5"/>
      <c r="NB324" s="5"/>
      <c r="NC324" s="5"/>
      <c r="ND324" s="5"/>
      <c r="NE324" s="5"/>
      <c r="NF324" s="5"/>
      <c r="NG324" s="5"/>
      <c r="NH324" s="5"/>
      <c r="NI324" s="5"/>
      <c r="NJ324" s="5"/>
      <c r="NK324" s="5"/>
      <c r="NL324" s="5"/>
      <c r="NM324" s="5"/>
      <c r="NN324" s="5"/>
      <c r="NO324" s="5"/>
      <c r="NP324" s="5"/>
      <c r="NQ324" s="5"/>
      <c r="NR324" s="5"/>
      <c r="NS324" s="5"/>
      <c r="NT324" s="5"/>
      <c r="NU324" s="5"/>
      <c r="NV324" s="5"/>
      <c r="NW324" s="5"/>
      <c r="NX324" s="5"/>
      <c r="NY324" s="5"/>
      <c r="NZ324" s="5"/>
      <c r="OA324" s="5"/>
      <c r="OB324" s="5"/>
      <c r="OC324" s="5"/>
      <c r="OD324" s="5"/>
      <c r="OE324" s="5"/>
      <c r="OF324" s="5"/>
      <c r="OG324" s="5"/>
      <c r="OH324" s="5"/>
      <c r="OI324" s="5"/>
      <c r="OJ324" s="5"/>
      <c r="OK324" s="5"/>
      <c r="OL324" s="5"/>
      <c r="OM324" s="5"/>
      <c r="ON324" s="5"/>
      <c r="OO324" s="5"/>
      <c r="OP324" s="5"/>
      <c r="OQ324" s="5"/>
      <c r="OR324" s="5"/>
      <c r="OS324" s="5"/>
      <c r="OT324" s="5"/>
      <c r="OU324" s="5"/>
      <c r="OV324" s="5"/>
      <c r="OW324" s="5"/>
      <c r="OX324" s="5"/>
      <c r="OY324" s="5"/>
      <c r="OZ324" s="5"/>
      <c r="PA324" s="5"/>
      <c r="PB324" s="5"/>
      <c r="PC324" s="5"/>
      <c r="PD324" s="5"/>
      <c r="PE324" s="5"/>
      <c r="PF324" s="5"/>
      <c r="PG324" s="5"/>
      <c r="PH324" s="5"/>
      <c r="PI324" s="5"/>
      <c r="PJ324" s="5"/>
      <c r="PK324" s="5"/>
      <c r="PL324" s="5"/>
      <c r="PM324" s="5"/>
      <c r="PN324" s="5"/>
      <c r="PO324" s="5"/>
      <c r="PP324" s="5"/>
      <c r="PQ324" s="5"/>
      <c r="PR324" s="5"/>
      <c r="PS324" s="5"/>
      <c r="PT324" s="5"/>
      <c r="PU324" s="5"/>
      <c r="PV324" s="5"/>
      <c r="PW324" s="5"/>
      <c r="PX324" s="5"/>
      <c r="PY324" s="5"/>
      <c r="PZ324" s="5"/>
      <c r="QA324" s="5"/>
      <c r="QB324" s="5"/>
      <c r="QC324" s="5"/>
      <c r="QD324" s="5"/>
      <c r="QE324" s="5"/>
      <c r="QF324" s="5"/>
      <c r="QG324" s="5"/>
      <c r="QH324" s="5"/>
      <c r="QI324" s="5"/>
      <c r="QJ324" s="5"/>
      <c r="QK324" s="5"/>
      <c r="QL324" s="5"/>
      <c r="QM324" s="5"/>
      <c r="QN324" s="5"/>
      <c r="QO324" s="5"/>
      <c r="QP324" s="5"/>
      <c r="QQ324" s="5"/>
      <c r="QR324" s="5"/>
      <c r="QS324" s="5"/>
      <c r="QT324" s="5"/>
      <c r="QU324" s="5"/>
      <c r="QV324" s="5"/>
      <c r="QW324" s="5"/>
      <c r="QX324" s="5"/>
      <c r="QY324" s="5"/>
      <c r="QZ324" s="5"/>
      <c r="RA324" s="5"/>
      <c r="RB324" s="5"/>
      <c r="RC324" s="5"/>
      <c r="RD324" s="5"/>
      <c r="RE324" s="5"/>
      <c r="RF324" s="5"/>
      <c r="RG324" s="5"/>
      <c r="RH324" s="5"/>
      <c r="RI324" s="5"/>
      <c r="RJ324" s="5"/>
      <c r="RK324" s="5"/>
      <c r="RL324" s="5"/>
      <c r="RM324" s="5"/>
      <c r="RN324" s="5"/>
      <c r="RO324" s="5"/>
      <c r="RP324" s="5"/>
      <c r="RQ324" s="5"/>
      <c r="RR324" s="5"/>
      <c r="RS324" s="5"/>
      <c r="RT324" s="5"/>
      <c r="RU324" s="5"/>
      <c r="RV324" s="5"/>
      <c r="RW324" s="5"/>
      <c r="RX324" s="5"/>
      <c r="RY324" s="5"/>
      <c r="RZ324" s="5"/>
      <c r="SA324" s="5"/>
      <c r="SB324" s="5"/>
      <c r="SC324" s="5"/>
      <c r="SD324" s="5"/>
      <c r="SE324" s="5"/>
      <c r="SF324" s="5"/>
      <c r="SG324" s="5"/>
      <c r="SH324" s="5"/>
      <c r="SI324" s="5"/>
      <c r="SJ324" s="5"/>
      <c r="SK324" s="5"/>
      <c r="SL324" s="5"/>
      <c r="SM324" s="5"/>
      <c r="SN324" s="5"/>
      <c r="SO324" s="5"/>
      <c r="SP324" s="5"/>
      <c r="SQ324" s="5"/>
      <c r="SR324" s="5"/>
      <c r="SS324" s="5"/>
      <c r="ST324" s="5"/>
      <c r="SU324" s="5"/>
      <c r="SV324" s="5"/>
      <c r="SW324" s="5"/>
      <c r="SX324" s="5"/>
      <c r="SY324" s="5"/>
      <c r="SZ324" s="5"/>
      <c r="TA324" s="5"/>
      <c r="TB324" s="5"/>
      <c r="TC324" s="5"/>
      <c r="TD324" s="5"/>
      <c r="TE324" s="5"/>
      <c r="TF324" s="5"/>
      <c r="TG324" s="5"/>
      <c r="TH324" s="5"/>
      <c r="TI324" s="5"/>
      <c r="TJ324" s="5"/>
      <c r="TK324" s="5"/>
      <c r="TL324" s="5"/>
      <c r="TM324" s="5"/>
      <c r="TN324" s="5"/>
      <c r="TO324" s="5"/>
      <c r="TP324" s="5"/>
      <c r="TQ324" s="5"/>
      <c r="TR324" s="5"/>
      <c r="TS324" s="5"/>
      <c r="TT324" s="5"/>
      <c r="TU324" s="5"/>
      <c r="TV324" s="5"/>
      <c r="TW324" s="5"/>
      <c r="TX324" s="5"/>
      <c r="TY324" s="5"/>
      <c r="TZ324" s="5"/>
      <c r="UA324" s="5"/>
      <c r="UB324" s="5"/>
      <c r="UC324" s="5"/>
      <c r="UD324" s="5"/>
      <c r="UE324" s="5"/>
      <c r="UF324" s="5"/>
      <c r="UG324" s="5"/>
      <c r="UH324" s="5"/>
      <c r="UI324" s="5"/>
      <c r="UJ324" s="5"/>
      <c r="UK324" s="5"/>
      <c r="UL324" s="5"/>
      <c r="UM324" s="5"/>
      <c r="UN324" s="5"/>
      <c r="UO324" s="5"/>
      <c r="UP324" s="5"/>
      <c r="UQ324" s="5"/>
      <c r="UR324" s="5"/>
      <c r="US324" s="5"/>
      <c r="UT324" s="5"/>
      <c r="UU324" s="5"/>
      <c r="UV324" s="5"/>
      <c r="UW324" s="5"/>
      <c r="UX324" s="5"/>
      <c r="UY324" s="5"/>
      <c r="UZ324" s="5"/>
      <c r="VA324" s="5"/>
      <c r="VB324" s="5"/>
      <c r="VC324" s="5"/>
      <c r="VD324" s="5"/>
      <c r="VE324" s="5"/>
      <c r="VF324" s="5"/>
      <c r="VG324" s="5"/>
      <c r="VH324" s="5"/>
      <c r="VI324" s="5"/>
      <c r="VJ324" s="5"/>
      <c r="VK324" s="5"/>
      <c r="VL324" s="5"/>
      <c r="VM324" s="5"/>
      <c r="VN324" s="5"/>
      <c r="VO324" s="5"/>
      <c r="VP324" s="5"/>
      <c r="VQ324" s="5"/>
      <c r="VR324" s="5"/>
      <c r="VS324" s="5"/>
      <c r="VT324" s="5"/>
      <c r="VU324" s="5"/>
      <c r="VV324" s="5"/>
      <c r="VW324" s="5"/>
      <c r="VX324" s="5"/>
      <c r="VY324" s="5"/>
      <c r="VZ324" s="5"/>
      <c r="WA324" s="5"/>
      <c r="WB324" s="5"/>
      <c r="WC324" s="5"/>
      <c r="WD324" s="5"/>
      <c r="WE324" s="5"/>
      <c r="WF324" s="5"/>
      <c r="WG324" s="5"/>
      <c r="WH324" s="5"/>
      <c r="WI324" s="5"/>
      <c r="WJ324" s="5"/>
      <c r="WK324" s="5"/>
      <c r="WL324" s="5"/>
      <c r="WM324" s="5"/>
      <c r="WN324" s="5"/>
      <c r="WO324" s="5"/>
      <c r="WP324" s="5"/>
      <c r="WQ324" s="5"/>
      <c r="WR324" s="5"/>
      <c r="WS324" s="5"/>
      <c r="WT324" s="5"/>
      <c r="WU324" s="5"/>
      <c r="WV324" s="5"/>
      <c r="WW324" s="5"/>
      <c r="WX324" s="5"/>
      <c r="WY324" s="5"/>
      <c r="WZ324" s="5"/>
      <c r="XA324" s="5"/>
      <c r="XB324" s="5"/>
      <c r="XC324" s="5"/>
      <c r="XD324" s="5"/>
      <c r="XE324" s="5"/>
      <c r="XF324" s="5"/>
      <c r="XG324" s="5"/>
      <c r="XH324" s="5"/>
      <c r="XI324" s="5"/>
      <c r="XJ324" s="5"/>
      <c r="XK324" s="5"/>
      <c r="XL324" s="5"/>
      <c r="XM324" s="5"/>
      <c r="XN324" s="5"/>
      <c r="XO324" s="5"/>
      <c r="XP324" s="5"/>
      <c r="XQ324" s="5"/>
      <c r="XR324" s="5"/>
      <c r="XS324" s="5"/>
      <c r="XT324" s="5"/>
      <c r="XU324" s="5"/>
      <c r="XV324" s="5"/>
      <c r="XW324" s="5"/>
      <c r="XX324" s="5"/>
      <c r="XY324" s="5"/>
      <c r="XZ324" s="5"/>
      <c r="YA324" s="5"/>
      <c r="YB324" s="5"/>
      <c r="YC324" s="5"/>
      <c r="YD324" s="5"/>
      <c r="YE324" s="5"/>
      <c r="YF324" s="5"/>
      <c r="YG324" s="5"/>
      <c r="YH324" s="5"/>
      <c r="YI324" s="5"/>
      <c r="YJ324" s="5"/>
      <c r="YK324" s="5"/>
      <c r="YL324" s="5"/>
      <c r="YM324" s="5"/>
      <c r="YN324" s="5"/>
      <c r="YO324" s="5"/>
      <c r="YP324" s="5"/>
      <c r="YQ324" s="5"/>
      <c r="YR324" s="5"/>
      <c r="YS324" s="5"/>
      <c r="YT324" s="5"/>
      <c r="YU324" s="5"/>
      <c r="YV324" s="5"/>
      <c r="YW324" s="5"/>
      <c r="YX324" s="5"/>
      <c r="YY324" s="5"/>
      <c r="YZ324" s="5"/>
      <c r="ZA324" s="5"/>
      <c r="ZB324" s="5"/>
      <c r="ZC324" s="5"/>
      <c r="ZD324" s="5"/>
      <c r="ZE324" s="5"/>
      <c r="ZF324" s="5"/>
      <c r="ZG324" s="5"/>
      <c r="ZH324" s="5"/>
      <c r="ZI324" s="5"/>
      <c r="ZJ324" s="5"/>
      <c r="ZK324" s="5"/>
      <c r="ZL324" s="5"/>
      <c r="ZM324" s="5"/>
      <c r="ZN324" s="5"/>
      <c r="ZO324" s="5"/>
      <c r="ZP324" s="5"/>
      <c r="ZQ324" s="5"/>
      <c r="ZR324" s="5"/>
      <c r="ZS324" s="5"/>
      <c r="ZT324" s="5"/>
      <c r="ZU324" s="5"/>
      <c r="ZV324" s="5"/>
      <c r="ZW324" s="5"/>
      <c r="ZX324" s="5"/>
      <c r="ZY324" s="5"/>
      <c r="ZZ324" s="5"/>
      <c r="AAA324" s="5"/>
      <c r="AAB324" s="5"/>
      <c r="AAC324" s="5"/>
      <c r="AAD324" s="5"/>
      <c r="AAE324" s="5"/>
      <c r="AAF324" s="5"/>
      <c r="AAG324" s="5"/>
      <c r="AAH324" s="5"/>
      <c r="AAI324" s="5"/>
      <c r="AAJ324" s="5"/>
      <c r="AAK324" s="5"/>
      <c r="AAL324" s="5"/>
      <c r="AAM324" s="5"/>
      <c r="AAN324" s="5"/>
      <c r="AAO324" s="5"/>
      <c r="AAP324" s="5"/>
      <c r="AAQ324" s="5"/>
      <c r="AAR324" s="5"/>
      <c r="AAS324" s="5"/>
      <c r="AAT324" s="5"/>
      <c r="AAU324" s="5"/>
      <c r="AAV324" s="5"/>
      <c r="AAW324" s="5"/>
      <c r="AAX324" s="5"/>
      <c r="AAY324" s="5"/>
      <c r="AAZ324" s="5"/>
      <c r="ABA324" s="5"/>
      <c r="ABB324" s="5"/>
      <c r="ABC324" s="5"/>
      <c r="ABD324" s="5"/>
      <c r="ABE324" s="5"/>
      <c r="ABF324" s="5"/>
      <c r="ABG324" s="5"/>
      <c r="ABH324" s="5"/>
      <c r="ABI324" s="5"/>
      <c r="ABJ324" s="5"/>
      <c r="ABK324" s="5"/>
      <c r="ABL324" s="5"/>
      <c r="ABM324" s="5"/>
      <c r="ABN324" s="5"/>
      <c r="ABO324" s="5"/>
      <c r="ABP324" s="5"/>
      <c r="ABQ324" s="5"/>
      <c r="ABR324" s="5"/>
      <c r="ABS324" s="5"/>
      <c r="ABT324" s="5"/>
      <c r="ABU324" s="5"/>
      <c r="ABV324" s="5"/>
      <c r="ABW324" s="5"/>
      <c r="ABX324" s="5"/>
      <c r="ABY324" s="5"/>
      <c r="ABZ324" s="5"/>
      <c r="ACA324" s="5"/>
      <c r="ACB324" s="5"/>
      <c r="ACC324" s="5"/>
      <c r="ACD324" s="5"/>
      <c r="ACE324" s="5"/>
      <c r="ACF324" s="5"/>
      <c r="ACG324" s="5"/>
      <c r="ACH324" s="5"/>
      <c r="ACI324" s="5"/>
      <c r="ACJ324" s="5"/>
      <c r="ACK324" s="5"/>
      <c r="ACL324" s="5"/>
      <c r="ACM324" s="5"/>
      <c r="ACN324" s="5"/>
      <c r="ACO324" s="5"/>
      <c r="ACP324" s="5"/>
      <c r="ACQ324" s="5"/>
      <c r="ACR324" s="5"/>
      <c r="ACS324" s="5"/>
      <c r="ACT324" s="5"/>
      <c r="ACU324" s="5"/>
      <c r="ACV324" s="5"/>
      <c r="ACW324" s="5"/>
      <c r="ACX324" s="5"/>
      <c r="ACY324" s="5"/>
      <c r="ACZ324" s="5"/>
      <c r="ADA324" s="5"/>
      <c r="ADB324" s="5"/>
      <c r="ADC324" s="5"/>
      <c r="ADD324" s="5"/>
      <c r="ADE324" s="5"/>
      <c r="ADF324" s="5"/>
      <c r="ADG324" s="5"/>
      <c r="ADH324" s="5"/>
      <c r="ADI324" s="5"/>
      <c r="ADJ324" s="5"/>
      <c r="ADK324" s="5"/>
      <c r="ADL324" s="5"/>
      <c r="ADM324" s="5"/>
      <c r="ADN324" s="5"/>
      <c r="ADO324" s="5"/>
      <c r="ADP324" s="5"/>
      <c r="ADQ324" s="5"/>
      <c r="ADR324" s="5"/>
      <c r="ADS324" s="5"/>
      <c r="ADT324" s="5"/>
      <c r="ADU324" s="5"/>
      <c r="ADV324" s="5"/>
      <c r="ADW324" s="5"/>
      <c r="ADX324" s="5"/>
      <c r="ADY324" s="5"/>
      <c r="ADZ324" s="5"/>
      <c r="AEA324" s="5"/>
      <c r="AEB324" s="5"/>
      <c r="AEC324" s="5"/>
      <c r="AED324" s="5"/>
      <c r="AEE324" s="5"/>
      <c r="AEF324" s="5"/>
      <c r="AEG324" s="5"/>
      <c r="AEH324" s="5"/>
      <c r="AEI324" s="5"/>
      <c r="AEJ324" s="5"/>
      <c r="AEK324" s="5"/>
      <c r="AEL324" s="5"/>
      <c r="AEM324" s="5"/>
      <c r="AEN324" s="5"/>
      <c r="AEO324" s="5"/>
      <c r="AEP324" s="5"/>
      <c r="AEQ324" s="5"/>
      <c r="AER324" s="5"/>
      <c r="AES324" s="5"/>
      <c r="AET324" s="5"/>
      <c r="AEU324" s="5"/>
      <c r="AEV324" s="5"/>
      <c r="AEW324" s="5"/>
      <c r="AEX324" s="5"/>
      <c r="AEY324" s="5"/>
      <c r="AEZ324" s="5"/>
      <c r="AFA324" s="5"/>
      <c r="AFB324" s="5"/>
      <c r="AFC324" s="5"/>
      <c r="AFD324" s="5"/>
      <c r="AFE324" s="5"/>
      <c r="AFF324" s="5"/>
      <c r="AFG324" s="5"/>
      <c r="AFH324" s="5"/>
      <c r="AFI324" s="5"/>
      <c r="AFJ324" s="5"/>
      <c r="AFK324" s="5"/>
      <c r="AFL324" s="5"/>
      <c r="AFM324" s="5"/>
      <c r="AFN324" s="5"/>
      <c r="AFO324" s="5"/>
      <c r="AFP324" s="5"/>
      <c r="AFQ324" s="5"/>
      <c r="AFR324" s="5"/>
      <c r="AFS324" s="5"/>
      <c r="AFT324" s="5"/>
      <c r="AFU324" s="5"/>
      <c r="AFV324" s="5"/>
      <c r="AFW324" s="5"/>
      <c r="AFX324" s="5"/>
      <c r="AFY324" s="5"/>
      <c r="AFZ324" s="5"/>
      <c r="AGA324" s="5"/>
      <c r="AGB324" s="5"/>
      <c r="AGC324" s="5"/>
      <c r="AGD324" s="5"/>
      <c r="AGE324" s="5"/>
      <c r="AGF324" s="5"/>
      <c r="AGG324" s="5"/>
      <c r="AGH324" s="5"/>
      <c r="AGI324" s="5"/>
      <c r="AGJ324" s="5"/>
      <c r="AGK324" s="5"/>
      <c r="AGL324" s="5"/>
      <c r="AGM324" s="5"/>
      <c r="AGN324" s="5"/>
      <c r="AGO324" s="5"/>
      <c r="AGP324" s="5"/>
      <c r="AGQ324" s="5"/>
      <c r="AGR324" s="5"/>
      <c r="AGS324" s="5"/>
      <c r="AGT324" s="5"/>
      <c r="AGU324" s="5"/>
      <c r="AGV324" s="5"/>
      <c r="AGW324" s="5"/>
      <c r="AGX324" s="5"/>
      <c r="AGY324" s="5"/>
      <c r="AGZ324" s="5"/>
      <c r="AHA324" s="5"/>
      <c r="AHB324" s="5"/>
      <c r="AHC324" s="5"/>
      <c r="AHD324" s="5"/>
      <c r="AHE324" s="5"/>
      <c r="AHF324" s="5"/>
      <c r="AHG324" s="5"/>
      <c r="AHH324" s="5"/>
      <c r="AHI324" s="5"/>
      <c r="AHJ324" s="5"/>
      <c r="AHK324" s="5"/>
      <c r="AHL324" s="5"/>
      <c r="AHM324" s="5"/>
      <c r="AHN324" s="5"/>
      <c r="AHO324" s="5"/>
      <c r="AHP324" s="5"/>
      <c r="AHQ324" s="5"/>
      <c r="AHR324" s="5"/>
    </row>
    <row r="325" spans="1:902" ht="19.5">
      <c r="A325" s="140"/>
      <c r="B325" s="37"/>
      <c r="C325" s="37"/>
      <c r="D325" s="154"/>
      <c r="E325" s="48"/>
      <c r="F325" s="48"/>
      <c r="G325" s="142"/>
      <c r="H325" s="155">
        <v>4.2469999999999999</v>
      </c>
      <c r="I325" s="156">
        <v>1E-3</v>
      </c>
      <c r="J325" s="89">
        <v>-7.4900000000000001E-3</v>
      </c>
      <c r="K325" s="157">
        <v>1.0000000000000001E-5</v>
      </c>
      <c r="L325" s="14"/>
      <c r="Q325" s="122"/>
      <c r="R325" s="72"/>
      <c r="S325" s="19"/>
      <c r="T325" s="19"/>
      <c r="U325" s="19"/>
      <c r="V325" s="19"/>
      <c r="W325" s="19"/>
      <c r="X325" s="158"/>
      <c r="Y325" s="61"/>
      <c r="Z325" s="61"/>
      <c r="AA325" s="62"/>
      <c r="AB325" s="159"/>
      <c r="AC325" s="123"/>
      <c r="AD325" s="19"/>
      <c r="AE325" s="19"/>
      <c r="AF325" s="19"/>
      <c r="AG325" s="123"/>
      <c r="AH325" s="123"/>
      <c r="AI325" s="160"/>
      <c r="AJ325" s="161"/>
      <c r="AK325" s="161"/>
      <c r="AL325" s="161"/>
      <c r="AM325" s="14"/>
      <c r="AO325" s="5"/>
      <c r="AP325" s="5"/>
      <c r="AQ325" s="5"/>
      <c r="AR325" s="5"/>
      <c r="AS325" s="135"/>
      <c r="AT325" s="135"/>
      <c r="AU325" s="135"/>
      <c r="AV325" s="5"/>
      <c r="AW325" s="5"/>
      <c r="AX325" s="5"/>
      <c r="AY325" s="122"/>
      <c r="AZ325" s="162"/>
      <c r="BA325" s="163"/>
      <c r="BB325" s="164"/>
      <c r="BC325" s="5"/>
      <c r="BD325" s="5"/>
      <c r="BE325" s="5"/>
      <c r="BF325" s="5"/>
      <c r="BG325" s="5"/>
      <c r="BH325" s="5"/>
      <c r="BI325" s="5"/>
      <c r="BJ325" s="5"/>
      <c r="BK325" s="5"/>
      <c r="BL325" s="5"/>
      <c r="BM325" s="5"/>
      <c r="BN325" s="5"/>
      <c r="BO325" s="5"/>
      <c r="BP325" s="5"/>
      <c r="BQ325" s="5"/>
      <c r="BR325" s="5"/>
      <c r="BS325" s="5"/>
      <c r="BT325" s="5"/>
      <c r="BU325" s="5"/>
      <c r="BV325" s="5"/>
      <c r="BW325" s="5"/>
      <c r="BX325" s="5"/>
      <c r="BY325" s="5"/>
      <c r="BZ325" s="5"/>
      <c r="CA325" s="5"/>
      <c r="CB325" s="5"/>
      <c r="CC325" s="5"/>
      <c r="CD325" s="5"/>
      <c r="CE325" s="5"/>
      <c r="CF325" s="5"/>
      <c r="CG325" s="5"/>
      <c r="CH325" s="5"/>
      <c r="CI325" s="5"/>
      <c r="CJ325" s="5"/>
      <c r="CK325" s="5"/>
      <c r="CL325" s="5"/>
      <c r="CM325" s="5"/>
      <c r="CN325" s="5"/>
      <c r="CO325" s="5"/>
      <c r="CP325" s="5"/>
      <c r="CQ325" s="5"/>
      <c r="CR325" s="5"/>
      <c r="CS325" s="5"/>
      <c r="CT325" s="5"/>
      <c r="CU325" s="5"/>
      <c r="CV325" s="5"/>
      <c r="CW325" s="5"/>
      <c r="CX325" s="5"/>
      <c r="CY325" s="5"/>
      <c r="CZ325" s="5"/>
      <c r="DA325" s="5"/>
      <c r="DB325" s="5"/>
      <c r="DC325" s="5"/>
      <c r="DD325" s="5"/>
      <c r="DE325" s="5"/>
      <c r="DF325" s="5"/>
      <c r="DG325" s="5"/>
      <c r="DH325" s="5"/>
      <c r="DI325" s="5"/>
      <c r="DJ325" s="5"/>
      <c r="DK325" s="5"/>
      <c r="DL325" s="5"/>
      <c r="DM325" s="5"/>
      <c r="DN325" s="5"/>
      <c r="DO325" s="5"/>
      <c r="DP325" s="5"/>
      <c r="DQ325" s="5"/>
      <c r="DR325" s="5"/>
      <c r="DS325" s="5"/>
      <c r="DT325" s="5"/>
      <c r="DU325" s="5"/>
      <c r="DV325" s="5"/>
      <c r="DW325" s="5"/>
      <c r="DX325" s="5"/>
      <c r="DY325" s="5"/>
      <c r="DZ325" s="5"/>
      <c r="EA325" s="5"/>
      <c r="EB325" s="5"/>
      <c r="EC325" s="5"/>
      <c r="ED325" s="5"/>
      <c r="EE325" s="5"/>
      <c r="EF325" s="5"/>
      <c r="EG325" s="5"/>
      <c r="EH325" s="5"/>
      <c r="EI325" s="5"/>
      <c r="EJ325" s="5"/>
      <c r="EK325" s="5"/>
      <c r="EL325" s="5"/>
      <c r="EM325" s="5"/>
      <c r="EN325" s="5"/>
      <c r="EO325" s="5"/>
      <c r="EP325" s="5"/>
      <c r="EQ325" s="5"/>
      <c r="ER325" s="5"/>
      <c r="ES325" s="5"/>
      <c r="ET325" s="5"/>
      <c r="EU325" s="5"/>
      <c r="EV325" s="5"/>
      <c r="EW325" s="5"/>
      <c r="EX325" s="5"/>
      <c r="EY325" s="5"/>
      <c r="EZ325" s="5"/>
      <c r="FA325" s="5"/>
      <c r="FB325" s="5"/>
      <c r="FC325" s="5"/>
      <c r="FD325" s="5"/>
      <c r="FE325" s="5"/>
      <c r="FF325" s="5"/>
      <c r="FG325" s="5"/>
      <c r="FH325" s="5"/>
      <c r="FI325" s="5"/>
      <c r="FJ325" s="5"/>
      <c r="FK325" s="5"/>
      <c r="FL325" s="5"/>
      <c r="FM325" s="5"/>
      <c r="FN325" s="5"/>
      <c r="FO325" s="5"/>
      <c r="FP325" s="5"/>
      <c r="FQ325" s="5"/>
      <c r="FR325" s="5"/>
      <c r="FS325" s="5"/>
      <c r="FT325" s="5"/>
      <c r="FU325" s="5"/>
      <c r="FV325" s="5"/>
      <c r="FW325" s="5"/>
      <c r="FX325" s="5"/>
      <c r="FY325" s="5"/>
      <c r="FZ325" s="5"/>
      <c r="GA325" s="5"/>
      <c r="GB325" s="5"/>
      <c r="GC325" s="5"/>
      <c r="GD325" s="5"/>
      <c r="GE325" s="5"/>
      <c r="GF325" s="5"/>
      <c r="GG325" s="5"/>
      <c r="GH325" s="5"/>
      <c r="GI325" s="5"/>
      <c r="GJ325" s="5"/>
      <c r="GK325" s="5"/>
      <c r="GL325" s="5"/>
      <c r="GM325" s="5"/>
      <c r="GN325" s="5"/>
      <c r="GO325" s="5"/>
      <c r="GP325" s="5"/>
      <c r="GQ325" s="5"/>
      <c r="GR325" s="5"/>
      <c r="GS325" s="5"/>
      <c r="GT325" s="5"/>
      <c r="GU325" s="5"/>
      <c r="GV325" s="5"/>
      <c r="GW325" s="5"/>
      <c r="GX325" s="5"/>
      <c r="GY325" s="5"/>
      <c r="GZ325" s="5"/>
      <c r="HA325" s="5"/>
      <c r="HB325" s="5"/>
      <c r="HC325" s="5"/>
      <c r="HD325" s="5"/>
      <c r="HE325" s="5"/>
      <c r="HF325" s="5"/>
      <c r="HG325" s="5"/>
      <c r="HH325" s="5"/>
      <c r="HI325" s="5"/>
      <c r="HJ325" s="5"/>
      <c r="HK325" s="5"/>
      <c r="HL325" s="5"/>
      <c r="HM325" s="5"/>
      <c r="HN325" s="5"/>
      <c r="HO325" s="5"/>
      <c r="HP325" s="5"/>
      <c r="HQ325" s="5"/>
      <c r="HR325" s="5"/>
      <c r="HS325" s="5"/>
      <c r="HT325" s="5"/>
      <c r="HU325" s="5"/>
      <c r="HV325" s="5"/>
      <c r="HW325" s="5"/>
      <c r="HX325" s="5"/>
      <c r="HY325" s="5"/>
      <c r="HZ325" s="5"/>
      <c r="IA325" s="5"/>
      <c r="IB325" s="5"/>
      <c r="IC325" s="5"/>
      <c r="ID325" s="5"/>
      <c r="IE325" s="5"/>
      <c r="IF325" s="5"/>
      <c r="IG325" s="5"/>
      <c r="IH325" s="5"/>
      <c r="II325" s="5"/>
      <c r="IJ325" s="5"/>
      <c r="IK325" s="5"/>
      <c r="IL325" s="5"/>
      <c r="IM325" s="5"/>
      <c r="IN325" s="5"/>
      <c r="IO325" s="5"/>
      <c r="IP325" s="5"/>
      <c r="IQ325" s="5"/>
      <c r="IR325" s="5"/>
      <c r="IS325" s="5"/>
      <c r="IT325" s="5"/>
      <c r="IU325" s="5"/>
      <c r="IV325" s="5"/>
      <c r="IW325" s="5"/>
      <c r="IX325" s="5"/>
      <c r="IY325" s="5"/>
      <c r="IZ325" s="5"/>
      <c r="JA325" s="5"/>
      <c r="JB325" s="5"/>
      <c r="JC325" s="5"/>
      <c r="JD325" s="5"/>
      <c r="JE325" s="5"/>
      <c r="JF325" s="5"/>
      <c r="JG325" s="5"/>
      <c r="JH325" s="5"/>
      <c r="JI325" s="5"/>
      <c r="JJ325" s="5"/>
      <c r="JK325" s="5"/>
      <c r="JL325" s="5"/>
      <c r="JM325" s="5"/>
      <c r="JN325" s="5"/>
      <c r="JO325" s="5"/>
      <c r="JP325" s="5"/>
      <c r="JQ325" s="5"/>
      <c r="JR325" s="5"/>
      <c r="JS325" s="5"/>
      <c r="JT325" s="5"/>
      <c r="JU325" s="5"/>
      <c r="JV325" s="5"/>
      <c r="JW325" s="5"/>
      <c r="JX325" s="5"/>
      <c r="JY325" s="5"/>
      <c r="JZ325" s="5"/>
      <c r="KA325" s="5"/>
      <c r="KB325" s="5"/>
      <c r="KC325" s="5"/>
      <c r="KD325" s="5"/>
      <c r="KE325" s="5"/>
      <c r="KF325" s="5"/>
      <c r="KG325" s="5"/>
      <c r="KH325" s="5"/>
      <c r="KI325" s="5"/>
      <c r="KJ325" s="5"/>
      <c r="KK325" s="5"/>
      <c r="KL325" s="5"/>
      <c r="KM325" s="5"/>
      <c r="KN325" s="5"/>
      <c r="KO325" s="5"/>
      <c r="KP325" s="5"/>
      <c r="KQ325" s="5"/>
      <c r="KR325" s="5"/>
      <c r="KS325" s="5"/>
      <c r="KT325" s="5"/>
      <c r="KU325" s="5"/>
      <c r="KV325" s="5"/>
      <c r="KW325" s="5"/>
      <c r="KX325" s="5"/>
      <c r="KY325" s="5"/>
      <c r="KZ325" s="5"/>
      <c r="LA325" s="5"/>
      <c r="LB325" s="5"/>
      <c r="LC325" s="5"/>
      <c r="LD325" s="5"/>
      <c r="LE325" s="5"/>
      <c r="LF325" s="5"/>
      <c r="LG325" s="5"/>
      <c r="LH325" s="5"/>
      <c r="LI325" s="5"/>
      <c r="LJ325" s="5"/>
      <c r="LK325" s="5"/>
      <c r="LL325" s="5"/>
      <c r="LM325" s="5"/>
      <c r="LN325" s="5"/>
      <c r="LO325" s="5"/>
      <c r="LP325" s="5"/>
      <c r="LQ325" s="5"/>
      <c r="LR325" s="5"/>
      <c r="LS325" s="5"/>
      <c r="LT325" s="5"/>
      <c r="LU325" s="5"/>
      <c r="LV325" s="5"/>
      <c r="LW325" s="5"/>
      <c r="LX325" s="5"/>
      <c r="LY325" s="5"/>
      <c r="LZ325" s="5"/>
      <c r="MA325" s="5"/>
      <c r="MB325" s="5"/>
      <c r="MC325" s="5"/>
      <c r="MD325" s="5"/>
      <c r="ME325" s="5"/>
      <c r="MF325" s="5"/>
      <c r="MG325" s="5"/>
      <c r="MH325" s="5"/>
      <c r="MI325" s="5"/>
      <c r="MJ325" s="5"/>
      <c r="MK325" s="5"/>
      <c r="ML325" s="5"/>
      <c r="MM325" s="5"/>
      <c r="MN325" s="5"/>
      <c r="MO325" s="5"/>
      <c r="MP325" s="5"/>
      <c r="MQ325" s="5"/>
      <c r="MR325" s="5"/>
      <c r="MS325" s="5"/>
      <c r="MT325" s="5"/>
      <c r="MU325" s="5"/>
      <c r="MV325" s="5"/>
      <c r="MW325" s="5"/>
      <c r="MX325" s="5"/>
      <c r="MY325" s="5"/>
      <c r="MZ325" s="5"/>
      <c r="NA325" s="5"/>
      <c r="NB325" s="5"/>
      <c r="NC325" s="5"/>
      <c r="ND325" s="5"/>
      <c r="NE325" s="5"/>
      <c r="NF325" s="5"/>
      <c r="NG325" s="5"/>
      <c r="NH325" s="5"/>
      <c r="NI325" s="5"/>
      <c r="NJ325" s="5"/>
      <c r="NK325" s="5"/>
      <c r="NL325" s="5"/>
      <c r="NM325" s="5"/>
      <c r="NN325" s="5"/>
      <c r="NO325" s="5"/>
      <c r="NP325" s="5"/>
      <c r="NQ325" s="5"/>
      <c r="NR325" s="5"/>
      <c r="NS325" s="5"/>
      <c r="NT325" s="5"/>
      <c r="NU325" s="5"/>
      <c r="NV325" s="5"/>
      <c r="NW325" s="5"/>
      <c r="NX325" s="5"/>
      <c r="NY325" s="5"/>
      <c r="NZ325" s="5"/>
      <c r="OA325" s="5"/>
      <c r="OB325" s="5"/>
      <c r="OC325" s="5"/>
      <c r="OD325" s="5"/>
      <c r="OE325" s="5"/>
      <c r="OF325" s="5"/>
      <c r="OG325" s="5"/>
      <c r="OH325" s="5"/>
      <c r="OI325" s="5"/>
      <c r="OJ325" s="5"/>
      <c r="OK325" s="5"/>
      <c r="OL325" s="5"/>
      <c r="OM325" s="5"/>
      <c r="ON325" s="5"/>
      <c r="OO325" s="5"/>
      <c r="OP325" s="5"/>
      <c r="OQ325" s="5"/>
      <c r="OR325" s="5"/>
      <c r="OS325" s="5"/>
      <c r="OT325" s="5"/>
      <c r="OU325" s="5"/>
      <c r="OV325" s="5"/>
      <c r="OW325" s="5"/>
      <c r="OX325" s="5"/>
      <c r="OY325" s="5"/>
      <c r="OZ325" s="5"/>
      <c r="PA325" s="5"/>
      <c r="PB325" s="5"/>
      <c r="PC325" s="5"/>
      <c r="PD325" s="5"/>
      <c r="PE325" s="5"/>
      <c r="PF325" s="5"/>
      <c r="PG325" s="5"/>
      <c r="PH325" s="5"/>
      <c r="PI325" s="5"/>
      <c r="PJ325" s="5"/>
      <c r="PK325" s="5"/>
      <c r="PL325" s="5"/>
      <c r="PM325" s="5"/>
      <c r="PN325" s="5"/>
      <c r="PO325" s="5"/>
      <c r="PP325" s="5"/>
      <c r="PQ325" s="5"/>
      <c r="PR325" s="5"/>
      <c r="PS325" s="5"/>
      <c r="PT325" s="5"/>
      <c r="PU325" s="5"/>
      <c r="PV325" s="5"/>
      <c r="PW325" s="5"/>
      <c r="PX325" s="5"/>
      <c r="PY325" s="5"/>
      <c r="PZ325" s="5"/>
      <c r="QA325" s="5"/>
      <c r="QB325" s="5"/>
      <c r="QC325" s="5"/>
      <c r="QD325" s="5"/>
      <c r="QE325" s="5"/>
      <c r="QF325" s="5"/>
      <c r="QG325" s="5"/>
      <c r="QH325" s="5"/>
      <c r="QI325" s="5"/>
      <c r="QJ325" s="5"/>
      <c r="QK325" s="5"/>
      <c r="QL325" s="5"/>
      <c r="QM325" s="5"/>
      <c r="QN325" s="5"/>
      <c r="QO325" s="5"/>
      <c r="QP325" s="5"/>
      <c r="QQ325" s="5"/>
      <c r="QR325" s="5"/>
      <c r="QS325" s="5"/>
      <c r="QT325" s="5"/>
      <c r="QU325" s="5"/>
      <c r="QV325" s="5"/>
      <c r="QW325" s="5"/>
      <c r="QX325" s="5"/>
      <c r="QY325" s="5"/>
      <c r="QZ325" s="5"/>
      <c r="RA325" s="5"/>
      <c r="RB325" s="5"/>
      <c r="RC325" s="5"/>
      <c r="RD325" s="5"/>
      <c r="RE325" s="5"/>
      <c r="RF325" s="5"/>
      <c r="RG325" s="5"/>
      <c r="RH325" s="5"/>
      <c r="RI325" s="5"/>
      <c r="RJ325" s="5"/>
      <c r="RK325" s="5"/>
      <c r="RL325" s="5"/>
      <c r="RM325" s="5"/>
      <c r="RN325" s="5"/>
      <c r="RO325" s="5"/>
      <c r="RP325" s="5"/>
      <c r="RQ325" s="5"/>
      <c r="RR325" s="5"/>
      <c r="RS325" s="5"/>
      <c r="RT325" s="5"/>
      <c r="RU325" s="5"/>
      <c r="RV325" s="5"/>
      <c r="RW325" s="5"/>
      <c r="RX325" s="5"/>
      <c r="RY325" s="5"/>
      <c r="RZ325" s="5"/>
      <c r="SA325" s="5"/>
      <c r="SB325" s="5"/>
      <c r="SC325" s="5"/>
      <c r="SD325" s="5"/>
      <c r="SE325" s="5"/>
      <c r="SF325" s="5"/>
      <c r="SG325" s="5"/>
      <c r="SH325" s="5"/>
      <c r="SI325" s="5"/>
      <c r="SJ325" s="5"/>
      <c r="SK325" s="5"/>
      <c r="SL325" s="5"/>
      <c r="SM325" s="5"/>
      <c r="SN325" s="5"/>
      <c r="SO325" s="5"/>
      <c r="SP325" s="5"/>
      <c r="SQ325" s="5"/>
      <c r="SR325" s="5"/>
      <c r="SS325" s="5"/>
      <c r="ST325" s="5"/>
      <c r="SU325" s="5"/>
      <c r="SV325" s="5"/>
      <c r="SW325" s="5"/>
      <c r="SX325" s="5"/>
      <c r="SY325" s="5"/>
      <c r="SZ325" s="5"/>
      <c r="TA325" s="5"/>
      <c r="TB325" s="5"/>
      <c r="TC325" s="5"/>
      <c r="TD325" s="5"/>
      <c r="TE325" s="5"/>
      <c r="TF325" s="5"/>
      <c r="TG325" s="5"/>
      <c r="TH325" s="5"/>
      <c r="TI325" s="5"/>
      <c r="TJ325" s="5"/>
      <c r="TK325" s="5"/>
      <c r="TL325" s="5"/>
      <c r="TM325" s="5"/>
      <c r="TN325" s="5"/>
      <c r="TO325" s="5"/>
      <c r="TP325" s="5"/>
      <c r="TQ325" s="5"/>
      <c r="TR325" s="5"/>
      <c r="TS325" s="5"/>
      <c r="TT325" s="5"/>
      <c r="TU325" s="5"/>
      <c r="TV325" s="5"/>
      <c r="TW325" s="5"/>
      <c r="TX325" s="5"/>
      <c r="TY325" s="5"/>
      <c r="TZ325" s="5"/>
      <c r="UA325" s="5"/>
      <c r="UB325" s="5"/>
      <c r="UC325" s="5"/>
      <c r="UD325" s="5"/>
      <c r="UE325" s="5"/>
      <c r="UF325" s="5"/>
      <c r="UG325" s="5"/>
      <c r="UH325" s="5"/>
      <c r="UI325" s="5"/>
      <c r="UJ325" s="5"/>
      <c r="UK325" s="5"/>
      <c r="UL325" s="5"/>
      <c r="UM325" s="5"/>
      <c r="UN325" s="5"/>
      <c r="UO325" s="5"/>
      <c r="UP325" s="5"/>
      <c r="UQ325" s="5"/>
      <c r="UR325" s="5"/>
      <c r="US325" s="5"/>
      <c r="UT325" s="5"/>
      <c r="UU325" s="5"/>
      <c r="UV325" s="5"/>
      <c r="UW325" s="5"/>
      <c r="UX325" s="5"/>
      <c r="UY325" s="5"/>
      <c r="UZ325" s="5"/>
      <c r="VA325" s="5"/>
      <c r="VB325" s="5"/>
      <c r="VC325" s="5"/>
      <c r="VD325" s="5"/>
      <c r="VE325" s="5"/>
      <c r="VF325" s="5"/>
      <c r="VG325" s="5"/>
      <c r="VH325" s="5"/>
      <c r="VI325" s="5"/>
      <c r="VJ325" s="5"/>
      <c r="VK325" s="5"/>
      <c r="VL325" s="5"/>
      <c r="VM325" s="5"/>
      <c r="VN325" s="5"/>
      <c r="VO325" s="5"/>
      <c r="VP325" s="5"/>
      <c r="VQ325" s="5"/>
      <c r="VR325" s="5"/>
      <c r="VS325" s="5"/>
      <c r="VT325" s="5"/>
      <c r="VU325" s="5"/>
      <c r="VV325" s="5"/>
      <c r="VW325" s="5"/>
      <c r="VX325" s="5"/>
      <c r="VY325" s="5"/>
      <c r="VZ325" s="5"/>
      <c r="WA325" s="5"/>
      <c r="WB325" s="5"/>
      <c r="WC325" s="5"/>
      <c r="WD325" s="5"/>
      <c r="WE325" s="5"/>
      <c r="WF325" s="5"/>
      <c r="WG325" s="5"/>
      <c r="WH325" s="5"/>
      <c r="WI325" s="5"/>
      <c r="WJ325" s="5"/>
      <c r="WK325" s="5"/>
      <c r="WL325" s="5"/>
      <c r="WM325" s="5"/>
      <c r="WN325" s="5"/>
      <c r="WO325" s="5"/>
      <c r="WP325" s="5"/>
      <c r="WQ325" s="5"/>
      <c r="WR325" s="5"/>
      <c r="WS325" s="5"/>
      <c r="WT325" s="5"/>
      <c r="WU325" s="5"/>
      <c r="WV325" s="5"/>
      <c r="WW325" s="5"/>
      <c r="WX325" s="5"/>
      <c r="WY325" s="5"/>
      <c r="WZ325" s="5"/>
      <c r="XA325" s="5"/>
      <c r="XB325" s="5"/>
      <c r="XC325" s="5"/>
      <c r="XD325" s="5"/>
      <c r="XE325" s="5"/>
      <c r="XF325" s="5"/>
      <c r="XG325" s="5"/>
      <c r="XH325" s="5"/>
      <c r="XI325" s="5"/>
      <c r="XJ325" s="5"/>
      <c r="XK325" s="5"/>
      <c r="XL325" s="5"/>
      <c r="XM325" s="5"/>
      <c r="XN325" s="5"/>
      <c r="XO325" s="5"/>
      <c r="XP325" s="5"/>
      <c r="XQ325" s="5"/>
      <c r="XR325" s="5"/>
      <c r="XS325" s="5"/>
      <c r="XT325" s="5"/>
      <c r="XU325" s="5"/>
      <c r="XV325" s="5"/>
      <c r="XW325" s="5"/>
      <c r="XX325" s="5"/>
      <c r="XY325" s="5"/>
      <c r="XZ325" s="5"/>
      <c r="YA325" s="5"/>
      <c r="YB325" s="5"/>
      <c r="YC325" s="5"/>
      <c r="YD325" s="5"/>
      <c r="YE325" s="5"/>
      <c r="YF325" s="5"/>
      <c r="YG325" s="5"/>
      <c r="YH325" s="5"/>
      <c r="YI325" s="5"/>
      <c r="YJ325" s="5"/>
      <c r="YK325" s="5"/>
      <c r="YL325" s="5"/>
      <c r="YM325" s="5"/>
      <c r="YN325" s="5"/>
      <c r="YO325" s="5"/>
      <c r="YP325" s="5"/>
      <c r="YQ325" s="5"/>
      <c r="YR325" s="5"/>
      <c r="YS325" s="5"/>
      <c r="YT325" s="5"/>
      <c r="YU325" s="5"/>
      <c r="YV325" s="5"/>
      <c r="YW325" s="5"/>
      <c r="YX325" s="5"/>
      <c r="YY325" s="5"/>
      <c r="YZ325" s="5"/>
      <c r="ZA325" s="5"/>
      <c r="ZB325" s="5"/>
      <c r="ZC325" s="5"/>
      <c r="ZD325" s="5"/>
      <c r="ZE325" s="5"/>
      <c r="ZF325" s="5"/>
      <c r="ZG325" s="5"/>
      <c r="ZH325" s="5"/>
      <c r="ZI325" s="5"/>
      <c r="ZJ325" s="5"/>
      <c r="ZK325" s="5"/>
      <c r="ZL325" s="5"/>
      <c r="ZM325" s="5"/>
      <c r="ZN325" s="5"/>
      <c r="ZO325" s="5"/>
      <c r="ZP325" s="5"/>
      <c r="ZQ325" s="5"/>
      <c r="ZR325" s="5"/>
      <c r="ZS325" s="5"/>
      <c r="ZT325" s="5"/>
      <c r="ZU325" s="5"/>
      <c r="ZV325" s="5"/>
      <c r="ZW325" s="5"/>
      <c r="ZX325" s="5"/>
      <c r="ZY325" s="5"/>
      <c r="ZZ325" s="5"/>
      <c r="AAA325" s="5"/>
      <c r="AAB325" s="5"/>
      <c r="AAC325" s="5"/>
      <c r="AAD325" s="5"/>
      <c r="AAE325" s="5"/>
      <c r="AAF325" s="5"/>
      <c r="AAG325" s="5"/>
      <c r="AAH325" s="5"/>
      <c r="AAI325" s="5"/>
      <c r="AAJ325" s="5"/>
      <c r="AAK325" s="5"/>
      <c r="AAL325" s="5"/>
      <c r="AAM325" s="5"/>
      <c r="AAN325" s="5"/>
      <c r="AAO325" s="5"/>
      <c r="AAP325" s="5"/>
      <c r="AAQ325" s="5"/>
      <c r="AAR325" s="5"/>
      <c r="AAS325" s="5"/>
      <c r="AAT325" s="5"/>
      <c r="AAU325" s="5"/>
      <c r="AAV325" s="5"/>
      <c r="AAW325" s="5"/>
      <c r="AAX325" s="5"/>
      <c r="AAY325" s="5"/>
      <c r="AAZ325" s="5"/>
      <c r="ABA325" s="5"/>
      <c r="ABB325" s="5"/>
      <c r="ABC325" s="5"/>
      <c r="ABD325" s="5"/>
      <c r="ABE325" s="5"/>
      <c r="ABF325" s="5"/>
      <c r="ABG325" s="5"/>
      <c r="ABH325" s="5"/>
      <c r="ABI325" s="5"/>
      <c r="ABJ325" s="5"/>
      <c r="ABK325" s="5"/>
      <c r="ABL325" s="5"/>
      <c r="ABM325" s="5"/>
      <c r="ABN325" s="5"/>
      <c r="ABO325" s="5"/>
      <c r="ABP325" s="5"/>
      <c r="ABQ325" s="5"/>
      <c r="ABR325" s="5"/>
      <c r="ABS325" s="5"/>
      <c r="ABT325" s="5"/>
      <c r="ABU325" s="5"/>
      <c r="ABV325" s="5"/>
      <c r="ABW325" s="5"/>
      <c r="ABX325" s="5"/>
      <c r="ABY325" s="5"/>
      <c r="ABZ325" s="5"/>
      <c r="ACA325" s="5"/>
      <c r="ACB325" s="5"/>
      <c r="ACC325" s="5"/>
      <c r="ACD325" s="5"/>
      <c r="ACE325" s="5"/>
      <c r="ACF325" s="5"/>
      <c r="ACG325" s="5"/>
      <c r="ACH325" s="5"/>
      <c r="ACI325" s="5"/>
      <c r="ACJ325" s="5"/>
      <c r="ACK325" s="5"/>
      <c r="ACL325" s="5"/>
      <c r="ACM325" s="5"/>
      <c r="ACN325" s="5"/>
      <c r="ACO325" s="5"/>
      <c r="ACP325" s="5"/>
      <c r="ACQ325" s="5"/>
      <c r="ACR325" s="5"/>
      <c r="ACS325" s="5"/>
      <c r="ACT325" s="5"/>
      <c r="ACU325" s="5"/>
      <c r="ACV325" s="5"/>
      <c r="ACW325" s="5"/>
      <c r="ACX325" s="5"/>
      <c r="ACY325" s="5"/>
      <c r="ACZ325" s="5"/>
      <c r="ADA325" s="5"/>
      <c r="ADB325" s="5"/>
      <c r="ADC325" s="5"/>
      <c r="ADD325" s="5"/>
      <c r="ADE325" s="5"/>
      <c r="ADF325" s="5"/>
      <c r="ADG325" s="5"/>
      <c r="ADH325" s="5"/>
      <c r="ADI325" s="5"/>
      <c r="ADJ325" s="5"/>
      <c r="ADK325" s="5"/>
      <c r="ADL325" s="5"/>
      <c r="ADM325" s="5"/>
      <c r="ADN325" s="5"/>
      <c r="ADO325" s="5"/>
      <c r="ADP325" s="5"/>
      <c r="ADQ325" s="5"/>
      <c r="ADR325" s="5"/>
      <c r="ADS325" s="5"/>
      <c r="ADT325" s="5"/>
      <c r="ADU325" s="5"/>
      <c r="ADV325" s="5"/>
      <c r="ADW325" s="5"/>
      <c r="ADX325" s="5"/>
      <c r="ADY325" s="5"/>
      <c r="ADZ325" s="5"/>
      <c r="AEA325" s="5"/>
      <c r="AEB325" s="5"/>
      <c r="AEC325" s="5"/>
      <c r="AED325" s="5"/>
      <c r="AEE325" s="5"/>
      <c r="AEF325" s="5"/>
      <c r="AEG325" s="5"/>
      <c r="AEH325" s="5"/>
      <c r="AEI325" s="5"/>
      <c r="AEJ325" s="5"/>
      <c r="AEK325" s="5"/>
      <c r="AEL325" s="5"/>
      <c r="AEM325" s="5"/>
      <c r="AEN325" s="5"/>
      <c r="AEO325" s="5"/>
      <c r="AEP325" s="5"/>
      <c r="AEQ325" s="5"/>
      <c r="AER325" s="5"/>
      <c r="AES325" s="5"/>
      <c r="AET325" s="5"/>
      <c r="AEU325" s="5"/>
      <c r="AEV325" s="5"/>
      <c r="AEW325" s="5"/>
      <c r="AEX325" s="5"/>
      <c r="AEY325" s="5"/>
      <c r="AEZ325" s="5"/>
      <c r="AFA325" s="5"/>
      <c r="AFB325" s="5"/>
      <c r="AFC325" s="5"/>
      <c r="AFD325" s="5"/>
      <c r="AFE325" s="5"/>
      <c r="AFF325" s="5"/>
      <c r="AFG325" s="5"/>
      <c r="AFH325" s="5"/>
      <c r="AFI325" s="5"/>
      <c r="AFJ325" s="5"/>
      <c r="AFK325" s="5"/>
      <c r="AFL325" s="5"/>
      <c r="AFM325" s="5"/>
      <c r="AFN325" s="5"/>
      <c r="AFO325" s="5"/>
      <c r="AFP325" s="5"/>
      <c r="AFQ325" s="5"/>
      <c r="AFR325" s="5"/>
      <c r="AFS325" s="5"/>
      <c r="AFT325" s="5"/>
      <c r="AFU325" s="5"/>
      <c r="AFV325" s="5"/>
      <c r="AFW325" s="5"/>
      <c r="AFX325" s="5"/>
      <c r="AFY325" s="5"/>
      <c r="AFZ325" s="5"/>
      <c r="AGA325" s="5"/>
      <c r="AGB325" s="5"/>
      <c r="AGC325" s="5"/>
      <c r="AGD325" s="5"/>
      <c r="AGE325" s="5"/>
      <c r="AGF325" s="5"/>
      <c r="AGG325" s="5"/>
      <c r="AGH325" s="5"/>
      <c r="AGI325" s="5"/>
      <c r="AGJ325" s="5"/>
      <c r="AGK325" s="5"/>
      <c r="AGL325" s="5"/>
      <c r="AGM325" s="5"/>
      <c r="AGN325" s="5"/>
      <c r="AGO325" s="5"/>
      <c r="AGP325" s="5"/>
      <c r="AGQ325" s="5"/>
      <c r="AGR325" s="5"/>
      <c r="AGS325" s="5"/>
      <c r="AGT325" s="5"/>
      <c r="AGU325" s="5"/>
      <c r="AGV325" s="5"/>
      <c r="AGW325" s="5"/>
      <c r="AGX325" s="5"/>
      <c r="AGY325" s="5"/>
      <c r="AGZ325" s="5"/>
      <c r="AHA325" s="5"/>
      <c r="AHB325" s="5"/>
      <c r="AHC325" s="5"/>
      <c r="AHD325" s="5"/>
      <c r="AHE325" s="5"/>
      <c r="AHF325" s="5"/>
      <c r="AHG325" s="5"/>
      <c r="AHH325" s="5"/>
      <c r="AHI325" s="5"/>
      <c r="AHJ325" s="5"/>
      <c r="AHK325" s="5"/>
      <c r="AHL325" s="5"/>
      <c r="AHM325" s="5"/>
      <c r="AHN325" s="5"/>
      <c r="AHO325" s="5"/>
      <c r="AHP325" s="5"/>
      <c r="AHQ325" s="5"/>
      <c r="AHR325" s="5"/>
    </row>
    <row r="326" spans="1:902" ht="23.25" customHeight="1">
      <c r="A326" s="127">
        <v>607</v>
      </c>
      <c r="B326" s="38">
        <v>12</v>
      </c>
      <c r="C326" s="38">
        <v>7</v>
      </c>
      <c r="D326" s="165"/>
      <c r="E326" s="41">
        <f>(299792458 / A326) / 10^3</f>
        <v>493.8920230642504</v>
      </c>
      <c r="F326" s="41">
        <f>(299792458 *(1 / A326)^2 * B326) / 10^3</f>
        <v>9.7639279683212585</v>
      </c>
      <c r="G326" s="129">
        <f>(299792458 * (1 / A326)^2 * C326) / 10^3</f>
        <v>5.6956246481874011</v>
      </c>
      <c r="H326" s="166">
        <v>2E-3</v>
      </c>
      <c r="I326" s="143">
        <v>1E-4</v>
      </c>
      <c r="J326" s="71">
        <v>1.41866</v>
      </c>
      <c r="K326" s="144">
        <v>1.0000000000000001E-5</v>
      </c>
      <c r="L326" s="135"/>
      <c r="M326" s="135"/>
      <c r="N326" s="135"/>
      <c r="O326" s="5"/>
      <c r="Q326" s="122"/>
      <c r="X326" s="113"/>
      <c r="Y326" s="38">
        <v>341.26</v>
      </c>
      <c r="Z326" s="167">
        <v>8.2502700000000004</v>
      </c>
      <c r="AA326" s="168">
        <v>21.6723</v>
      </c>
      <c r="AB326" s="113"/>
      <c r="AC326" s="106"/>
      <c r="AD326" s="106"/>
      <c r="AE326" s="106"/>
      <c r="AF326" s="106"/>
      <c r="AG326" s="106"/>
      <c r="AH326" s="106"/>
      <c r="AI326" s="122"/>
      <c r="AJ326" s="169">
        <v>694.19200000000001</v>
      </c>
      <c r="AK326" s="169" t="s">
        <v>50</v>
      </c>
      <c r="AL326" s="170" t="str">
        <f>AK326</f>
        <v>trascurabile</v>
      </c>
      <c r="AM326" s="14"/>
      <c r="AO326" s="5"/>
      <c r="AP326" s="5"/>
      <c r="AQ326" s="5"/>
      <c r="AR326" s="5"/>
      <c r="AS326" s="5"/>
      <c r="AT326" s="5"/>
      <c r="AU326" s="5"/>
      <c r="AV326" s="5"/>
      <c r="AW326" s="5"/>
      <c r="AX326" s="5"/>
      <c r="AY326" s="5"/>
      <c r="AZ326" s="171"/>
      <c r="BA326" s="138"/>
      <c r="BB326" s="172"/>
      <c r="BC326" s="5"/>
      <c r="BD326" s="5"/>
      <c r="BE326" s="5"/>
      <c r="BF326" s="5"/>
      <c r="BG326" s="5"/>
      <c r="BH326" s="5"/>
      <c r="BI326" s="5"/>
      <c r="BJ326" s="5"/>
      <c r="BK326" s="5"/>
      <c r="BL326" s="5"/>
      <c r="BM326" s="5"/>
      <c r="BN326" s="5"/>
      <c r="BO326" s="5"/>
      <c r="BP326" s="5"/>
      <c r="BQ326" s="5"/>
      <c r="BR326" s="5"/>
      <c r="BS326" s="5"/>
      <c r="BT326" s="5"/>
      <c r="BU326" s="5"/>
      <c r="BV326" s="5"/>
      <c r="BW326" s="5"/>
      <c r="BX326" s="5"/>
      <c r="BY326" s="5"/>
      <c r="BZ326" s="5"/>
      <c r="CA326" s="5"/>
      <c r="CB326" s="5"/>
      <c r="CC326" s="5"/>
      <c r="CD326" s="5"/>
      <c r="CE326" s="5"/>
      <c r="CF326" s="5"/>
      <c r="CG326" s="5"/>
      <c r="CH326" s="5"/>
      <c r="CI326" s="5"/>
      <c r="CJ326" s="5"/>
      <c r="CK326" s="5"/>
      <c r="CL326" s="5"/>
      <c r="CM326" s="5"/>
      <c r="CN326" s="5"/>
      <c r="CO326" s="5"/>
      <c r="CP326" s="5"/>
      <c r="CQ326" s="5"/>
      <c r="CR326" s="5"/>
      <c r="CS326" s="5"/>
      <c r="CT326" s="5"/>
      <c r="CU326" s="5"/>
      <c r="CV326" s="5"/>
      <c r="CW326" s="5"/>
      <c r="CX326" s="5"/>
      <c r="CY326" s="5"/>
      <c r="CZ326" s="5"/>
      <c r="DA326" s="5"/>
      <c r="DB326" s="5"/>
      <c r="DC326" s="5"/>
      <c r="DD326" s="5"/>
      <c r="DE326" s="5"/>
      <c r="DF326" s="5"/>
      <c r="DG326" s="5"/>
      <c r="DH326" s="5"/>
      <c r="DI326" s="5"/>
      <c r="DJ326" s="5"/>
      <c r="DK326" s="5"/>
      <c r="DL326" s="5"/>
      <c r="DM326" s="5"/>
      <c r="DN326" s="5"/>
      <c r="DO326" s="5"/>
      <c r="DP326" s="5"/>
      <c r="DQ326" s="5"/>
      <c r="DR326" s="5"/>
      <c r="DS326" s="5"/>
      <c r="DT326" s="5"/>
      <c r="DU326" s="5"/>
      <c r="DV326" s="5"/>
      <c r="DW326" s="5"/>
      <c r="DX326" s="5"/>
      <c r="DY326" s="5"/>
      <c r="DZ326" s="5"/>
      <c r="EA326" s="5"/>
      <c r="EB326" s="5"/>
      <c r="EC326" s="5"/>
      <c r="ED326" s="5"/>
      <c r="EE326" s="5"/>
      <c r="EF326" s="5"/>
      <c r="EG326" s="5"/>
      <c r="EH326" s="5"/>
      <c r="EI326" s="5"/>
      <c r="EJ326" s="5"/>
      <c r="EK326" s="5"/>
      <c r="EL326" s="5"/>
      <c r="EM326" s="5"/>
      <c r="EN326" s="5"/>
      <c r="EO326" s="5"/>
      <c r="EP326" s="5"/>
      <c r="EQ326" s="5"/>
      <c r="ER326" s="5"/>
      <c r="ES326" s="5"/>
      <c r="ET326" s="5"/>
      <c r="EU326" s="5"/>
      <c r="EV326" s="5"/>
      <c r="EW326" s="5"/>
      <c r="EX326" s="5"/>
      <c r="EY326" s="5"/>
      <c r="EZ326" s="5"/>
      <c r="FA326" s="5"/>
      <c r="FB326" s="5"/>
      <c r="FC326" s="5"/>
      <c r="FD326" s="5"/>
      <c r="FE326" s="5"/>
      <c r="FF326" s="5"/>
      <c r="FG326" s="5"/>
      <c r="FH326" s="5"/>
      <c r="FI326" s="5"/>
      <c r="FJ326" s="5"/>
      <c r="FK326" s="5"/>
      <c r="FL326" s="5"/>
      <c r="FM326" s="5"/>
      <c r="FN326" s="5"/>
      <c r="FO326" s="5"/>
      <c r="FP326" s="5"/>
      <c r="FQ326" s="5"/>
      <c r="FR326" s="5"/>
      <c r="FS326" s="5"/>
      <c r="FT326" s="5"/>
      <c r="FU326" s="5"/>
      <c r="FV326" s="5"/>
      <c r="FW326" s="5"/>
      <c r="FX326" s="5"/>
      <c r="FY326" s="5"/>
      <c r="FZ326" s="5"/>
      <c r="GA326" s="5"/>
      <c r="GB326" s="5"/>
      <c r="GC326" s="5"/>
      <c r="GD326" s="5"/>
      <c r="GE326" s="5"/>
      <c r="GF326" s="5"/>
      <c r="GG326" s="5"/>
      <c r="GH326" s="5"/>
      <c r="GI326" s="5"/>
      <c r="GJ326" s="5"/>
      <c r="GK326" s="5"/>
      <c r="GL326" s="5"/>
      <c r="GM326" s="5"/>
      <c r="GN326" s="5"/>
      <c r="GO326" s="5"/>
      <c r="GP326" s="5"/>
      <c r="GQ326" s="5"/>
      <c r="GR326" s="5"/>
      <c r="GS326" s="5"/>
      <c r="GT326" s="5"/>
      <c r="GU326" s="5"/>
      <c r="GV326" s="5"/>
      <c r="GW326" s="5"/>
      <c r="GX326" s="5"/>
      <c r="GY326" s="5"/>
      <c r="GZ326" s="5"/>
      <c r="HA326" s="5"/>
      <c r="HB326" s="5"/>
      <c r="HC326" s="5"/>
      <c r="HD326" s="5"/>
      <c r="HE326" s="5"/>
      <c r="HF326" s="5"/>
      <c r="HG326" s="5"/>
      <c r="HH326" s="5"/>
      <c r="HI326" s="5"/>
      <c r="HJ326" s="5"/>
      <c r="HK326" s="5"/>
      <c r="HL326" s="5"/>
      <c r="HM326" s="5"/>
      <c r="HN326" s="5"/>
      <c r="HO326" s="5"/>
      <c r="HP326" s="5"/>
      <c r="HQ326" s="5"/>
      <c r="HR326" s="5"/>
      <c r="HS326" s="5"/>
      <c r="HT326" s="5"/>
      <c r="HU326" s="5"/>
      <c r="HV326" s="5"/>
      <c r="HW326" s="5"/>
      <c r="HX326" s="5"/>
      <c r="HY326" s="5"/>
      <c r="HZ326" s="5"/>
      <c r="IA326" s="5"/>
      <c r="IB326" s="5"/>
      <c r="IC326" s="5"/>
      <c r="ID326" s="5"/>
      <c r="IE326" s="5"/>
      <c r="IF326" s="5"/>
      <c r="IG326" s="5"/>
      <c r="IH326" s="5"/>
      <c r="II326" s="5"/>
      <c r="IJ326" s="5"/>
      <c r="IK326" s="5"/>
      <c r="IL326" s="5"/>
      <c r="IM326" s="5"/>
      <c r="IN326" s="5"/>
      <c r="IO326" s="5"/>
      <c r="IP326" s="5"/>
      <c r="IQ326" s="5"/>
      <c r="IR326" s="5"/>
      <c r="IS326" s="5"/>
      <c r="IT326" s="5"/>
      <c r="IU326" s="5"/>
      <c r="IV326" s="5"/>
      <c r="IW326" s="5"/>
      <c r="IX326" s="5"/>
      <c r="IY326" s="5"/>
      <c r="IZ326" s="5"/>
      <c r="JA326" s="5"/>
      <c r="JB326" s="5"/>
      <c r="JC326" s="5"/>
      <c r="JD326" s="5"/>
      <c r="JE326" s="5"/>
      <c r="JF326" s="5"/>
      <c r="JG326" s="5"/>
      <c r="JH326" s="5"/>
      <c r="JI326" s="5"/>
      <c r="JJ326" s="5"/>
      <c r="JK326" s="5"/>
      <c r="JL326" s="5"/>
      <c r="JM326" s="5"/>
      <c r="JN326" s="5"/>
      <c r="JO326" s="5"/>
      <c r="JP326" s="5"/>
      <c r="JQ326" s="5"/>
      <c r="JR326" s="5"/>
      <c r="JS326" s="5"/>
      <c r="JT326" s="5"/>
      <c r="JU326" s="5"/>
      <c r="JV326" s="5"/>
      <c r="JW326" s="5"/>
      <c r="JX326" s="5"/>
      <c r="JY326" s="5"/>
      <c r="JZ326" s="5"/>
      <c r="KA326" s="5"/>
      <c r="KB326" s="5"/>
      <c r="KC326" s="5"/>
      <c r="KD326" s="5"/>
      <c r="KE326" s="5"/>
      <c r="KF326" s="5"/>
      <c r="KG326" s="5"/>
      <c r="KH326" s="5"/>
      <c r="KI326" s="5"/>
      <c r="KJ326" s="5"/>
      <c r="KK326" s="5"/>
      <c r="KL326" s="5"/>
      <c r="KM326" s="5"/>
      <c r="KN326" s="5"/>
      <c r="KO326" s="5"/>
      <c r="KP326" s="5"/>
      <c r="KQ326" s="5"/>
      <c r="KR326" s="5"/>
      <c r="KS326" s="5"/>
      <c r="KT326" s="5"/>
      <c r="KU326" s="5"/>
      <c r="KV326" s="5"/>
      <c r="KW326" s="5"/>
      <c r="KX326" s="5"/>
      <c r="KY326" s="5"/>
      <c r="KZ326" s="5"/>
      <c r="LA326" s="5"/>
      <c r="LB326" s="5"/>
      <c r="LC326" s="5"/>
      <c r="LD326" s="5"/>
      <c r="LE326" s="5"/>
      <c r="LF326" s="5"/>
      <c r="LG326" s="5"/>
      <c r="LH326" s="5"/>
      <c r="LI326" s="5"/>
      <c r="LJ326" s="5"/>
      <c r="LK326" s="5"/>
      <c r="LL326" s="5"/>
      <c r="LM326" s="5"/>
      <c r="LN326" s="5"/>
      <c r="LO326" s="5"/>
      <c r="LP326" s="5"/>
      <c r="LQ326" s="5"/>
      <c r="LR326" s="5"/>
      <c r="LS326" s="5"/>
      <c r="LT326" s="5"/>
      <c r="LU326" s="5"/>
      <c r="LV326" s="5"/>
      <c r="LW326" s="5"/>
      <c r="LX326" s="5"/>
      <c r="LY326" s="5"/>
      <c r="LZ326" s="5"/>
      <c r="MA326" s="5"/>
      <c r="MB326" s="5"/>
      <c r="MC326" s="5"/>
      <c r="MD326" s="5"/>
      <c r="ME326" s="5"/>
      <c r="MF326" s="5"/>
      <c r="MG326" s="5"/>
      <c r="MH326" s="5"/>
      <c r="MI326" s="5"/>
      <c r="MJ326" s="5"/>
      <c r="MK326" s="5"/>
      <c r="ML326" s="5"/>
      <c r="MM326" s="5"/>
      <c r="MN326" s="5"/>
      <c r="MO326" s="5"/>
      <c r="MP326" s="5"/>
      <c r="MQ326" s="5"/>
      <c r="MR326" s="5"/>
      <c r="MS326" s="5"/>
      <c r="MT326" s="5"/>
      <c r="MU326" s="5"/>
      <c r="MV326" s="5"/>
      <c r="MW326" s="5"/>
      <c r="MX326" s="5"/>
      <c r="MY326" s="5"/>
      <c r="MZ326" s="5"/>
      <c r="NA326" s="5"/>
      <c r="NB326" s="5"/>
      <c r="NC326" s="5"/>
      <c r="ND326" s="5"/>
      <c r="NE326" s="5"/>
      <c r="NF326" s="5"/>
      <c r="NG326" s="5"/>
      <c r="NH326" s="5"/>
      <c r="NI326" s="5"/>
      <c r="NJ326" s="5"/>
      <c r="NK326" s="5"/>
      <c r="NL326" s="5"/>
      <c r="NM326" s="5"/>
      <c r="NN326" s="5"/>
      <c r="NO326" s="5"/>
      <c r="NP326" s="5"/>
      <c r="NQ326" s="5"/>
      <c r="NR326" s="5"/>
      <c r="NS326" s="5"/>
      <c r="NT326" s="5"/>
      <c r="NU326" s="5"/>
      <c r="NV326" s="5"/>
      <c r="NW326" s="5"/>
      <c r="NX326" s="5"/>
      <c r="NY326" s="5"/>
      <c r="NZ326" s="5"/>
      <c r="OA326" s="5"/>
      <c r="OB326" s="5"/>
      <c r="OC326" s="5"/>
      <c r="OD326" s="5"/>
      <c r="OE326" s="5"/>
      <c r="OF326" s="5"/>
      <c r="OG326" s="5"/>
      <c r="OH326" s="5"/>
      <c r="OI326" s="5"/>
      <c r="OJ326" s="5"/>
      <c r="OK326" s="5"/>
      <c r="OL326" s="5"/>
      <c r="OM326" s="5"/>
      <c r="ON326" s="5"/>
      <c r="OO326" s="5"/>
      <c r="OP326" s="5"/>
      <c r="OQ326" s="5"/>
      <c r="OR326" s="5"/>
      <c r="OS326" s="5"/>
      <c r="OT326" s="5"/>
      <c r="OU326" s="5"/>
      <c r="OV326" s="5"/>
      <c r="OW326" s="5"/>
      <c r="OX326" s="5"/>
      <c r="OY326" s="5"/>
      <c r="OZ326" s="5"/>
      <c r="PA326" s="5"/>
      <c r="PB326" s="5"/>
      <c r="PC326" s="5"/>
      <c r="PD326" s="5"/>
      <c r="PE326" s="5"/>
      <c r="PF326" s="5"/>
      <c r="PG326" s="5"/>
      <c r="PH326" s="5"/>
      <c r="PI326" s="5"/>
      <c r="PJ326" s="5"/>
      <c r="PK326" s="5"/>
      <c r="PL326" s="5"/>
      <c r="PM326" s="5"/>
      <c r="PN326" s="5"/>
      <c r="PO326" s="5"/>
      <c r="PP326" s="5"/>
      <c r="PQ326" s="5"/>
      <c r="PR326" s="5"/>
      <c r="PS326" s="5"/>
      <c r="PT326" s="5"/>
      <c r="PU326" s="5"/>
      <c r="PV326" s="5"/>
      <c r="PW326" s="5"/>
      <c r="PX326" s="5"/>
      <c r="PY326" s="5"/>
      <c r="PZ326" s="5"/>
      <c r="QA326" s="5"/>
      <c r="QB326" s="5"/>
      <c r="QC326" s="5"/>
      <c r="QD326" s="5"/>
      <c r="QE326" s="5"/>
      <c r="QF326" s="5"/>
      <c r="QG326" s="5"/>
      <c r="QH326" s="5"/>
      <c r="QI326" s="5"/>
      <c r="QJ326" s="5"/>
      <c r="QK326" s="5"/>
      <c r="QL326" s="5"/>
      <c r="QM326" s="5"/>
      <c r="QN326" s="5"/>
      <c r="QO326" s="5"/>
      <c r="QP326" s="5"/>
      <c r="QQ326" s="5"/>
      <c r="QR326" s="5"/>
      <c r="QS326" s="5"/>
      <c r="QT326" s="5"/>
      <c r="QU326" s="5"/>
      <c r="QV326" s="5"/>
      <c r="QW326" s="5"/>
      <c r="QX326" s="5"/>
      <c r="QY326" s="5"/>
      <c r="QZ326" s="5"/>
      <c r="RA326" s="5"/>
      <c r="RB326" s="5"/>
      <c r="RC326" s="5"/>
      <c r="RD326" s="5"/>
      <c r="RE326" s="5"/>
      <c r="RF326" s="5"/>
      <c r="RG326" s="5"/>
      <c r="RH326" s="5"/>
      <c r="RI326" s="5"/>
      <c r="RJ326" s="5"/>
      <c r="RK326" s="5"/>
      <c r="RL326" s="5"/>
      <c r="RM326" s="5"/>
      <c r="RN326" s="5"/>
      <c r="RO326" s="5"/>
      <c r="RP326" s="5"/>
      <c r="RQ326" s="5"/>
      <c r="RR326" s="5"/>
      <c r="RS326" s="5"/>
      <c r="RT326" s="5"/>
      <c r="RU326" s="5"/>
      <c r="RV326" s="5"/>
      <c r="RW326" s="5"/>
      <c r="RX326" s="5"/>
      <c r="RY326" s="5"/>
      <c r="RZ326" s="5"/>
      <c r="SA326" s="5"/>
      <c r="SB326" s="5"/>
      <c r="SC326" s="5"/>
      <c r="SD326" s="5"/>
      <c r="SE326" s="5"/>
      <c r="SF326" s="5"/>
      <c r="SG326" s="5"/>
      <c r="SH326" s="5"/>
      <c r="SI326" s="5"/>
      <c r="SJ326" s="5"/>
      <c r="SK326" s="5"/>
      <c r="SL326" s="5"/>
      <c r="SM326" s="5"/>
      <c r="SN326" s="5"/>
      <c r="SO326" s="5"/>
      <c r="SP326" s="5"/>
      <c r="SQ326" s="5"/>
      <c r="SR326" s="5"/>
      <c r="SS326" s="5"/>
      <c r="ST326" s="5"/>
      <c r="SU326" s="5"/>
      <c r="SV326" s="5"/>
      <c r="SW326" s="5"/>
      <c r="SX326" s="5"/>
      <c r="SY326" s="5"/>
      <c r="SZ326" s="5"/>
      <c r="TA326" s="5"/>
      <c r="TB326" s="5"/>
      <c r="TC326" s="5"/>
      <c r="TD326" s="5"/>
      <c r="TE326" s="5"/>
      <c r="TF326" s="5"/>
      <c r="TG326" s="5"/>
      <c r="TH326" s="5"/>
      <c r="TI326" s="5"/>
      <c r="TJ326" s="5"/>
      <c r="TK326" s="5"/>
      <c r="TL326" s="5"/>
      <c r="TM326" s="5"/>
      <c r="TN326" s="5"/>
      <c r="TO326" s="5"/>
      <c r="TP326" s="5"/>
      <c r="TQ326" s="5"/>
      <c r="TR326" s="5"/>
      <c r="TS326" s="5"/>
      <c r="TT326" s="5"/>
      <c r="TU326" s="5"/>
      <c r="TV326" s="5"/>
      <c r="TW326" s="5"/>
      <c r="TX326" s="5"/>
      <c r="TY326" s="5"/>
      <c r="TZ326" s="5"/>
      <c r="UA326" s="5"/>
      <c r="UB326" s="5"/>
      <c r="UC326" s="5"/>
      <c r="UD326" s="5"/>
      <c r="UE326" s="5"/>
      <c r="UF326" s="5"/>
      <c r="UG326" s="5"/>
      <c r="UH326" s="5"/>
      <c r="UI326" s="5"/>
      <c r="UJ326" s="5"/>
      <c r="UK326" s="5"/>
      <c r="UL326" s="5"/>
      <c r="UM326" s="5"/>
      <c r="UN326" s="5"/>
      <c r="UO326" s="5"/>
      <c r="UP326" s="5"/>
      <c r="UQ326" s="5"/>
      <c r="UR326" s="5"/>
      <c r="US326" s="5"/>
      <c r="UT326" s="5"/>
      <c r="UU326" s="5"/>
      <c r="UV326" s="5"/>
      <c r="UW326" s="5"/>
      <c r="UX326" s="5"/>
      <c r="UY326" s="5"/>
      <c r="UZ326" s="5"/>
      <c r="VA326" s="5"/>
      <c r="VB326" s="5"/>
      <c r="VC326" s="5"/>
      <c r="VD326" s="5"/>
      <c r="VE326" s="5"/>
      <c r="VF326" s="5"/>
      <c r="VG326" s="5"/>
      <c r="VH326" s="5"/>
      <c r="VI326" s="5"/>
      <c r="VJ326" s="5"/>
      <c r="VK326" s="5"/>
      <c r="VL326" s="5"/>
      <c r="VM326" s="5"/>
      <c r="VN326" s="5"/>
      <c r="VO326" s="5"/>
      <c r="VP326" s="5"/>
      <c r="VQ326" s="5"/>
      <c r="VR326" s="5"/>
      <c r="VS326" s="5"/>
      <c r="VT326" s="5"/>
      <c r="VU326" s="5"/>
      <c r="VV326" s="5"/>
      <c r="VW326" s="5"/>
      <c r="VX326" s="5"/>
      <c r="VY326" s="5"/>
      <c r="VZ326" s="5"/>
      <c r="WA326" s="5"/>
      <c r="WB326" s="5"/>
      <c r="WC326" s="5"/>
      <c r="WD326" s="5"/>
      <c r="WE326" s="5"/>
      <c r="WF326" s="5"/>
      <c r="WG326" s="5"/>
      <c r="WH326" s="5"/>
      <c r="WI326" s="5"/>
      <c r="WJ326" s="5"/>
      <c r="WK326" s="5"/>
      <c r="WL326" s="5"/>
      <c r="WM326" s="5"/>
      <c r="WN326" s="5"/>
      <c r="WO326" s="5"/>
      <c r="WP326" s="5"/>
      <c r="WQ326" s="5"/>
      <c r="WR326" s="5"/>
      <c r="WS326" s="5"/>
      <c r="WT326" s="5"/>
      <c r="WU326" s="5"/>
      <c r="WV326" s="5"/>
      <c r="WW326" s="5"/>
      <c r="WX326" s="5"/>
      <c r="WY326" s="5"/>
      <c r="WZ326" s="5"/>
      <c r="XA326" s="5"/>
      <c r="XB326" s="5"/>
      <c r="XC326" s="5"/>
      <c r="XD326" s="5"/>
      <c r="XE326" s="5"/>
      <c r="XF326" s="5"/>
      <c r="XG326" s="5"/>
      <c r="XH326" s="5"/>
      <c r="XI326" s="5"/>
      <c r="XJ326" s="5"/>
      <c r="XK326" s="5"/>
      <c r="XL326" s="5"/>
      <c r="XM326" s="5"/>
      <c r="XN326" s="5"/>
      <c r="XO326" s="5"/>
      <c r="XP326" s="5"/>
      <c r="XQ326" s="5"/>
      <c r="XR326" s="5"/>
      <c r="XS326" s="5"/>
      <c r="XT326" s="5"/>
      <c r="XU326" s="5"/>
      <c r="XV326" s="5"/>
      <c r="XW326" s="5"/>
      <c r="XX326" s="5"/>
      <c r="XY326" s="5"/>
      <c r="XZ326" s="5"/>
      <c r="YA326" s="5"/>
      <c r="YB326" s="5"/>
      <c r="YC326" s="5"/>
      <c r="YD326" s="5"/>
      <c r="YE326" s="5"/>
      <c r="YF326" s="5"/>
      <c r="YG326" s="5"/>
      <c r="YH326" s="5"/>
      <c r="YI326" s="5"/>
      <c r="YJ326" s="5"/>
      <c r="YK326" s="5"/>
      <c r="YL326" s="5"/>
      <c r="YM326" s="5"/>
      <c r="YN326" s="5"/>
      <c r="YO326" s="5"/>
      <c r="YP326" s="5"/>
      <c r="YQ326" s="5"/>
      <c r="YR326" s="5"/>
      <c r="YS326" s="5"/>
      <c r="YT326" s="5"/>
      <c r="YU326" s="5"/>
      <c r="YV326" s="5"/>
      <c r="YW326" s="5"/>
      <c r="YX326" s="5"/>
      <c r="YY326" s="5"/>
      <c r="YZ326" s="5"/>
      <c r="ZA326" s="5"/>
      <c r="ZB326" s="5"/>
      <c r="ZC326" s="5"/>
      <c r="ZD326" s="5"/>
      <c r="ZE326" s="5"/>
      <c r="ZF326" s="5"/>
      <c r="ZG326" s="5"/>
      <c r="ZH326" s="5"/>
      <c r="ZI326" s="5"/>
      <c r="ZJ326" s="5"/>
      <c r="ZK326" s="5"/>
      <c r="ZL326" s="5"/>
      <c r="ZM326" s="5"/>
      <c r="ZN326" s="5"/>
      <c r="ZO326" s="5"/>
      <c r="ZP326" s="5"/>
      <c r="ZQ326" s="5"/>
      <c r="ZR326" s="5"/>
      <c r="ZS326" s="5"/>
      <c r="ZT326" s="5"/>
      <c r="ZU326" s="5"/>
      <c r="ZV326" s="5"/>
      <c r="ZW326" s="5"/>
      <c r="ZX326" s="5"/>
      <c r="ZY326" s="5"/>
      <c r="ZZ326" s="5"/>
      <c r="AAA326" s="5"/>
      <c r="AAB326" s="5"/>
      <c r="AAC326" s="5"/>
      <c r="AAD326" s="5"/>
      <c r="AAE326" s="5"/>
      <c r="AAF326" s="5"/>
      <c r="AAG326" s="5"/>
      <c r="AAH326" s="5"/>
      <c r="AAI326" s="5"/>
      <c r="AAJ326" s="5"/>
      <c r="AAK326" s="5"/>
      <c r="AAL326" s="5"/>
      <c r="AAM326" s="5"/>
      <c r="AAN326" s="5"/>
      <c r="AAO326" s="5"/>
      <c r="AAP326" s="5"/>
      <c r="AAQ326" s="5"/>
      <c r="AAR326" s="5"/>
      <c r="AAS326" s="5"/>
      <c r="AAT326" s="5"/>
      <c r="AAU326" s="5"/>
      <c r="AAV326" s="5"/>
      <c r="AAW326" s="5"/>
      <c r="AAX326" s="5"/>
      <c r="AAY326" s="5"/>
      <c r="AAZ326" s="5"/>
      <c r="ABA326" s="5"/>
      <c r="ABB326" s="5"/>
      <c r="ABC326" s="5"/>
      <c r="ABD326" s="5"/>
      <c r="ABE326" s="5"/>
      <c r="ABF326" s="5"/>
      <c r="ABG326" s="5"/>
      <c r="ABH326" s="5"/>
      <c r="ABI326" s="5"/>
      <c r="ABJ326" s="5"/>
      <c r="ABK326" s="5"/>
      <c r="ABL326" s="5"/>
      <c r="ABM326" s="5"/>
      <c r="ABN326" s="5"/>
      <c r="ABO326" s="5"/>
      <c r="ABP326" s="5"/>
      <c r="ABQ326" s="5"/>
      <c r="ABR326" s="5"/>
      <c r="ABS326" s="5"/>
      <c r="ABT326" s="5"/>
      <c r="ABU326" s="5"/>
      <c r="ABV326" s="5"/>
      <c r="ABW326" s="5"/>
      <c r="ABX326" s="5"/>
      <c r="ABY326" s="5"/>
      <c r="ABZ326" s="5"/>
      <c r="ACA326" s="5"/>
      <c r="ACB326" s="5"/>
      <c r="ACC326" s="5"/>
      <c r="ACD326" s="5"/>
      <c r="ACE326" s="5"/>
      <c r="ACF326" s="5"/>
      <c r="ACG326" s="5"/>
      <c r="ACH326" s="5"/>
      <c r="ACI326" s="5"/>
      <c r="ACJ326" s="5"/>
      <c r="ACK326" s="5"/>
      <c r="ACL326" s="5"/>
      <c r="ACM326" s="5"/>
      <c r="ACN326" s="5"/>
      <c r="ACO326" s="5"/>
      <c r="ACP326" s="5"/>
      <c r="ACQ326" s="5"/>
      <c r="ACR326" s="5"/>
      <c r="ACS326" s="5"/>
      <c r="ACT326" s="5"/>
      <c r="ACU326" s="5"/>
      <c r="ACV326" s="5"/>
      <c r="ACW326" s="5"/>
      <c r="ACX326" s="5"/>
      <c r="ACY326" s="5"/>
      <c r="ACZ326" s="5"/>
      <c r="ADA326" s="5"/>
      <c r="ADB326" s="5"/>
      <c r="ADC326" s="5"/>
      <c r="ADD326" s="5"/>
      <c r="ADE326" s="5"/>
      <c r="ADF326" s="5"/>
      <c r="ADG326" s="5"/>
      <c r="ADH326" s="5"/>
      <c r="ADI326" s="5"/>
      <c r="ADJ326" s="5"/>
      <c r="ADK326" s="5"/>
      <c r="ADL326" s="5"/>
      <c r="ADM326" s="5"/>
      <c r="ADN326" s="5"/>
      <c r="ADO326" s="5"/>
      <c r="ADP326" s="5"/>
      <c r="ADQ326" s="5"/>
      <c r="ADR326" s="5"/>
      <c r="ADS326" s="5"/>
      <c r="ADT326" s="5"/>
      <c r="ADU326" s="5"/>
      <c r="ADV326" s="5"/>
      <c r="ADW326" s="5"/>
      <c r="ADX326" s="5"/>
      <c r="ADY326" s="5"/>
      <c r="ADZ326" s="5"/>
      <c r="AEA326" s="5"/>
      <c r="AEB326" s="5"/>
      <c r="AEC326" s="5"/>
      <c r="AED326" s="5"/>
      <c r="AEE326" s="5"/>
      <c r="AEF326" s="5"/>
      <c r="AEG326" s="5"/>
      <c r="AEH326" s="5"/>
      <c r="AEI326" s="5"/>
      <c r="AEJ326" s="5"/>
      <c r="AEK326" s="5"/>
      <c r="AEL326" s="5"/>
      <c r="AEM326" s="5"/>
      <c r="AEN326" s="5"/>
      <c r="AEO326" s="5"/>
      <c r="AEP326" s="5"/>
      <c r="AEQ326" s="5"/>
      <c r="AER326" s="5"/>
      <c r="AES326" s="5"/>
      <c r="AET326" s="5"/>
      <c r="AEU326" s="5"/>
      <c r="AEV326" s="5"/>
      <c r="AEW326" s="5"/>
      <c r="AEX326" s="5"/>
      <c r="AEY326" s="5"/>
      <c r="AEZ326" s="5"/>
      <c r="AFA326" s="5"/>
      <c r="AFB326" s="5"/>
      <c r="AFC326" s="5"/>
      <c r="AFD326" s="5"/>
      <c r="AFE326" s="5"/>
      <c r="AFF326" s="5"/>
      <c r="AFG326" s="5"/>
      <c r="AFH326" s="5"/>
      <c r="AFI326" s="5"/>
      <c r="AFJ326" s="5"/>
      <c r="AFK326" s="5"/>
      <c r="AFL326" s="5"/>
      <c r="AFM326" s="5"/>
      <c r="AFN326" s="5"/>
      <c r="AFO326" s="5"/>
      <c r="AFP326" s="5"/>
      <c r="AFQ326" s="5"/>
      <c r="AFR326" s="5"/>
      <c r="AFS326" s="5"/>
      <c r="AFT326" s="5"/>
      <c r="AFU326" s="5"/>
      <c r="AFV326" s="5"/>
      <c r="AFW326" s="5"/>
      <c r="AFX326" s="5"/>
      <c r="AFY326" s="5"/>
      <c r="AFZ326" s="5"/>
      <c r="AGA326" s="5"/>
      <c r="AGB326" s="5"/>
      <c r="AGC326" s="5"/>
      <c r="AGD326" s="5"/>
      <c r="AGE326" s="5"/>
      <c r="AGF326" s="5"/>
      <c r="AGG326" s="5"/>
      <c r="AGH326" s="5"/>
      <c r="AGI326" s="5"/>
      <c r="AGJ326" s="5"/>
      <c r="AGK326" s="5"/>
      <c r="AGL326" s="5"/>
      <c r="AGM326" s="5"/>
      <c r="AGN326" s="5"/>
      <c r="AGO326" s="5"/>
      <c r="AGP326" s="5"/>
      <c r="AGQ326" s="5"/>
      <c r="AGR326" s="5"/>
      <c r="AGS326" s="5"/>
      <c r="AGT326" s="5"/>
      <c r="AGU326" s="5"/>
      <c r="AGV326" s="5"/>
      <c r="AGW326" s="5"/>
      <c r="AGX326" s="5"/>
      <c r="AGY326" s="5"/>
      <c r="AGZ326" s="5"/>
      <c r="AHA326" s="5"/>
      <c r="AHB326" s="5"/>
      <c r="AHC326" s="5"/>
      <c r="AHD326" s="5"/>
      <c r="AHE326" s="5"/>
      <c r="AHF326" s="5"/>
      <c r="AHG326" s="5"/>
      <c r="AHH326" s="5"/>
      <c r="AHI326" s="5"/>
      <c r="AHJ326" s="5"/>
      <c r="AHK326" s="5"/>
      <c r="AHL326" s="5"/>
      <c r="AHM326" s="5"/>
      <c r="AHN326" s="5"/>
      <c r="AHO326" s="5"/>
      <c r="AHP326" s="5"/>
      <c r="AHQ326" s="5"/>
      <c r="AHR326" s="5"/>
    </row>
    <row r="327" spans="1:902" ht="42" customHeight="1">
      <c r="A327" s="140"/>
      <c r="B327" s="37"/>
      <c r="C327" s="37"/>
      <c r="D327" s="173"/>
      <c r="E327" s="48"/>
      <c r="F327" s="48"/>
      <c r="G327" s="142"/>
      <c r="H327" s="146">
        <v>4.9500000000000002E-2</v>
      </c>
      <c r="I327" s="143">
        <v>1E-4</v>
      </c>
      <c r="J327" s="71">
        <v>1.21512</v>
      </c>
      <c r="K327" s="144">
        <v>1.0000000000000001E-5</v>
      </c>
      <c r="L327" s="135"/>
      <c r="M327" s="135"/>
      <c r="N327" s="135"/>
      <c r="O327" s="5"/>
      <c r="Q327" s="122"/>
      <c r="X327" s="113"/>
      <c r="Y327" s="37"/>
      <c r="Z327" s="174"/>
      <c r="AA327" s="175"/>
      <c r="AB327" s="113"/>
      <c r="AC327" s="106"/>
      <c r="AD327" s="106"/>
      <c r="AE327" s="106"/>
      <c r="AF327" s="106"/>
      <c r="AG327" s="106"/>
      <c r="AH327" s="106"/>
      <c r="AI327" s="122"/>
      <c r="AJ327" s="176"/>
      <c r="AK327" s="176"/>
      <c r="AL327" s="177"/>
      <c r="AM327" s="14"/>
      <c r="AO327" s="5"/>
      <c r="AP327" s="5"/>
      <c r="AQ327" s="5"/>
      <c r="AR327" s="5"/>
      <c r="AS327" s="5"/>
      <c r="AT327" s="5"/>
      <c r="AU327" s="5"/>
      <c r="AV327" s="5"/>
      <c r="AW327" s="5"/>
      <c r="AX327" s="5"/>
      <c r="AY327" s="5"/>
      <c r="AZ327" s="137"/>
      <c r="BA327" s="145"/>
      <c r="BB327" s="139"/>
      <c r="BC327" s="5"/>
      <c r="BD327" s="5"/>
      <c r="BE327" s="5"/>
      <c r="BF327" s="5"/>
      <c r="BG327" s="5"/>
      <c r="BH327" s="5"/>
      <c r="BI327" s="5"/>
      <c r="BJ327" s="5"/>
      <c r="BK327" s="5"/>
      <c r="BL327" s="5"/>
      <c r="BM327" s="5"/>
      <c r="BN327" s="5"/>
      <c r="BO327" s="5"/>
      <c r="BP327" s="5"/>
      <c r="BQ327" s="5"/>
      <c r="BR327" s="5"/>
      <c r="BS327" s="5"/>
      <c r="BT327" s="5"/>
      <c r="BU327" s="5"/>
      <c r="BV327" s="5"/>
      <c r="BW327" s="5"/>
      <c r="BX327" s="5"/>
      <c r="BY327" s="5"/>
      <c r="BZ327" s="5"/>
      <c r="CA327" s="5"/>
      <c r="CB327" s="5"/>
      <c r="CC327" s="5"/>
      <c r="CD327" s="5"/>
      <c r="CE327" s="5"/>
      <c r="CF327" s="5"/>
      <c r="CG327" s="5"/>
      <c r="CH327" s="5"/>
      <c r="CI327" s="5"/>
      <c r="CJ327" s="5"/>
      <c r="CK327" s="5"/>
      <c r="CL327" s="5"/>
      <c r="CM327" s="5"/>
      <c r="CN327" s="5"/>
      <c r="CO327" s="5"/>
      <c r="CP327" s="5"/>
      <c r="CQ327" s="5"/>
      <c r="CR327" s="5"/>
      <c r="CS327" s="5"/>
      <c r="CT327" s="5"/>
      <c r="CU327" s="5"/>
      <c r="CV327" s="5"/>
      <c r="CW327" s="5"/>
      <c r="CX327" s="5"/>
      <c r="CY327" s="5"/>
      <c r="CZ327" s="5"/>
      <c r="DA327" s="5"/>
      <c r="DB327" s="5"/>
      <c r="DC327" s="5"/>
      <c r="DD327" s="5"/>
      <c r="DE327" s="5"/>
      <c r="DF327" s="5"/>
      <c r="DG327" s="5"/>
      <c r="DH327" s="5"/>
      <c r="DI327" s="5"/>
      <c r="DJ327" s="5"/>
      <c r="DK327" s="5"/>
      <c r="DL327" s="5"/>
      <c r="DM327" s="5"/>
      <c r="DN327" s="5"/>
      <c r="DO327" s="5"/>
      <c r="DP327" s="5"/>
      <c r="DQ327" s="5"/>
      <c r="DR327" s="5"/>
      <c r="DS327" s="5"/>
      <c r="DT327" s="5"/>
      <c r="DU327" s="5"/>
      <c r="DV327" s="5"/>
      <c r="DW327" s="5"/>
      <c r="DX327" s="5"/>
      <c r="DY327" s="5"/>
      <c r="DZ327" s="5"/>
      <c r="EA327" s="5"/>
      <c r="EB327" s="5"/>
      <c r="EC327" s="5"/>
      <c r="ED327" s="5"/>
      <c r="EE327" s="5"/>
      <c r="EF327" s="5"/>
      <c r="EG327" s="5"/>
      <c r="EH327" s="5"/>
      <c r="EI327" s="5"/>
      <c r="EJ327" s="5"/>
      <c r="EK327" s="5"/>
      <c r="EL327" s="5"/>
      <c r="EM327" s="5"/>
      <c r="EN327" s="5"/>
      <c r="EO327" s="5"/>
      <c r="EP327" s="5"/>
      <c r="EQ327" s="5"/>
      <c r="ER327" s="5"/>
      <c r="ES327" s="5"/>
      <c r="ET327" s="5"/>
      <c r="EU327" s="5"/>
      <c r="EV327" s="5"/>
      <c r="EW327" s="5"/>
      <c r="EX327" s="5"/>
      <c r="EY327" s="5"/>
      <c r="EZ327" s="5"/>
      <c r="FA327" s="5"/>
      <c r="FB327" s="5"/>
      <c r="FC327" s="5"/>
      <c r="FD327" s="5"/>
      <c r="FE327" s="5"/>
      <c r="FF327" s="5"/>
      <c r="FG327" s="5"/>
      <c r="FH327" s="5"/>
      <c r="FI327" s="5"/>
      <c r="FJ327" s="5"/>
      <c r="FK327" s="5"/>
      <c r="FL327" s="5"/>
      <c r="FM327" s="5"/>
      <c r="FN327" s="5"/>
      <c r="FO327" s="5"/>
      <c r="FP327" s="5"/>
      <c r="FQ327" s="5"/>
      <c r="FR327" s="5"/>
      <c r="FS327" s="5"/>
      <c r="FT327" s="5"/>
      <c r="FU327" s="5"/>
      <c r="FV327" s="5"/>
      <c r="FW327" s="5"/>
      <c r="FX327" s="5"/>
      <c r="FY327" s="5"/>
      <c r="FZ327" s="5"/>
      <c r="GA327" s="5"/>
      <c r="GB327" s="5"/>
      <c r="GC327" s="5"/>
      <c r="GD327" s="5"/>
      <c r="GE327" s="5"/>
      <c r="GF327" s="5"/>
      <c r="GG327" s="5"/>
      <c r="GH327" s="5"/>
      <c r="GI327" s="5"/>
      <c r="GJ327" s="5"/>
      <c r="GK327" s="5"/>
      <c r="GL327" s="5"/>
      <c r="GM327" s="5"/>
      <c r="GN327" s="5"/>
      <c r="GO327" s="5"/>
      <c r="GP327" s="5"/>
      <c r="GQ327" s="5"/>
      <c r="GR327" s="5"/>
      <c r="GS327" s="5"/>
      <c r="GT327" s="5"/>
      <c r="GU327" s="5"/>
      <c r="GV327" s="5"/>
      <c r="GW327" s="5"/>
      <c r="GX327" s="5"/>
      <c r="GY327" s="5"/>
      <c r="GZ327" s="5"/>
      <c r="HA327" s="5"/>
      <c r="HB327" s="5"/>
      <c r="HC327" s="5"/>
      <c r="HD327" s="5"/>
      <c r="HE327" s="5"/>
      <c r="HF327" s="5"/>
      <c r="HG327" s="5"/>
      <c r="HH327" s="5"/>
      <c r="HI327" s="5"/>
      <c r="HJ327" s="5"/>
      <c r="HK327" s="5"/>
      <c r="HL327" s="5"/>
      <c r="HM327" s="5"/>
      <c r="HN327" s="5"/>
      <c r="HO327" s="5"/>
      <c r="HP327" s="5"/>
      <c r="HQ327" s="5"/>
      <c r="HR327" s="5"/>
      <c r="HS327" s="5"/>
      <c r="HT327" s="5"/>
      <c r="HU327" s="5"/>
      <c r="HV327" s="5"/>
      <c r="HW327" s="5"/>
      <c r="HX327" s="5"/>
      <c r="HY327" s="5"/>
      <c r="HZ327" s="5"/>
      <c r="IA327" s="5"/>
      <c r="IB327" s="5"/>
      <c r="IC327" s="5"/>
      <c r="ID327" s="5"/>
      <c r="IE327" s="5"/>
      <c r="IF327" s="5"/>
      <c r="IG327" s="5"/>
      <c r="IH327" s="5"/>
      <c r="II327" s="5"/>
      <c r="IJ327" s="5"/>
      <c r="IK327" s="5"/>
      <c r="IL327" s="5"/>
      <c r="IM327" s="5"/>
      <c r="IN327" s="5"/>
      <c r="IO327" s="5"/>
      <c r="IP327" s="5"/>
      <c r="IQ327" s="5"/>
      <c r="IR327" s="5"/>
      <c r="IS327" s="5"/>
      <c r="IT327" s="5"/>
      <c r="IU327" s="5"/>
      <c r="IV327" s="5"/>
      <c r="IW327" s="5"/>
      <c r="IX327" s="5"/>
      <c r="IY327" s="5"/>
      <c r="IZ327" s="5"/>
      <c r="JA327" s="5"/>
      <c r="JB327" s="5"/>
      <c r="JC327" s="5"/>
      <c r="JD327" s="5"/>
      <c r="JE327" s="5"/>
      <c r="JF327" s="5"/>
      <c r="JG327" s="5"/>
      <c r="JH327" s="5"/>
      <c r="JI327" s="5"/>
      <c r="JJ327" s="5"/>
      <c r="JK327" s="5"/>
      <c r="JL327" s="5"/>
      <c r="JM327" s="5"/>
      <c r="JN327" s="5"/>
      <c r="JO327" s="5"/>
      <c r="JP327" s="5"/>
      <c r="JQ327" s="5"/>
      <c r="JR327" s="5"/>
      <c r="JS327" s="5"/>
      <c r="JT327" s="5"/>
      <c r="JU327" s="5"/>
      <c r="JV327" s="5"/>
      <c r="JW327" s="5"/>
      <c r="JX327" s="5"/>
      <c r="JY327" s="5"/>
      <c r="JZ327" s="5"/>
      <c r="KA327" s="5"/>
      <c r="KB327" s="5"/>
      <c r="KC327" s="5"/>
      <c r="KD327" s="5"/>
      <c r="KE327" s="5"/>
      <c r="KF327" s="5"/>
      <c r="KG327" s="5"/>
      <c r="KH327" s="5"/>
      <c r="KI327" s="5"/>
      <c r="KJ327" s="5"/>
      <c r="KK327" s="5"/>
      <c r="KL327" s="5"/>
      <c r="KM327" s="5"/>
      <c r="KN327" s="5"/>
      <c r="KO327" s="5"/>
      <c r="KP327" s="5"/>
      <c r="KQ327" s="5"/>
      <c r="KR327" s="5"/>
      <c r="KS327" s="5"/>
      <c r="KT327" s="5"/>
      <c r="KU327" s="5"/>
      <c r="KV327" s="5"/>
      <c r="KW327" s="5"/>
      <c r="KX327" s="5"/>
      <c r="KY327" s="5"/>
      <c r="KZ327" s="5"/>
      <c r="LA327" s="5"/>
      <c r="LB327" s="5"/>
      <c r="LC327" s="5"/>
      <c r="LD327" s="5"/>
      <c r="LE327" s="5"/>
      <c r="LF327" s="5"/>
      <c r="LG327" s="5"/>
      <c r="LH327" s="5"/>
      <c r="LI327" s="5"/>
      <c r="LJ327" s="5"/>
      <c r="LK327" s="5"/>
      <c r="LL327" s="5"/>
      <c r="LM327" s="5"/>
      <c r="LN327" s="5"/>
      <c r="LO327" s="5"/>
      <c r="LP327" s="5"/>
      <c r="LQ327" s="5"/>
      <c r="LR327" s="5"/>
      <c r="LS327" s="5"/>
      <c r="LT327" s="5"/>
      <c r="LU327" s="5"/>
      <c r="LV327" s="5"/>
      <c r="LW327" s="5"/>
      <c r="LX327" s="5"/>
      <c r="LY327" s="5"/>
      <c r="LZ327" s="5"/>
      <c r="MA327" s="5"/>
      <c r="MB327" s="5"/>
      <c r="MC327" s="5"/>
      <c r="MD327" s="5"/>
      <c r="ME327" s="5"/>
      <c r="MF327" s="5"/>
      <c r="MG327" s="5"/>
      <c r="MH327" s="5"/>
      <c r="MI327" s="5"/>
      <c r="MJ327" s="5"/>
      <c r="MK327" s="5"/>
      <c r="ML327" s="5"/>
      <c r="MM327" s="5"/>
      <c r="MN327" s="5"/>
      <c r="MO327" s="5"/>
      <c r="MP327" s="5"/>
      <c r="MQ327" s="5"/>
      <c r="MR327" s="5"/>
      <c r="MS327" s="5"/>
      <c r="MT327" s="5"/>
      <c r="MU327" s="5"/>
      <c r="MV327" s="5"/>
      <c r="MW327" s="5"/>
      <c r="MX327" s="5"/>
      <c r="MY327" s="5"/>
      <c r="MZ327" s="5"/>
      <c r="NA327" s="5"/>
      <c r="NB327" s="5"/>
      <c r="NC327" s="5"/>
      <c r="ND327" s="5"/>
      <c r="NE327" s="5"/>
      <c r="NF327" s="5"/>
      <c r="NG327" s="5"/>
      <c r="NH327" s="5"/>
      <c r="NI327" s="5"/>
      <c r="NJ327" s="5"/>
      <c r="NK327" s="5"/>
      <c r="NL327" s="5"/>
      <c r="NM327" s="5"/>
      <c r="NN327" s="5"/>
      <c r="NO327" s="5"/>
      <c r="NP327" s="5"/>
      <c r="NQ327" s="5"/>
      <c r="NR327" s="5"/>
      <c r="NS327" s="5"/>
      <c r="NT327" s="5"/>
      <c r="NU327" s="5"/>
      <c r="NV327" s="5"/>
      <c r="NW327" s="5"/>
      <c r="NX327" s="5"/>
      <c r="NY327" s="5"/>
      <c r="NZ327" s="5"/>
      <c r="OA327" s="5"/>
      <c r="OB327" s="5"/>
      <c r="OC327" s="5"/>
      <c r="OD327" s="5"/>
      <c r="OE327" s="5"/>
      <c r="OF327" s="5"/>
      <c r="OG327" s="5"/>
      <c r="OH327" s="5"/>
      <c r="OI327" s="5"/>
      <c r="OJ327" s="5"/>
      <c r="OK327" s="5"/>
      <c r="OL327" s="5"/>
      <c r="OM327" s="5"/>
      <c r="ON327" s="5"/>
      <c r="OO327" s="5"/>
      <c r="OP327" s="5"/>
      <c r="OQ327" s="5"/>
      <c r="OR327" s="5"/>
      <c r="OS327" s="5"/>
      <c r="OT327" s="5"/>
      <c r="OU327" s="5"/>
      <c r="OV327" s="5"/>
      <c r="OW327" s="5"/>
      <c r="OX327" s="5"/>
      <c r="OY327" s="5"/>
      <c r="OZ327" s="5"/>
      <c r="PA327" s="5"/>
      <c r="PB327" s="5"/>
      <c r="PC327" s="5"/>
      <c r="PD327" s="5"/>
      <c r="PE327" s="5"/>
      <c r="PF327" s="5"/>
      <c r="PG327" s="5"/>
      <c r="PH327" s="5"/>
      <c r="PI327" s="5"/>
      <c r="PJ327" s="5"/>
      <c r="PK327" s="5"/>
      <c r="PL327" s="5"/>
      <c r="PM327" s="5"/>
      <c r="PN327" s="5"/>
      <c r="PO327" s="5"/>
      <c r="PP327" s="5"/>
      <c r="PQ327" s="5"/>
      <c r="PR327" s="5"/>
      <c r="PS327" s="5"/>
      <c r="PT327" s="5"/>
      <c r="PU327" s="5"/>
      <c r="PV327" s="5"/>
      <c r="PW327" s="5"/>
      <c r="PX327" s="5"/>
      <c r="PY327" s="5"/>
      <c r="PZ327" s="5"/>
      <c r="QA327" s="5"/>
      <c r="QB327" s="5"/>
      <c r="QC327" s="5"/>
      <c r="QD327" s="5"/>
      <c r="QE327" s="5"/>
      <c r="QF327" s="5"/>
      <c r="QG327" s="5"/>
      <c r="QH327" s="5"/>
      <c r="QI327" s="5"/>
      <c r="QJ327" s="5"/>
      <c r="QK327" s="5"/>
      <c r="QL327" s="5"/>
      <c r="QM327" s="5"/>
      <c r="QN327" s="5"/>
      <c r="QO327" s="5"/>
      <c r="QP327" s="5"/>
      <c r="QQ327" s="5"/>
      <c r="QR327" s="5"/>
      <c r="QS327" s="5"/>
      <c r="QT327" s="5"/>
      <c r="QU327" s="5"/>
      <c r="QV327" s="5"/>
      <c r="QW327" s="5"/>
      <c r="QX327" s="5"/>
      <c r="QY327" s="5"/>
      <c r="QZ327" s="5"/>
      <c r="RA327" s="5"/>
      <c r="RB327" s="5"/>
      <c r="RC327" s="5"/>
      <c r="RD327" s="5"/>
      <c r="RE327" s="5"/>
      <c r="RF327" s="5"/>
      <c r="RG327" s="5"/>
      <c r="RH327" s="5"/>
      <c r="RI327" s="5"/>
      <c r="RJ327" s="5"/>
      <c r="RK327" s="5"/>
      <c r="RL327" s="5"/>
      <c r="RM327" s="5"/>
      <c r="RN327" s="5"/>
      <c r="RO327" s="5"/>
      <c r="RP327" s="5"/>
      <c r="RQ327" s="5"/>
      <c r="RR327" s="5"/>
      <c r="RS327" s="5"/>
      <c r="RT327" s="5"/>
      <c r="RU327" s="5"/>
      <c r="RV327" s="5"/>
      <c r="RW327" s="5"/>
      <c r="RX327" s="5"/>
      <c r="RY327" s="5"/>
      <c r="RZ327" s="5"/>
      <c r="SA327" s="5"/>
      <c r="SB327" s="5"/>
      <c r="SC327" s="5"/>
      <c r="SD327" s="5"/>
      <c r="SE327" s="5"/>
      <c r="SF327" s="5"/>
      <c r="SG327" s="5"/>
      <c r="SH327" s="5"/>
      <c r="SI327" s="5"/>
      <c r="SJ327" s="5"/>
      <c r="SK327" s="5"/>
      <c r="SL327" s="5"/>
      <c r="SM327" s="5"/>
      <c r="SN327" s="5"/>
      <c r="SO327" s="5"/>
      <c r="SP327" s="5"/>
      <c r="SQ327" s="5"/>
      <c r="SR327" s="5"/>
      <c r="SS327" s="5"/>
      <c r="ST327" s="5"/>
      <c r="SU327" s="5"/>
      <c r="SV327" s="5"/>
      <c r="SW327" s="5"/>
      <c r="SX327" s="5"/>
      <c r="SY327" s="5"/>
      <c r="SZ327" s="5"/>
      <c r="TA327" s="5"/>
      <c r="TB327" s="5"/>
      <c r="TC327" s="5"/>
      <c r="TD327" s="5"/>
      <c r="TE327" s="5"/>
      <c r="TF327" s="5"/>
      <c r="TG327" s="5"/>
      <c r="TH327" s="5"/>
      <c r="TI327" s="5"/>
      <c r="TJ327" s="5"/>
      <c r="TK327" s="5"/>
      <c r="TL327" s="5"/>
      <c r="TM327" s="5"/>
      <c r="TN327" s="5"/>
      <c r="TO327" s="5"/>
      <c r="TP327" s="5"/>
      <c r="TQ327" s="5"/>
      <c r="TR327" s="5"/>
      <c r="TS327" s="5"/>
      <c r="TT327" s="5"/>
      <c r="TU327" s="5"/>
      <c r="TV327" s="5"/>
      <c r="TW327" s="5"/>
      <c r="TX327" s="5"/>
      <c r="TY327" s="5"/>
      <c r="TZ327" s="5"/>
      <c r="UA327" s="5"/>
      <c r="UB327" s="5"/>
      <c r="UC327" s="5"/>
      <c r="UD327" s="5"/>
      <c r="UE327" s="5"/>
      <c r="UF327" s="5"/>
      <c r="UG327" s="5"/>
      <c r="UH327" s="5"/>
      <c r="UI327" s="5"/>
      <c r="UJ327" s="5"/>
      <c r="UK327" s="5"/>
      <c r="UL327" s="5"/>
      <c r="UM327" s="5"/>
      <c r="UN327" s="5"/>
      <c r="UO327" s="5"/>
      <c r="UP327" s="5"/>
      <c r="UQ327" s="5"/>
      <c r="UR327" s="5"/>
      <c r="US327" s="5"/>
      <c r="UT327" s="5"/>
      <c r="UU327" s="5"/>
      <c r="UV327" s="5"/>
      <c r="UW327" s="5"/>
      <c r="UX327" s="5"/>
      <c r="UY327" s="5"/>
      <c r="UZ327" s="5"/>
      <c r="VA327" s="5"/>
      <c r="VB327" s="5"/>
      <c r="VC327" s="5"/>
      <c r="VD327" s="5"/>
      <c r="VE327" s="5"/>
      <c r="VF327" s="5"/>
      <c r="VG327" s="5"/>
      <c r="VH327" s="5"/>
      <c r="VI327" s="5"/>
      <c r="VJ327" s="5"/>
      <c r="VK327" s="5"/>
      <c r="VL327" s="5"/>
      <c r="VM327" s="5"/>
      <c r="VN327" s="5"/>
      <c r="VO327" s="5"/>
      <c r="VP327" s="5"/>
      <c r="VQ327" s="5"/>
      <c r="VR327" s="5"/>
      <c r="VS327" s="5"/>
      <c r="VT327" s="5"/>
      <c r="VU327" s="5"/>
      <c r="VV327" s="5"/>
      <c r="VW327" s="5"/>
      <c r="VX327" s="5"/>
      <c r="VY327" s="5"/>
      <c r="VZ327" s="5"/>
      <c r="WA327" s="5"/>
      <c r="WB327" s="5"/>
      <c r="WC327" s="5"/>
      <c r="WD327" s="5"/>
      <c r="WE327" s="5"/>
      <c r="WF327" s="5"/>
      <c r="WG327" s="5"/>
      <c r="WH327" s="5"/>
      <c r="WI327" s="5"/>
      <c r="WJ327" s="5"/>
      <c r="WK327" s="5"/>
      <c r="WL327" s="5"/>
      <c r="WM327" s="5"/>
      <c r="WN327" s="5"/>
      <c r="WO327" s="5"/>
      <c r="WP327" s="5"/>
      <c r="WQ327" s="5"/>
      <c r="WR327" s="5"/>
      <c r="WS327" s="5"/>
      <c r="WT327" s="5"/>
      <c r="WU327" s="5"/>
      <c r="WV327" s="5"/>
      <c r="WW327" s="5"/>
      <c r="WX327" s="5"/>
      <c r="WY327" s="5"/>
      <c r="WZ327" s="5"/>
      <c r="XA327" s="5"/>
      <c r="XB327" s="5"/>
      <c r="XC327" s="5"/>
      <c r="XD327" s="5"/>
      <c r="XE327" s="5"/>
      <c r="XF327" s="5"/>
      <c r="XG327" s="5"/>
      <c r="XH327" s="5"/>
      <c r="XI327" s="5"/>
      <c r="XJ327" s="5"/>
      <c r="XK327" s="5"/>
      <c r="XL327" s="5"/>
      <c r="XM327" s="5"/>
      <c r="XN327" s="5"/>
      <c r="XO327" s="5"/>
      <c r="XP327" s="5"/>
      <c r="XQ327" s="5"/>
      <c r="XR327" s="5"/>
      <c r="XS327" s="5"/>
      <c r="XT327" s="5"/>
      <c r="XU327" s="5"/>
      <c r="XV327" s="5"/>
      <c r="XW327" s="5"/>
      <c r="XX327" s="5"/>
      <c r="XY327" s="5"/>
      <c r="XZ327" s="5"/>
      <c r="YA327" s="5"/>
      <c r="YB327" s="5"/>
      <c r="YC327" s="5"/>
      <c r="YD327" s="5"/>
      <c r="YE327" s="5"/>
      <c r="YF327" s="5"/>
      <c r="YG327" s="5"/>
      <c r="YH327" s="5"/>
      <c r="YI327" s="5"/>
      <c r="YJ327" s="5"/>
      <c r="YK327" s="5"/>
      <c r="YL327" s="5"/>
      <c r="YM327" s="5"/>
      <c r="YN327" s="5"/>
      <c r="YO327" s="5"/>
      <c r="YP327" s="5"/>
      <c r="YQ327" s="5"/>
      <c r="YR327" s="5"/>
      <c r="YS327" s="5"/>
      <c r="YT327" s="5"/>
      <c r="YU327" s="5"/>
      <c r="YV327" s="5"/>
      <c r="YW327" s="5"/>
      <c r="YX327" s="5"/>
      <c r="YY327" s="5"/>
      <c r="YZ327" s="5"/>
      <c r="ZA327" s="5"/>
      <c r="ZB327" s="5"/>
      <c r="ZC327" s="5"/>
      <c r="ZD327" s="5"/>
      <c r="ZE327" s="5"/>
      <c r="ZF327" s="5"/>
      <c r="ZG327" s="5"/>
      <c r="ZH327" s="5"/>
      <c r="ZI327" s="5"/>
      <c r="ZJ327" s="5"/>
      <c r="ZK327" s="5"/>
      <c r="ZL327" s="5"/>
      <c r="ZM327" s="5"/>
      <c r="ZN327" s="5"/>
      <c r="ZO327" s="5"/>
      <c r="ZP327" s="5"/>
      <c r="ZQ327" s="5"/>
      <c r="ZR327" s="5"/>
      <c r="ZS327" s="5"/>
      <c r="ZT327" s="5"/>
      <c r="ZU327" s="5"/>
      <c r="ZV327" s="5"/>
      <c r="ZW327" s="5"/>
      <c r="ZX327" s="5"/>
      <c r="ZY327" s="5"/>
      <c r="ZZ327" s="5"/>
      <c r="AAA327" s="5"/>
      <c r="AAB327" s="5"/>
      <c r="AAC327" s="5"/>
      <c r="AAD327" s="5"/>
      <c r="AAE327" s="5"/>
      <c r="AAF327" s="5"/>
      <c r="AAG327" s="5"/>
      <c r="AAH327" s="5"/>
      <c r="AAI327" s="5"/>
      <c r="AAJ327" s="5"/>
      <c r="AAK327" s="5"/>
      <c r="AAL327" s="5"/>
      <c r="AAM327" s="5"/>
      <c r="AAN327" s="5"/>
      <c r="AAO327" s="5"/>
      <c r="AAP327" s="5"/>
      <c r="AAQ327" s="5"/>
      <c r="AAR327" s="5"/>
      <c r="AAS327" s="5"/>
      <c r="AAT327" s="5"/>
      <c r="AAU327" s="5"/>
      <c r="AAV327" s="5"/>
      <c r="AAW327" s="5"/>
      <c r="AAX327" s="5"/>
      <c r="AAY327" s="5"/>
      <c r="AAZ327" s="5"/>
      <c r="ABA327" s="5"/>
      <c r="ABB327" s="5"/>
      <c r="ABC327" s="5"/>
      <c r="ABD327" s="5"/>
      <c r="ABE327" s="5"/>
      <c r="ABF327" s="5"/>
      <c r="ABG327" s="5"/>
      <c r="ABH327" s="5"/>
      <c r="ABI327" s="5"/>
      <c r="ABJ327" s="5"/>
      <c r="ABK327" s="5"/>
      <c r="ABL327" s="5"/>
      <c r="ABM327" s="5"/>
      <c r="ABN327" s="5"/>
      <c r="ABO327" s="5"/>
      <c r="ABP327" s="5"/>
      <c r="ABQ327" s="5"/>
      <c r="ABR327" s="5"/>
      <c r="ABS327" s="5"/>
      <c r="ABT327" s="5"/>
      <c r="ABU327" s="5"/>
      <c r="ABV327" s="5"/>
      <c r="ABW327" s="5"/>
      <c r="ABX327" s="5"/>
      <c r="ABY327" s="5"/>
      <c r="ABZ327" s="5"/>
      <c r="ACA327" s="5"/>
      <c r="ACB327" s="5"/>
      <c r="ACC327" s="5"/>
      <c r="ACD327" s="5"/>
      <c r="ACE327" s="5"/>
      <c r="ACF327" s="5"/>
      <c r="ACG327" s="5"/>
      <c r="ACH327" s="5"/>
      <c r="ACI327" s="5"/>
      <c r="ACJ327" s="5"/>
      <c r="ACK327" s="5"/>
      <c r="ACL327" s="5"/>
      <c r="ACM327" s="5"/>
      <c r="ACN327" s="5"/>
      <c r="ACO327" s="5"/>
      <c r="ACP327" s="5"/>
      <c r="ACQ327" s="5"/>
      <c r="ACR327" s="5"/>
      <c r="ACS327" s="5"/>
      <c r="ACT327" s="5"/>
      <c r="ACU327" s="5"/>
      <c r="ACV327" s="5"/>
      <c r="ACW327" s="5"/>
      <c r="ACX327" s="5"/>
      <c r="ACY327" s="5"/>
      <c r="ACZ327" s="5"/>
      <c r="ADA327" s="5"/>
      <c r="ADB327" s="5"/>
      <c r="ADC327" s="5"/>
      <c r="ADD327" s="5"/>
      <c r="ADE327" s="5"/>
      <c r="ADF327" s="5"/>
      <c r="ADG327" s="5"/>
      <c r="ADH327" s="5"/>
      <c r="ADI327" s="5"/>
      <c r="ADJ327" s="5"/>
      <c r="ADK327" s="5"/>
      <c r="ADL327" s="5"/>
      <c r="ADM327" s="5"/>
      <c r="ADN327" s="5"/>
      <c r="ADO327" s="5"/>
      <c r="ADP327" s="5"/>
      <c r="ADQ327" s="5"/>
      <c r="ADR327" s="5"/>
      <c r="ADS327" s="5"/>
      <c r="ADT327" s="5"/>
      <c r="ADU327" s="5"/>
      <c r="ADV327" s="5"/>
      <c r="ADW327" s="5"/>
      <c r="ADX327" s="5"/>
      <c r="ADY327" s="5"/>
      <c r="ADZ327" s="5"/>
      <c r="AEA327" s="5"/>
      <c r="AEB327" s="5"/>
      <c r="AEC327" s="5"/>
      <c r="AED327" s="5"/>
      <c r="AEE327" s="5"/>
      <c r="AEF327" s="5"/>
      <c r="AEG327" s="5"/>
      <c r="AEH327" s="5"/>
      <c r="AEI327" s="5"/>
      <c r="AEJ327" s="5"/>
      <c r="AEK327" s="5"/>
      <c r="AEL327" s="5"/>
      <c r="AEM327" s="5"/>
      <c r="AEN327" s="5"/>
      <c r="AEO327" s="5"/>
      <c r="AEP327" s="5"/>
      <c r="AEQ327" s="5"/>
      <c r="AER327" s="5"/>
      <c r="AES327" s="5"/>
      <c r="AET327" s="5"/>
      <c r="AEU327" s="5"/>
      <c r="AEV327" s="5"/>
      <c r="AEW327" s="5"/>
      <c r="AEX327" s="5"/>
      <c r="AEY327" s="5"/>
      <c r="AEZ327" s="5"/>
      <c r="AFA327" s="5"/>
      <c r="AFB327" s="5"/>
      <c r="AFC327" s="5"/>
      <c r="AFD327" s="5"/>
      <c r="AFE327" s="5"/>
      <c r="AFF327" s="5"/>
      <c r="AFG327" s="5"/>
      <c r="AFH327" s="5"/>
      <c r="AFI327" s="5"/>
      <c r="AFJ327" s="5"/>
      <c r="AFK327" s="5"/>
      <c r="AFL327" s="5"/>
      <c r="AFM327" s="5"/>
      <c r="AFN327" s="5"/>
      <c r="AFO327" s="5"/>
      <c r="AFP327" s="5"/>
      <c r="AFQ327" s="5"/>
      <c r="AFR327" s="5"/>
      <c r="AFS327" s="5"/>
      <c r="AFT327" s="5"/>
      <c r="AFU327" s="5"/>
      <c r="AFV327" s="5"/>
      <c r="AFW327" s="5"/>
      <c r="AFX327" s="5"/>
      <c r="AFY327" s="5"/>
      <c r="AFZ327" s="5"/>
      <c r="AGA327" s="5"/>
      <c r="AGB327" s="5"/>
      <c r="AGC327" s="5"/>
      <c r="AGD327" s="5"/>
      <c r="AGE327" s="5"/>
      <c r="AGF327" s="5"/>
      <c r="AGG327" s="5"/>
      <c r="AGH327" s="5"/>
      <c r="AGI327" s="5"/>
      <c r="AGJ327" s="5"/>
      <c r="AGK327" s="5"/>
      <c r="AGL327" s="5"/>
      <c r="AGM327" s="5"/>
      <c r="AGN327" s="5"/>
      <c r="AGO327" s="5"/>
      <c r="AGP327" s="5"/>
      <c r="AGQ327" s="5"/>
      <c r="AGR327" s="5"/>
      <c r="AGS327" s="5"/>
      <c r="AGT327" s="5"/>
      <c r="AGU327" s="5"/>
      <c r="AGV327" s="5"/>
      <c r="AGW327" s="5"/>
      <c r="AGX327" s="5"/>
      <c r="AGY327" s="5"/>
      <c r="AGZ327" s="5"/>
      <c r="AHA327" s="5"/>
      <c r="AHB327" s="5"/>
      <c r="AHC327" s="5"/>
      <c r="AHD327" s="5"/>
      <c r="AHE327" s="5"/>
      <c r="AHF327" s="5"/>
      <c r="AHG327" s="5"/>
      <c r="AHH327" s="5"/>
      <c r="AHI327" s="5"/>
      <c r="AHJ327" s="5"/>
      <c r="AHK327" s="5"/>
      <c r="AHL327" s="5"/>
      <c r="AHM327" s="5"/>
      <c r="AHN327" s="5"/>
      <c r="AHO327" s="5"/>
      <c r="AHP327" s="5"/>
      <c r="AHQ327" s="5"/>
      <c r="AHR327" s="5"/>
    </row>
    <row r="328" spans="1:902" ht="19.5">
      <c r="A328" s="140"/>
      <c r="B328" s="37"/>
      <c r="C328" s="37"/>
      <c r="D328" s="173"/>
      <c r="E328" s="48"/>
      <c r="F328" s="48"/>
      <c r="G328" s="142"/>
      <c r="H328" s="70">
        <v>0.10290000000000001</v>
      </c>
      <c r="I328" s="143">
        <v>1E-4</v>
      </c>
      <c r="J328" s="71">
        <v>0.99699000000000004</v>
      </c>
      <c r="K328" s="144">
        <v>1.0000000000000001E-5</v>
      </c>
      <c r="L328" s="135"/>
      <c r="M328" s="135"/>
      <c r="N328" s="135"/>
      <c r="O328" s="5"/>
      <c r="Q328" s="122"/>
      <c r="X328" s="113"/>
      <c r="Y328" s="37"/>
      <c r="Z328" s="174"/>
      <c r="AA328" s="175"/>
      <c r="AB328" s="113"/>
      <c r="AC328" s="113"/>
      <c r="AD328" s="113"/>
      <c r="AE328" s="113"/>
      <c r="AF328" s="113"/>
      <c r="AG328" s="113"/>
      <c r="AH328" s="113"/>
      <c r="AI328" s="122"/>
      <c r="AJ328" s="176"/>
      <c r="AK328" s="176"/>
      <c r="AL328" s="177"/>
      <c r="AM328" s="14"/>
      <c r="AS328" s="5"/>
      <c r="AT328" s="5"/>
      <c r="AZ328" s="137"/>
      <c r="BA328" s="145"/>
      <c r="BB328" s="139"/>
    </row>
    <row r="329" spans="1:902" ht="19.5" customHeight="1">
      <c r="A329" s="140"/>
      <c r="B329" s="37"/>
      <c r="C329" s="37"/>
      <c r="D329" s="173"/>
      <c r="E329" s="48"/>
      <c r="F329" s="48"/>
      <c r="G329" s="142"/>
      <c r="H329" s="146">
        <v>0.15090000000000001</v>
      </c>
      <c r="I329" s="143">
        <v>1E-4</v>
      </c>
      <c r="J329" s="71">
        <v>0.82279000000000002</v>
      </c>
      <c r="K329" s="144">
        <v>1.0000000000000001E-5</v>
      </c>
      <c r="L329" s="135"/>
      <c r="M329" s="135"/>
      <c r="N329" s="135"/>
      <c r="O329" s="5"/>
      <c r="Q329" s="122"/>
      <c r="Y329" s="37"/>
      <c r="Z329" s="174"/>
      <c r="AA329" s="175"/>
      <c r="AI329" s="122"/>
      <c r="AJ329" s="176"/>
      <c r="AK329" s="176"/>
      <c r="AL329" s="177"/>
      <c r="AM329" s="14"/>
      <c r="AS329" s="5"/>
      <c r="AT329" s="5"/>
      <c r="AZ329" s="137"/>
      <c r="BA329" s="145"/>
      <c r="BB329" s="139"/>
    </row>
    <row r="330" spans="1:902" ht="19.5" customHeight="1">
      <c r="A330" s="140"/>
      <c r="B330" s="37"/>
      <c r="C330" s="37"/>
      <c r="D330" s="173"/>
      <c r="E330" s="48"/>
      <c r="F330" s="48"/>
      <c r="G330" s="142"/>
      <c r="H330" s="70">
        <v>0.19939999999999999</v>
      </c>
      <c r="I330" s="143">
        <v>1E-4</v>
      </c>
      <c r="J330" s="71">
        <v>0.66418999999999995</v>
      </c>
      <c r="K330" s="144">
        <v>1.0000000000000001E-5</v>
      </c>
      <c r="L330" s="135"/>
      <c r="M330" s="135"/>
      <c r="N330" s="135"/>
      <c r="O330" s="5"/>
      <c r="Q330" s="122"/>
      <c r="Y330" s="37"/>
      <c r="Z330" s="174"/>
      <c r="AA330" s="175"/>
      <c r="AI330" s="122"/>
      <c r="AJ330" s="176"/>
      <c r="AK330" s="176"/>
      <c r="AL330" s="177"/>
      <c r="AM330" s="14"/>
      <c r="AS330" s="5"/>
      <c r="AT330" s="5"/>
      <c r="AZ330" s="137"/>
      <c r="BA330" s="145"/>
      <c r="BB330" s="139"/>
    </row>
    <row r="331" spans="1:902" ht="19.5" customHeight="1">
      <c r="A331" s="140"/>
      <c r="B331" s="37"/>
      <c r="C331" s="37"/>
      <c r="D331" s="173"/>
      <c r="E331" s="48"/>
      <c r="F331" s="48"/>
      <c r="G331" s="142"/>
      <c r="H331" s="146">
        <v>0.251</v>
      </c>
      <c r="I331" s="143">
        <v>1E-4</v>
      </c>
      <c r="J331" s="71">
        <v>0.51715999999999995</v>
      </c>
      <c r="K331" s="144">
        <v>1.0000000000000001E-5</v>
      </c>
      <c r="L331" s="135"/>
      <c r="M331" s="135"/>
      <c r="N331" s="135"/>
      <c r="O331" s="5"/>
      <c r="Q331" s="122"/>
      <c r="Y331" s="37"/>
      <c r="Z331" s="174"/>
      <c r="AA331" s="175"/>
      <c r="AI331" s="122"/>
      <c r="AJ331" s="176"/>
      <c r="AK331" s="176"/>
      <c r="AL331" s="177"/>
      <c r="AM331" s="14"/>
      <c r="AZ331" s="137"/>
      <c r="BA331" s="145"/>
      <c r="BB331" s="139"/>
    </row>
    <row r="332" spans="1:902" ht="19.5" customHeight="1">
      <c r="A332" s="140"/>
      <c r="B332" s="37"/>
      <c r="C332" s="37"/>
      <c r="D332" s="173"/>
      <c r="E332" s="48"/>
      <c r="F332" s="48"/>
      <c r="G332" s="142"/>
      <c r="H332" s="146">
        <v>0.29830000000000001</v>
      </c>
      <c r="I332" s="143">
        <v>1E-4</v>
      </c>
      <c r="J332" s="71">
        <v>0.40089999999999998</v>
      </c>
      <c r="K332" s="144">
        <v>1.0000000000000001E-5</v>
      </c>
      <c r="L332" s="135"/>
      <c r="M332" s="135"/>
      <c r="N332" s="135"/>
      <c r="O332" s="5"/>
      <c r="Q332" s="122"/>
      <c r="Y332" s="37"/>
      <c r="Z332" s="174"/>
      <c r="AA332" s="175"/>
      <c r="AI332" s="122"/>
      <c r="AJ332" s="176"/>
      <c r="AK332" s="176"/>
      <c r="AL332" s="177"/>
      <c r="AM332" s="14"/>
      <c r="AZ332" s="137"/>
      <c r="BA332" s="145"/>
      <c r="BB332" s="139"/>
    </row>
    <row r="333" spans="1:902" ht="19.5" customHeight="1">
      <c r="A333" s="140"/>
      <c r="B333" s="37"/>
      <c r="C333" s="37"/>
      <c r="D333" s="173"/>
      <c r="E333" s="48"/>
      <c r="F333" s="48"/>
      <c r="G333" s="142"/>
      <c r="H333" s="70">
        <v>0.35070000000000001</v>
      </c>
      <c r="I333" s="143">
        <v>1E-4</v>
      </c>
      <c r="J333" s="71">
        <v>0.29128999999999999</v>
      </c>
      <c r="K333" s="144">
        <v>1.0000000000000001E-5</v>
      </c>
      <c r="L333" s="135"/>
      <c r="M333" s="135"/>
      <c r="N333" s="135"/>
      <c r="O333" s="5"/>
      <c r="Q333" s="122"/>
      <c r="Y333" s="37"/>
      <c r="Z333" s="174"/>
      <c r="AA333" s="175"/>
      <c r="AI333" s="122"/>
      <c r="AJ333" s="176"/>
      <c r="AK333" s="176"/>
      <c r="AL333" s="177"/>
      <c r="AM333" s="14"/>
      <c r="AZ333" s="137"/>
      <c r="BA333" s="145"/>
      <c r="BB333" s="139"/>
    </row>
    <row r="334" spans="1:902" ht="19.5" customHeight="1">
      <c r="A334" s="140"/>
      <c r="B334" s="37"/>
      <c r="C334" s="37"/>
      <c r="D334" s="173"/>
      <c r="E334" s="48"/>
      <c r="F334" s="48"/>
      <c r="G334" s="142"/>
      <c r="H334" s="146">
        <v>0.40410000000000001</v>
      </c>
      <c r="I334" s="143">
        <v>1E-4</v>
      </c>
      <c r="J334" s="71">
        <v>0.19903000000000001</v>
      </c>
      <c r="K334" s="144">
        <v>1.0000000000000001E-5</v>
      </c>
      <c r="L334" s="135"/>
      <c r="M334" s="135"/>
      <c r="N334" s="135"/>
      <c r="O334" s="5"/>
      <c r="Q334" s="122"/>
      <c r="Y334" s="37"/>
      <c r="Z334" s="174"/>
      <c r="AA334" s="175"/>
      <c r="AI334" s="122"/>
      <c r="AJ334" s="176"/>
      <c r="AK334" s="176"/>
      <c r="AL334" s="177"/>
      <c r="AM334" s="14"/>
      <c r="AZ334" s="137"/>
      <c r="BA334" s="145"/>
      <c r="BB334" s="139"/>
    </row>
    <row r="335" spans="1:902" ht="19.5" customHeight="1">
      <c r="A335" s="140"/>
      <c r="B335" s="37"/>
      <c r="C335" s="37"/>
      <c r="D335" s="173"/>
      <c r="E335" s="48"/>
      <c r="F335" s="48"/>
      <c r="G335" s="142"/>
      <c r="H335" s="146">
        <v>0.44850000000000001</v>
      </c>
      <c r="I335" s="143">
        <v>1E-4</v>
      </c>
      <c r="J335" s="71">
        <v>0.13572999999999999</v>
      </c>
      <c r="K335" s="144">
        <v>1.0000000000000001E-5</v>
      </c>
      <c r="L335" s="135"/>
      <c r="M335" s="135"/>
      <c r="N335" s="135"/>
      <c r="O335" s="5"/>
      <c r="Q335" s="122"/>
      <c r="Y335" s="37"/>
      <c r="Z335" s="174"/>
      <c r="AA335" s="175"/>
      <c r="AI335" s="122"/>
      <c r="AJ335" s="176"/>
      <c r="AK335" s="176"/>
      <c r="AL335" s="177"/>
      <c r="AM335" s="14"/>
      <c r="AZ335" s="137"/>
      <c r="BA335" s="145"/>
      <c r="BB335" s="139"/>
    </row>
    <row r="336" spans="1:902" ht="19.5" customHeight="1">
      <c r="A336" s="140"/>
      <c r="B336" s="37"/>
      <c r="C336" s="37"/>
      <c r="D336" s="173"/>
      <c r="E336" s="48"/>
      <c r="F336" s="48"/>
      <c r="G336" s="142"/>
      <c r="H336" s="146">
        <v>0.49840000000000001</v>
      </c>
      <c r="I336" s="143">
        <v>1E-4</v>
      </c>
      <c r="J336" s="71">
        <v>7.8320000000000001E-2</v>
      </c>
      <c r="K336" s="144">
        <v>1.0000000000000001E-5</v>
      </c>
      <c r="L336" s="135"/>
      <c r="M336" s="135"/>
      <c r="N336" s="135"/>
      <c r="O336" s="5"/>
      <c r="Q336" s="122"/>
      <c r="Y336" s="37"/>
      <c r="Z336" s="174"/>
      <c r="AA336" s="175"/>
      <c r="AI336" s="122"/>
      <c r="AJ336" s="176"/>
      <c r="AK336" s="176"/>
      <c r="AL336" s="177"/>
      <c r="AM336" s="14"/>
      <c r="AZ336" s="137"/>
      <c r="BA336" s="145"/>
      <c r="BB336" s="139"/>
    </row>
    <row r="337" spans="1:82" ht="19.5" customHeight="1">
      <c r="A337" s="140"/>
      <c r="B337" s="37"/>
      <c r="C337" s="37"/>
      <c r="D337" s="173"/>
      <c r="E337" s="48"/>
      <c r="F337" s="48"/>
      <c r="G337" s="142"/>
      <c r="H337" s="146">
        <v>0.55530000000000002</v>
      </c>
      <c r="I337" s="143">
        <v>1E-4</v>
      </c>
      <c r="J337" s="71">
        <v>3.099E-2</v>
      </c>
      <c r="K337" s="144">
        <v>1.0000000000000001E-5</v>
      </c>
      <c r="L337" s="135"/>
      <c r="M337" s="135"/>
      <c r="N337" s="135"/>
      <c r="O337" s="5"/>
      <c r="Q337" s="122"/>
      <c r="Y337" s="37"/>
      <c r="Z337" s="174"/>
      <c r="AA337" s="175"/>
      <c r="AI337" s="122"/>
      <c r="AJ337" s="176"/>
      <c r="AK337" s="176"/>
      <c r="AL337" s="177"/>
      <c r="AM337" s="14"/>
      <c r="AZ337" s="137"/>
      <c r="BA337" s="145"/>
      <c r="BB337" s="139"/>
    </row>
    <row r="338" spans="1:82" ht="19.5" customHeight="1">
      <c r="A338" s="140"/>
      <c r="B338" s="37"/>
      <c r="C338" s="37"/>
      <c r="D338" s="173"/>
      <c r="E338" s="48"/>
      <c r="F338" s="48"/>
      <c r="G338" s="142"/>
      <c r="H338" s="146">
        <v>0.5968</v>
      </c>
      <c r="I338" s="143">
        <v>1E-4</v>
      </c>
      <c r="J338" s="71">
        <v>1.1939999999999999E-2</v>
      </c>
      <c r="K338" s="144">
        <v>1.0000000000000001E-5</v>
      </c>
      <c r="L338" s="135"/>
      <c r="M338" s="135"/>
      <c r="N338" s="135"/>
      <c r="O338" s="5"/>
      <c r="Q338" s="122"/>
      <c r="Y338" s="37"/>
      <c r="Z338" s="174"/>
      <c r="AA338" s="175"/>
      <c r="AI338" s="122"/>
      <c r="AJ338" s="176"/>
      <c r="AK338" s="176"/>
      <c r="AL338" s="177"/>
      <c r="AM338" s="14"/>
      <c r="AZ338" s="137"/>
      <c r="BA338" s="145"/>
      <c r="BB338" s="139"/>
    </row>
    <row r="339" spans="1:82" ht="19.5" customHeight="1">
      <c r="A339" s="140"/>
      <c r="B339" s="37"/>
      <c r="C339" s="37"/>
      <c r="D339" s="173"/>
      <c r="E339" s="48"/>
      <c r="F339" s="48"/>
      <c r="G339" s="142"/>
      <c r="H339" s="146">
        <v>0.65049999999999997</v>
      </c>
      <c r="I339" s="143">
        <v>1E-4</v>
      </c>
      <c r="J339" s="71">
        <v>2.5600000000000002E-3</v>
      </c>
      <c r="K339" s="144">
        <v>1.0000000000000001E-5</v>
      </c>
      <c r="L339" s="135"/>
      <c r="M339" s="135"/>
      <c r="N339" s="135"/>
      <c r="O339" s="5"/>
      <c r="Q339" s="122"/>
      <c r="Y339" s="37"/>
      <c r="Z339" s="174"/>
      <c r="AA339" s="175"/>
      <c r="AI339" s="122"/>
      <c r="AJ339" s="176"/>
      <c r="AK339" s="176"/>
      <c r="AL339" s="177"/>
      <c r="AM339" s="14"/>
      <c r="AZ339" s="137"/>
      <c r="BA339" s="145"/>
      <c r="BB339" s="139"/>
    </row>
    <row r="340" spans="1:82" ht="19.5" customHeight="1">
      <c r="A340" s="140"/>
      <c r="B340" s="37"/>
      <c r="C340" s="37"/>
      <c r="D340" s="173"/>
      <c r="E340" s="48"/>
      <c r="F340" s="48"/>
      <c r="G340" s="142"/>
      <c r="H340" s="178">
        <v>0.67600000000000005</v>
      </c>
      <c r="I340" s="143">
        <v>1E-4</v>
      </c>
      <c r="J340" s="150">
        <v>7.9000000000000001E-4</v>
      </c>
      <c r="K340" s="151">
        <v>1.0000000000000001E-5</v>
      </c>
      <c r="L340" s="135"/>
      <c r="M340" s="135"/>
      <c r="N340" s="135"/>
      <c r="O340" s="5"/>
      <c r="Q340" s="122"/>
      <c r="Y340" s="37"/>
      <c r="Z340" s="174"/>
      <c r="AA340" s="175"/>
      <c r="AI340" s="122"/>
      <c r="AJ340" s="176"/>
      <c r="AK340" s="176"/>
      <c r="AL340" s="177"/>
      <c r="AM340" s="14"/>
      <c r="AZ340" s="137"/>
      <c r="BA340" s="145"/>
      <c r="BB340" s="139"/>
    </row>
    <row r="341" spans="1:82" ht="19.5" customHeight="1">
      <c r="A341" s="140"/>
      <c r="B341" s="37"/>
      <c r="C341" s="37"/>
      <c r="D341" s="173"/>
      <c r="E341" s="48"/>
      <c r="F341" s="48"/>
      <c r="G341" s="142"/>
      <c r="H341" s="178">
        <v>0.70109999999999995</v>
      </c>
      <c r="I341" s="143">
        <v>1E-4</v>
      </c>
      <c r="J341" s="150">
        <v>-2.9999999999999997E-4</v>
      </c>
      <c r="K341" s="151">
        <v>1.0000000000000001E-5</v>
      </c>
      <c r="L341" s="135"/>
      <c r="M341" s="135"/>
      <c r="N341" s="135"/>
      <c r="O341" s="5"/>
      <c r="Q341" s="122"/>
      <c r="Y341" s="37"/>
      <c r="Z341" s="174"/>
      <c r="AA341" s="175"/>
      <c r="AI341" s="122"/>
      <c r="AJ341" s="176"/>
      <c r="AK341" s="176"/>
      <c r="AL341" s="177"/>
      <c r="AM341" s="14"/>
      <c r="AZ341" s="137"/>
      <c r="BA341" s="145"/>
      <c r="BB341" s="139"/>
    </row>
    <row r="342" spans="1:82" ht="19.5" customHeight="1">
      <c r="A342" s="140"/>
      <c r="B342" s="37"/>
      <c r="C342" s="37"/>
      <c r="D342" s="173"/>
      <c r="E342" s="48"/>
      <c r="F342" s="48"/>
      <c r="G342" s="142"/>
      <c r="H342" s="178">
        <v>0.73240000000000005</v>
      </c>
      <c r="I342" s="143">
        <v>1E-4</v>
      </c>
      <c r="J342" s="150">
        <v>-1.1900000000000001E-3</v>
      </c>
      <c r="K342" s="151">
        <v>1.0000000000000001E-5</v>
      </c>
      <c r="L342" s="135"/>
      <c r="M342" s="135"/>
      <c r="N342" s="135"/>
      <c r="O342" s="5"/>
      <c r="Q342" s="122"/>
      <c r="Y342" s="37"/>
      <c r="Z342" s="174"/>
      <c r="AA342" s="175"/>
      <c r="AI342" s="122"/>
      <c r="AJ342" s="176"/>
      <c r="AK342" s="176"/>
      <c r="AL342" s="177"/>
      <c r="AM342" s="14"/>
      <c r="AZ342" s="137"/>
      <c r="BA342" s="145"/>
      <c r="BB342" s="139"/>
    </row>
    <row r="343" spans="1:82" ht="19.5" customHeight="1">
      <c r="A343" s="140"/>
      <c r="B343" s="37"/>
      <c r="C343" s="37"/>
      <c r="D343" s="173"/>
      <c r="E343" s="48"/>
      <c r="F343" s="48"/>
      <c r="G343" s="142"/>
      <c r="H343" s="146">
        <v>0.76049999999999995</v>
      </c>
      <c r="I343" s="143">
        <v>1E-4</v>
      </c>
      <c r="J343" s="71">
        <v>-1.6999999999999999E-3</v>
      </c>
      <c r="K343" s="144">
        <v>1.0000000000000001E-5</v>
      </c>
      <c r="L343" s="135"/>
      <c r="M343" s="135"/>
      <c r="N343" s="135"/>
      <c r="O343" s="5"/>
      <c r="Q343" s="122"/>
      <c r="Y343" s="37"/>
      <c r="Z343" s="174"/>
      <c r="AA343" s="175"/>
      <c r="AI343" s="122"/>
      <c r="AJ343" s="176"/>
      <c r="AK343" s="176"/>
      <c r="AL343" s="177"/>
      <c r="AM343" s="14"/>
      <c r="AZ343" s="137"/>
      <c r="BA343" s="145"/>
      <c r="BB343" s="139"/>
    </row>
    <row r="344" spans="1:82" ht="19.5" customHeight="1">
      <c r="A344" s="140"/>
      <c r="B344" s="37"/>
      <c r="C344" s="37"/>
      <c r="D344" s="173"/>
      <c r="E344" s="48"/>
      <c r="F344" s="48"/>
      <c r="G344" s="142"/>
      <c r="H344" s="146">
        <v>0.79020000000000001</v>
      </c>
      <c r="I344" s="143">
        <v>1E-4</v>
      </c>
      <c r="J344" s="71">
        <v>-2.0300000000000001E-3</v>
      </c>
      <c r="K344" s="144">
        <v>1.0000000000000001E-5</v>
      </c>
      <c r="L344" s="135"/>
      <c r="M344" s="135"/>
      <c r="N344" s="135"/>
      <c r="O344" s="5"/>
      <c r="Q344" s="122"/>
      <c r="Y344" s="37"/>
      <c r="Z344" s="174"/>
      <c r="AA344" s="175"/>
      <c r="AI344" s="122"/>
      <c r="AJ344" s="176"/>
      <c r="AK344" s="176"/>
      <c r="AL344" s="177"/>
      <c r="AM344" s="14"/>
      <c r="AZ344" s="137"/>
      <c r="BA344" s="145"/>
      <c r="BB344" s="139"/>
    </row>
    <row r="345" spans="1:82" ht="19.5" customHeight="1">
      <c r="A345" s="140"/>
      <c r="B345" s="37"/>
      <c r="C345" s="37"/>
      <c r="D345" s="173"/>
      <c r="E345" s="48"/>
      <c r="F345" s="48"/>
      <c r="G345" s="142"/>
      <c r="H345" s="146">
        <v>0.82089999999999996</v>
      </c>
      <c r="I345" s="143">
        <v>1E-4</v>
      </c>
      <c r="J345" s="71">
        <v>-2.3400000000000001E-3</v>
      </c>
      <c r="K345" s="144">
        <v>1.0000000000000001E-5</v>
      </c>
      <c r="L345" s="135"/>
      <c r="M345" s="135"/>
      <c r="N345" s="135"/>
      <c r="O345" s="5"/>
      <c r="Q345" s="122"/>
      <c r="Y345" s="37"/>
      <c r="Z345" s="174"/>
      <c r="AA345" s="175"/>
      <c r="AI345" s="122"/>
      <c r="AJ345" s="176"/>
      <c r="AK345" s="176"/>
      <c r="AL345" s="177"/>
      <c r="AM345" s="14"/>
      <c r="AZ345" s="137"/>
      <c r="BA345" s="145"/>
      <c r="BB345" s="139"/>
    </row>
    <row r="346" spans="1:82" ht="19.5" customHeight="1">
      <c r="A346" s="140"/>
      <c r="B346" s="37"/>
      <c r="C346" s="37"/>
      <c r="D346" s="173"/>
      <c r="E346" s="48"/>
      <c r="F346" s="48"/>
      <c r="G346" s="142"/>
      <c r="H346" s="146">
        <v>0.85160000000000002</v>
      </c>
      <c r="I346" s="143">
        <v>1E-4</v>
      </c>
      <c r="J346" s="71">
        <v>-2.5300000000000001E-3</v>
      </c>
      <c r="K346" s="144">
        <v>1.0000000000000001E-5</v>
      </c>
      <c r="L346" s="135"/>
      <c r="M346" s="135"/>
      <c r="N346" s="135"/>
      <c r="O346" s="5"/>
      <c r="Q346" s="122"/>
      <c r="Y346" s="37"/>
      <c r="Z346" s="174"/>
      <c r="AA346" s="175"/>
      <c r="AI346" s="122"/>
      <c r="AJ346" s="176"/>
      <c r="AK346" s="176"/>
      <c r="AL346" s="177"/>
      <c r="AM346" s="14"/>
      <c r="AY346" s="5"/>
      <c r="AZ346" s="137"/>
      <c r="BA346" s="145"/>
      <c r="BB346" s="139"/>
    </row>
    <row r="347" spans="1:82" ht="19.5" customHeight="1">
      <c r="A347" s="140"/>
      <c r="B347" s="37"/>
      <c r="C347" s="37"/>
      <c r="D347" s="173"/>
      <c r="E347" s="48"/>
      <c r="F347" s="48"/>
      <c r="G347" s="142"/>
      <c r="H347" s="146">
        <v>0.87960000000000005</v>
      </c>
      <c r="I347" s="143">
        <v>1E-4</v>
      </c>
      <c r="J347" s="71">
        <v>-2.65E-3</v>
      </c>
      <c r="K347" s="144">
        <v>1.0000000000000001E-5</v>
      </c>
      <c r="L347" s="135"/>
      <c r="M347" s="135"/>
      <c r="N347" s="135"/>
      <c r="O347" s="5"/>
      <c r="Q347" s="122"/>
      <c r="Y347" s="37"/>
      <c r="Z347" s="174"/>
      <c r="AA347" s="175"/>
      <c r="AI347" s="122"/>
      <c r="AJ347" s="176"/>
      <c r="AK347" s="176"/>
      <c r="AL347" s="177"/>
      <c r="AM347" s="14"/>
      <c r="AY347" s="5"/>
      <c r="AZ347" s="137"/>
      <c r="BA347" s="145"/>
      <c r="BB347" s="139"/>
    </row>
    <row r="348" spans="1:82" ht="19.5" customHeight="1">
      <c r="A348" s="140"/>
      <c r="B348" s="37"/>
      <c r="C348" s="37"/>
      <c r="D348" s="173"/>
      <c r="E348" s="48"/>
      <c r="F348" s="48"/>
      <c r="G348" s="142"/>
      <c r="H348" s="146">
        <v>0.90629999999999999</v>
      </c>
      <c r="I348" s="143">
        <v>1E-4</v>
      </c>
      <c r="J348" s="71">
        <v>-2.7499999999999998E-3</v>
      </c>
      <c r="K348" s="144">
        <v>1.0000000000000001E-5</v>
      </c>
      <c r="L348" s="135"/>
      <c r="M348" s="135"/>
      <c r="N348" s="135"/>
      <c r="O348" s="5"/>
      <c r="Q348" s="122"/>
      <c r="Y348" s="37"/>
      <c r="Z348" s="174"/>
      <c r="AA348" s="175"/>
      <c r="AI348" s="122"/>
      <c r="AJ348" s="176"/>
      <c r="AK348" s="176"/>
      <c r="AL348" s="177"/>
      <c r="AM348" s="14"/>
      <c r="AS348" s="5"/>
      <c r="AY348" s="5"/>
      <c r="AZ348" s="137"/>
      <c r="BA348" s="145"/>
      <c r="BB348" s="139"/>
    </row>
    <row r="349" spans="1:82" ht="19.5" customHeight="1">
      <c r="A349" s="140"/>
      <c r="B349" s="37"/>
      <c r="C349" s="37"/>
      <c r="D349" s="173"/>
      <c r="E349" s="48"/>
      <c r="F349" s="48"/>
      <c r="G349" s="142"/>
      <c r="H349" s="146">
        <v>0.94179999999999997</v>
      </c>
      <c r="I349" s="143">
        <v>1E-4</v>
      </c>
      <c r="J349" s="71">
        <v>-2.8600000000000001E-3</v>
      </c>
      <c r="K349" s="144">
        <v>1.0000000000000001E-5</v>
      </c>
      <c r="L349" s="135"/>
      <c r="M349" s="135"/>
      <c r="N349" s="135"/>
      <c r="O349" s="5"/>
      <c r="Q349" s="122"/>
      <c r="Y349" s="37"/>
      <c r="Z349" s="174"/>
      <c r="AA349" s="175"/>
      <c r="AI349" s="122"/>
      <c r="AJ349" s="176"/>
      <c r="AK349" s="176"/>
      <c r="AL349" s="177"/>
      <c r="AM349" s="14"/>
      <c r="AY349" s="5"/>
      <c r="AZ349" s="137"/>
      <c r="BA349" s="145"/>
      <c r="BB349" s="139"/>
    </row>
    <row r="350" spans="1:82" ht="19.5" customHeight="1">
      <c r="A350" s="140"/>
      <c r="B350" s="37"/>
      <c r="C350" s="37"/>
      <c r="D350" s="173"/>
      <c r="E350" s="48"/>
      <c r="F350" s="48"/>
      <c r="G350" s="142"/>
      <c r="H350" s="146">
        <v>0.97199999999999998</v>
      </c>
      <c r="I350" s="143">
        <v>1E-4</v>
      </c>
      <c r="J350" s="71">
        <v>-2.8300000000000001E-3</v>
      </c>
      <c r="K350" s="144">
        <v>1.0000000000000001E-5</v>
      </c>
      <c r="L350" s="135"/>
      <c r="M350" s="135"/>
      <c r="N350" s="135"/>
      <c r="O350" s="5"/>
      <c r="Q350" s="122"/>
      <c r="Y350" s="37"/>
      <c r="Z350" s="174"/>
      <c r="AA350" s="175"/>
      <c r="AI350" s="122"/>
      <c r="AJ350" s="176"/>
      <c r="AK350" s="176"/>
      <c r="AL350" s="177"/>
      <c r="AM350" s="14"/>
      <c r="AY350" s="5"/>
      <c r="AZ350" s="137"/>
      <c r="BA350" s="145"/>
      <c r="BB350" s="139"/>
    </row>
    <row r="351" spans="1:82" ht="19.5" customHeight="1">
      <c r="A351" s="140"/>
      <c r="B351" s="37"/>
      <c r="C351" s="37"/>
      <c r="D351" s="173"/>
      <c r="E351" s="48"/>
      <c r="F351" s="48"/>
      <c r="G351" s="142"/>
      <c r="H351" s="153">
        <v>1.002</v>
      </c>
      <c r="I351" s="147">
        <v>1E-3</v>
      </c>
      <c r="J351" s="71">
        <v>-2.8600000000000001E-3</v>
      </c>
      <c r="K351" s="144">
        <v>1.0000000000000001E-5</v>
      </c>
      <c r="L351" s="135"/>
      <c r="M351" s="135"/>
      <c r="N351" s="135"/>
      <c r="O351" s="5"/>
      <c r="Q351" s="122"/>
      <c r="X351" s="122"/>
      <c r="Y351" s="37"/>
      <c r="Z351" s="174"/>
      <c r="AA351" s="175"/>
      <c r="AI351" s="122"/>
      <c r="AJ351" s="176"/>
      <c r="AK351" s="176"/>
      <c r="AL351" s="177"/>
      <c r="AM351" s="14"/>
      <c r="AY351" s="5"/>
      <c r="AZ351" s="137"/>
      <c r="BA351" s="145"/>
      <c r="BB351" s="139"/>
    </row>
    <row r="352" spans="1:82" ht="19.5" customHeight="1">
      <c r="A352" s="140"/>
      <c r="B352" s="37"/>
      <c r="C352" s="37"/>
      <c r="D352" s="173"/>
      <c r="E352" s="48"/>
      <c r="F352" s="48"/>
      <c r="G352" s="142"/>
      <c r="H352" s="153">
        <v>1.054</v>
      </c>
      <c r="I352" s="147">
        <v>1E-3</v>
      </c>
      <c r="J352" s="71">
        <v>-2.8800000000000002E-3</v>
      </c>
      <c r="K352" s="144">
        <v>1.0000000000000001E-5</v>
      </c>
      <c r="L352" s="135"/>
      <c r="M352" s="135"/>
      <c r="N352" s="135"/>
      <c r="O352" s="5"/>
      <c r="Q352" s="122"/>
      <c r="X352" s="122"/>
      <c r="Y352" s="37"/>
      <c r="Z352" s="174"/>
      <c r="AA352" s="175"/>
      <c r="AI352" s="122"/>
      <c r="AJ352" s="176"/>
      <c r="AK352" s="176"/>
      <c r="AL352" s="177"/>
      <c r="AM352" s="14"/>
      <c r="AY352" s="5"/>
      <c r="AZ352" s="137"/>
      <c r="BA352" s="145"/>
      <c r="BB352" s="139"/>
      <c r="BO352" s="5"/>
      <c r="BP352" s="5"/>
      <c r="BQ352" s="5"/>
      <c r="BR352" s="5"/>
      <c r="BS352" s="5"/>
      <c r="BT352" s="5"/>
      <c r="BU352" s="5"/>
      <c r="BV352" s="5"/>
      <c r="BW352" s="5"/>
      <c r="BX352" s="5"/>
      <c r="BY352" s="5"/>
      <c r="BZ352" s="5"/>
      <c r="CA352" s="5"/>
      <c r="CB352" s="5"/>
      <c r="CC352" s="5"/>
      <c r="CD352" s="5"/>
    </row>
    <row r="353" spans="1:82" ht="19.5" customHeight="1">
      <c r="A353" s="140"/>
      <c r="B353" s="37"/>
      <c r="C353" s="37"/>
      <c r="D353" s="173"/>
      <c r="E353" s="48"/>
      <c r="F353" s="48"/>
      <c r="G353" s="142"/>
      <c r="H353" s="153">
        <v>1.127</v>
      </c>
      <c r="I353" s="147">
        <v>1E-3</v>
      </c>
      <c r="J353" s="71">
        <v>-2.8800000000000002E-3</v>
      </c>
      <c r="K353" s="144">
        <v>1.0000000000000001E-5</v>
      </c>
      <c r="L353" s="135"/>
      <c r="M353" s="135"/>
      <c r="N353" s="135"/>
      <c r="O353" s="5"/>
      <c r="Q353" s="122"/>
      <c r="X353" s="122"/>
      <c r="Y353" s="37"/>
      <c r="Z353" s="174"/>
      <c r="AA353" s="175"/>
      <c r="AI353" s="122"/>
      <c r="AJ353" s="176"/>
      <c r="AK353" s="176"/>
      <c r="AL353" s="177"/>
      <c r="AM353" s="14"/>
      <c r="AY353" s="5"/>
      <c r="AZ353" s="137"/>
      <c r="BA353" s="145"/>
      <c r="BB353" s="139"/>
      <c r="BO353" s="5"/>
      <c r="BP353" s="5"/>
      <c r="BQ353" s="5"/>
      <c r="BR353" s="5"/>
      <c r="BS353" s="5"/>
      <c r="BT353" s="5"/>
      <c r="BU353" s="5"/>
      <c r="BV353" s="5"/>
      <c r="BW353" s="5"/>
      <c r="BX353" s="5"/>
      <c r="BY353" s="5"/>
      <c r="BZ353" s="5"/>
      <c r="CA353" s="5"/>
      <c r="CB353" s="5"/>
      <c r="CC353" s="5"/>
      <c r="CD353" s="5"/>
    </row>
    <row r="354" spans="1:82" ht="19.5" customHeight="1">
      <c r="A354" s="140"/>
      <c r="B354" s="37"/>
      <c r="C354" s="37"/>
      <c r="D354" s="173"/>
      <c r="E354" s="48"/>
      <c r="F354" s="48"/>
      <c r="G354" s="142"/>
      <c r="H354" s="153">
        <v>1.2</v>
      </c>
      <c r="I354" s="147">
        <v>1E-3</v>
      </c>
      <c r="J354" s="71">
        <v>-2.8900000000000002E-3</v>
      </c>
      <c r="K354" s="144">
        <v>1.0000000000000001E-5</v>
      </c>
      <c r="L354" s="135"/>
      <c r="M354" s="135"/>
      <c r="N354" s="135"/>
      <c r="O354" s="5"/>
      <c r="Q354" s="122"/>
      <c r="X354" s="122"/>
      <c r="Y354" s="37"/>
      <c r="Z354" s="174"/>
      <c r="AA354" s="175"/>
      <c r="AI354" s="122"/>
      <c r="AJ354" s="176"/>
      <c r="AK354" s="176"/>
      <c r="AL354" s="177"/>
      <c r="AM354" s="14"/>
      <c r="AY354" s="5"/>
      <c r="AZ354" s="137"/>
      <c r="BA354" s="145"/>
      <c r="BB354" s="139"/>
      <c r="BO354" s="5"/>
      <c r="BP354" s="5"/>
      <c r="BQ354" s="5"/>
      <c r="BR354" s="5"/>
      <c r="BS354" s="5"/>
      <c r="BT354" s="5"/>
      <c r="BU354" s="5"/>
      <c r="BV354" s="5"/>
      <c r="BW354" s="5"/>
      <c r="BX354" s="5"/>
      <c r="BY354" s="5"/>
      <c r="BZ354" s="5"/>
      <c r="CA354" s="5"/>
      <c r="CB354" s="5"/>
      <c r="CC354" s="5"/>
      <c r="CD354" s="5"/>
    </row>
    <row r="355" spans="1:82" ht="19.5" customHeight="1">
      <c r="A355" s="140"/>
      <c r="B355" s="37"/>
      <c r="C355" s="37"/>
      <c r="D355" s="173"/>
      <c r="E355" s="48"/>
      <c r="F355" s="48"/>
      <c r="G355" s="142"/>
      <c r="H355" s="153">
        <v>1.306</v>
      </c>
      <c r="I355" s="147">
        <v>1E-3</v>
      </c>
      <c r="J355" s="71">
        <v>-2.9099999999999998E-3</v>
      </c>
      <c r="K355" s="144">
        <v>1.0000000000000001E-5</v>
      </c>
      <c r="L355" s="135"/>
      <c r="M355" s="135"/>
      <c r="N355" s="135"/>
      <c r="O355" s="5"/>
      <c r="Q355" s="122"/>
      <c r="X355" s="122"/>
      <c r="Y355" s="37"/>
      <c r="Z355" s="174"/>
      <c r="AA355" s="175"/>
      <c r="AI355" s="122"/>
      <c r="AJ355" s="176"/>
      <c r="AK355" s="176"/>
      <c r="AL355" s="177"/>
      <c r="AM355" s="14"/>
      <c r="AY355" s="5"/>
      <c r="AZ355" s="137"/>
      <c r="BA355" s="145"/>
      <c r="BB355" s="139"/>
      <c r="BO355" s="5"/>
      <c r="BP355" s="5"/>
      <c r="BQ355" s="5"/>
      <c r="BR355" s="5"/>
      <c r="BS355" s="5"/>
      <c r="BT355" s="5"/>
      <c r="BU355" s="5"/>
      <c r="BV355" s="5"/>
      <c r="BW355" s="5"/>
      <c r="BX355" s="5"/>
      <c r="BY355" s="5"/>
      <c r="BZ355" s="5"/>
      <c r="CA355" s="5"/>
      <c r="CB355" s="5"/>
      <c r="CC355" s="5"/>
      <c r="CD355" s="5"/>
    </row>
    <row r="356" spans="1:82" ht="19.5" customHeight="1">
      <c r="A356" s="140"/>
      <c r="B356" s="37"/>
      <c r="C356" s="37"/>
      <c r="D356" s="173"/>
      <c r="E356" s="48"/>
      <c r="F356" s="48"/>
      <c r="G356" s="142"/>
      <c r="H356" s="153">
        <v>1.4990000000000001</v>
      </c>
      <c r="I356" s="147">
        <v>1E-3</v>
      </c>
      <c r="J356" s="71">
        <v>-2.9099999999999998E-3</v>
      </c>
      <c r="K356" s="144">
        <v>1.0000000000000001E-5</v>
      </c>
      <c r="L356" s="135"/>
      <c r="M356" s="135"/>
      <c r="N356" s="135"/>
      <c r="O356" s="5"/>
      <c r="Q356" s="122"/>
      <c r="X356" s="122"/>
      <c r="Y356" s="37"/>
      <c r="Z356" s="174"/>
      <c r="AA356" s="175"/>
      <c r="AI356" s="122"/>
      <c r="AJ356" s="176"/>
      <c r="AK356" s="176"/>
      <c r="AL356" s="177"/>
      <c r="AM356" s="14"/>
      <c r="AY356" s="5"/>
      <c r="AZ356" s="137"/>
      <c r="BA356" s="145"/>
      <c r="BB356" s="139"/>
      <c r="BO356" s="5"/>
      <c r="BP356" s="5"/>
      <c r="BQ356" s="5"/>
      <c r="BR356" s="5"/>
      <c r="BS356" s="5"/>
      <c r="BT356" s="5"/>
      <c r="BU356" s="5"/>
      <c r="BV356" s="5"/>
      <c r="BW356" s="5"/>
      <c r="BX356" s="5"/>
      <c r="BY356" s="5"/>
      <c r="BZ356" s="5"/>
      <c r="CA356" s="5"/>
      <c r="CB356" s="5"/>
      <c r="CC356" s="5"/>
      <c r="CD356" s="5"/>
    </row>
    <row r="357" spans="1:82" ht="19.5" customHeight="1">
      <c r="A357" s="140"/>
      <c r="B357" s="37"/>
      <c r="C357" s="37"/>
      <c r="D357" s="173"/>
      <c r="E357" s="48"/>
      <c r="F357" s="48"/>
      <c r="G357" s="142"/>
      <c r="H357" s="153">
        <v>2</v>
      </c>
      <c r="I357" s="147">
        <v>1E-3</v>
      </c>
      <c r="J357" s="71">
        <v>-2.9499999999999999E-3</v>
      </c>
      <c r="K357" s="144">
        <v>1.0000000000000001E-5</v>
      </c>
      <c r="L357" s="135"/>
      <c r="M357" s="135"/>
      <c r="N357" s="135"/>
      <c r="O357" s="5"/>
      <c r="Q357" s="122"/>
      <c r="X357" s="122"/>
      <c r="Y357" s="37"/>
      <c r="Z357" s="174"/>
      <c r="AA357" s="175"/>
      <c r="AI357" s="122"/>
      <c r="AJ357" s="176"/>
      <c r="AK357" s="176"/>
      <c r="AL357" s="177"/>
      <c r="AM357" s="14"/>
      <c r="AY357" s="5"/>
      <c r="AZ357" s="137"/>
      <c r="BA357" s="145"/>
      <c r="BB357" s="139"/>
      <c r="BO357" s="5"/>
      <c r="BP357" s="5"/>
      <c r="BQ357" s="5"/>
      <c r="BR357" s="5"/>
      <c r="BS357" s="5"/>
      <c r="BT357" s="5"/>
      <c r="BU357" s="5"/>
      <c r="BV357" s="5"/>
      <c r="BW357" s="5"/>
      <c r="BX357" s="5"/>
      <c r="BY357" s="5"/>
      <c r="BZ357" s="5"/>
      <c r="CA357" s="5"/>
      <c r="CB357" s="5"/>
      <c r="CC357" s="5"/>
      <c r="CD357" s="5"/>
    </row>
    <row r="358" spans="1:82" ht="19.5" customHeight="1">
      <c r="A358" s="140"/>
      <c r="B358" s="37"/>
      <c r="C358" s="37"/>
      <c r="D358" s="173"/>
      <c r="E358" s="48"/>
      <c r="F358" s="48"/>
      <c r="G358" s="142"/>
      <c r="H358" s="153">
        <v>2.4950000000000001</v>
      </c>
      <c r="I358" s="147">
        <v>1E-3</v>
      </c>
      <c r="J358" s="71">
        <v>-2.9399999999999999E-3</v>
      </c>
      <c r="K358" s="144">
        <v>1.0000000000000001E-5</v>
      </c>
      <c r="L358" s="135"/>
      <c r="M358" s="135"/>
      <c r="N358" s="135"/>
      <c r="O358" s="5"/>
      <c r="Q358" s="122"/>
      <c r="X358" s="122"/>
      <c r="Y358" s="37"/>
      <c r="Z358" s="174"/>
      <c r="AA358" s="175"/>
      <c r="AI358" s="122"/>
      <c r="AJ358" s="176"/>
      <c r="AK358" s="176"/>
      <c r="AL358" s="177"/>
      <c r="AM358" s="14"/>
      <c r="AY358" s="5"/>
      <c r="AZ358" s="137"/>
      <c r="BA358" s="145"/>
      <c r="BB358" s="139"/>
      <c r="BO358" s="5"/>
      <c r="BP358" s="5"/>
      <c r="BQ358" s="5"/>
      <c r="BR358" s="5"/>
      <c r="BS358" s="5"/>
      <c r="BT358" s="5"/>
      <c r="BU358" s="5"/>
      <c r="BV358" s="5"/>
      <c r="BW358" s="5"/>
      <c r="BX358" s="5"/>
      <c r="BY358" s="5"/>
      <c r="BZ358" s="5"/>
      <c r="CA358" s="5"/>
      <c r="CB358" s="5"/>
      <c r="CC358" s="5"/>
      <c r="CD358" s="5"/>
    </row>
    <row r="359" spans="1:82" ht="19.5" customHeight="1">
      <c r="A359" s="140"/>
      <c r="B359" s="37"/>
      <c r="C359" s="37"/>
      <c r="D359" s="173"/>
      <c r="E359" s="48"/>
      <c r="F359" s="48"/>
      <c r="G359" s="142"/>
      <c r="H359" s="153">
        <v>3.028</v>
      </c>
      <c r="I359" s="147">
        <v>1E-3</v>
      </c>
      <c r="J359" s="71">
        <v>-2.97E-3</v>
      </c>
      <c r="K359" s="144">
        <v>1.0000000000000001E-5</v>
      </c>
      <c r="L359" s="135"/>
      <c r="M359" s="135"/>
      <c r="N359" s="135"/>
      <c r="O359" s="5"/>
      <c r="Q359" s="122"/>
      <c r="X359" s="122"/>
      <c r="Y359" s="37"/>
      <c r="Z359" s="174"/>
      <c r="AA359" s="175"/>
      <c r="AI359" s="122"/>
      <c r="AJ359" s="176"/>
      <c r="AK359" s="176"/>
      <c r="AL359" s="177"/>
      <c r="AM359" s="14"/>
      <c r="AY359" s="5"/>
      <c r="AZ359" s="137"/>
      <c r="BA359" s="145"/>
      <c r="BB359" s="139"/>
      <c r="BO359" s="5"/>
      <c r="BP359" s="5"/>
      <c r="BQ359" s="5"/>
      <c r="BR359" s="5"/>
      <c r="BS359" s="5"/>
      <c r="BT359" s="5"/>
      <c r="BU359" s="5"/>
      <c r="BV359" s="5"/>
      <c r="BW359" s="5"/>
      <c r="BX359" s="5"/>
      <c r="BY359" s="5"/>
      <c r="BZ359" s="5"/>
      <c r="CA359" s="5"/>
      <c r="CB359" s="5"/>
      <c r="CC359" s="5"/>
      <c r="CD359" s="5"/>
    </row>
    <row r="360" spans="1:82" ht="19.5" customHeight="1">
      <c r="A360" s="140"/>
      <c r="B360" s="37"/>
      <c r="C360" s="37"/>
      <c r="D360" s="173"/>
      <c r="E360" s="48"/>
      <c r="F360" s="48"/>
      <c r="G360" s="142"/>
      <c r="H360" s="153">
        <v>3.504</v>
      </c>
      <c r="I360" s="147">
        <v>1E-3</v>
      </c>
      <c r="J360" s="71">
        <v>-2.98E-3</v>
      </c>
      <c r="K360" s="144">
        <v>1.0000000000000001E-5</v>
      </c>
      <c r="L360" s="135"/>
      <c r="M360" s="135"/>
      <c r="N360" s="135"/>
      <c r="O360" s="5"/>
      <c r="Q360" s="122"/>
      <c r="X360" s="122"/>
      <c r="Y360" s="37"/>
      <c r="Z360" s="174"/>
      <c r="AA360" s="175"/>
      <c r="AI360" s="122"/>
      <c r="AJ360" s="176"/>
      <c r="AK360" s="176"/>
      <c r="AL360" s="177"/>
      <c r="AM360" s="14"/>
      <c r="AY360" s="5"/>
      <c r="AZ360" s="137"/>
      <c r="BA360" s="145"/>
      <c r="BB360" s="139"/>
      <c r="BO360" s="5"/>
      <c r="BP360" s="5"/>
      <c r="BQ360" s="5"/>
      <c r="BR360" s="5"/>
      <c r="BS360" s="5"/>
      <c r="BT360" s="5"/>
      <c r="BU360" s="5"/>
      <c r="BV360" s="5"/>
      <c r="BW360" s="5"/>
      <c r="BX360" s="5"/>
      <c r="BY360" s="5"/>
      <c r="BZ360" s="5"/>
      <c r="CA360" s="5"/>
      <c r="CB360" s="5"/>
      <c r="CC360" s="5"/>
      <c r="CD360" s="5"/>
    </row>
    <row r="361" spans="1:82" ht="19.5" customHeight="1">
      <c r="A361" s="140"/>
      <c r="B361" s="37"/>
      <c r="C361" s="37"/>
      <c r="D361" s="173"/>
      <c r="E361" s="48"/>
      <c r="F361" s="48"/>
      <c r="G361" s="142"/>
      <c r="H361" s="153">
        <v>3.996</v>
      </c>
      <c r="I361" s="147">
        <v>1E-3</v>
      </c>
      <c r="J361" s="71">
        <v>-2.98E-3</v>
      </c>
      <c r="K361" s="144">
        <v>1.0000000000000001E-5</v>
      </c>
      <c r="L361" s="135"/>
      <c r="M361" s="135"/>
      <c r="N361" s="135"/>
      <c r="O361" s="5"/>
      <c r="Q361" s="122"/>
      <c r="X361" s="122"/>
      <c r="Y361" s="37"/>
      <c r="Z361" s="174"/>
      <c r="AA361" s="175"/>
      <c r="AI361" s="122"/>
      <c r="AJ361" s="176"/>
      <c r="AK361" s="176"/>
      <c r="AL361" s="177"/>
      <c r="AM361" s="14"/>
      <c r="AY361" s="5"/>
      <c r="AZ361" s="137"/>
      <c r="BA361" s="145"/>
      <c r="BB361" s="139"/>
      <c r="BO361" s="5"/>
      <c r="BP361" s="5"/>
      <c r="BQ361" s="5"/>
      <c r="BR361" s="5"/>
      <c r="BS361" s="5"/>
      <c r="BT361" s="5"/>
      <c r="BU361" s="5"/>
      <c r="BV361" s="5"/>
      <c r="BW361" s="5"/>
      <c r="BX361" s="5"/>
      <c r="BY361" s="5"/>
      <c r="BZ361" s="5"/>
      <c r="CA361" s="5"/>
      <c r="CB361" s="5"/>
      <c r="CC361" s="5"/>
      <c r="CD361" s="5"/>
    </row>
    <row r="362" spans="1:82" ht="19.5" customHeight="1">
      <c r="A362" s="140"/>
      <c r="B362" s="37"/>
      <c r="C362" s="37"/>
      <c r="D362" s="173"/>
      <c r="E362" s="48"/>
      <c r="F362" s="48"/>
      <c r="G362" s="142"/>
      <c r="H362" s="155">
        <v>4.2460000000000004</v>
      </c>
      <c r="I362" s="156">
        <v>1E-3</v>
      </c>
      <c r="J362" s="89">
        <v>-2.99E-3</v>
      </c>
      <c r="K362" s="157">
        <v>1.0000000000000001E-5</v>
      </c>
      <c r="L362" s="135"/>
      <c r="M362" s="135"/>
      <c r="N362" s="135"/>
      <c r="O362" s="5"/>
      <c r="Q362" s="122"/>
      <c r="R362" s="72"/>
      <c r="S362" s="19"/>
      <c r="T362" s="19"/>
      <c r="U362" s="19"/>
      <c r="V362" s="19"/>
      <c r="W362" s="19"/>
      <c r="X362" s="160"/>
      <c r="Y362" s="58"/>
      <c r="Z362" s="179"/>
      <c r="AA362" s="180"/>
      <c r="AB362" s="19"/>
      <c r="AC362" s="19"/>
      <c r="AD362" s="19"/>
      <c r="AE362" s="19"/>
      <c r="AF362" s="19"/>
      <c r="AG362" s="19"/>
      <c r="AH362" s="19"/>
      <c r="AI362" s="160"/>
      <c r="AJ362" s="181"/>
      <c r="AK362" s="181"/>
      <c r="AL362" s="182"/>
      <c r="AM362" s="72"/>
      <c r="AN362" s="19"/>
      <c r="AO362" s="19"/>
      <c r="AP362" s="19"/>
      <c r="AQ362" s="19"/>
      <c r="AR362" s="19"/>
      <c r="AS362" s="19"/>
      <c r="AT362" s="19"/>
      <c r="AU362" s="19"/>
      <c r="AV362" s="19"/>
      <c r="AW362" s="19"/>
      <c r="AX362" s="19"/>
      <c r="AY362" s="19"/>
      <c r="AZ362" s="162"/>
      <c r="BA362" s="163"/>
      <c r="BB362" s="163"/>
      <c r="BC362" s="14"/>
      <c r="BD362" s="5"/>
      <c r="BE362" s="5"/>
      <c r="BF362" s="5"/>
      <c r="BG362" s="5"/>
      <c r="BH362" s="5"/>
      <c r="BI362" s="5"/>
      <c r="BJ362" s="5"/>
      <c r="BK362" s="5"/>
      <c r="BL362" s="5"/>
      <c r="BM362" s="5"/>
      <c r="BN362" s="5"/>
      <c r="BO362" s="5"/>
      <c r="BP362" s="5"/>
      <c r="BQ362" s="5"/>
      <c r="BR362" s="5"/>
      <c r="BS362" s="5"/>
      <c r="BT362" s="5"/>
      <c r="BU362" s="5"/>
      <c r="BV362" s="5"/>
      <c r="BW362" s="5"/>
      <c r="BX362" s="5"/>
      <c r="BY362" s="5"/>
      <c r="BZ362" s="5"/>
      <c r="CA362" s="5"/>
      <c r="CB362" s="5"/>
      <c r="CC362" s="5"/>
      <c r="CD362" s="5"/>
    </row>
    <row r="363" spans="1:82" ht="19.5" customHeight="1">
      <c r="A363" s="127">
        <v>592</v>
      </c>
      <c r="B363" s="38">
        <v>8</v>
      </c>
      <c r="C363" s="38">
        <v>5</v>
      </c>
      <c r="D363" s="183"/>
      <c r="E363" s="41">
        <f>(299792458 / A363) / 10^3</f>
        <v>506.40617905405406</v>
      </c>
      <c r="F363" s="41">
        <f>(299792458 *(1 / A363)^2 * B363) / 10^3</f>
        <v>6.8433267439737042</v>
      </c>
      <c r="G363" s="129">
        <f>(299792458 * (1 / A363)^2 * C363) / 10^3</f>
        <v>4.2770792149835648</v>
      </c>
      <c r="H363" s="184">
        <v>1.1999999999999999E-3</v>
      </c>
      <c r="I363" s="131">
        <v>1E-4</v>
      </c>
      <c r="J363" s="80">
        <v>1.4412499999999999</v>
      </c>
      <c r="K363" s="133">
        <v>1.0000000000000001E-5</v>
      </c>
      <c r="L363" s="135"/>
      <c r="M363" s="135"/>
      <c r="N363" s="135"/>
      <c r="O363" s="5"/>
      <c r="Q363" s="122"/>
      <c r="X363" s="122"/>
      <c r="Y363" s="138">
        <v>395.46800000000002</v>
      </c>
      <c r="Z363" s="138">
        <v>5.8629199999999999</v>
      </c>
      <c r="AA363" s="172">
        <v>29.486499999999999</v>
      </c>
      <c r="AI363" s="122"/>
      <c r="AJ363" s="169">
        <v>741.32799999999997</v>
      </c>
      <c r="AK363" s="169" t="s">
        <v>50</v>
      </c>
      <c r="AL363" s="170" t="s">
        <v>50</v>
      </c>
      <c r="AM363" s="14"/>
      <c r="AY363" s="5"/>
      <c r="AZ363" s="171"/>
      <c r="BA363" s="138"/>
      <c r="BB363" s="138"/>
      <c r="BC363" s="14"/>
      <c r="BD363" s="5"/>
      <c r="BE363" s="5"/>
      <c r="BF363" s="5"/>
      <c r="BG363" s="5"/>
      <c r="BH363" s="5"/>
      <c r="BI363" s="5"/>
      <c r="BJ363" s="5"/>
      <c r="BK363" s="5"/>
      <c r="BL363" s="5"/>
      <c r="BM363" s="5"/>
      <c r="BN363" s="5"/>
      <c r="BO363" s="5"/>
      <c r="BP363" s="5"/>
      <c r="BQ363" s="5"/>
      <c r="BR363" s="5"/>
      <c r="BS363" s="5"/>
      <c r="BT363" s="5"/>
      <c r="BU363" s="5"/>
      <c r="BV363" s="5"/>
      <c r="BW363" s="5"/>
      <c r="BX363" s="5"/>
      <c r="BY363" s="5"/>
      <c r="BZ363" s="5"/>
      <c r="CA363" s="5"/>
      <c r="CB363" s="5"/>
      <c r="CC363" s="5"/>
      <c r="CD363" s="5"/>
    </row>
    <row r="364" spans="1:82" ht="19.5" customHeight="1">
      <c r="A364" s="140"/>
      <c r="B364" s="37"/>
      <c r="C364" s="37"/>
      <c r="D364" s="185"/>
      <c r="E364" s="48"/>
      <c r="F364" s="48"/>
      <c r="G364" s="142"/>
      <c r="H364" s="186">
        <v>7.2800000000000004E-2</v>
      </c>
      <c r="I364" s="143">
        <v>1E-4</v>
      </c>
      <c r="J364" s="187">
        <v>1.17509</v>
      </c>
      <c r="K364" s="144">
        <v>1.0000000000000001E-5</v>
      </c>
      <c r="L364" s="135"/>
      <c r="M364" s="135"/>
      <c r="N364" s="135"/>
      <c r="O364" s="5"/>
      <c r="Q364" s="122"/>
      <c r="Y364" s="188"/>
      <c r="Z364" s="188"/>
      <c r="AA364" s="139"/>
      <c r="AI364" s="122"/>
      <c r="AJ364" s="189"/>
      <c r="AK364" s="189"/>
      <c r="AL364" s="177"/>
      <c r="AM364" s="14"/>
      <c r="AZ364" s="137"/>
      <c r="BA364" s="145"/>
      <c r="BB364" s="139"/>
      <c r="BC364" s="5"/>
      <c r="BO364" s="5"/>
      <c r="BP364" s="5"/>
      <c r="BQ364" s="5"/>
      <c r="BR364" s="5"/>
      <c r="BS364" s="5"/>
      <c r="BT364" s="5"/>
      <c r="BU364" s="5"/>
      <c r="BV364" s="5"/>
      <c r="BW364" s="5"/>
      <c r="BX364" s="5"/>
      <c r="BY364" s="5"/>
      <c r="BZ364" s="5"/>
      <c r="CA364" s="5"/>
      <c r="CB364" s="5"/>
      <c r="CC364" s="5"/>
      <c r="CD364" s="5"/>
    </row>
    <row r="365" spans="1:82" ht="19.5" customHeight="1">
      <c r="A365" s="140"/>
      <c r="B365" s="37"/>
      <c r="C365" s="37"/>
      <c r="D365" s="185"/>
      <c r="E365" s="48"/>
      <c r="F365" s="48"/>
      <c r="G365" s="142"/>
      <c r="H365" s="190">
        <v>0.1202</v>
      </c>
      <c r="I365" s="143">
        <v>1E-4</v>
      </c>
      <c r="J365" s="187">
        <v>1.0057799999999999</v>
      </c>
      <c r="K365" s="144">
        <v>1.0000000000000001E-5</v>
      </c>
      <c r="L365" s="135"/>
      <c r="M365" s="135"/>
      <c r="N365" s="135"/>
      <c r="O365" s="5"/>
      <c r="Q365" s="122"/>
      <c r="Y365" s="188"/>
      <c r="Z365" s="188"/>
      <c r="AA365" s="139"/>
      <c r="AI365" s="122"/>
      <c r="AJ365" s="189"/>
      <c r="AK365" s="189"/>
      <c r="AL365" s="177"/>
      <c r="AM365" s="14"/>
      <c r="AZ365" s="137"/>
      <c r="BA365" s="145"/>
      <c r="BB365" s="139"/>
      <c r="BO365" s="5"/>
      <c r="BP365" s="5"/>
      <c r="BQ365" s="5"/>
      <c r="BR365" s="5"/>
      <c r="BS365" s="5"/>
      <c r="BT365" s="5"/>
      <c r="BU365" s="5"/>
      <c r="BV365" s="5"/>
      <c r="BW365" s="5"/>
      <c r="BX365" s="5"/>
      <c r="BY365" s="5"/>
      <c r="BZ365" s="5"/>
      <c r="CA365" s="5"/>
      <c r="CB365" s="5"/>
      <c r="CC365" s="5"/>
      <c r="CD365" s="5"/>
    </row>
    <row r="366" spans="1:82" ht="19.5">
      <c r="A366" s="140"/>
      <c r="B366" s="37"/>
      <c r="C366" s="37"/>
      <c r="D366" s="185"/>
      <c r="E366" s="48"/>
      <c r="F366" s="48"/>
      <c r="G366" s="142"/>
      <c r="H366" s="186">
        <v>0.19839999999999999</v>
      </c>
      <c r="I366" s="143">
        <v>1E-4</v>
      </c>
      <c r="J366" s="187">
        <v>0.75619999999999998</v>
      </c>
      <c r="K366" s="144">
        <v>1.0000000000000001E-5</v>
      </c>
      <c r="L366" s="135"/>
      <c r="M366" s="135"/>
      <c r="N366" s="135"/>
      <c r="O366" s="5"/>
      <c r="Q366" s="122"/>
      <c r="Y366" s="188"/>
      <c r="Z366" s="188"/>
      <c r="AA366" s="139"/>
      <c r="AI366" s="122"/>
      <c r="AJ366" s="189"/>
      <c r="AK366" s="189"/>
      <c r="AL366" s="177"/>
      <c r="AM366" s="14"/>
      <c r="AZ366" s="137"/>
      <c r="BA366" s="145"/>
      <c r="BB366" s="139"/>
      <c r="BO366" s="5"/>
      <c r="BP366" s="5"/>
      <c r="BQ366" s="5"/>
      <c r="BR366" s="5"/>
      <c r="BS366" s="5"/>
      <c r="BT366" s="5"/>
      <c r="BU366" s="5"/>
      <c r="BV366" s="5"/>
      <c r="BW366" s="5"/>
      <c r="BX366" s="5"/>
      <c r="BY366" s="5"/>
      <c r="BZ366" s="5"/>
      <c r="CA366" s="5"/>
      <c r="CB366" s="5"/>
      <c r="CC366" s="5"/>
      <c r="CD366" s="5"/>
    </row>
    <row r="367" spans="1:82" ht="19.5">
      <c r="A367" s="140"/>
      <c r="B367" s="37"/>
      <c r="C367" s="37"/>
      <c r="D367" s="185"/>
      <c r="E367" s="48"/>
      <c r="F367" s="48"/>
      <c r="G367" s="142"/>
      <c r="H367" s="190">
        <v>0.2555</v>
      </c>
      <c r="I367" s="143">
        <v>1E-4</v>
      </c>
      <c r="J367" s="187">
        <v>0.59730000000000005</v>
      </c>
      <c r="K367" s="144">
        <v>1.0000000000000001E-5</v>
      </c>
      <c r="L367" s="135"/>
      <c r="M367" s="135"/>
      <c r="N367" s="135"/>
      <c r="O367" s="5"/>
      <c r="Q367" s="122"/>
      <c r="Y367" s="188"/>
      <c r="Z367" s="188"/>
      <c r="AA367" s="139"/>
      <c r="AI367" s="122"/>
      <c r="AJ367" s="189"/>
      <c r="AK367" s="189"/>
      <c r="AL367" s="177"/>
      <c r="AM367" s="14"/>
      <c r="AZ367" s="137"/>
      <c r="BA367" s="145"/>
      <c r="BB367" s="139"/>
      <c r="BO367" s="5"/>
      <c r="BP367" s="5"/>
      <c r="BQ367" s="5"/>
      <c r="BR367" s="5"/>
      <c r="BS367" s="5"/>
      <c r="BT367" s="5"/>
      <c r="BU367" s="5"/>
      <c r="BV367" s="5"/>
      <c r="BW367" s="5"/>
      <c r="BX367" s="5"/>
      <c r="BY367" s="5"/>
      <c r="BZ367" s="5"/>
      <c r="CA367" s="5"/>
      <c r="CB367" s="5"/>
      <c r="CC367" s="5"/>
      <c r="CD367" s="5"/>
    </row>
    <row r="368" spans="1:82" ht="19.5">
      <c r="A368" s="140"/>
      <c r="B368" s="37"/>
      <c r="C368" s="37"/>
      <c r="D368" s="185"/>
      <c r="E368" s="48"/>
      <c r="F368" s="48"/>
      <c r="G368" s="142"/>
      <c r="H368" s="186">
        <v>0.30430000000000001</v>
      </c>
      <c r="I368" s="143">
        <v>1E-4</v>
      </c>
      <c r="J368" s="187">
        <v>0.47671999999999998</v>
      </c>
      <c r="K368" s="144">
        <v>1.0000000000000001E-5</v>
      </c>
      <c r="L368" s="135"/>
      <c r="M368" s="135"/>
      <c r="N368" s="135"/>
      <c r="O368" s="5"/>
      <c r="Q368" s="122"/>
      <c r="Y368" s="188"/>
      <c r="Z368" s="188"/>
      <c r="AA368" s="139"/>
      <c r="AI368" s="122"/>
      <c r="AJ368" s="189"/>
      <c r="AK368" s="189"/>
      <c r="AL368" s="177"/>
      <c r="AM368" s="14"/>
      <c r="AZ368" s="137"/>
      <c r="BA368" s="145"/>
      <c r="BB368" s="139"/>
      <c r="BO368" s="5"/>
      <c r="BP368" s="5"/>
      <c r="BQ368" s="5"/>
      <c r="BR368" s="5"/>
      <c r="BS368" s="5"/>
      <c r="BT368" s="5"/>
      <c r="BU368" s="5"/>
      <c r="BV368" s="5"/>
      <c r="BW368" s="5"/>
      <c r="BX368" s="5"/>
      <c r="BY368" s="5"/>
      <c r="BZ368" s="5"/>
      <c r="CA368" s="5"/>
      <c r="CB368" s="5"/>
      <c r="CC368" s="5"/>
      <c r="CD368" s="5"/>
    </row>
    <row r="369" spans="1:82" ht="19.5">
      <c r="A369" s="140"/>
      <c r="B369" s="37"/>
      <c r="C369" s="37"/>
      <c r="D369" s="185"/>
      <c r="E369" s="48"/>
      <c r="F369" s="48"/>
      <c r="G369" s="142"/>
      <c r="H369" s="186">
        <v>0.35599999999999998</v>
      </c>
      <c r="I369" s="143">
        <v>1E-4</v>
      </c>
      <c r="J369" s="187">
        <v>0.36509999999999998</v>
      </c>
      <c r="K369" s="144">
        <v>1.0000000000000001E-5</v>
      </c>
      <c r="L369" s="135"/>
      <c r="M369" s="135"/>
      <c r="N369" s="135"/>
      <c r="O369" s="5"/>
      <c r="Q369" s="122"/>
      <c r="Y369" s="188"/>
      <c r="Z369" s="188"/>
      <c r="AA369" s="139"/>
      <c r="AI369" s="122"/>
      <c r="AJ369" s="189"/>
      <c r="AK369" s="189"/>
      <c r="AL369" s="177"/>
      <c r="AM369" s="14"/>
      <c r="AZ369" s="137"/>
      <c r="BA369" s="145"/>
      <c r="BB369" s="139"/>
      <c r="BO369" s="5"/>
      <c r="BP369" s="5"/>
      <c r="BQ369" s="5"/>
      <c r="BR369" s="5"/>
      <c r="BS369" s="5"/>
      <c r="BT369" s="5"/>
      <c r="BU369" s="5"/>
      <c r="BV369" s="5"/>
      <c r="BW369" s="5"/>
      <c r="BX369" s="5"/>
      <c r="BY369" s="5"/>
      <c r="BZ369" s="5"/>
      <c r="CA369" s="5"/>
      <c r="CB369" s="5"/>
      <c r="CC369" s="5"/>
      <c r="CD369" s="5"/>
    </row>
    <row r="370" spans="1:82" ht="19.5" customHeight="1">
      <c r="A370" s="140"/>
      <c r="B370" s="37"/>
      <c r="C370" s="37"/>
      <c r="D370" s="185"/>
      <c r="E370" s="48"/>
      <c r="F370" s="48"/>
      <c r="G370" s="142"/>
      <c r="H370" s="186">
        <v>0.39850000000000002</v>
      </c>
      <c r="I370" s="143">
        <v>1E-4</v>
      </c>
      <c r="J370" s="187">
        <v>0.28436</v>
      </c>
      <c r="K370" s="144">
        <v>1.0000000000000001E-5</v>
      </c>
      <c r="L370" s="135"/>
      <c r="M370" s="135"/>
      <c r="N370" s="135"/>
      <c r="O370" s="5"/>
      <c r="Q370" s="122"/>
      <c r="Y370" s="188"/>
      <c r="Z370" s="188"/>
      <c r="AA370" s="139"/>
      <c r="AI370" s="122"/>
      <c r="AJ370" s="189"/>
      <c r="AK370" s="189"/>
      <c r="AL370" s="177"/>
      <c r="AM370" s="14"/>
      <c r="AZ370" s="137"/>
      <c r="BA370" s="145"/>
      <c r="BB370" s="139"/>
      <c r="BO370" s="5"/>
      <c r="BP370" s="5"/>
      <c r="BQ370" s="5"/>
      <c r="BR370" s="5"/>
      <c r="BS370" s="5"/>
      <c r="BT370" s="5"/>
      <c r="BU370" s="5"/>
      <c r="BV370" s="5"/>
      <c r="BW370" s="5"/>
      <c r="BX370" s="5"/>
      <c r="BY370" s="5"/>
      <c r="BZ370" s="5"/>
      <c r="CA370" s="5"/>
      <c r="CB370" s="5"/>
      <c r="CC370" s="5"/>
      <c r="CD370" s="5"/>
    </row>
    <row r="371" spans="1:82" ht="19.5" customHeight="1">
      <c r="A371" s="140"/>
      <c r="B371" s="37"/>
      <c r="C371" s="37"/>
      <c r="D371" s="185"/>
      <c r="E371" s="48"/>
      <c r="F371" s="48"/>
      <c r="G371" s="142"/>
      <c r="H371" s="186">
        <v>0.45229999999999998</v>
      </c>
      <c r="I371" s="143">
        <v>1E-4</v>
      </c>
      <c r="J371" s="187">
        <v>0.19616</v>
      </c>
      <c r="K371" s="144">
        <v>1.0000000000000001E-5</v>
      </c>
      <c r="L371" s="135"/>
      <c r="M371" s="135"/>
      <c r="N371" s="135"/>
      <c r="O371" s="5"/>
      <c r="Q371" s="122"/>
      <c r="Y371" s="188"/>
      <c r="Z371" s="188"/>
      <c r="AA371" s="139"/>
      <c r="AI371" s="122"/>
      <c r="AJ371" s="189"/>
      <c r="AK371" s="189"/>
      <c r="AL371" s="177"/>
      <c r="AM371" s="14"/>
      <c r="AZ371" s="137"/>
      <c r="BA371" s="145"/>
      <c r="BB371" s="139"/>
      <c r="BO371" s="5"/>
      <c r="BP371" s="5"/>
      <c r="BQ371" s="5"/>
      <c r="BR371" s="5"/>
      <c r="BS371" s="5"/>
      <c r="BT371" s="5"/>
      <c r="BU371" s="5"/>
      <c r="BV371" s="5"/>
      <c r="BW371" s="5"/>
      <c r="BX371" s="5"/>
      <c r="BY371" s="5"/>
      <c r="BZ371" s="5"/>
      <c r="CA371" s="5"/>
      <c r="CB371" s="5"/>
      <c r="CC371" s="5"/>
      <c r="CD371" s="5"/>
    </row>
    <row r="372" spans="1:82" ht="19.5" customHeight="1">
      <c r="A372" s="140"/>
      <c r="B372" s="37"/>
      <c r="C372" s="37"/>
      <c r="D372" s="185"/>
      <c r="E372" s="48"/>
      <c r="F372" s="48"/>
      <c r="G372" s="142"/>
      <c r="H372" s="186">
        <v>0.50090000000000001</v>
      </c>
      <c r="I372" s="143">
        <v>1E-4</v>
      </c>
      <c r="J372" s="187">
        <v>0.12877</v>
      </c>
      <c r="K372" s="144">
        <v>1.0000000000000001E-5</v>
      </c>
      <c r="L372" s="135"/>
      <c r="M372" s="135"/>
      <c r="N372" s="135"/>
      <c r="O372" s="5"/>
      <c r="Q372" s="122"/>
      <c r="Y372" s="188"/>
      <c r="Z372" s="188"/>
      <c r="AA372" s="139"/>
      <c r="AI372" s="122"/>
      <c r="AJ372" s="189"/>
      <c r="AK372" s="189"/>
      <c r="AL372" s="177"/>
      <c r="AM372" s="14"/>
      <c r="AZ372" s="137"/>
      <c r="BA372" s="145"/>
      <c r="BB372" s="139"/>
      <c r="BO372" s="5"/>
      <c r="BP372" s="5"/>
      <c r="BQ372" s="5"/>
      <c r="BR372" s="5"/>
      <c r="BS372" s="5"/>
      <c r="BT372" s="5"/>
      <c r="BU372" s="5"/>
      <c r="BV372" s="5"/>
      <c r="BW372" s="5"/>
      <c r="BX372" s="5"/>
      <c r="BY372" s="5"/>
      <c r="BZ372" s="5"/>
      <c r="CA372" s="5"/>
      <c r="CB372" s="5"/>
      <c r="CC372" s="5"/>
      <c r="CD372" s="5"/>
    </row>
    <row r="373" spans="1:82" ht="19.5" customHeight="1">
      <c r="A373" s="140"/>
      <c r="B373" s="37"/>
      <c r="C373" s="37"/>
      <c r="D373" s="185"/>
      <c r="E373" s="48"/>
      <c r="F373" s="48"/>
      <c r="G373" s="142"/>
      <c r="H373" s="186">
        <v>0.54949999999999999</v>
      </c>
      <c r="I373" s="143">
        <v>1E-4</v>
      </c>
      <c r="J373" s="187">
        <v>7.3050000000000004E-2</v>
      </c>
      <c r="K373" s="144">
        <v>1.0000000000000001E-5</v>
      </c>
      <c r="L373" s="135"/>
      <c r="M373" s="135"/>
      <c r="N373" s="135"/>
      <c r="O373" s="5"/>
      <c r="Q373" s="122"/>
      <c r="Y373" s="188"/>
      <c r="Z373" s="188"/>
      <c r="AA373" s="139"/>
      <c r="AI373" s="122"/>
      <c r="AJ373" s="189"/>
      <c r="AK373" s="189"/>
      <c r="AL373" s="177"/>
      <c r="AM373" s="14"/>
      <c r="AZ373" s="137"/>
      <c r="BA373" s="145"/>
      <c r="BB373" s="139"/>
      <c r="BO373" s="5"/>
      <c r="BP373" s="5"/>
      <c r="BQ373" s="5"/>
      <c r="BR373" s="5"/>
      <c r="BS373" s="5"/>
      <c r="BT373" s="5"/>
      <c r="BU373" s="5"/>
      <c r="BV373" s="5"/>
      <c r="BW373" s="5"/>
      <c r="BX373" s="5"/>
      <c r="BY373" s="5"/>
      <c r="BZ373" s="5"/>
      <c r="CA373" s="5"/>
      <c r="CB373" s="5"/>
      <c r="CC373" s="5"/>
      <c r="CD373" s="5"/>
    </row>
    <row r="374" spans="1:82" ht="19.5" customHeight="1">
      <c r="A374" s="140"/>
      <c r="B374" s="37"/>
      <c r="C374" s="37"/>
      <c r="D374" s="185"/>
      <c r="E374" s="48"/>
      <c r="F374" s="48"/>
      <c r="G374" s="142"/>
      <c r="H374" s="186">
        <v>0.6048</v>
      </c>
      <c r="I374" s="143">
        <v>1E-4</v>
      </c>
      <c r="J374" s="187">
        <v>2.8479999999999998E-2</v>
      </c>
      <c r="K374" s="144">
        <v>1.0000000000000001E-5</v>
      </c>
      <c r="L374" s="135"/>
      <c r="M374" s="135"/>
      <c r="N374" s="135"/>
      <c r="O374" s="5"/>
      <c r="Q374" s="122"/>
      <c r="Y374" s="188"/>
      <c r="Z374" s="188"/>
      <c r="AA374" s="139"/>
      <c r="AI374" s="122"/>
      <c r="AJ374" s="189"/>
      <c r="AK374" s="189"/>
      <c r="AL374" s="177"/>
      <c r="AM374" s="14"/>
      <c r="AZ374" s="137"/>
      <c r="BA374" s="145"/>
      <c r="BB374" s="139"/>
      <c r="BO374" s="5"/>
      <c r="BP374" s="5"/>
      <c r="BQ374" s="5"/>
      <c r="BR374" s="5"/>
      <c r="BS374" s="5"/>
      <c r="BT374" s="5"/>
      <c r="BU374" s="5"/>
      <c r="BV374" s="5"/>
      <c r="BW374" s="5"/>
      <c r="BX374" s="5"/>
      <c r="BY374" s="5"/>
      <c r="BZ374" s="5"/>
      <c r="CA374" s="5"/>
      <c r="CB374" s="5"/>
      <c r="CC374" s="5"/>
      <c r="CD374" s="5"/>
    </row>
    <row r="375" spans="1:82" ht="19.5" customHeight="1">
      <c r="A375" s="140"/>
      <c r="B375" s="37"/>
      <c r="C375" s="37"/>
      <c r="D375" s="185"/>
      <c r="E375" s="48"/>
      <c r="F375" s="48"/>
      <c r="G375" s="142"/>
      <c r="H375" s="186">
        <v>0.63829999999999998</v>
      </c>
      <c r="I375" s="143">
        <v>1E-4</v>
      </c>
      <c r="J375" s="187">
        <v>1.32E-2</v>
      </c>
      <c r="K375" s="144">
        <v>1.0000000000000001E-5</v>
      </c>
      <c r="L375" s="135"/>
      <c r="M375" s="135"/>
      <c r="N375" s="135"/>
      <c r="O375" s="5"/>
      <c r="Q375" s="122"/>
      <c r="Y375" s="188"/>
      <c r="Z375" s="188"/>
      <c r="AA375" s="139"/>
      <c r="AI375" s="122"/>
      <c r="AJ375" s="189"/>
      <c r="AK375" s="189"/>
      <c r="AL375" s="177"/>
      <c r="AM375" s="14"/>
      <c r="AZ375" s="137"/>
      <c r="BA375" s="145"/>
      <c r="BB375" s="139"/>
      <c r="BO375" s="5"/>
      <c r="BP375" s="5"/>
      <c r="BQ375" s="5"/>
      <c r="BR375" s="5"/>
      <c r="BS375" s="5"/>
      <c r="BT375" s="5"/>
      <c r="BU375" s="5"/>
      <c r="BV375" s="5"/>
      <c r="BW375" s="5"/>
      <c r="BX375" s="5"/>
      <c r="BY375" s="5"/>
      <c r="BZ375" s="5"/>
      <c r="CA375" s="5"/>
      <c r="CB375" s="5"/>
      <c r="CC375" s="5"/>
      <c r="CD375" s="5"/>
    </row>
    <row r="376" spans="1:82" ht="19.5" customHeight="1">
      <c r="A376" s="140"/>
      <c r="B376" s="37"/>
      <c r="C376" s="37"/>
      <c r="D376" s="185"/>
      <c r="E376" s="48"/>
      <c r="F376" s="48"/>
      <c r="G376" s="142"/>
      <c r="H376" s="186">
        <v>0.67800000000000005</v>
      </c>
      <c r="I376" s="143">
        <v>1E-4</v>
      </c>
      <c r="J376" s="187">
        <v>4.9800000000000001E-3</v>
      </c>
      <c r="K376" s="144">
        <v>1.0000000000000001E-5</v>
      </c>
      <c r="L376" s="135"/>
      <c r="M376" s="135"/>
      <c r="N376" s="135"/>
      <c r="O376" s="5"/>
      <c r="Q376" s="122"/>
      <c r="Y376" s="188"/>
      <c r="Z376" s="188"/>
      <c r="AA376" s="139"/>
      <c r="AI376" s="122"/>
      <c r="AJ376" s="189"/>
      <c r="AK376" s="189"/>
      <c r="AL376" s="177"/>
      <c r="AM376" s="14"/>
      <c r="AZ376" s="137"/>
      <c r="BA376" s="145"/>
      <c r="BB376" s="139"/>
      <c r="BO376" s="5"/>
      <c r="BP376" s="5"/>
      <c r="BQ376" s="5"/>
      <c r="BR376" s="5"/>
      <c r="BS376" s="5"/>
      <c r="BT376" s="5"/>
      <c r="BU376" s="5"/>
      <c r="BV376" s="5"/>
      <c r="BW376" s="5"/>
      <c r="BX376" s="5"/>
      <c r="BY376" s="5"/>
      <c r="BZ376" s="5"/>
      <c r="CA376" s="5"/>
      <c r="CB376" s="5"/>
      <c r="CC376" s="5"/>
      <c r="CD376" s="5"/>
    </row>
    <row r="377" spans="1:82" ht="19.5" customHeight="1">
      <c r="A377" s="140"/>
      <c r="B377" s="37"/>
      <c r="C377" s="37"/>
      <c r="D377" s="185"/>
      <c r="E377" s="48"/>
      <c r="F377" s="48"/>
      <c r="G377" s="142"/>
      <c r="H377" s="191">
        <v>0.71909999999999996</v>
      </c>
      <c r="I377" s="192">
        <v>1E-4</v>
      </c>
      <c r="J377" s="193">
        <v>1.15E-3</v>
      </c>
      <c r="K377" s="151">
        <v>1.0000000000000001E-5</v>
      </c>
      <c r="L377" s="135"/>
      <c r="M377" s="135"/>
      <c r="N377" s="135"/>
      <c r="O377" s="5"/>
      <c r="Q377" s="122"/>
      <c r="Y377" s="188"/>
      <c r="Z377" s="188"/>
      <c r="AA377" s="139"/>
      <c r="AI377" s="122"/>
      <c r="AJ377" s="189"/>
      <c r="AK377" s="189"/>
      <c r="AL377" s="177"/>
      <c r="AM377" s="14"/>
      <c r="AZ377" s="137"/>
      <c r="BA377" s="145"/>
      <c r="BB377" s="139"/>
      <c r="BO377" s="5"/>
      <c r="BP377" s="5"/>
      <c r="BQ377" s="5"/>
      <c r="BR377" s="5"/>
      <c r="BS377" s="5"/>
      <c r="BT377" s="5"/>
      <c r="BU377" s="5"/>
      <c r="BV377" s="5"/>
      <c r="BW377" s="5"/>
      <c r="BX377" s="5"/>
      <c r="BY377" s="5"/>
      <c r="BZ377" s="5"/>
      <c r="CA377" s="5"/>
      <c r="CB377" s="5"/>
      <c r="CC377" s="5"/>
      <c r="CD377" s="5"/>
    </row>
    <row r="378" spans="1:82" ht="19.5" customHeight="1">
      <c r="A378" s="140"/>
      <c r="B378" s="37"/>
      <c r="C378" s="37"/>
      <c r="D378" s="185"/>
      <c r="E378" s="48"/>
      <c r="F378" s="48"/>
      <c r="G378" s="142"/>
      <c r="H378" s="191">
        <v>0.74790000000000001</v>
      </c>
      <c r="I378" s="192">
        <v>1E-4</v>
      </c>
      <c r="J378" s="193">
        <v>-3.4000000000000002E-4</v>
      </c>
      <c r="K378" s="151">
        <v>1.0000000000000001E-5</v>
      </c>
      <c r="L378" s="135"/>
      <c r="M378" s="135"/>
      <c r="N378" s="135"/>
      <c r="O378" s="5"/>
      <c r="Q378" s="122"/>
      <c r="Y378" s="188"/>
      <c r="Z378" s="188"/>
      <c r="AA378" s="139"/>
      <c r="AI378" s="122"/>
      <c r="AJ378" s="189"/>
      <c r="AK378" s="189"/>
      <c r="AL378" s="177"/>
      <c r="AM378" s="14"/>
      <c r="AZ378" s="137"/>
      <c r="BA378" s="145"/>
      <c r="BB378" s="139"/>
      <c r="BO378" s="5"/>
      <c r="BP378" s="5"/>
      <c r="BQ378" s="5"/>
      <c r="BR378" s="5"/>
      <c r="BS378" s="5"/>
      <c r="BT378" s="5"/>
      <c r="BU378" s="5"/>
      <c r="BV378" s="5"/>
      <c r="BW378" s="5"/>
      <c r="BX378" s="5"/>
      <c r="BY378" s="5"/>
      <c r="BZ378" s="5"/>
      <c r="CA378" s="5"/>
      <c r="CB378" s="5"/>
      <c r="CC378" s="5"/>
      <c r="CD378" s="5"/>
    </row>
    <row r="379" spans="1:82" ht="19.5" customHeight="1">
      <c r="A379" s="140"/>
      <c r="B379" s="37"/>
      <c r="C379" s="37"/>
      <c r="D379" s="185"/>
      <c r="E379" s="48"/>
      <c r="F379" s="48"/>
      <c r="G379" s="142"/>
      <c r="H379" s="191">
        <v>0.77159999999999995</v>
      </c>
      <c r="I379" s="192">
        <v>1E-4</v>
      </c>
      <c r="J379" s="193">
        <v>-1.16E-3</v>
      </c>
      <c r="K379" s="151">
        <v>1.0000000000000001E-5</v>
      </c>
      <c r="L379" s="135"/>
      <c r="M379" s="135"/>
      <c r="N379" s="135"/>
      <c r="O379" s="5"/>
      <c r="Q379" s="122"/>
      <c r="Y379" s="188"/>
      <c r="Z379" s="188"/>
      <c r="AA379" s="139"/>
      <c r="AI379" s="122"/>
      <c r="AJ379" s="189"/>
      <c r="AK379" s="189"/>
      <c r="AL379" s="177"/>
      <c r="AM379" s="14"/>
      <c r="AZ379" s="137"/>
      <c r="BA379" s="145"/>
      <c r="BB379" s="139"/>
      <c r="BO379" s="5"/>
      <c r="BP379" s="5"/>
      <c r="BQ379" s="5"/>
      <c r="BR379" s="5"/>
      <c r="BS379" s="5"/>
      <c r="BT379" s="5"/>
      <c r="BU379" s="5"/>
      <c r="BV379" s="5"/>
      <c r="BW379" s="5"/>
      <c r="BX379" s="5"/>
      <c r="BY379" s="5"/>
      <c r="BZ379" s="5"/>
      <c r="CA379" s="5"/>
      <c r="CB379" s="5"/>
      <c r="CC379" s="5"/>
      <c r="CD379" s="5"/>
    </row>
    <row r="380" spans="1:82" ht="19.5" customHeight="1">
      <c r="A380" s="140"/>
      <c r="B380" s="37"/>
      <c r="C380" s="37"/>
      <c r="D380" s="185"/>
      <c r="E380" s="48"/>
      <c r="F380" s="48"/>
      <c r="G380" s="142"/>
      <c r="H380" s="186">
        <v>0.79690000000000005</v>
      </c>
      <c r="I380" s="143">
        <v>1E-4</v>
      </c>
      <c r="J380" s="187">
        <v>-1.7700000000000001E-3</v>
      </c>
      <c r="K380" s="144">
        <v>1.0000000000000001E-5</v>
      </c>
      <c r="L380" s="135"/>
      <c r="M380" s="135"/>
      <c r="N380" s="135"/>
      <c r="O380" s="5"/>
      <c r="Q380" s="122"/>
      <c r="Y380" s="188"/>
      <c r="Z380" s="188"/>
      <c r="AA380" s="139"/>
      <c r="AI380" s="122"/>
      <c r="AJ380" s="189"/>
      <c r="AK380" s="189"/>
      <c r="AL380" s="177"/>
      <c r="AM380" s="14"/>
      <c r="AZ380" s="137"/>
      <c r="BA380" s="145"/>
      <c r="BB380" s="139"/>
      <c r="BO380" s="5"/>
      <c r="BP380" s="5"/>
      <c r="BQ380" s="5"/>
      <c r="BR380" s="5"/>
      <c r="BS380" s="5"/>
      <c r="BT380" s="5"/>
      <c r="BU380" s="5"/>
      <c r="BV380" s="5"/>
      <c r="BW380" s="5"/>
      <c r="BX380" s="5"/>
      <c r="BY380" s="5"/>
      <c r="BZ380" s="5"/>
      <c r="CA380" s="5"/>
      <c r="CB380" s="5"/>
      <c r="CC380" s="5"/>
      <c r="CD380" s="5"/>
    </row>
    <row r="381" spans="1:82" ht="19.5" customHeight="1">
      <c r="A381" s="140"/>
      <c r="B381" s="37"/>
      <c r="C381" s="37"/>
      <c r="D381" s="185"/>
      <c r="E381" s="48"/>
      <c r="F381" s="48"/>
      <c r="G381" s="142"/>
      <c r="H381" s="186">
        <v>0.82809999999999995</v>
      </c>
      <c r="I381" s="143">
        <v>1E-4</v>
      </c>
      <c r="J381" s="187">
        <v>-2.3600000000000001E-3</v>
      </c>
      <c r="K381" s="144">
        <v>1.0000000000000001E-5</v>
      </c>
      <c r="L381" s="135"/>
      <c r="M381" s="135"/>
      <c r="N381" s="135"/>
      <c r="O381" s="5"/>
      <c r="Q381" s="122"/>
      <c r="Y381" s="188"/>
      <c r="Z381" s="188"/>
      <c r="AA381" s="139"/>
      <c r="AI381" s="122"/>
      <c r="AJ381" s="189"/>
      <c r="AK381" s="189"/>
      <c r="AL381" s="177"/>
      <c r="AM381" s="14"/>
      <c r="AZ381" s="137"/>
      <c r="BA381" s="145"/>
      <c r="BB381" s="139"/>
      <c r="BO381" s="5"/>
      <c r="BP381" s="5"/>
      <c r="BQ381" s="5"/>
      <c r="BR381" s="5"/>
      <c r="BS381" s="5"/>
      <c r="BT381" s="5"/>
      <c r="BU381" s="5"/>
      <c r="BV381" s="5"/>
      <c r="BW381" s="5"/>
      <c r="BX381" s="5"/>
      <c r="BY381" s="5"/>
      <c r="BZ381" s="5"/>
      <c r="CA381" s="5"/>
      <c r="CB381" s="5"/>
      <c r="CC381" s="5"/>
      <c r="CD381" s="5"/>
    </row>
    <row r="382" spans="1:82" ht="19.5" customHeight="1">
      <c r="A382" s="140"/>
      <c r="B382" s="37"/>
      <c r="C382" s="37"/>
      <c r="D382" s="185"/>
      <c r="E382" s="48"/>
      <c r="F382" s="48"/>
      <c r="G382" s="142"/>
      <c r="H382" s="186">
        <v>0.86099999999999999</v>
      </c>
      <c r="I382" s="143">
        <v>1E-4</v>
      </c>
      <c r="J382" s="187">
        <v>-2.8300000000000001E-3</v>
      </c>
      <c r="K382" s="144">
        <v>1.0000000000000001E-5</v>
      </c>
      <c r="L382" s="135"/>
      <c r="M382" s="135"/>
      <c r="N382" s="135"/>
      <c r="O382" s="5"/>
      <c r="Q382" s="122"/>
      <c r="Y382" s="188"/>
      <c r="Z382" s="188"/>
      <c r="AA382" s="139"/>
      <c r="AI382" s="122"/>
      <c r="AJ382" s="189"/>
      <c r="AK382" s="189"/>
      <c r="AL382" s="177"/>
      <c r="AM382" s="14"/>
      <c r="AZ382" s="137"/>
      <c r="BA382" s="145"/>
      <c r="BB382" s="139"/>
      <c r="BO382" s="5"/>
      <c r="BP382" s="5"/>
      <c r="BQ382" s="5"/>
      <c r="BR382" s="5"/>
      <c r="BS382" s="5"/>
      <c r="BT382" s="5"/>
      <c r="BU382" s="5"/>
      <c r="BV382" s="5"/>
      <c r="BW382" s="5"/>
      <c r="BX382" s="5"/>
      <c r="BY382" s="5"/>
      <c r="BZ382" s="5"/>
      <c r="CA382" s="5"/>
      <c r="CB382" s="5"/>
      <c r="CC382" s="5"/>
      <c r="CD382" s="5"/>
    </row>
    <row r="383" spans="1:82" ht="19.5" customHeight="1">
      <c r="A383" s="140"/>
      <c r="B383" s="37"/>
      <c r="C383" s="37"/>
      <c r="D383" s="185"/>
      <c r="E383" s="48"/>
      <c r="F383" s="48"/>
      <c r="G383" s="142"/>
      <c r="H383" s="186">
        <v>0.89229999999999998</v>
      </c>
      <c r="I383" s="143">
        <v>1E-4</v>
      </c>
      <c r="J383" s="187">
        <v>-3.0899999999999999E-3</v>
      </c>
      <c r="K383" s="144">
        <v>1.0000000000000001E-5</v>
      </c>
      <c r="L383" s="135"/>
      <c r="M383" s="135"/>
      <c r="N383" s="135"/>
      <c r="O383" s="5"/>
      <c r="Q383" s="122"/>
      <c r="Y383" s="188"/>
      <c r="Z383" s="188"/>
      <c r="AA383" s="139"/>
      <c r="AI383" s="122"/>
      <c r="AJ383" s="189"/>
      <c r="AK383" s="189"/>
      <c r="AL383" s="177"/>
      <c r="AM383" s="14"/>
      <c r="AZ383" s="137"/>
      <c r="BA383" s="145"/>
      <c r="BB383" s="139"/>
      <c r="BO383" s="5"/>
      <c r="BP383" s="5"/>
      <c r="BQ383" s="5"/>
      <c r="BR383" s="5"/>
      <c r="BS383" s="5"/>
      <c r="BT383" s="5"/>
      <c r="BU383" s="5"/>
      <c r="BV383" s="5"/>
      <c r="BW383" s="5"/>
      <c r="BX383" s="5"/>
      <c r="BY383" s="5"/>
      <c r="BZ383" s="5"/>
      <c r="CA383" s="5"/>
      <c r="CB383" s="5"/>
      <c r="CC383" s="5"/>
      <c r="CD383" s="5"/>
    </row>
    <row r="384" spans="1:82" ht="19.5" customHeight="1">
      <c r="A384" s="140"/>
      <c r="B384" s="37"/>
      <c r="C384" s="37"/>
      <c r="D384" s="185"/>
      <c r="E384" s="48"/>
      <c r="F384" s="48"/>
      <c r="G384" s="142"/>
      <c r="H384" s="186">
        <v>0.92010000000000003</v>
      </c>
      <c r="I384" s="143">
        <v>1E-4</v>
      </c>
      <c r="J384" s="187">
        <v>-3.2599999999999999E-3</v>
      </c>
      <c r="K384" s="144">
        <v>1.0000000000000001E-5</v>
      </c>
      <c r="L384" s="135"/>
      <c r="M384" s="135"/>
      <c r="N384" s="135"/>
      <c r="O384" s="5"/>
      <c r="Q384" s="122"/>
      <c r="Y384" s="188"/>
      <c r="Z384" s="188"/>
      <c r="AA384" s="139"/>
      <c r="AI384" s="122"/>
      <c r="AJ384" s="189"/>
      <c r="AK384" s="189"/>
      <c r="AL384" s="177"/>
      <c r="AM384" s="14"/>
      <c r="AY384" s="5"/>
      <c r="AZ384" s="137"/>
      <c r="BA384" s="145"/>
      <c r="BB384" s="139"/>
      <c r="BO384" s="5"/>
      <c r="BP384" s="5"/>
      <c r="BQ384" s="5"/>
      <c r="BR384" s="5"/>
      <c r="BS384" s="5"/>
      <c r="BT384" s="5"/>
      <c r="BU384" s="5"/>
      <c r="BV384" s="5"/>
      <c r="BW384" s="5"/>
      <c r="BX384" s="5"/>
      <c r="BY384" s="5"/>
      <c r="BZ384" s="5"/>
      <c r="CA384" s="5"/>
      <c r="CB384" s="5"/>
      <c r="CC384" s="5"/>
      <c r="CD384" s="5"/>
    </row>
    <row r="385" spans="1:89" ht="19.5" customHeight="1">
      <c r="A385" s="140"/>
      <c r="B385" s="37"/>
      <c r="C385" s="37"/>
      <c r="D385" s="185"/>
      <c r="E385" s="48"/>
      <c r="F385" s="48"/>
      <c r="G385" s="142"/>
      <c r="H385" s="186">
        <v>0.95109999999999995</v>
      </c>
      <c r="I385" s="143">
        <v>1E-4</v>
      </c>
      <c r="J385" s="187">
        <v>-3.3999999999999998E-3</v>
      </c>
      <c r="K385" s="144">
        <v>1.0000000000000001E-5</v>
      </c>
      <c r="L385" s="135"/>
      <c r="M385" s="135"/>
      <c r="N385" s="135"/>
      <c r="O385" s="5"/>
      <c r="Q385" s="122"/>
      <c r="Y385" s="188"/>
      <c r="Z385" s="188"/>
      <c r="AA385" s="139"/>
      <c r="AI385" s="122"/>
      <c r="AJ385" s="189"/>
      <c r="AK385" s="189"/>
      <c r="AL385" s="177"/>
      <c r="AM385" s="14"/>
      <c r="AY385" s="5"/>
      <c r="AZ385" s="137"/>
      <c r="BA385" s="145"/>
      <c r="BB385" s="139"/>
      <c r="BO385" s="5"/>
      <c r="BP385" s="5"/>
      <c r="BQ385" s="5"/>
      <c r="BR385" s="5"/>
      <c r="BS385" s="5"/>
      <c r="BT385" s="5"/>
      <c r="BU385" s="5"/>
      <c r="BV385" s="5"/>
      <c r="BW385" s="5"/>
      <c r="BX385" s="5"/>
      <c r="BY385" s="5"/>
      <c r="BZ385" s="5"/>
      <c r="CA385" s="5"/>
      <c r="CB385" s="5"/>
      <c r="CC385" s="5"/>
      <c r="CD385" s="5"/>
    </row>
    <row r="386" spans="1:89" ht="19.5" customHeight="1">
      <c r="A386" s="140"/>
      <c r="B386" s="37"/>
      <c r="C386" s="37"/>
      <c r="D386" s="185"/>
      <c r="E386" s="48"/>
      <c r="F386" s="48"/>
      <c r="G386" s="142"/>
      <c r="H386" s="186">
        <v>0.98060000000000003</v>
      </c>
      <c r="I386" s="143">
        <v>1E-4</v>
      </c>
      <c r="J386" s="187">
        <v>-3.49E-3</v>
      </c>
      <c r="K386" s="144">
        <v>1.0000000000000001E-5</v>
      </c>
      <c r="L386" s="135"/>
      <c r="M386" s="135"/>
      <c r="N386" s="135"/>
      <c r="O386" s="5"/>
      <c r="Q386" s="122"/>
      <c r="Y386" s="188"/>
      <c r="Z386" s="188"/>
      <c r="AA386" s="139"/>
      <c r="AI386" s="122"/>
      <c r="AJ386" s="189"/>
      <c r="AK386" s="189"/>
      <c r="AL386" s="177"/>
      <c r="AM386" s="14"/>
      <c r="AY386" s="5"/>
      <c r="AZ386" s="137"/>
      <c r="BA386" s="145"/>
      <c r="BB386" s="139"/>
      <c r="BO386" s="5"/>
      <c r="BP386" s="5"/>
      <c r="BQ386" s="5"/>
      <c r="BR386" s="5"/>
      <c r="BS386" s="5"/>
      <c r="BT386" s="5"/>
      <c r="BU386" s="5"/>
      <c r="BV386" s="5"/>
      <c r="BW386" s="5"/>
      <c r="BX386" s="5"/>
      <c r="BY386" s="5"/>
      <c r="BZ386" s="5"/>
      <c r="CA386" s="5"/>
      <c r="CB386" s="5"/>
      <c r="CC386" s="5"/>
      <c r="CD386" s="5"/>
    </row>
    <row r="387" spans="1:89" ht="19.5" customHeight="1">
      <c r="A387" s="140"/>
      <c r="B387" s="37"/>
      <c r="C387" s="37"/>
      <c r="D387" s="185"/>
      <c r="E387" s="48"/>
      <c r="F387" s="48"/>
      <c r="G387" s="142"/>
      <c r="H387" s="194">
        <v>1.008</v>
      </c>
      <c r="I387" s="147">
        <v>1E-3</v>
      </c>
      <c r="J387" s="187">
        <v>-3.5300000000000002E-3</v>
      </c>
      <c r="K387" s="144">
        <v>1.0000000000000001E-5</v>
      </c>
      <c r="L387" s="135"/>
      <c r="M387" s="135"/>
      <c r="N387" s="135"/>
      <c r="O387" s="5"/>
      <c r="Q387" s="122"/>
      <c r="Y387" s="188"/>
      <c r="Z387" s="188"/>
      <c r="AA387" s="139"/>
      <c r="AI387" s="122"/>
      <c r="AJ387" s="189"/>
      <c r="AK387" s="189"/>
      <c r="AL387" s="177"/>
      <c r="AM387" s="14"/>
      <c r="AY387" s="5"/>
      <c r="AZ387" s="137"/>
      <c r="BA387" s="145"/>
      <c r="BB387" s="139"/>
      <c r="BO387" s="5"/>
      <c r="BP387" s="5"/>
      <c r="BQ387" s="5"/>
      <c r="BR387" s="5"/>
      <c r="BS387" s="5"/>
      <c r="BT387" s="5"/>
      <c r="BU387" s="5"/>
      <c r="BV387" s="5"/>
      <c r="BW387" s="5"/>
      <c r="BX387" s="5"/>
      <c r="BY387" s="5"/>
      <c r="BZ387" s="5"/>
      <c r="CA387" s="5"/>
      <c r="CB387" s="5"/>
      <c r="CC387" s="5"/>
      <c r="CD387" s="5"/>
    </row>
    <row r="388" spans="1:89" ht="19.5" customHeight="1">
      <c r="A388" s="140"/>
      <c r="B388" s="37"/>
      <c r="C388" s="37"/>
      <c r="D388" s="185"/>
      <c r="E388" s="48"/>
      <c r="F388" s="48"/>
      <c r="G388" s="142"/>
      <c r="H388" s="194">
        <v>1.0409999999999999</v>
      </c>
      <c r="I388" s="147">
        <v>1E-3</v>
      </c>
      <c r="J388" s="187">
        <v>-3.5599999999999998E-3</v>
      </c>
      <c r="K388" s="144">
        <v>1.0000000000000001E-5</v>
      </c>
      <c r="L388" s="135"/>
      <c r="M388" s="135"/>
      <c r="N388" s="135"/>
      <c r="O388" s="5"/>
      <c r="Q388" s="122"/>
      <c r="Y388" s="188"/>
      <c r="Z388" s="188"/>
      <c r="AA388" s="139"/>
      <c r="AI388" s="122"/>
      <c r="AJ388" s="189"/>
      <c r="AK388" s="189"/>
      <c r="AL388" s="177"/>
      <c r="AM388" s="14"/>
      <c r="AY388" s="5"/>
      <c r="AZ388" s="137"/>
      <c r="BA388" s="145"/>
      <c r="BB388" s="139"/>
      <c r="BO388" s="5"/>
      <c r="BP388" s="5"/>
      <c r="BQ388" s="5"/>
      <c r="BR388" s="5"/>
      <c r="BS388" s="5"/>
      <c r="BT388" s="5"/>
      <c r="BU388" s="5"/>
      <c r="BV388" s="5"/>
      <c r="BW388" s="5"/>
      <c r="BX388" s="5"/>
      <c r="BY388" s="5"/>
      <c r="BZ388" s="5"/>
      <c r="CA388" s="5"/>
      <c r="CB388" s="5"/>
      <c r="CC388" s="5"/>
      <c r="CD388" s="5"/>
    </row>
    <row r="389" spans="1:89" ht="19.5" customHeight="1">
      <c r="A389" s="140"/>
      <c r="B389" s="37"/>
      <c r="C389" s="37"/>
      <c r="D389" s="185"/>
      <c r="E389" s="48"/>
      <c r="F389" s="48"/>
      <c r="G389" s="142"/>
      <c r="H389" s="194">
        <v>1.071</v>
      </c>
      <c r="I389" s="147">
        <v>1E-3</v>
      </c>
      <c r="J389" s="187">
        <v>-3.6099999999999999E-3</v>
      </c>
      <c r="K389" s="144">
        <v>1.0000000000000001E-5</v>
      </c>
      <c r="L389" s="135"/>
      <c r="M389" s="135"/>
      <c r="N389" s="135"/>
      <c r="O389" s="5"/>
      <c r="Q389" s="122"/>
      <c r="X389" s="122"/>
      <c r="Y389" s="188"/>
      <c r="Z389" s="188"/>
      <c r="AA389" s="139"/>
      <c r="AI389" s="122"/>
      <c r="AJ389" s="189"/>
      <c r="AK389" s="189"/>
      <c r="AL389" s="177"/>
      <c r="AM389" s="14"/>
      <c r="AY389" s="5"/>
      <c r="AZ389" s="137"/>
      <c r="BA389" s="145"/>
      <c r="BB389" s="139"/>
      <c r="BO389" s="5"/>
      <c r="BP389" s="5"/>
      <c r="BQ389" s="5"/>
      <c r="BR389" s="5"/>
      <c r="BS389" s="5"/>
      <c r="BT389" s="5"/>
      <c r="BU389" s="5"/>
      <c r="BV389" s="5"/>
      <c r="BW389" s="5"/>
      <c r="BX389" s="5"/>
      <c r="BY389" s="5"/>
      <c r="BZ389" s="5"/>
      <c r="CA389" s="5"/>
      <c r="CB389" s="5"/>
      <c r="CC389" s="5"/>
      <c r="CD389" s="5"/>
    </row>
    <row r="390" spans="1:89" ht="19.5" customHeight="1">
      <c r="A390" s="140"/>
      <c r="B390" s="37"/>
      <c r="C390" s="37"/>
      <c r="D390" s="185"/>
      <c r="E390" s="48"/>
      <c r="F390" s="48"/>
      <c r="G390" s="142"/>
      <c r="H390" s="194">
        <v>1.101</v>
      </c>
      <c r="I390" s="147">
        <v>1E-3</v>
      </c>
      <c r="J390" s="187">
        <v>-3.63E-3</v>
      </c>
      <c r="K390" s="144">
        <v>1.0000000000000001E-5</v>
      </c>
      <c r="L390" s="135"/>
      <c r="M390" s="135"/>
      <c r="N390" s="135"/>
      <c r="O390" s="5"/>
      <c r="Q390" s="122"/>
      <c r="X390" s="122"/>
      <c r="Y390" s="188"/>
      <c r="Z390" s="188"/>
      <c r="AA390" s="139"/>
      <c r="AI390" s="122"/>
      <c r="AJ390" s="189"/>
      <c r="AK390" s="189"/>
      <c r="AL390" s="177"/>
      <c r="AM390" s="14"/>
      <c r="AY390" s="5"/>
      <c r="AZ390" s="137"/>
      <c r="BA390" s="145"/>
      <c r="BB390" s="139"/>
      <c r="BO390" s="5"/>
      <c r="BP390" s="5"/>
      <c r="BQ390" s="5"/>
      <c r="BR390" s="5"/>
      <c r="BS390" s="5"/>
      <c r="BT390" s="5"/>
      <c r="BU390" s="5"/>
      <c r="BV390" s="5"/>
      <c r="BW390" s="5"/>
      <c r="BX390" s="5"/>
      <c r="BY390" s="5"/>
      <c r="BZ390" s="5"/>
      <c r="CA390" s="5"/>
      <c r="CB390" s="5"/>
      <c r="CC390" s="5"/>
      <c r="CD390" s="5"/>
    </row>
    <row r="391" spans="1:89" ht="19.5" customHeight="1">
      <c r="A391" s="140"/>
      <c r="B391" s="37"/>
      <c r="C391" s="37"/>
      <c r="D391" s="185"/>
      <c r="E391" s="48"/>
      <c r="F391" s="48"/>
      <c r="G391" s="142"/>
      <c r="H391" s="194">
        <v>1.161</v>
      </c>
      <c r="I391" s="147">
        <v>1E-3</v>
      </c>
      <c r="J391" s="187">
        <v>-3.62E-3</v>
      </c>
      <c r="K391" s="144">
        <v>1.0000000000000001E-5</v>
      </c>
      <c r="L391" s="135"/>
      <c r="M391" s="135"/>
      <c r="N391" s="135"/>
      <c r="O391" s="5"/>
      <c r="Q391" s="122"/>
      <c r="X391" s="122"/>
      <c r="Y391" s="188"/>
      <c r="Z391" s="188"/>
      <c r="AA391" s="139"/>
      <c r="AI391" s="122"/>
      <c r="AJ391" s="189"/>
      <c r="AK391" s="189"/>
      <c r="AL391" s="177"/>
      <c r="AM391" s="14"/>
      <c r="AY391" s="5"/>
      <c r="AZ391" s="137"/>
      <c r="BA391" s="145"/>
      <c r="BB391" s="139"/>
      <c r="BO391" s="5"/>
      <c r="BP391" s="5"/>
      <c r="BQ391" s="5"/>
      <c r="BR391" s="5"/>
      <c r="BS391" s="5"/>
      <c r="BT391" s="5"/>
      <c r="BU391" s="5"/>
      <c r="BV391" s="5"/>
      <c r="BW391" s="5"/>
      <c r="BX391" s="5"/>
      <c r="BY391" s="5"/>
      <c r="BZ391" s="5"/>
      <c r="CA391" s="5"/>
      <c r="CB391" s="5"/>
      <c r="CC391" s="5"/>
      <c r="CD391" s="5"/>
    </row>
    <row r="392" spans="1:89" ht="19.5" customHeight="1">
      <c r="A392" s="140"/>
      <c r="B392" s="37"/>
      <c r="C392" s="37"/>
      <c r="D392" s="185"/>
      <c r="E392" s="48"/>
      <c r="F392" s="48"/>
      <c r="G392" s="142"/>
      <c r="H392" s="194">
        <v>1.2230000000000001</v>
      </c>
      <c r="I392" s="147">
        <v>1E-3</v>
      </c>
      <c r="J392" s="187">
        <v>-3.64E-3</v>
      </c>
      <c r="K392" s="144">
        <v>1.0000000000000001E-5</v>
      </c>
      <c r="L392" s="135"/>
      <c r="M392" s="135"/>
      <c r="N392" s="135"/>
      <c r="O392" s="5"/>
      <c r="Q392" s="122"/>
      <c r="X392" s="122"/>
      <c r="Y392" s="188"/>
      <c r="Z392" s="188"/>
      <c r="AA392" s="139"/>
      <c r="AI392" s="122"/>
      <c r="AJ392" s="189"/>
      <c r="AK392" s="189"/>
      <c r="AL392" s="177"/>
      <c r="AM392" s="14"/>
      <c r="AY392" s="5"/>
      <c r="AZ392" s="137"/>
      <c r="BA392" s="145"/>
      <c r="BB392" s="139"/>
      <c r="BO392" s="5"/>
      <c r="BP392" s="5"/>
      <c r="BQ392" s="5"/>
      <c r="BR392" s="5"/>
      <c r="BS392" s="5"/>
      <c r="BT392" s="5"/>
      <c r="BU392" s="5"/>
      <c r="BV392" s="5"/>
      <c r="BW392" s="5"/>
      <c r="BX392" s="5"/>
      <c r="BY392" s="5"/>
      <c r="BZ392" s="5"/>
      <c r="CA392" s="5"/>
      <c r="CB392" s="5"/>
      <c r="CC392" s="5"/>
      <c r="CD392" s="5"/>
    </row>
    <row r="393" spans="1:89" ht="19.5" customHeight="1">
      <c r="A393" s="140"/>
      <c r="B393" s="37"/>
      <c r="C393" s="37"/>
      <c r="D393" s="185"/>
      <c r="E393" s="48"/>
      <c r="F393" s="48"/>
      <c r="G393" s="142"/>
      <c r="H393" s="194">
        <v>1.2849999999999999</v>
      </c>
      <c r="I393" s="147">
        <v>1E-3</v>
      </c>
      <c r="J393" s="187">
        <v>-3.62E-3</v>
      </c>
      <c r="K393" s="144">
        <v>1.0000000000000001E-5</v>
      </c>
      <c r="L393" s="135"/>
      <c r="M393" s="135"/>
      <c r="N393" s="135"/>
      <c r="O393" s="5"/>
      <c r="Q393" s="122"/>
      <c r="X393" s="122"/>
      <c r="Y393" s="188"/>
      <c r="Z393" s="188"/>
      <c r="AA393" s="139"/>
      <c r="AI393" s="122"/>
      <c r="AJ393" s="189"/>
      <c r="AK393" s="189"/>
      <c r="AL393" s="177"/>
      <c r="AM393" s="14"/>
      <c r="AY393" s="5"/>
      <c r="AZ393" s="137"/>
      <c r="BA393" s="145"/>
      <c r="BB393" s="139"/>
      <c r="BO393" s="5"/>
      <c r="BP393" s="5"/>
      <c r="BQ393" s="5"/>
      <c r="BR393" s="5"/>
      <c r="BS393" s="5"/>
      <c r="BT393" s="5"/>
      <c r="BU393" s="5"/>
      <c r="BV393" s="5"/>
      <c r="BW393" s="5"/>
      <c r="BX393" s="5"/>
      <c r="BY393" s="5"/>
      <c r="BZ393" s="5"/>
      <c r="CA393" s="5"/>
      <c r="CB393" s="5"/>
      <c r="CC393" s="5"/>
      <c r="CD393" s="5"/>
    </row>
    <row r="394" spans="1:89" ht="19.5" customHeight="1">
      <c r="A394" s="140"/>
      <c r="B394" s="37"/>
      <c r="C394" s="37"/>
      <c r="D394" s="185"/>
      <c r="E394" s="48"/>
      <c r="F394" s="48"/>
      <c r="G394" s="142"/>
      <c r="H394" s="194">
        <v>1.341</v>
      </c>
      <c r="I394" s="147">
        <v>1E-3</v>
      </c>
      <c r="J394" s="187">
        <v>-3.65E-3</v>
      </c>
      <c r="K394" s="144">
        <v>1.0000000000000001E-5</v>
      </c>
      <c r="L394" s="135"/>
      <c r="M394" s="135"/>
      <c r="N394" s="135"/>
      <c r="O394" s="5"/>
      <c r="Q394" s="122"/>
      <c r="X394" s="122"/>
      <c r="Y394" s="188"/>
      <c r="Z394" s="188"/>
      <c r="AA394" s="139"/>
      <c r="AI394" s="122"/>
      <c r="AJ394" s="189"/>
      <c r="AK394" s="189"/>
      <c r="AL394" s="177"/>
      <c r="AM394" s="14"/>
      <c r="AY394" s="5"/>
      <c r="AZ394" s="137"/>
      <c r="BA394" s="145"/>
      <c r="BB394" s="139"/>
      <c r="BO394" s="5"/>
      <c r="BP394" s="5"/>
      <c r="BQ394" s="5"/>
      <c r="BR394" s="5"/>
      <c r="BS394" s="5"/>
      <c r="BT394" s="5"/>
      <c r="BU394" s="5"/>
      <c r="BV394" s="5"/>
      <c r="BW394" s="5"/>
      <c r="BX394" s="5"/>
      <c r="BY394" s="5"/>
      <c r="BZ394" s="5"/>
      <c r="CA394" s="5"/>
      <c r="CB394" s="5"/>
      <c r="CC394" s="5"/>
      <c r="CD394" s="5"/>
    </row>
    <row r="395" spans="1:89" ht="19.5" customHeight="1">
      <c r="A395" s="140"/>
      <c r="B395" s="37"/>
      <c r="C395" s="37"/>
      <c r="D395" s="185"/>
      <c r="E395" s="48"/>
      <c r="F395" s="48"/>
      <c r="G395" s="142"/>
      <c r="H395" s="194">
        <v>1.405</v>
      </c>
      <c r="I395" s="147">
        <v>1E-3</v>
      </c>
      <c r="J395" s="187">
        <v>-3.6700000000000001E-3</v>
      </c>
      <c r="K395" s="144">
        <v>1.0000000000000001E-5</v>
      </c>
      <c r="L395" s="135"/>
      <c r="M395" s="135"/>
      <c r="N395" s="135"/>
      <c r="O395" s="5"/>
      <c r="Q395" s="122"/>
      <c r="X395" s="122"/>
      <c r="Y395" s="188"/>
      <c r="Z395" s="188"/>
      <c r="AA395" s="139"/>
      <c r="AI395" s="122"/>
      <c r="AJ395" s="189"/>
      <c r="AK395" s="189"/>
      <c r="AL395" s="177"/>
      <c r="AM395" s="14"/>
      <c r="AY395" s="5"/>
      <c r="AZ395" s="137"/>
      <c r="BA395" s="145"/>
      <c r="BB395" s="139"/>
      <c r="BO395" s="5"/>
      <c r="BP395" s="5"/>
      <c r="BQ395" s="5"/>
      <c r="BR395" s="5"/>
      <c r="BS395" s="5"/>
      <c r="BT395" s="5"/>
      <c r="BU395" s="5"/>
      <c r="BV395" s="5"/>
      <c r="BW395" s="5"/>
      <c r="BX395" s="5"/>
      <c r="BY395" s="5"/>
      <c r="BZ395" s="5"/>
      <c r="CA395" s="5"/>
      <c r="CB395" s="5"/>
      <c r="CC395" s="5"/>
      <c r="CD395" s="5"/>
    </row>
    <row r="396" spans="1:89" ht="19.5" customHeight="1">
      <c r="A396" s="140"/>
      <c r="B396" s="37"/>
      <c r="C396" s="37"/>
      <c r="D396" s="185"/>
      <c r="E396" s="48"/>
      <c r="F396" s="48"/>
      <c r="G396" s="142"/>
      <c r="H396" s="194">
        <v>1.5069999999999999</v>
      </c>
      <c r="I396" s="147">
        <v>1E-3</v>
      </c>
      <c r="J396" s="187">
        <v>-3.6900000000000001E-3</v>
      </c>
      <c r="K396" s="144">
        <v>1.0000000000000001E-5</v>
      </c>
      <c r="L396" s="135"/>
      <c r="M396" s="135"/>
      <c r="N396" s="135"/>
      <c r="O396" s="5"/>
      <c r="Q396" s="122"/>
      <c r="X396" s="122"/>
      <c r="Y396" s="188"/>
      <c r="Z396" s="188"/>
      <c r="AA396" s="139"/>
      <c r="AI396" s="122"/>
      <c r="AJ396" s="189"/>
      <c r="AK396" s="189"/>
      <c r="AL396" s="177"/>
      <c r="AM396" s="14"/>
      <c r="AY396" s="5"/>
      <c r="AZ396" s="137"/>
      <c r="BA396" s="145"/>
      <c r="BB396" s="139"/>
      <c r="BO396" s="5"/>
      <c r="BP396" s="5"/>
      <c r="BQ396" s="5"/>
      <c r="BR396" s="5"/>
      <c r="BS396" s="5"/>
      <c r="BT396" s="5"/>
      <c r="BU396" s="5"/>
      <c r="BV396" s="5"/>
      <c r="BW396" s="5"/>
      <c r="BX396" s="5"/>
      <c r="BY396" s="5"/>
      <c r="BZ396" s="5"/>
      <c r="CA396" s="5"/>
      <c r="CB396" s="5"/>
      <c r="CC396" s="5"/>
      <c r="CD396" s="5"/>
    </row>
    <row r="397" spans="1:89" ht="19.5" customHeight="1">
      <c r="A397" s="140"/>
      <c r="B397" s="37"/>
      <c r="C397" s="37"/>
      <c r="D397" s="185"/>
      <c r="E397" s="48"/>
      <c r="F397" s="48"/>
      <c r="G397" s="142"/>
      <c r="H397" s="194">
        <v>2.0110000000000001</v>
      </c>
      <c r="I397" s="147">
        <v>1E-3</v>
      </c>
      <c r="J397" s="187">
        <v>-3.6900000000000001E-3</v>
      </c>
      <c r="K397" s="144">
        <v>1.0000000000000001E-5</v>
      </c>
      <c r="L397" s="135"/>
      <c r="M397" s="135"/>
      <c r="N397" s="135"/>
      <c r="O397" s="5"/>
      <c r="Q397" s="122"/>
      <c r="X397" s="122"/>
      <c r="Y397" s="188"/>
      <c r="Z397" s="188"/>
      <c r="AA397" s="139"/>
      <c r="AI397" s="122"/>
      <c r="AJ397" s="189"/>
      <c r="AK397" s="189"/>
      <c r="AL397" s="177"/>
      <c r="AM397" s="14"/>
      <c r="AY397" s="5"/>
      <c r="AZ397" s="137"/>
      <c r="BA397" s="145"/>
      <c r="BB397" s="139"/>
      <c r="BO397" s="5"/>
      <c r="BP397" s="5"/>
      <c r="BQ397" s="5"/>
      <c r="BR397" s="5"/>
      <c r="BS397" s="5"/>
      <c r="BT397" s="5"/>
      <c r="BU397" s="5"/>
      <c r="BV397" s="5"/>
      <c r="BW397" s="5"/>
      <c r="BX397" s="5"/>
      <c r="BY397" s="5"/>
      <c r="BZ397" s="5"/>
      <c r="CA397" s="5"/>
      <c r="CB397" s="5"/>
      <c r="CC397" s="5"/>
      <c r="CD397" s="5"/>
    </row>
    <row r="398" spans="1:89" ht="19.5" customHeight="1">
      <c r="A398" s="140"/>
      <c r="B398" s="37"/>
      <c r="C398" s="37"/>
      <c r="D398" s="185"/>
      <c r="E398" s="48"/>
      <c r="F398" s="48"/>
      <c r="G398" s="142"/>
      <c r="H398" s="194">
        <v>2.5070000000000001</v>
      </c>
      <c r="I398" s="147">
        <v>1E-3</v>
      </c>
      <c r="J398" s="187">
        <v>-3.6900000000000001E-3</v>
      </c>
      <c r="K398" s="144">
        <v>1.0000000000000001E-5</v>
      </c>
      <c r="L398" s="135"/>
      <c r="M398" s="135"/>
      <c r="N398" s="135"/>
      <c r="O398" s="5"/>
      <c r="Q398" s="122"/>
      <c r="X398" s="122"/>
      <c r="Y398" s="188"/>
      <c r="Z398" s="188"/>
      <c r="AA398" s="139"/>
      <c r="AI398" s="122"/>
      <c r="AJ398" s="189"/>
      <c r="AK398" s="189"/>
      <c r="AL398" s="177"/>
      <c r="AM398" s="14"/>
      <c r="AY398" s="5"/>
      <c r="AZ398" s="137"/>
      <c r="BA398" s="145"/>
      <c r="BB398" s="139"/>
      <c r="BO398" s="5"/>
      <c r="BP398" s="5"/>
      <c r="BQ398" s="5"/>
      <c r="BR398" s="5"/>
      <c r="BS398" s="5"/>
      <c r="BT398" s="5"/>
      <c r="BU398" s="5"/>
      <c r="BV398" s="5"/>
      <c r="BW398" s="5"/>
      <c r="BX398" s="5"/>
      <c r="BY398" s="5"/>
      <c r="BZ398" s="5"/>
      <c r="CA398" s="5"/>
      <c r="CB398" s="5"/>
      <c r="CC398" s="5"/>
      <c r="CD398" s="5"/>
      <c r="CE398" s="5"/>
      <c r="CF398" s="5"/>
      <c r="CG398" s="5"/>
      <c r="CH398" s="5"/>
      <c r="CI398" s="5"/>
      <c r="CJ398" s="5"/>
      <c r="CK398" s="5"/>
    </row>
    <row r="399" spans="1:89" ht="19.5" customHeight="1">
      <c r="A399" s="140"/>
      <c r="B399" s="37"/>
      <c r="C399" s="37"/>
      <c r="D399" s="185"/>
      <c r="E399" s="48"/>
      <c r="F399" s="48"/>
      <c r="G399" s="142"/>
      <c r="H399" s="194">
        <v>3.0049999999999999</v>
      </c>
      <c r="I399" s="147">
        <v>1E-3</v>
      </c>
      <c r="J399" s="187">
        <v>-3.7200000000000002E-3</v>
      </c>
      <c r="K399" s="144">
        <v>1.0000000000000001E-5</v>
      </c>
      <c r="L399" s="135"/>
      <c r="M399" s="135"/>
      <c r="N399" s="135"/>
      <c r="O399" s="5"/>
      <c r="Q399" s="122"/>
      <c r="X399" s="122"/>
      <c r="Y399" s="188"/>
      <c r="Z399" s="188"/>
      <c r="AA399" s="139"/>
      <c r="AI399" s="122"/>
      <c r="AJ399" s="189"/>
      <c r="AK399" s="189"/>
      <c r="AL399" s="177"/>
      <c r="AM399" s="14"/>
      <c r="AY399" s="5"/>
      <c r="AZ399" s="137"/>
      <c r="BA399" s="145"/>
      <c r="BB399" s="139"/>
      <c r="BO399" s="5"/>
      <c r="BP399" s="5"/>
      <c r="BQ399" s="5"/>
      <c r="BR399" s="5"/>
      <c r="BS399" s="5"/>
      <c r="BT399" s="5"/>
      <c r="BU399" s="5"/>
      <c r="BV399" s="5"/>
      <c r="BW399" s="5"/>
      <c r="BX399" s="5"/>
      <c r="BY399" s="5"/>
      <c r="BZ399" s="5"/>
      <c r="CA399" s="5"/>
      <c r="CB399" s="5"/>
      <c r="CC399" s="5"/>
      <c r="CD399" s="5"/>
      <c r="CE399" s="5"/>
      <c r="CF399" s="5"/>
      <c r="CG399" s="5"/>
      <c r="CH399" s="5"/>
      <c r="CI399" s="5"/>
      <c r="CJ399" s="5"/>
      <c r="CK399" s="5"/>
    </row>
    <row r="400" spans="1:89" ht="19.5" customHeight="1">
      <c r="A400" s="140"/>
      <c r="B400" s="37"/>
      <c r="C400" s="37"/>
      <c r="D400" s="185"/>
      <c r="E400" s="48"/>
      <c r="F400" s="48"/>
      <c r="G400" s="142"/>
      <c r="H400" s="194">
        <v>3.508</v>
      </c>
      <c r="I400" s="147">
        <v>1E-3</v>
      </c>
      <c r="J400" s="187">
        <v>-3.7200000000000002E-3</v>
      </c>
      <c r="K400" s="144">
        <v>1.0000000000000001E-5</v>
      </c>
      <c r="L400" s="135"/>
      <c r="M400" s="135"/>
      <c r="N400" s="135"/>
      <c r="O400" s="5"/>
      <c r="Q400" s="122"/>
      <c r="X400" s="122"/>
      <c r="Y400" s="188"/>
      <c r="Z400" s="188"/>
      <c r="AA400" s="139"/>
      <c r="AI400" s="122"/>
      <c r="AJ400" s="189"/>
      <c r="AK400" s="189"/>
      <c r="AL400" s="177"/>
      <c r="AM400" s="14"/>
      <c r="AY400" s="5"/>
      <c r="AZ400" s="137"/>
      <c r="BA400" s="145"/>
      <c r="BB400" s="139"/>
      <c r="BO400" s="5"/>
      <c r="BP400" s="5"/>
      <c r="BQ400" s="5"/>
      <c r="BR400" s="5"/>
      <c r="BS400" s="5"/>
      <c r="BT400" s="5"/>
      <c r="BU400" s="5"/>
      <c r="BV400" s="5"/>
      <c r="BW400" s="5"/>
      <c r="BX400" s="5"/>
      <c r="BY400" s="5"/>
      <c r="BZ400" s="5"/>
      <c r="CA400" s="5"/>
      <c r="CB400" s="5"/>
      <c r="CC400" s="5"/>
      <c r="CD400" s="5"/>
      <c r="CE400" s="5"/>
      <c r="CF400" s="5"/>
      <c r="CG400" s="5"/>
      <c r="CH400" s="5"/>
      <c r="CI400" s="5"/>
      <c r="CJ400" s="5"/>
      <c r="CK400" s="5"/>
    </row>
    <row r="401" spans="1:89" ht="19.5" customHeight="1">
      <c r="A401" s="140"/>
      <c r="B401" s="37"/>
      <c r="C401" s="37"/>
      <c r="D401" s="185"/>
      <c r="E401" s="48"/>
      <c r="F401" s="48"/>
      <c r="G401" s="142"/>
      <c r="H401" s="194">
        <v>3.8929999999999998</v>
      </c>
      <c r="I401" s="147">
        <v>1E-3</v>
      </c>
      <c r="J401" s="187">
        <v>-3.7299999999999998E-3</v>
      </c>
      <c r="K401" s="144">
        <v>1.0000000000000001E-5</v>
      </c>
      <c r="L401" s="135"/>
      <c r="M401" s="135"/>
      <c r="N401" s="135"/>
      <c r="O401" s="5"/>
      <c r="Q401" s="122"/>
      <c r="X401" s="122"/>
      <c r="Y401" s="188"/>
      <c r="Z401" s="188"/>
      <c r="AA401" s="139"/>
      <c r="AI401" s="122"/>
      <c r="AJ401" s="189"/>
      <c r="AK401" s="189"/>
      <c r="AL401" s="177"/>
      <c r="AM401" s="14"/>
      <c r="AY401" s="5"/>
      <c r="AZ401" s="137"/>
      <c r="BA401" s="145"/>
      <c r="BB401" s="139"/>
      <c r="BO401" s="5"/>
      <c r="BP401" s="5"/>
      <c r="BQ401" s="5"/>
      <c r="BR401" s="5"/>
      <c r="BS401" s="5"/>
      <c r="BT401" s="5"/>
      <c r="BU401" s="5"/>
      <c r="BV401" s="5"/>
      <c r="BW401" s="5"/>
      <c r="BX401" s="5"/>
      <c r="BY401" s="5"/>
      <c r="BZ401" s="5"/>
      <c r="CA401" s="5"/>
      <c r="CB401" s="5"/>
      <c r="CC401" s="5"/>
      <c r="CD401" s="5"/>
      <c r="CE401" s="5"/>
      <c r="CF401" s="5"/>
      <c r="CG401" s="5"/>
      <c r="CH401" s="5"/>
      <c r="CI401" s="5"/>
      <c r="CJ401" s="5"/>
      <c r="CK401" s="5"/>
    </row>
    <row r="402" spans="1:89" ht="19.5" customHeight="1">
      <c r="A402" s="140"/>
      <c r="B402" s="37"/>
      <c r="C402" s="37"/>
      <c r="D402" s="185"/>
      <c r="E402" s="48"/>
      <c r="F402" s="48"/>
      <c r="G402" s="142"/>
      <c r="H402" s="155">
        <v>4.2430000000000003</v>
      </c>
      <c r="I402" s="156">
        <v>1E-3</v>
      </c>
      <c r="J402" s="89">
        <v>-3.7299999999999998E-3</v>
      </c>
      <c r="K402" s="157">
        <v>1.0000000000000001E-5</v>
      </c>
      <c r="L402" s="135"/>
      <c r="M402" s="135"/>
      <c r="N402" s="135"/>
      <c r="O402" s="5"/>
      <c r="Q402" s="122"/>
      <c r="S402" s="19"/>
      <c r="T402" s="19"/>
      <c r="U402" s="19"/>
      <c r="V402" s="19"/>
      <c r="W402" s="19"/>
      <c r="X402" s="160"/>
      <c r="Y402" s="163"/>
      <c r="Z402" s="163"/>
      <c r="AA402" s="164"/>
      <c r="AB402" s="19"/>
      <c r="AC402" s="19"/>
      <c r="AD402" s="19"/>
      <c r="AE402" s="19"/>
      <c r="AF402" s="19"/>
      <c r="AG402" s="19"/>
      <c r="AH402" s="19"/>
      <c r="AI402" s="160"/>
      <c r="AJ402" s="181"/>
      <c r="AK402" s="181"/>
      <c r="AL402" s="182"/>
      <c r="AM402" s="72"/>
      <c r="AN402" s="19"/>
      <c r="AO402" s="19"/>
      <c r="AP402" s="19"/>
      <c r="AQ402" s="19"/>
      <c r="AR402" s="19"/>
      <c r="AS402" s="19"/>
      <c r="AT402" s="19"/>
      <c r="AU402" s="19"/>
      <c r="AV402" s="19"/>
      <c r="AW402" s="19"/>
      <c r="AX402" s="19"/>
      <c r="AY402" s="19"/>
      <c r="AZ402" s="162"/>
      <c r="BA402" s="163"/>
      <c r="BB402" s="164"/>
      <c r="BC402" s="14"/>
      <c r="BD402" s="5"/>
      <c r="BE402" s="5"/>
      <c r="BF402" s="5"/>
      <c r="BG402" s="5"/>
      <c r="BH402" s="5"/>
      <c r="BI402" s="5"/>
      <c r="BJ402" s="5"/>
      <c r="BK402" s="5"/>
      <c r="BL402" s="5"/>
      <c r="BM402" s="5"/>
      <c r="BN402" s="5"/>
      <c r="BO402" s="5"/>
      <c r="BP402" s="5"/>
      <c r="BQ402" s="5"/>
      <c r="BR402" s="5"/>
      <c r="BS402" s="5"/>
      <c r="BT402" s="5"/>
      <c r="BU402" s="5"/>
      <c r="BV402" s="5"/>
      <c r="BW402" s="5"/>
      <c r="BX402" s="5"/>
      <c r="BY402" s="5"/>
      <c r="BZ402" s="5"/>
      <c r="CA402" s="5"/>
      <c r="CB402" s="5"/>
      <c r="CC402" s="5"/>
      <c r="CD402" s="5"/>
      <c r="CE402" s="5"/>
      <c r="CF402" s="5"/>
      <c r="CG402" s="5"/>
      <c r="CH402" s="5"/>
      <c r="CI402" s="5"/>
      <c r="CJ402" s="5"/>
      <c r="CK402" s="5"/>
    </row>
    <row r="403" spans="1:89" ht="19.5" customHeight="1">
      <c r="A403" s="127">
        <v>639</v>
      </c>
      <c r="B403" s="38">
        <v>9</v>
      </c>
      <c r="C403" s="38">
        <v>6</v>
      </c>
      <c r="D403" s="195"/>
      <c r="E403" s="41">
        <f>(299792458 / A403) / 10^3</f>
        <v>469.15877621283255</v>
      </c>
      <c r="F403" s="41">
        <f>(299792458 *(1 / A403)^2 * B403) / 10^3</f>
        <v>6.6078700875046845</v>
      </c>
      <c r="G403" s="129">
        <f>(299792458 * (1 / A403)^2 * C403) / 10^3</f>
        <v>4.4052467250031224</v>
      </c>
      <c r="H403" s="166">
        <v>1.6000000000000001E-3</v>
      </c>
      <c r="I403" s="143">
        <v>1E-4</v>
      </c>
      <c r="J403" s="71">
        <v>1.4573</v>
      </c>
      <c r="K403" s="144">
        <v>1.0000000000000001E-5</v>
      </c>
      <c r="L403" s="135"/>
      <c r="M403" s="135"/>
      <c r="N403" s="135"/>
      <c r="O403" s="5"/>
      <c r="Q403" s="122"/>
      <c r="R403" s="77"/>
      <c r="Y403" s="138">
        <v>309.339</v>
      </c>
      <c r="Z403" s="138">
        <v>21.411999999999999</v>
      </c>
      <c r="AA403" s="172">
        <v>36.737699999999997</v>
      </c>
      <c r="AI403" s="122"/>
      <c r="AJ403" s="169">
        <v>629.85199999999998</v>
      </c>
      <c r="AK403" s="169" t="s">
        <v>50</v>
      </c>
      <c r="AL403" s="170" t="s">
        <v>50</v>
      </c>
      <c r="AM403" s="14"/>
      <c r="AY403" s="5"/>
      <c r="AZ403" s="171"/>
      <c r="BA403" s="138"/>
      <c r="BB403" s="172"/>
      <c r="BO403" s="5"/>
      <c r="BP403" s="5"/>
      <c r="BQ403" s="5"/>
      <c r="BR403" s="5"/>
      <c r="BS403" s="5"/>
      <c r="BT403" s="5"/>
      <c r="BU403" s="5"/>
      <c r="BV403" s="5"/>
      <c r="BW403" s="5"/>
      <c r="BX403" s="5"/>
      <c r="BY403" s="5"/>
      <c r="BZ403" s="5"/>
      <c r="CA403" s="5"/>
      <c r="CB403" s="5"/>
      <c r="CC403" s="5"/>
      <c r="CD403" s="5"/>
      <c r="CE403" s="5"/>
      <c r="CF403" s="5"/>
      <c r="CG403" s="5"/>
      <c r="CH403" s="5"/>
      <c r="CI403" s="5"/>
      <c r="CJ403" s="5"/>
      <c r="CK403" s="5"/>
    </row>
    <row r="404" spans="1:89" ht="19.5" customHeight="1">
      <c r="A404" s="140"/>
      <c r="B404" s="37"/>
      <c r="C404" s="37"/>
      <c r="D404" s="196"/>
      <c r="E404" s="48"/>
      <c r="F404" s="48"/>
      <c r="G404" s="142"/>
      <c r="H404" s="146">
        <v>5.8099999999999999E-2</v>
      </c>
      <c r="I404" s="143">
        <v>1E-4</v>
      </c>
      <c r="J404" s="70">
        <v>1.16953</v>
      </c>
      <c r="K404" s="144">
        <v>1.0000000000000001E-5</v>
      </c>
      <c r="L404" s="135"/>
      <c r="M404" s="135"/>
      <c r="N404" s="135"/>
      <c r="O404" s="5"/>
      <c r="Q404" s="122"/>
      <c r="Y404" s="188"/>
      <c r="Z404" s="188"/>
      <c r="AA404" s="139"/>
      <c r="AI404" s="122"/>
      <c r="AJ404" s="189"/>
      <c r="AK404" s="189"/>
      <c r="AL404" s="177"/>
      <c r="AM404" s="14"/>
      <c r="AZ404" s="137"/>
      <c r="BA404" s="145"/>
      <c r="BB404" s="139"/>
      <c r="BO404" s="5"/>
      <c r="BP404" s="5"/>
      <c r="BQ404" s="5"/>
      <c r="BR404" s="5"/>
      <c r="BS404" s="5"/>
      <c r="BT404" s="5"/>
      <c r="BU404" s="5"/>
      <c r="BV404" s="5"/>
      <c r="BW404" s="5"/>
      <c r="BX404" s="5"/>
      <c r="BY404" s="5"/>
      <c r="BZ404" s="5"/>
      <c r="CA404" s="5"/>
      <c r="CB404" s="5"/>
      <c r="CC404" s="5"/>
      <c r="CD404" s="5"/>
      <c r="CE404" s="5"/>
      <c r="CF404" s="5"/>
      <c r="CG404" s="5"/>
      <c r="CH404" s="5"/>
      <c r="CI404" s="5"/>
      <c r="CJ404" s="5"/>
      <c r="CK404" s="5"/>
    </row>
    <row r="405" spans="1:89" ht="19.5" customHeight="1">
      <c r="A405" s="140"/>
      <c r="B405" s="37"/>
      <c r="C405" s="37"/>
      <c r="D405" s="196"/>
      <c r="E405" s="48"/>
      <c r="F405" s="48"/>
      <c r="G405" s="142"/>
      <c r="H405" s="146">
        <v>0.1229</v>
      </c>
      <c r="I405" s="143">
        <v>1E-4</v>
      </c>
      <c r="J405" s="70">
        <v>0.88493999999999995</v>
      </c>
      <c r="K405" s="144">
        <v>1.0000000000000001E-5</v>
      </c>
      <c r="L405" s="135"/>
      <c r="M405" s="135"/>
      <c r="N405" s="135"/>
      <c r="O405" s="5"/>
      <c r="Q405" s="122"/>
      <c r="Y405" s="188"/>
      <c r="Z405" s="188"/>
      <c r="AA405" s="139"/>
      <c r="AI405" s="122"/>
      <c r="AJ405" s="189"/>
      <c r="AK405" s="189"/>
      <c r="AL405" s="177"/>
      <c r="AM405" s="14"/>
      <c r="AZ405" s="137"/>
      <c r="BA405" s="145"/>
      <c r="BB405" s="139"/>
      <c r="BO405" s="5"/>
      <c r="BP405" s="5"/>
      <c r="BQ405" s="5"/>
      <c r="BR405" s="5"/>
      <c r="BS405" s="5"/>
      <c r="BT405" s="5"/>
      <c r="BU405" s="5"/>
      <c r="BV405" s="5"/>
      <c r="BW405" s="5"/>
      <c r="BX405" s="5"/>
      <c r="BY405" s="5"/>
      <c r="BZ405" s="5"/>
      <c r="CA405" s="5"/>
      <c r="CB405" s="5"/>
      <c r="CC405" s="5"/>
      <c r="CD405" s="5"/>
      <c r="CE405" s="5"/>
      <c r="CF405" s="5"/>
      <c r="CG405" s="5"/>
      <c r="CH405" s="5"/>
      <c r="CI405" s="5"/>
      <c r="CJ405" s="5"/>
      <c r="CK405" s="5"/>
    </row>
    <row r="406" spans="1:89" ht="19.5" customHeight="1">
      <c r="A406" s="140"/>
      <c r="B406" s="37"/>
      <c r="C406" s="37"/>
      <c r="D406" s="196"/>
      <c r="E406" s="48"/>
      <c r="F406" s="48"/>
      <c r="G406" s="142"/>
      <c r="H406" s="146">
        <v>0.1792</v>
      </c>
      <c r="I406" s="143">
        <v>1E-4</v>
      </c>
      <c r="J406" s="70">
        <v>0.67998999999999998</v>
      </c>
      <c r="K406" s="144">
        <v>1.0000000000000001E-5</v>
      </c>
      <c r="L406" s="135"/>
      <c r="M406" s="135"/>
      <c r="N406" s="135"/>
      <c r="O406" s="5"/>
      <c r="Q406" s="122"/>
      <c r="Y406" s="188"/>
      <c r="Z406" s="188"/>
      <c r="AA406" s="139"/>
      <c r="AI406" s="122"/>
      <c r="AJ406" s="189"/>
      <c r="AK406" s="189"/>
      <c r="AL406" s="177"/>
      <c r="AM406" s="14"/>
      <c r="AZ406" s="137"/>
      <c r="BA406" s="145"/>
      <c r="BB406" s="139"/>
      <c r="BO406" s="5"/>
      <c r="BP406" s="5"/>
      <c r="BQ406" s="5"/>
      <c r="BR406" s="5"/>
      <c r="BS406" s="5"/>
      <c r="BT406" s="5"/>
      <c r="BU406" s="5"/>
      <c r="BV406" s="5"/>
      <c r="BW406" s="5"/>
      <c r="BX406" s="5"/>
      <c r="BY406" s="5"/>
      <c r="BZ406" s="5"/>
      <c r="CA406" s="5"/>
      <c r="CB406" s="5"/>
      <c r="CC406" s="5"/>
      <c r="CD406" s="5"/>
      <c r="CE406" s="5"/>
      <c r="CF406" s="5"/>
      <c r="CG406" s="5"/>
      <c r="CH406" s="5"/>
      <c r="CI406" s="5"/>
      <c r="CJ406" s="5"/>
      <c r="CK406" s="5"/>
    </row>
    <row r="407" spans="1:89" ht="19.5" customHeight="1">
      <c r="A407" s="140"/>
      <c r="B407" s="37"/>
      <c r="C407" s="37"/>
      <c r="D407" s="196"/>
      <c r="E407" s="48"/>
      <c r="F407" s="48"/>
      <c r="G407" s="142"/>
      <c r="H407" s="146">
        <v>0.2412</v>
      </c>
      <c r="I407" s="143">
        <v>1E-4</v>
      </c>
      <c r="J407" s="70">
        <v>0.48788999999999999</v>
      </c>
      <c r="K407" s="144">
        <v>1.0000000000000001E-5</v>
      </c>
      <c r="L407" s="135"/>
      <c r="M407" s="135"/>
      <c r="N407" s="135"/>
      <c r="O407" s="5"/>
      <c r="Q407" s="122"/>
      <c r="Y407" s="188"/>
      <c r="Z407" s="188"/>
      <c r="AA407" s="139"/>
      <c r="AI407" s="122"/>
      <c r="AJ407" s="189"/>
      <c r="AK407" s="189"/>
      <c r="AL407" s="177"/>
      <c r="AM407" s="14"/>
      <c r="AZ407" s="137"/>
      <c r="BA407" s="145"/>
      <c r="BB407" s="139"/>
      <c r="BO407" s="5"/>
      <c r="BP407" s="5"/>
      <c r="BQ407" s="5"/>
      <c r="BR407" s="5"/>
      <c r="BS407" s="5"/>
      <c r="BT407" s="5"/>
      <c r="BU407" s="5"/>
      <c r="BV407" s="5"/>
      <c r="BW407" s="5"/>
      <c r="BX407" s="5"/>
      <c r="BY407" s="5"/>
      <c r="BZ407" s="5"/>
      <c r="CA407" s="5"/>
      <c r="CB407" s="5"/>
      <c r="CC407" s="5"/>
      <c r="CD407" s="5"/>
      <c r="CE407" s="5"/>
      <c r="CF407" s="5"/>
      <c r="CG407" s="5"/>
      <c r="CH407" s="5"/>
      <c r="CI407" s="5"/>
      <c r="CJ407" s="5"/>
      <c r="CK407" s="5"/>
    </row>
    <row r="408" spans="1:89" ht="19.5" customHeight="1">
      <c r="A408" s="140"/>
      <c r="B408" s="37"/>
      <c r="C408" s="37"/>
      <c r="D408" s="196"/>
      <c r="E408" s="48"/>
      <c r="F408" s="48"/>
      <c r="G408" s="142"/>
      <c r="H408" s="146">
        <v>0.30280000000000001</v>
      </c>
      <c r="I408" s="143">
        <v>1E-4</v>
      </c>
      <c r="J408" s="70">
        <v>0.33343</v>
      </c>
      <c r="K408" s="144">
        <v>1.0000000000000001E-5</v>
      </c>
      <c r="L408" s="135"/>
      <c r="M408" s="135"/>
      <c r="N408" s="135"/>
      <c r="O408" s="5"/>
      <c r="Q408" s="122"/>
      <c r="Y408" s="188"/>
      <c r="Z408" s="188"/>
      <c r="AA408" s="139"/>
      <c r="AI408" s="122"/>
      <c r="AJ408" s="189"/>
      <c r="AK408" s="189"/>
      <c r="AL408" s="177"/>
      <c r="AM408" s="14"/>
      <c r="AZ408" s="137"/>
      <c r="BA408" s="145"/>
      <c r="BB408" s="139"/>
      <c r="BO408" s="5"/>
      <c r="BP408" s="5"/>
      <c r="BQ408" s="5"/>
      <c r="BR408" s="5"/>
      <c r="BS408" s="5"/>
      <c r="BT408" s="5"/>
      <c r="BU408" s="5"/>
      <c r="BV408" s="5"/>
      <c r="BW408" s="5"/>
      <c r="BX408" s="5"/>
      <c r="BY408" s="5"/>
      <c r="BZ408" s="5"/>
      <c r="CA408" s="5"/>
      <c r="CB408" s="5"/>
      <c r="CC408" s="5"/>
      <c r="CD408" s="5"/>
      <c r="CE408" s="5"/>
      <c r="CF408" s="5"/>
      <c r="CG408" s="5"/>
      <c r="CH408" s="5"/>
      <c r="CI408" s="5"/>
      <c r="CJ408" s="5"/>
      <c r="CK408" s="5"/>
    </row>
    <row r="409" spans="1:89" ht="19.5" customHeight="1">
      <c r="A409" s="140"/>
      <c r="B409" s="37"/>
      <c r="C409" s="37"/>
      <c r="D409" s="196"/>
      <c r="E409" s="48"/>
      <c r="F409" s="48"/>
      <c r="G409" s="142"/>
      <c r="H409" s="146">
        <v>0.36149999999999999</v>
      </c>
      <c r="I409" s="143">
        <v>1E-4</v>
      </c>
      <c r="J409" s="71">
        <v>0.21242</v>
      </c>
      <c r="K409" s="144">
        <v>1.0000000000000001E-5</v>
      </c>
      <c r="L409" s="135"/>
      <c r="M409" s="135"/>
      <c r="N409" s="135"/>
      <c r="O409" s="5"/>
      <c r="Q409" s="122"/>
      <c r="Y409" s="188"/>
      <c r="Z409" s="188"/>
      <c r="AA409" s="139"/>
      <c r="AI409" s="122"/>
      <c r="AJ409" s="189"/>
      <c r="AK409" s="189"/>
      <c r="AL409" s="177"/>
      <c r="AM409" s="14"/>
      <c r="AZ409" s="137"/>
      <c r="BA409" s="145"/>
      <c r="BB409" s="139"/>
      <c r="BO409" s="5"/>
      <c r="BP409" s="5"/>
      <c r="BQ409" s="5"/>
      <c r="BR409" s="5"/>
      <c r="BS409" s="5"/>
      <c r="BT409" s="5"/>
      <c r="BU409" s="5"/>
      <c r="BV409" s="5"/>
      <c r="BW409" s="5"/>
      <c r="BX409" s="5"/>
      <c r="BY409" s="5"/>
      <c r="BZ409" s="5"/>
      <c r="CA409" s="5"/>
      <c r="CB409" s="5"/>
      <c r="CC409" s="5"/>
      <c r="CD409" s="5"/>
      <c r="CE409" s="5"/>
      <c r="CF409" s="5"/>
      <c r="CG409" s="5"/>
      <c r="CH409" s="5"/>
      <c r="CI409" s="5"/>
      <c r="CJ409" s="5"/>
      <c r="CK409" s="5"/>
    </row>
    <row r="410" spans="1:89" ht="19.5" customHeight="1">
      <c r="A410" s="140"/>
      <c r="B410" s="37"/>
      <c r="C410" s="37"/>
      <c r="D410" s="196"/>
      <c r="E410" s="48"/>
      <c r="F410" s="48"/>
      <c r="G410" s="142"/>
      <c r="H410" s="146">
        <v>0.42220000000000002</v>
      </c>
      <c r="I410" s="143">
        <v>1E-4</v>
      </c>
      <c r="J410" s="71">
        <v>0.11357</v>
      </c>
      <c r="K410" s="144">
        <v>1.0000000000000001E-5</v>
      </c>
      <c r="L410" s="135"/>
      <c r="M410" s="135"/>
      <c r="N410" s="135"/>
      <c r="O410" s="5"/>
      <c r="Q410" s="122"/>
      <c r="Y410" s="188"/>
      <c r="Z410" s="188"/>
      <c r="AA410" s="139"/>
      <c r="AI410" s="122"/>
      <c r="AJ410" s="189"/>
      <c r="AK410" s="189"/>
      <c r="AL410" s="177"/>
      <c r="AM410" s="14"/>
      <c r="AZ410" s="137"/>
      <c r="BA410" s="145"/>
      <c r="BB410" s="139"/>
      <c r="BO410" s="5"/>
      <c r="BP410" s="5"/>
      <c r="BQ410" s="5"/>
      <c r="BR410" s="5"/>
      <c r="BS410" s="5"/>
      <c r="BT410" s="5"/>
      <c r="BU410" s="5"/>
      <c r="BV410" s="5"/>
      <c r="BW410" s="5"/>
      <c r="BX410" s="5"/>
      <c r="BY410" s="5"/>
      <c r="BZ410" s="5"/>
      <c r="CA410" s="5"/>
      <c r="CB410" s="5"/>
      <c r="CC410" s="5"/>
      <c r="CD410" s="5"/>
      <c r="CE410" s="5"/>
      <c r="CF410" s="5"/>
      <c r="CG410" s="5"/>
      <c r="CH410" s="5"/>
      <c r="CI410" s="5"/>
      <c r="CJ410" s="5"/>
      <c r="CK410" s="5"/>
    </row>
    <row r="411" spans="1:89" ht="19.5">
      <c r="A411" s="140"/>
      <c r="B411" s="37"/>
      <c r="C411" s="37"/>
      <c r="D411" s="196"/>
      <c r="E411" s="48"/>
      <c r="F411" s="48"/>
      <c r="G411" s="142"/>
      <c r="H411" s="178">
        <v>0.47749999999999998</v>
      </c>
      <c r="I411" s="143">
        <v>1E-4</v>
      </c>
      <c r="J411" s="148">
        <v>4.6879999999999998E-2</v>
      </c>
      <c r="K411" s="144">
        <v>1.0000000000000001E-5</v>
      </c>
      <c r="L411" s="135"/>
      <c r="M411" s="135"/>
      <c r="N411" s="135"/>
      <c r="O411" s="5"/>
      <c r="Q411" s="122"/>
      <c r="Y411" s="188"/>
      <c r="Z411" s="188"/>
      <c r="AA411" s="139"/>
      <c r="AI411" s="122"/>
      <c r="AJ411" s="189"/>
      <c r="AK411" s="189"/>
      <c r="AL411" s="177"/>
      <c r="AM411" s="14"/>
      <c r="AZ411" s="137"/>
      <c r="BA411" s="145"/>
      <c r="BB411" s="139"/>
      <c r="BO411" s="5"/>
      <c r="BP411" s="5"/>
      <c r="BQ411" s="5"/>
      <c r="BR411" s="5"/>
      <c r="BS411" s="5"/>
      <c r="BT411" s="5"/>
      <c r="BU411" s="5"/>
      <c r="BV411" s="5"/>
      <c r="BW411" s="5"/>
      <c r="BX411" s="5"/>
      <c r="BY411" s="5"/>
      <c r="BZ411" s="5"/>
      <c r="CA411" s="5"/>
      <c r="CB411" s="5"/>
      <c r="CC411" s="5"/>
      <c r="CD411" s="5"/>
      <c r="CE411" s="5"/>
      <c r="CF411" s="5"/>
      <c r="CG411" s="5"/>
      <c r="CH411" s="5"/>
      <c r="CI411" s="5"/>
      <c r="CJ411" s="5"/>
      <c r="CK411" s="5"/>
    </row>
    <row r="412" spans="1:89" ht="19.5">
      <c r="A412" s="140"/>
      <c r="B412" s="37"/>
      <c r="C412" s="37"/>
      <c r="D412" s="196"/>
      <c r="E412" s="48"/>
      <c r="F412" s="48"/>
      <c r="G412" s="142"/>
      <c r="H412" s="178">
        <v>0.54410000000000003</v>
      </c>
      <c r="I412" s="143">
        <v>1E-4</v>
      </c>
      <c r="J412" s="148">
        <v>9.7800000000000005E-3</v>
      </c>
      <c r="K412" s="144">
        <v>1.0000000000000001E-5</v>
      </c>
      <c r="L412" s="135"/>
      <c r="M412" s="135"/>
      <c r="N412" s="135"/>
      <c r="O412" s="5"/>
      <c r="Q412" s="122"/>
      <c r="Y412" s="188"/>
      <c r="Z412" s="188"/>
      <c r="AA412" s="139"/>
      <c r="AI412" s="122"/>
      <c r="AJ412" s="189"/>
      <c r="AK412" s="189"/>
      <c r="AL412" s="177"/>
      <c r="AM412" s="14"/>
      <c r="AZ412" s="137"/>
      <c r="BA412" s="145"/>
      <c r="BB412" s="139"/>
    </row>
    <row r="413" spans="1:89" ht="19.5">
      <c r="A413" s="140"/>
      <c r="B413" s="37"/>
      <c r="C413" s="37"/>
      <c r="D413" s="196"/>
      <c r="E413" s="48"/>
      <c r="F413" s="48"/>
      <c r="G413" s="142"/>
      <c r="H413" s="178">
        <v>0.59019999999999995</v>
      </c>
      <c r="I413" s="143">
        <v>1E-4</v>
      </c>
      <c r="J413" s="148">
        <v>2.4199999999999998E-3</v>
      </c>
      <c r="K413" s="144">
        <v>1.0000000000000001E-5</v>
      </c>
      <c r="L413" s="135"/>
      <c r="M413" s="135"/>
      <c r="N413" s="135"/>
      <c r="O413" s="5"/>
      <c r="Q413" s="122"/>
      <c r="Y413" s="188"/>
      <c r="Z413" s="188"/>
      <c r="AA413" s="139"/>
      <c r="AI413" s="122"/>
      <c r="AJ413" s="189"/>
      <c r="AK413" s="189"/>
      <c r="AL413" s="177"/>
      <c r="AM413" s="14"/>
      <c r="AZ413" s="137"/>
      <c r="BA413" s="145"/>
      <c r="BB413" s="139"/>
    </row>
    <row r="414" spans="1:89" ht="19.5" customHeight="1">
      <c r="A414" s="140"/>
      <c r="B414" s="37"/>
      <c r="C414" s="37"/>
      <c r="D414" s="196"/>
      <c r="E414" s="48"/>
      <c r="F414" s="48"/>
      <c r="G414" s="142"/>
      <c r="H414" s="178">
        <v>0.60850000000000004</v>
      </c>
      <c r="I414" s="143">
        <v>1E-4</v>
      </c>
      <c r="J414" s="150">
        <v>1.01E-3</v>
      </c>
      <c r="K414" s="144">
        <v>1.0000000000000001E-5</v>
      </c>
      <c r="L414" s="135"/>
      <c r="M414" s="135"/>
      <c r="N414" s="135"/>
      <c r="O414" s="5"/>
      <c r="Q414" s="122"/>
      <c r="Y414" s="188"/>
      <c r="Z414" s="188"/>
      <c r="AA414" s="139"/>
      <c r="AI414" s="122"/>
      <c r="AJ414" s="189"/>
      <c r="AK414" s="189"/>
      <c r="AL414" s="177"/>
      <c r="AM414" s="14"/>
      <c r="AZ414" s="137"/>
      <c r="BA414" s="145"/>
      <c r="BB414" s="139"/>
    </row>
    <row r="415" spans="1:89" ht="19.5" customHeight="1">
      <c r="A415" s="140"/>
      <c r="B415" s="37"/>
      <c r="C415" s="37"/>
      <c r="D415" s="196"/>
      <c r="E415" s="48"/>
      <c r="F415" s="48"/>
      <c r="G415" s="142"/>
      <c r="H415" s="178">
        <v>0.64</v>
      </c>
      <c r="I415" s="143">
        <v>1E-4</v>
      </c>
      <c r="J415" s="148">
        <v>-4.8000000000000001E-4</v>
      </c>
      <c r="K415" s="144">
        <v>1.0000000000000001E-5</v>
      </c>
      <c r="L415" s="135"/>
      <c r="M415" s="135"/>
      <c r="N415" s="135"/>
      <c r="O415" s="5"/>
      <c r="Q415" s="122"/>
      <c r="Y415" s="188"/>
      <c r="Z415" s="188"/>
      <c r="AA415" s="139"/>
      <c r="AI415" s="122"/>
      <c r="AJ415" s="189"/>
      <c r="AK415" s="189"/>
      <c r="AL415" s="177"/>
      <c r="AM415" s="14"/>
      <c r="AZ415" s="137"/>
      <c r="BA415" s="145"/>
      <c r="BB415" s="139"/>
    </row>
    <row r="416" spans="1:89" ht="19.5" customHeight="1">
      <c r="A416" s="140"/>
      <c r="B416" s="37"/>
      <c r="C416" s="37"/>
      <c r="D416" s="196"/>
      <c r="E416" s="48"/>
      <c r="F416" s="48"/>
      <c r="G416" s="142"/>
      <c r="H416" s="178">
        <v>0.67120000000000002</v>
      </c>
      <c r="I416" s="143">
        <v>1E-4</v>
      </c>
      <c r="J416" s="148">
        <v>-1.3799999999999999E-3</v>
      </c>
      <c r="K416" s="144">
        <v>1.0000000000000001E-5</v>
      </c>
      <c r="L416" s="135"/>
      <c r="M416" s="135"/>
      <c r="N416" s="135"/>
      <c r="O416" s="5"/>
      <c r="Q416" s="122"/>
      <c r="Y416" s="188"/>
      <c r="Z416" s="188"/>
      <c r="AA416" s="139"/>
      <c r="AI416" s="122"/>
      <c r="AJ416" s="189"/>
      <c r="AK416" s="189"/>
      <c r="AL416" s="177"/>
      <c r="AM416" s="14"/>
      <c r="AZ416" s="137"/>
      <c r="BA416" s="145"/>
      <c r="BB416" s="139"/>
    </row>
    <row r="417" spans="1:54" ht="19.5" customHeight="1">
      <c r="A417" s="140"/>
      <c r="B417" s="37"/>
      <c r="C417" s="37"/>
      <c r="D417" s="196"/>
      <c r="E417" s="48"/>
      <c r="F417" s="48"/>
      <c r="G417" s="142"/>
      <c r="H417" s="178">
        <v>0.70109999999999995</v>
      </c>
      <c r="I417" s="143">
        <v>1E-4</v>
      </c>
      <c r="J417" s="148">
        <v>-1.97E-3</v>
      </c>
      <c r="K417" s="144">
        <v>1.0000000000000001E-5</v>
      </c>
      <c r="L417" s="135"/>
      <c r="M417" s="135"/>
      <c r="N417" s="135"/>
      <c r="O417" s="5"/>
      <c r="Q417" s="122"/>
      <c r="Y417" s="188"/>
      <c r="Z417" s="188"/>
      <c r="AA417" s="139"/>
      <c r="AI417" s="122"/>
      <c r="AJ417" s="189"/>
      <c r="AK417" s="189"/>
      <c r="AL417" s="177"/>
      <c r="AM417" s="14"/>
      <c r="AZ417" s="137"/>
      <c r="BA417" s="145"/>
      <c r="BB417" s="139"/>
    </row>
    <row r="418" spans="1:54" ht="19.5" customHeight="1">
      <c r="A418" s="140"/>
      <c r="B418" s="37"/>
      <c r="C418" s="37"/>
      <c r="D418" s="196"/>
      <c r="E418" s="48"/>
      <c r="F418" s="48"/>
      <c r="G418" s="142"/>
      <c r="H418" s="178">
        <v>0.73080000000000001</v>
      </c>
      <c r="I418" s="143">
        <v>1E-4</v>
      </c>
      <c r="J418" s="150">
        <v>-2.2899999999999999E-3</v>
      </c>
      <c r="K418" s="144">
        <v>1.0000000000000001E-5</v>
      </c>
      <c r="L418" s="135"/>
      <c r="M418" s="135"/>
      <c r="N418" s="135"/>
      <c r="O418" s="5"/>
      <c r="Q418" s="122"/>
      <c r="Y418" s="188"/>
      <c r="Z418" s="188"/>
      <c r="AA418" s="139"/>
      <c r="AI418" s="122"/>
      <c r="AJ418" s="189"/>
      <c r="AK418" s="189"/>
      <c r="AL418" s="177"/>
      <c r="AM418" s="14"/>
      <c r="AZ418" s="137"/>
      <c r="BA418" s="145"/>
      <c r="BB418" s="139"/>
    </row>
    <row r="419" spans="1:54" ht="19.5" customHeight="1">
      <c r="A419" s="140"/>
      <c r="B419" s="37"/>
      <c r="C419" s="37"/>
      <c r="D419" s="196"/>
      <c r="E419" s="48"/>
      <c r="F419" s="48"/>
      <c r="G419" s="142"/>
      <c r="H419" s="146">
        <v>0.76019999999999999</v>
      </c>
      <c r="I419" s="143">
        <v>1E-4</v>
      </c>
      <c r="J419" s="71">
        <v>-2.5300000000000001E-3</v>
      </c>
      <c r="K419" s="144">
        <v>1.0000000000000001E-5</v>
      </c>
      <c r="L419" s="135"/>
      <c r="M419" s="135"/>
      <c r="N419" s="135"/>
      <c r="O419" s="5"/>
      <c r="Q419" s="122"/>
      <c r="Y419" s="188"/>
      <c r="Z419" s="188"/>
      <c r="AA419" s="139"/>
      <c r="AI419" s="122"/>
      <c r="AJ419" s="189"/>
      <c r="AK419" s="189"/>
      <c r="AL419" s="177"/>
      <c r="AM419" s="14"/>
      <c r="AZ419" s="137"/>
      <c r="BA419" s="145"/>
      <c r="BB419" s="139"/>
    </row>
    <row r="420" spans="1:54" ht="19.5" customHeight="1">
      <c r="A420" s="140"/>
      <c r="B420" s="37"/>
      <c r="C420" s="37"/>
      <c r="D420" s="196"/>
      <c r="E420" s="48"/>
      <c r="F420" s="48"/>
      <c r="G420" s="142"/>
      <c r="H420" s="146">
        <v>0.79039999999999999</v>
      </c>
      <c r="I420" s="143">
        <v>1E-4</v>
      </c>
      <c r="J420" s="71">
        <v>-2.7000000000000001E-3</v>
      </c>
      <c r="K420" s="144">
        <v>1.0000000000000001E-5</v>
      </c>
      <c r="L420" s="135"/>
      <c r="M420" s="135"/>
      <c r="N420" s="135"/>
      <c r="O420" s="5"/>
      <c r="Q420" s="122"/>
      <c r="Y420" s="188"/>
      <c r="Z420" s="188"/>
      <c r="AA420" s="139"/>
      <c r="AI420" s="122"/>
      <c r="AJ420" s="189"/>
      <c r="AK420" s="189"/>
      <c r="AL420" s="177"/>
      <c r="AM420" s="14"/>
      <c r="AZ420" s="137"/>
      <c r="BA420" s="145"/>
      <c r="BB420" s="139"/>
    </row>
    <row r="421" spans="1:54" ht="19.5" customHeight="1">
      <c r="A421" s="140"/>
      <c r="B421" s="37"/>
      <c r="C421" s="37"/>
      <c r="D421" s="196"/>
      <c r="E421" s="48"/>
      <c r="F421" s="48"/>
      <c r="G421" s="142"/>
      <c r="H421" s="146">
        <v>0.82040000000000002</v>
      </c>
      <c r="I421" s="143">
        <v>1E-4</v>
      </c>
      <c r="J421" s="71">
        <v>-2.7399999999999998E-3</v>
      </c>
      <c r="K421" s="144">
        <v>1.0000000000000001E-5</v>
      </c>
      <c r="L421" s="135"/>
      <c r="M421" s="135"/>
      <c r="N421" s="135"/>
      <c r="O421" s="5"/>
      <c r="Q421" s="122"/>
      <c r="Y421" s="188"/>
      <c r="Z421" s="188"/>
      <c r="AA421" s="139"/>
      <c r="AI421" s="122"/>
      <c r="AJ421" s="189"/>
      <c r="AK421" s="189"/>
      <c r="AL421" s="177"/>
      <c r="AM421" s="14"/>
      <c r="AZ421" s="137"/>
      <c r="BA421" s="145"/>
      <c r="BB421" s="139"/>
    </row>
    <row r="422" spans="1:54" ht="19.5" customHeight="1">
      <c r="A422" s="140"/>
      <c r="B422" s="37"/>
      <c r="C422" s="37"/>
      <c r="D422" s="196"/>
      <c r="E422" s="48"/>
      <c r="F422" s="48"/>
      <c r="G422" s="142"/>
      <c r="H422" s="146">
        <v>0.85160000000000002</v>
      </c>
      <c r="I422" s="143">
        <v>1E-4</v>
      </c>
      <c r="J422" s="71">
        <v>-2.82E-3</v>
      </c>
      <c r="K422" s="144">
        <v>1.0000000000000001E-5</v>
      </c>
      <c r="L422" s="135"/>
      <c r="M422" s="135"/>
      <c r="N422" s="135"/>
      <c r="O422" s="5"/>
      <c r="Q422" s="122"/>
      <c r="Y422" s="188"/>
      <c r="Z422" s="188"/>
      <c r="AA422" s="139"/>
      <c r="AI422" s="122"/>
      <c r="AJ422" s="189"/>
      <c r="AK422" s="189"/>
      <c r="AL422" s="177"/>
      <c r="AM422" s="14"/>
      <c r="AY422" s="5"/>
      <c r="AZ422" s="137"/>
      <c r="BA422" s="145"/>
      <c r="BB422" s="139"/>
    </row>
    <row r="423" spans="1:54" ht="19.5" customHeight="1">
      <c r="A423" s="140"/>
      <c r="B423" s="37"/>
      <c r="C423" s="37"/>
      <c r="D423" s="196"/>
      <c r="E423" s="48"/>
      <c r="F423" s="48"/>
      <c r="G423" s="142"/>
      <c r="H423" s="146">
        <v>0.88219999999999998</v>
      </c>
      <c r="I423" s="143">
        <v>1E-4</v>
      </c>
      <c r="J423" s="71">
        <v>-2.8600000000000001E-3</v>
      </c>
      <c r="K423" s="144">
        <v>1.0000000000000001E-5</v>
      </c>
      <c r="L423" s="135"/>
      <c r="M423" s="135"/>
      <c r="N423" s="135"/>
      <c r="O423" s="5"/>
      <c r="Q423" s="122"/>
      <c r="Y423" s="188"/>
      <c r="Z423" s="188"/>
      <c r="AA423" s="139"/>
      <c r="AI423" s="122"/>
      <c r="AJ423" s="189"/>
      <c r="AK423" s="189"/>
      <c r="AL423" s="177"/>
      <c r="AM423" s="14"/>
      <c r="AY423" s="5"/>
      <c r="AZ423" s="137"/>
      <c r="BA423" s="145"/>
      <c r="BB423" s="139"/>
    </row>
    <row r="424" spans="1:54" ht="19.5" customHeight="1">
      <c r="A424" s="140"/>
      <c r="B424" s="37"/>
      <c r="C424" s="37"/>
      <c r="D424" s="196"/>
      <c r="E424" s="48"/>
      <c r="F424" s="48"/>
      <c r="G424" s="142"/>
      <c r="H424" s="153">
        <v>0.9415</v>
      </c>
      <c r="I424" s="147">
        <v>1E-3</v>
      </c>
      <c r="J424" s="71">
        <v>-2.8600000000000001E-3</v>
      </c>
      <c r="K424" s="144">
        <v>1.0000000000000001E-5</v>
      </c>
      <c r="L424" s="135"/>
      <c r="M424" s="135"/>
      <c r="N424" s="135"/>
      <c r="O424" s="5"/>
      <c r="Q424" s="122"/>
      <c r="Y424" s="188"/>
      <c r="Z424" s="188"/>
      <c r="AA424" s="139"/>
      <c r="AI424" s="122"/>
      <c r="AJ424" s="189"/>
      <c r="AK424" s="189"/>
      <c r="AL424" s="177"/>
      <c r="AM424" s="14"/>
      <c r="AY424" s="5"/>
      <c r="AZ424" s="137"/>
      <c r="BA424" s="145"/>
      <c r="BB424" s="139"/>
    </row>
    <row r="425" spans="1:54" ht="19.5" customHeight="1">
      <c r="A425" s="140"/>
      <c r="B425" s="37"/>
      <c r="C425" s="37"/>
      <c r="D425" s="196"/>
      <c r="E425" s="48"/>
      <c r="F425" s="48"/>
      <c r="G425" s="142"/>
      <c r="H425" s="153">
        <v>1.002</v>
      </c>
      <c r="I425" s="147">
        <v>1E-3</v>
      </c>
      <c r="J425" s="71">
        <v>-2.8800000000000002E-3</v>
      </c>
      <c r="K425" s="144">
        <v>1.0000000000000001E-5</v>
      </c>
      <c r="L425" s="135"/>
      <c r="M425" s="135"/>
      <c r="N425" s="135"/>
      <c r="O425" s="5"/>
      <c r="Q425" s="122"/>
      <c r="Y425" s="188"/>
      <c r="Z425" s="188"/>
      <c r="AA425" s="139"/>
      <c r="AI425" s="122"/>
      <c r="AJ425" s="189"/>
      <c r="AK425" s="189"/>
      <c r="AL425" s="177"/>
      <c r="AM425" s="14"/>
      <c r="AY425" s="5"/>
      <c r="AZ425" s="137"/>
      <c r="BA425" s="145"/>
      <c r="BB425" s="139"/>
    </row>
    <row r="426" spans="1:54" ht="19.5" customHeight="1">
      <c r="A426" s="140"/>
      <c r="B426" s="37"/>
      <c r="C426" s="37"/>
      <c r="D426" s="196"/>
      <c r="E426" s="48"/>
      <c r="F426" s="48"/>
      <c r="G426" s="142"/>
      <c r="H426" s="153">
        <v>1.1000000000000001</v>
      </c>
      <c r="I426" s="147">
        <v>1E-3</v>
      </c>
      <c r="J426" s="71">
        <v>-2.9099999999999998E-3</v>
      </c>
      <c r="K426" s="144">
        <v>1.0000000000000001E-5</v>
      </c>
      <c r="L426" s="135"/>
      <c r="M426" s="135"/>
      <c r="N426" s="135"/>
      <c r="O426" s="5"/>
      <c r="Q426" s="122"/>
      <c r="Y426" s="188"/>
      <c r="Z426" s="188"/>
      <c r="AA426" s="139"/>
      <c r="AI426" s="122"/>
      <c r="AJ426" s="189"/>
      <c r="AK426" s="189"/>
      <c r="AL426" s="177"/>
      <c r="AM426" s="14"/>
      <c r="AY426" s="5"/>
      <c r="AZ426" s="137"/>
      <c r="BA426" s="145"/>
      <c r="BB426" s="139"/>
    </row>
    <row r="427" spans="1:54" ht="19.5" customHeight="1">
      <c r="A427" s="140"/>
      <c r="B427" s="37"/>
      <c r="C427" s="37"/>
      <c r="D427" s="196"/>
      <c r="E427" s="48"/>
      <c r="F427" s="48"/>
      <c r="G427" s="142"/>
      <c r="H427" s="153">
        <v>1.2010000000000001</v>
      </c>
      <c r="I427" s="147">
        <v>1E-3</v>
      </c>
      <c r="J427" s="71">
        <v>-2.9199999999999999E-3</v>
      </c>
      <c r="K427" s="144">
        <v>1.0000000000000001E-5</v>
      </c>
      <c r="L427" s="135"/>
      <c r="M427" s="135"/>
      <c r="N427" s="135"/>
      <c r="O427" s="5"/>
      <c r="Q427" s="122"/>
      <c r="X427" s="122"/>
      <c r="Y427" s="188"/>
      <c r="Z427" s="188"/>
      <c r="AA427" s="139"/>
      <c r="AI427" s="122"/>
      <c r="AJ427" s="189"/>
      <c r="AK427" s="189"/>
      <c r="AL427" s="177"/>
      <c r="AM427" s="14"/>
      <c r="AY427" s="5"/>
      <c r="AZ427" s="137"/>
      <c r="BA427" s="145"/>
      <c r="BB427" s="139"/>
    </row>
    <row r="428" spans="1:54" ht="19.5" customHeight="1">
      <c r="A428" s="140"/>
      <c r="B428" s="37"/>
      <c r="C428" s="37"/>
      <c r="D428" s="196"/>
      <c r="E428" s="48"/>
      <c r="F428" s="48"/>
      <c r="G428" s="142"/>
      <c r="H428" s="153">
        <v>1.3480000000000001</v>
      </c>
      <c r="I428" s="147">
        <v>1E-3</v>
      </c>
      <c r="J428" s="71">
        <v>-2.9299999999999999E-3</v>
      </c>
      <c r="K428" s="144">
        <v>1.0000000000000001E-5</v>
      </c>
      <c r="L428" s="135"/>
      <c r="M428" s="135"/>
      <c r="N428" s="135"/>
      <c r="O428" s="5"/>
      <c r="Q428" s="122"/>
      <c r="X428" s="122"/>
      <c r="Y428" s="188"/>
      <c r="Z428" s="188"/>
      <c r="AA428" s="139"/>
      <c r="AI428" s="122"/>
      <c r="AJ428" s="189"/>
      <c r="AK428" s="189"/>
      <c r="AL428" s="177"/>
      <c r="AM428" s="14"/>
      <c r="AY428" s="5"/>
      <c r="AZ428" s="137"/>
      <c r="BA428" s="145"/>
      <c r="BB428" s="139"/>
    </row>
    <row r="429" spans="1:54" ht="19.5" customHeight="1">
      <c r="A429" s="140"/>
      <c r="B429" s="37"/>
      <c r="C429" s="37"/>
      <c r="D429" s="196"/>
      <c r="E429" s="48"/>
      <c r="F429" s="48"/>
      <c r="G429" s="142"/>
      <c r="H429" s="153">
        <v>1.4990000000000001</v>
      </c>
      <c r="I429" s="147">
        <v>1E-3</v>
      </c>
      <c r="J429" s="71">
        <v>-2.96E-3</v>
      </c>
      <c r="K429" s="144">
        <v>1.0000000000000001E-5</v>
      </c>
      <c r="L429" s="135"/>
      <c r="M429" s="135"/>
      <c r="N429" s="135"/>
      <c r="O429" s="5"/>
      <c r="P429" s="197"/>
      <c r="Q429" s="122"/>
      <c r="X429" s="122"/>
      <c r="Y429" s="188"/>
      <c r="Z429" s="188"/>
      <c r="AA429" s="139"/>
      <c r="AI429" s="122"/>
      <c r="AJ429" s="189"/>
      <c r="AK429" s="189"/>
      <c r="AL429" s="177"/>
      <c r="AM429" s="14"/>
      <c r="AY429" s="5"/>
      <c r="AZ429" s="137"/>
      <c r="BA429" s="145"/>
      <c r="BB429" s="139"/>
    </row>
    <row r="430" spans="1:54" ht="19.5" customHeight="1">
      <c r="A430" s="140"/>
      <c r="B430" s="37"/>
      <c r="C430" s="37"/>
      <c r="D430" s="196"/>
      <c r="E430" s="48"/>
      <c r="F430" s="48"/>
      <c r="G430" s="142"/>
      <c r="H430" s="153">
        <v>1.7549999999999999</v>
      </c>
      <c r="I430" s="147">
        <v>1E-3</v>
      </c>
      <c r="J430" s="71">
        <v>-2.9199999999999999E-3</v>
      </c>
      <c r="K430" s="144">
        <v>1.0000000000000001E-5</v>
      </c>
      <c r="L430" s="135"/>
      <c r="M430" s="135"/>
      <c r="N430" s="135"/>
      <c r="O430" s="5"/>
      <c r="Q430" s="122"/>
      <c r="X430" s="122"/>
      <c r="Y430" s="188"/>
      <c r="Z430" s="188"/>
      <c r="AA430" s="139"/>
      <c r="AI430" s="122"/>
      <c r="AJ430" s="189"/>
      <c r="AK430" s="189"/>
      <c r="AL430" s="177"/>
      <c r="AM430" s="14"/>
      <c r="AY430" s="5"/>
      <c r="AZ430" s="137"/>
      <c r="BA430" s="145"/>
      <c r="BB430" s="139"/>
    </row>
    <row r="431" spans="1:54" ht="19.5" customHeight="1">
      <c r="A431" s="140"/>
      <c r="B431" s="37"/>
      <c r="C431" s="37"/>
      <c r="D431" s="196"/>
      <c r="E431" s="48"/>
      <c r="F431" s="48"/>
      <c r="G431" s="142"/>
      <c r="H431" s="153">
        <v>2.0049999999999999</v>
      </c>
      <c r="I431" s="147">
        <v>1E-3</v>
      </c>
      <c r="J431" s="71">
        <v>-2.9299999999999999E-3</v>
      </c>
      <c r="K431" s="144">
        <v>1.0000000000000001E-5</v>
      </c>
      <c r="L431" s="135"/>
      <c r="M431" s="135"/>
      <c r="N431" s="135"/>
      <c r="O431" s="5"/>
      <c r="Q431" s="122"/>
      <c r="X431" s="122"/>
      <c r="Y431" s="188"/>
      <c r="Z431" s="188"/>
      <c r="AA431" s="139"/>
      <c r="AI431" s="122"/>
      <c r="AJ431" s="189"/>
      <c r="AK431" s="189"/>
      <c r="AL431" s="177"/>
      <c r="AM431" s="14"/>
      <c r="AY431" s="5"/>
      <c r="AZ431" s="137"/>
      <c r="BA431" s="145"/>
      <c r="BB431" s="139"/>
    </row>
    <row r="432" spans="1:54" ht="19.5" customHeight="1">
      <c r="A432" s="140"/>
      <c r="B432" s="37"/>
      <c r="C432" s="37"/>
      <c r="D432" s="196"/>
      <c r="E432" s="48"/>
      <c r="F432" s="48"/>
      <c r="G432" s="142"/>
      <c r="H432" s="153">
        <v>2.4849999999999999</v>
      </c>
      <c r="I432" s="147">
        <v>1E-3</v>
      </c>
      <c r="J432" s="71">
        <v>-2.9399999999999999E-3</v>
      </c>
      <c r="K432" s="144">
        <v>1.0000000000000001E-5</v>
      </c>
      <c r="L432" s="135"/>
      <c r="M432" s="135"/>
      <c r="N432" s="135"/>
      <c r="O432" s="5"/>
      <c r="Q432" s="122"/>
      <c r="X432" s="122"/>
      <c r="Y432" s="188"/>
      <c r="Z432" s="188"/>
      <c r="AA432" s="139"/>
      <c r="AI432" s="122"/>
      <c r="AJ432" s="189"/>
      <c r="AK432" s="189"/>
      <c r="AL432" s="177"/>
      <c r="AM432" s="14"/>
      <c r="AY432" s="5"/>
      <c r="AZ432" s="137"/>
      <c r="BA432" s="145"/>
      <c r="BB432" s="139"/>
    </row>
    <row r="433" spans="1:72" ht="19.5" customHeight="1">
      <c r="A433" s="140"/>
      <c r="B433" s="37"/>
      <c r="C433" s="37"/>
      <c r="D433" s="196"/>
      <c r="E433" s="48"/>
      <c r="F433" s="48"/>
      <c r="G433" s="142"/>
      <c r="H433" s="153">
        <v>3.0049999999999999</v>
      </c>
      <c r="I433" s="147">
        <v>1E-3</v>
      </c>
      <c r="J433" s="71">
        <v>-2.9499999999999999E-3</v>
      </c>
      <c r="K433" s="144">
        <v>1.0000000000000001E-5</v>
      </c>
      <c r="L433" s="135"/>
      <c r="M433" s="135"/>
      <c r="N433" s="135"/>
      <c r="O433" s="5"/>
      <c r="Q433" s="122"/>
      <c r="X433" s="122"/>
      <c r="Y433" s="188"/>
      <c r="Z433" s="188"/>
      <c r="AA433" s="139"/>
      <c r="AI433" s="122"/>
      <c r="AJ433" s="189"/>
      <c r="AK433" s="189"/>
      <c r="AL433" s="177"/>
      <c r="AM433" s="14"/>
      <c r="AY433" s="5"/>
      <c r="AZ433" s="137"/>
      <c r="BA433" s="145"/>
      <c r="BB433" s="139"/>
    </row>
    <row r="434" spans="1:72" ht="19.5" customHeight="1">
      <c r="A434" s="140"/>
      <c r="B434" s="37"/>
      <c r="C434" s="37"/>
      <c r="D434" s="196"/>
      <c r="E434" s="48"/>
      <c r="F434" s="48"/>
      <c r="G434" s="142"/>
      <c r="H434" s="153">
        <v>3.431</v>
      </c>
      <c r="I434" s="147">
        <v>1E-3</v>
      </c>
      <c r="J434" s="71">
        <v>-2.9499999999999999E-3</v>
      </c>
      <c r="K434" s="144">
        <v>1.0000000000000001E-5</v>
      </c>
      <c r="L434" s="135"/>
      <c r="M434" s="135"/>
      <c r="N434" s="135"/>
      <c r="O434" s="5"/>
      <c r="Q434" s="122"/>
      <c r="X434" s="122"/>
      <c r="Y434" s="188"/>
      <c r="Z434" s="188"/>
      <c r="AA434" s="139"/>
      <c r="AI434" s="122"/>
      <c r="AJ434" s="189"/>
      <c r="AK434" s="189"/>
      <c r="AL434" s="177"/>
      <c r="AM434" s="14"/>
      <c r="AY434" s="5"/>
      <c r="AZ434" s="137"/>
      <c r="BA434" s="145"/>
      <c r="BB434" s="139"/>
    </row>
    <row r="435" spans="1:72" ht="19.5" customHeight="1">
      <c r="A435" s="140"/>
      <c r="B435" s="37"/>
      <c r="C435" s="37"/>
      <c r="D435" s="196"/>
      <c r="E435" s="48"/>
      <c r="F435" s="48"/>
      <c r="G435" s="142"/>
      <c r="H435" s="153">
        <v>3.8180000000000001</v>
      </c>
      <c r="I435" s="147">
        <v>1E-3</v>
      </c>
      <c r="J435" s="71">
        <v>-2.96E-3</v>
      </c>
      <c r="K435" s="144">
        <v>1.0000000000000001E-5</v>
      </c>
      <c r="L435" s="135"/>
      <c r="M435" s="135"/>
      <c r="N435" s="135"/>
      <c r="O435" s="5"/>
      <c r="Q435" s="122"/>
      <c r="X435" s="122"/>
      <c r="Y435" s="188"/>
      <c r="Z435" s="188"/>
      <c r="AA435" s="139"/>
      <c r="AI435" s="122"/>
      <c r="AJ435" s="189"/>
      <c r="AK435" s="189"/>
      <c r="AL435" s="177"/>
      <c r="AM435" s="14"/>
      <c r="AY435" s="5"/>
      <c r="AZ435" s="137"/>
      <c r="BA435" s="145"/>
      <c r="BB435" s="139"/>
    </row>
    <row r="436" spans="1:72" ht="19.5" customHeight="1">
      <c r="A436" s="140"/>
      <c r="B436" s="37"/>
      <c r="C436" s="37"/>
      <c r="D436" s="196"/>
      <c r="E436" s="48"/>
      <c r="F436" s="48"/>
      <c r="G436" s="142"/>
      <c r="H436" s="153">
        <v>4.2439999999999998</v>
      </c>
      <c r="I436" s="147">
        <v>1E-3</v>
      </c>
      <c r="J436" s="71">
        <v>-2.97E-3</v>
      </c>
      <c r="K436" s="144">
        <v>1.0000000000000001E-5</v>
      </c>
      <c r="L436" s="135"/>
      <c r="M436" s="135"/>
      <c r="N436" s="135"/>
      <c r="O436" s="5"/>
      <c r="Q436" s="122"/>
      <c r="X436" s="122"/>
      <c r="Y436" s="188"/>
      <c r="Z436" s="188"/>
      <c r="AA436" s="139"/>
      <c r="AI436" s="122"/>
      <c r="AJ436" s="189"/>
      <c r="AK436" s="189"/>
      <c r="AL436" s="177"/>
      <c r="AM436" s="14"/>
      <c r="AY436" s="5"/>
      <c r="AZ436" s="137"/>
      <c r="BA436" s="145"/>
      <c r="BB436" s="139"/>
    </row>
    <row r="437" spans="1:72" ht="19.5" customHeight="1">
      <c r="A437" s="140"/>
      <c r="B437" s="37"/>
      <c r="C437" s="37"/>
      <c r="D437" s="196"/>
      <c r="E437" s="48"/>
      <c r="F437" s="48"/>
      <c r="G437" s="142"/>
      <c r="H437" s="155">
        <v>4.2469999999999999</v>
      </c>
      <c r="I437" s="156">
        <v>1E-3</v>
      </c>
      <c r="J437" s="89">
        <v>-7.4900000000000001E-3</v>
      </c>
      <c r="K437" s="157">
        <v>1.0000000000000001E-5</v>
      </c>
      <c r="L437" s="135"/>
      <c r="M437" s="135"/>
      <c r="N437" s="135"/>
      <c r="O437" s="5"/>
      <c r="Q437" s="122"/>
      <c r="X437" s="160"/>
      <c r="Y437" s="163"/>
      <c r="Z437" s="163"/>
      <c r="AA437" s="164"/>
      <c r="AI437" s="122"/>
      <c r="AJ437" s="181"/>
      <c r="AK437" s="181"/>
      <c r="AL437" s="182"/>
      <c r="AM437" s="14"/>
      <c r="AY437" s="19"/>
      <c r="AZ437" s="162"/>
      <c r="BA437" s="163"/>
      <c r="BB437" s="164"/>
      <c r="BE437" s="5"/>
      <c r="BF437" s="5"/>
      <c r="BG437" s="5"/>
      <c r="BH437" s="5"/>
      <c r="BI437" s="5"/>
      <c r="BJ437" s="5"/>
      <c r="BK437" s="5"/>
      <c r="BL437" s="5"/>
      <c r="BM437" s="5"/>
      <c r="BN437" s="5"/>
      <c r="BO437" s="5"/>
      <c r="BP437" s="5"/>
      <c r="BQ437" s="5"/>
      <c r="BR437" s="5"/>
      <c r="BS437" s="5"/>
      <c r="BT437" s="5"/>
    </row>
    <row r="438" spans="1:72" ht="19.5">
      <c r="A438" s="127">
        <v>621</v>
      </c>
      <c r="B438" s="38">
        <v>10</v>
      </c>
      <c r="C438" s="38">
        <v>5</v>
      </c>
      <c r="D438" s="198"/>
      <c r="E438" s="41">
        <f>(299792458 / A438) / 10^3</f>
        <v>482.75758132045087</v>
      </c>
      <c r="F438" s="41">
        <f>(299792458 *(1 / A438)^2 * B438) / 10^3</f>
        <v>7.7738740953373737</v>
      </c>
      <c r="G438" s="129">
        <f>(299792458 * (1 / A438)^2 * C438) / 10^3</f>
        <v>3.8869370476686869</v>
      </c>
      <c r="H438" s="184">
        <v>2.5999999999999999E-3</v>
      </c>
      <c r="I438" s="131">
        <v>1E-4</v>
      </c>
      <c r="J438" s="80">
        <v>1.4236899999999999</v>
      </c>
      <c r="K438" s="133">
        <v>1.0000000000000001E-5</v>
      </c>
      <c r="L438" s="135"/>
      <c r="M438" s="135"/>
      <c r="N438" s="135"/>
      <c r="O438" s="5"/>
      <c r="Q438" s="122"/>
      <c r="R438" s="77"/>
      <c r="S438" s="4"/>
      <c r="T438" s="4"/>
      <c r="U438" s="4"/>
      <c r="V438" s="4"/>
      <c r="W438" s="4"/>
      <c r="X438" s="4"/>
      <c r="Y438" s="138">
        <v>333.67200000000003</v>
      </c>
      <c r="Z438" s="138">
        <v>17.3475</v>
      </c>
      <c r="AA438" s="172">
        <v>35.237900000000003</v>
      </c>
      <c r="AB438" s="4"/>
      <c r="AC438" s="4"/>
      <c r="AD438" s="4"/>
      <c r="AE438" s="4"/>
      <c r="AF438" s="4"/>
      <c r="AG438" s="4"/>
      <c r="AH438" s="4"/>
      <c r="AI438" s="115"/>
      <c r="AJ438" s="169">
        <v>680.99900000000002</v>
      </c>
      <c r="AK438" s="169" t="s">
        <v>50</v>
      </c>
      <c r="AL438" s="170" t="str">
        <f>AK438</f>
        <v>trascurabile</v>
      </c>
      <c r="AM438" s="77"/>
      <c r="AN438" s="4"/>
      <c r="AO438" s="4"/>
      <c r="AP438" s="4"/>
      <c r="AQ438" s="4"/>
      <c r="AR438" s="4"/>
      <c r="AS438" s="4"/>
      <c r="AT438" s="4"/>
      <c r="AU438" s="4"/>
      <c r="AV438" s="4"/>
      <c r="AW438" s="4"/>
      <c r="AX438" s="4"/>
      <c r="AY438" s="4"/>
      <c r="AZ438" s="171"/>
      <c r="BA438" s="138"/>
      <c r="BB438" s="172"/>
      <c r="BC438" s="14"/>
      <c r="BD438" s="5"/>
      <c r="BE438" s="5"/>
      <c r="BF438" s="5"/>
      <c r="BG438" s="5"/>
      <c r="BH438" s="5"/>
      <c r="BI438" s="5"/>
      <c r="BJ438" s="5"/>
      <c r="BK438" s="5"/>
      <c r="BL438" s="5"/>
      <c r="BM438" s="5"/>
      <c r="BN438" s="5"/>
      <c r="BO438" s="5"/>
      <c r="BP438" s="5"/>
      <c r="BQ438" s="5"/>
      <c r="BR438" s="5"/>
      <c r="BS438" s="5"/>
      <c r="BT438" s="5"/>
    </row>
    <row r="439" spans="1:72" ht="19.5">
      <c r="A439" s="140"/>
      <c r="B439" s="37"/>
      <c r="C439" s="37"/>
      <c r="D439" s="199"/>
      <c r="E439" s="48"/>
      <c r="F439" s="48"/>
      <c r="G439" s="142"/>
      <c r="H439" s="186">
        <v>6.3399999999999998E-2</v>
      </c>
      <c r="I439" s="143">
        <v>1E-4</v>
      </c>
      <c r="J439" s="190">
        <v>1.1477900000000001</v>
      </c>
      <c r="K439" s="144">
        <v>1.0000000000000001E-5</v>
      </c>
      <c r="L439" s="135"/>
      <c r="M439" s="135"/>
      <c r="N439" s="135"/>
      <c r="O439" s="5"/>
      <c r="Q439" s="122"/>
      <c r="Y439" s="145"/>
      <c r="Z439" s="145"/>
      <c r="AA439" s="139"/>
      <c r="AI439" s="122"/>
      <c r="AJ439" s="176"/>
      <c r="AK439" s="176"/>
      <c r="AL439" s="177"/>
      <c r="AM439" s="14"/>
      <c r="AZ439" s="137"/>
      <c r="BA439" s="145"/>
      <c r="BB439" s="139"/>
    </row>
    <row r="440" spans="1:72" ht="19.5">
      <c r="A440" s="140"/>
      <c r="B440" s="37"/>
      <c r="C440" s="37"/>
      <c r="D440" s="199"/>
      <c r="E440" s="48"/>
      <c r="F440" s="48"/>
      <c r="G440" s="142"/>
      <c r="H440" s="190">
        <v>0.1215</v>
      </c>
      <c r="I440" s="143">
        <v>1E-4</v>
      </c>
      <c r="J440" s="190">
        <v>0.91383000000000003</v>
      </c>
      <c r="K440" s="144">
        <v>1.0000000000000001E-5</v>
      </c>
      <c r="L440" s="135"/>
      <c r="M440" s="135"/>
      <c r="N440" s="135"/>
      <c r="O440" s="5"/>
      <c r="Q440" s="122"/>
      <c r="Y440" s="145"/>
      <c r="Z440" s="145"/>
      <c r="AA440" s="139"/>
      <c r="AI440" s="122"/>
      <c r="AJ440" s="176"/>
      <c r="AK440" s="176"/>
      <c r="AL440" s="177"/>
      <c r="AM440" s="14"/>
      <c r="AZ440" s="137"/>
      <c r="BA440" s="145"/>
      <c r="BB440" s="139"/>
    </row>
    <row r="441" spans="1:72" ht="19.5">
      <c r="A441" s="140"/>
      <c r="B441" s="37"/>
      <c r="C441" s="37"/>
      <c r="D441" s="199"/>
      <c r="E441" s="48"/>
      <c r="F441" s="48"/>
      <c r="G441" s="142"/>
      <c r="H441" s="186">
        <v>0.17829999999999999</v>
      </c>
      <c r="I441" s="143">
        <v>1E-4</v>
      </c>
      <c r="J441" s="187">
        <v>0.71758999999999995</v>
      </c>
      <c r="K441" s="144">
        <v>1.0000000000000001E-5</v>
      </c>
      <c r="L441" s="135"/>
      <c r="M441" s="135"/>
      <c r="N441" s="135"/>
      <c r="O441" s="5"/>
      <c r="Q441" s="122"/>
      <c r="Y441" s="145"/>
      <c r="Z441" s="145"/>
      <c r="AA441" s="139"/>
      <c r="AI441" s="122"/>
      <c r="AJ441" s="176"/>
      <c r="AK441" s="176"/>
      <c r="AL441" s="177"/>
      <c r="AM441" s="14"/>
      <c r="AZ441" s="137"/>
      <c r="BA441" s="145"/>
      <c r="BB441" s="139"/>
    </row>
    <row r="442" spans="1:72" ht="19.5">
      <c r="A442" s="140"/>
      <c r="B442" s="37"/>
      <c r="C442" s="37"/>
      <c r="D442" s="199"/>
      <c r="E442" s="48"/>
      <c r="F442" s="48"/>
      <c r="G442" s="142"/>
      <c r="H442" s="190">
        <v>0.2397</v>
      </c>
      <c r="I442" s="143">
        <v>1E-4</v>
      </c>
      <c r="J442" s="190">
        <v>0.53515999999999997</v>
      </c>
      <c r="K442" s="144">
        <v>1.0000000000000001E-5</v>
      </c>
      <c r="L442" s="135"/>
      <c r="M442" s="135"/>
      <c r="N442" s="135"/>
      <c r="O442" s="5"/>
      <c r="Q442" s="122"/>
      <c r="Y442" s="145"/>
      <c r="Z442" s="145"/>
      <c r="AA442" s="139"/>
      <c r="AI442" s="122"/>
      <c r="AJ442" s="176"/>
      <c r="AK442" s="176"/>
      <c r="AL442" s="177"/>
      <c r="AM442" s="14"/>
      <c r="AZ442" s="137"/>
      <c r="BA442" s="145"/>
      <c r="BB442" s="139"/>
    </row>
    <row r="443" spans="1:72" ht="19.5">
      <c r="A443" s="140"/>
      <c r="B443" s="37"/>
      <c r="C443" s="37"/>
      <c r="D443" s="199"/>
      <c r="E443" s="48"/>
      <c r="F443" s="48"/>
      <c r="G443" s="142"/>
      <c r="H443" s="186">
        <v>0.30009999999999998</v>
      </c>
      <c r="I443" s="143">
        <v>1E-4</v>
      </c>
      <c r="J443" s="190">
        <v>0.38618000000000002</v>
      </c>
      <c r="K443" s="144">
        <v>1.0000000000000001E-5</v>
      </c>
      <c r="L443" s="135"/>
      <c r="M443" s="135"/>
      <c r="N443" s="135"/>
      <c r="O443" s="5"/>
      <c r="Q443" s="122"/>
      <c r="Y443" s="145"/>
      <c r="Z443" s="145"/>
      <c r="AA443" s="139"/>
      <c r="AI443" s="122"/>
      <c r="AJ443" s="176"/>
      <c r="AK443" s="176"/>
      <c r="AL443" s="177"/>
      <c r="AM443" s="14"/>
      <c r="AZ443" s="137"/>
      <c r="BA443" s="145"/>
      <c r="BB443" s="139"/>
    </row>
    <row r="444" spans="1:72" ht="19.5">
      <c r="A444" s="140"/>
      <c r="B444" s="37"/>
      <c r="C444" s="37"/>
      <c r="D444" s="199"/>
      <c r="E444" s="48"/>
      <c r="F444" s="48"/>
      <c r="G444" s="142"/>
      <c r="H444" s="186">
        <v>0.36670000000000003</v>
      </c>
      <c r="I444" s="143">
        <v>1E-4</v>
      </c>
      <c r="J444" s="187">
        <v>0.25095000000000001</v>
      </c>
      <c r="K444" s="144">
        <v>1.0000000000000001E-5</v>
      </c>
      <c r="L444" s="135"/>
      <c r="M444" s="135"/>
      <c r="N444" s="135"/>
      <c r="O444" s="5"/>
      <c r="Q444" s="122"/>
      <c r="Y444" s="145"/>
      <c r="Z444" s="145"/>
      <c r="AA444" s="139"/>
      <c r="AI444" s="122"/>
      <c r="AJ444" s="176"/>
      <c r="AK444" s="176"/>
      <c r="AL444" s="177"/>
      <c r="AM444" s="14"/>
      <c r="AZ444" s="137"/>
      <c r="BA444" s="145"/>
      <c r="BB444" s="139"/>
    </row>
    <row r="445" spans="1:72" ht="19.5">
      <c r="A445" s="140"/>
      <c r="B445" s="37"/>
      <c r="C445" s="37"/>
      <c r="D445" s="199"/>
      <c r="E445" s="48"/>
      <c r="F445" s="48"/>
      <c r="G445" s="142"/>
      <c r="H445" s="186">
        <v>0.42009999999999997</v>
      </c>
      <c r="I445" s="143">
        <v>1E-4</v>
      </c>
      <c r="J445" s="187">
        <v>0.16134000000000001</v>
      </c>
      <c r="K445" s="144">
        <v>1.0000000000000001E-5</v>
      </c>
      <c r="L445" s="135"/>
      <c r="M445" s="135"/>
      <c r="N445" s="135"/>
      <c r="O445" s="5"/>
      <c r="Q445" s="122"/>
      <c r="Y445" s="145"/>
      <c r="Z445" s="145"/>
      <c r="AA445" s="139"/>
      <c r="AI445" s="122"/>
      <c r="AJ445" s="176"/>
      <c r="AK445" s="176"/>
      <c r="AL445" s="177"/>
      <c r="AM445" s="14"/>
      <c r="AZ445" s="137"/>
      <c r="BA445" s="145"/>
      <c r="BB445" s="139"/>
    </row>
    <row r="446" spans="1:72" ht="19.5">
      <c r="A446" s="140"/>
      <c r="B446" s="37"/>
      <c r="C446" s="37"/>
      <c r="D446" s="199"/>
      <c r="E446" s="48"/>
      <c r="F446" s="48"/>
      <c r="G446" s="142"/>
      <c r="H446" s="186">
        <v>0.4798</v>
      </c>
      <c r="I446" s="143">
        <v>1E-4</v>
      </c>
      <c r="J446" s="187">
        <v>8.1089999999999995E-2</v>
      </c>
      <c r="K446" s="144">
        <v>1.0000000000000001E-5</v>
      </c>
      <c r="L446" s="135"/>
      <c r="M446" s="135"/>
      <c r="N446" s="135"/>
      <c r="O446" s="5"/>
      <c r="Q446" s="122"/>
      <c r="Y446" s="145"/>
      <c r="Z446" s="145"/>
      <c r="AA446" s="139"/>
      <c r="AI446" s="122"/>
      <c r="AJ446" s="176"/>
      <c r="AK446" s="176"/>
      <c r="AL446" s="177"/>
      <c r="AM446" s="14"/>
      <c r="AZ446" s="137"/>
      <c r="BA446" s="145"/>
      <c r="BB446" s="139"/>
    </row>
    <row r="447" spans="1:72" ht="19.5">
      <c r="A447" s="140"/>
      <c r="B447" s="37"/>
      <c r="C447" s="37"/>
      <c r="D447" s="199"/>
      <c r="E447" s="48"/>
      <c r="F447" s="48"/>
      <c r="G447" s="142"/>
      <c r="H447" s="186">
        <v>0.54010000000000002</v>
      </c>
      <c r="I447" s="143">
        <v>1E-4</v>
      </c>
      <c r="J447" s="187">
        <v>2.8230000000000002E-2</v>
      </c>
      <c r="K447" s="144">
        <v>1.0000000000000001E-5</v>
      </c>
      <c r="L447" s="135"/>
      <c r="M447" s="135"/>
      <c r="N447" s="135"/>
      <c r="O447" s="5"/>
      <c r="Q447" s="122"/>
      <c r="Y447" s="145"/>
      <c r="Z447" s="145"/>
      <c r="AA447" s="139"/>
      <c r="AI447" s="122"/>
      <c r="AJ447" s="176"/>
      <c r="AK447" s="176"/>
      <c r="AL447" s="177"/>
      <c r="AM447" s="14"/>
      <c r="AZ447" s="137"/>
      <c r="BA447" s="145"/>
      <c r="BB447" s="139"/>
    </row>
    <row r="448" spans="1:72" ht="19.5">
      <c r="A448" s="140"/>
      <c r="B448" s="37"/>
      <c r="C448" s="37"/>
      <c r="D448" s="199"/>
      <c r="E448" s="48"/>
      <c r="F448" s="48"/>
      <c r="G448" s="142"/>
      <c r="H448" s="186">
        <v>0.56989999999999996</v>
      </c>
      <c r="I448" s="143">
        <v>1E-4</v>
      </c>
      <c r="J448" s="187">
        <v>1.443E-2</v>
      </c>
      <c r="K448" s="144">
        <v>1.0000000000000001E-5</v>
      </c>
      <c r="L448" s="135"/>
      <c r="M448" s="135"/>
      <c r="N448" s="135"/>
      <c r="O448" s="5"/>
      <c r="Q448" s="122"/>
      <c r="Y448" s="145"/>
      <c r="Z448" s="145"/>
      <c r="AA448" s="139"/>
      <c r="AI448" s="122"/>
      <c r="AJ448" s="176"/>
      <c r="AK448" s="176"/>
      <c r="AL448" s="177"/>
      <c r="AM448" s="14"/>
      <c r="AZ448" s="137"/>
      <c r="BA448" s="145"/>
      <c r="BB448" s="139"/>
    </row>
    <row r="449" spans="1:54" ht="19.5">
      <c r="A449" s="140"/>
      <c r="B449" s="37"/>
      <c r="C449" s="37"/>
      <c r="D449" s="199"/>
      <c r="E449" s="48"/>
      <c r="F449" s="48"/>
      <c r="G449" s="142"/>
      <c r="H449" s="191">
        <v>0.60250000000000004</v>
      </c>
      <c r="I449" s="192">
        <v>1E-4</v>
      </c>
      <c r="J449" s="193">
        <v>6.4999999999999997E-3</v>
      </c>
      <c r="K449" s="144">
        <v>1.0000000000000001E-5</v>
      </c>
      <c r="L449" s="135"/>
      <c r="M449" s="135"/>
      <c r="N449" s="135"/>
      <c r="O449" s="5"/>
      <c r="Q449" s="122"/>
      <c r="Y449" s="145"/>
      <c r="Z449" s="145"/>
      <c r="AA449" s="139"/>
      <c r="AI449" s="122"/>
      <c r="AJ449" s="176"/>
      <c r="AK449" s="176"/>
      <c r="AL449" s="177"/>
      <c r="AM449" s="14"/>
      <c r="AZ449" s="137"/>
      <c r="BA449" s="145"/>
      <c r="BB449" s="139"/>
    </row>
    <row r="450" spans="1:54" ht="19.5">
      <c r="A450" s="140"/>
      <c r="B450" s="37"/>
      <c r="C450" s="37"/>
      <c r="D450" s="199"/>
      <c r="E450" s="48"/>
      <c r="F450" s="48"/>
      <c r="G450" s="142"/>
      <c r="H450" s="191">
        <v>0.63349999999999995</v>
      </c>
      <c r="I450" s="192">
        <v>1E-4</v>
      </c>
      <c r="J450" s="193">
        <v>2.6700000000000001E-3</v>
      </c>
      <c r="K450" s="144">
        <v>1.0000000000000001E-5</v>
      </c>
      <c r="L450" s="135"/>
      <c r="M450" s="135"/>
      <c r="N450" s="135"/>
      <c r="O450" s="5"/>
      <c r="Q450" s="122"/>
      <c r="Y450" s="145"/>
      <c r="Z450" s="145"/>
      <c r="AA450" s="139"/>
      <c r="AI450" s="122"/>
      <c r="AJ450" s="176"/>
      <c r="AK450" s="176"/>
      <c r="AL450" s="177"/>
      <c r="AM450" s="14"/>
      <c r="AZ450" s="137"/>
      <c r="BA450" s="145"/>
      <c r="BB450" s="139"/>
    </row>
    <row r="451" spans="1:54" ht="19.5">
      <c r="A451" s="140"/>
      <c r="B451" s="37"/>
      <c r="C451" s="37"/>
      <c r="D451" s="199"/>
      <c r="E451" s="48"/>
      <c r="F451" s="48"/>
      <c r="G451" s="142"/>
      <c r="H451" s="191">
        <v>0.65649999999999997</v>
      </c>
      <c r="I451" s="192">
        <v>1E-4</v>
      </c>
      <c r="J451" s="193">
        <v>1.0399999999999999E-3</v>
      </c>
      <c r="K451" s="144">
        <v>1.0000000000000001E-5</v>
      </c>
      <c r="L451" s="135"/>
      <c r="M451" s="135"/>
      <c r="N451" s="135"/>
      <c r="O451" s="5"/>
      <c r="Q451" s="122"/>
      <c r="Y451" s="145"/>
      <c r="Z451" s="145"/>
      <c r="AA451" s="139"/>
      <c r="AI451" s="122"/>
      <c r="AJ451" s="176"/>
      <c r="AK451" s="176"/>
      <c r="AL451" s="177"/>
      <c r="AM451" s="14"/>
      <c r="AZ451" s="137"/>
      <c r="BA451" s="145"/>
      <c r="BB451" s="139"/>
    </row>
    <row r="452" spans="1:54" ht="19.5" customHeight="1">
      <c r="A452" s="140"/>
      <c r="B452" s="37"/>
      <c r="C452" s="37"/>
      <c r="D452" s="199"/>
      <c r="E452" s="48"/>
      <c r="F452" s="48"/>
      <c r="G452" s="142"/>
      <c r="H452" s="191">
        <v>0.69159999999999999</v>
      </c>
      <c r="I452" s="192">
        <v>1E-4</v>
      </c>
      <c r="J452" s="193">
        <v>-4.4999999999999999E-4</v>
      </c>
      <c r="K452" s="144">
        <v>1.0000000000000001E-5</v>
      </c>
      <c r="L452" s="135"/>
      <c r="M452" s="135"/>
      <c r="N452" s="135"/>
      <c r="O452" s="5"/>
      <c r="Q452" s="122"/>
      <c r="Y452" s="145"/>
      <c r="Z452" s="145"/>
      <c r="AA452" s="139"/>
      <c r="AI452" s="122"/>
      <c r="AJ452" s="176"/>
      <c r="AK452" s="176"/>
      <c r="AL452" s="177"/>
      <c r="AM452" s="14"/>
      <c r="AZ452" s="137"/>
      <c r="BA452" s="145"/>
      <c r="BB452" s="139"/>
    </row>
    <row r="453" spans="1:54" ht="19.5" customHeight="1">
      <c r="A453" s="140"/>
      <c r="B453" s="37"/>
      <c r="C453" s="37"/>
      <c r="D453" s="199"/>
      <c r="E453" s="48"/>
      <c r="F453" s="48"/>
      <c r="G453" s="142"/>
      <c r="H453" s="191">
        <v>0.7248</v>
      </c>
      <c r="I453" s="192">
        <v>1E-4</v>
      </c>
      <c r="J453" s="193">
        <v>-1.33E-3</v>
      </c>
      <c r="K453" s="144">
        <v>1.0000000000000001E-5</v>
      </c>
      <c r="L453" s="135"/>
      <c r="M453" s="135"/>
      <c r="N453" s="135"/>
      <c r="O453" s="5"/>
      <c r="Q453" s="122"/>
      <c r="Y453" s="145"/>
      <c r="Z453" s="145"/>
      <c r="AA453" s="139"/>
      <c r="AI453" s="122"/>
      <c r="AJ453" s="176"/>
      <c r="AK453" s="176"/>
      <c r="AL453" s="177"/>
      <c r="AM453" s="14"/>
      <c r="AZ453" s="137"/>
      <c r="BA453" s="145"/>
      <c r="BB453" s="139"/>
    </row>
    <row r="454" spans="1:54" ht="19.5" customHeight="1">
      <c r="A454" s="140"/>
      <c r="B454" s="37"/>
      <c r="C454" s="37"/>
      <c r="D454" s="199"/>
      <c r="E454" s="48"/>
      <c r="F454" s="48"/>
      <c r="G454" s="142"/>
      <c r="H454" s="191">
        <v>0.75019999999999998</v>
      </c>
      <c r="I454" s="192">
        <v>1E-4</v>
      </c>
      <c r="J454" s="193">
        <v>-1.7600000000000001E-3</v>
      </c>
      <c r="K454" s="144">
        <v>1.0000000000000001E-5</v>
      </c>
      <c r="L454" s="135"/>
      <c r="M454" s="135"/>
      <c r="N454" s="135"/>
      <c r="O454" s="5"/>
      <c r="Q454" s="122"/>
      <c r="Y454" s="145"/>
      <c r="Z454" s="145"/>
      <c r="AA454" s="139"/>
      <c r="AI454" s="122"/>
      <c r="AJ454" s="176"/>
      <c r="AK454" s="176"/>
      <c r="AL454" s="177"/>
      <c r="AM454" s="14"/>
      <c r="AZ454" s="137"/>
      <c r="BA454" s="145"/>
      <c r="BB454" s="139"/>
    </row>
    <row r="455" spans="1:54" ht="19.5" customHeight="1">
      <c r="A455" s="140"/>
      <c r="B455" s="37"/>
      <c r="C455" s="37"/>
      <c r="D455" s="199"/>
      <c r="E455" s="48"/>
      <c r="F455" s="48"/>
      <c r="G455" s="142"/>
      <c r="H455" s="186">
        <v>0.78449999999999998</v>
      </c>
      <c r="I455" s="143">
        <v>1E-4</v>
      </c>
      <c r="J455" s="187">
        <v>-2.16E-3</v>
      </c>
      <c r="K455" s="144">
        <v>1.0000000000000001E-5</v>
      </c>
      <c r="L455" s="135"/>
      <c r="M455" s="135"/>
      <c r="N455" s="135"/>
      <c r="O455" s="5"/>
      <c r="Q455" s="122"/>
      <c r="Y455" s="145"/>
      <c r="Z455" s="145"/>
      <c r="AA455" s="139"/>
      <c r="AI455" s="122"/>
      <c r="AJ455" s="176"/>
      <c r="AK455" s="176"/>
      <c r="AL455" s="177"/>
      <c r="AM455" s="14"/>
      <c r="AZ455" s="137"/>
      <c r="BA455" s="145"/>
      <c r="BB455" s="139"/>
    </row>
    <row r="456" spans="1:54" ht="19.5" customHeight="1">
      <c r="A456" s="140"/>
      <c r="B456" s="37"/>
      <c r="C456" s="37"/>
      <c r="D456" s="199"/>
      <c r="E456" s="48"/>
      <c r="F456" s="48"/>
      <c r="G456" s="142"/>
      <c r="H456" s="186">
        <v>0.81479999999999997</v>
      </c>
      <c r="I456" s="143">
        <v>1E-4</v>
      </c>
      <c r="J456" s="187">
        <v>-2.31E-3</v>
      </c>
      <c r="K456" s="144">
        <v>1.0000000000000001E-5</v>
      </c>
      <c r="L456" s="135"/>
      <c r="M456" s="135"/>
      <c r="N456" s="135"/>
      <c r="O456" s="5"/>
      <c r="Q456" s="122"/>
      <c r="Y456" s="145"/>
      <c r="Z456" s="145"/>
      <c r="AA456" s="139"/>
      <c r="AI456" s="122"/>
      <c r="AJ456" s="176"/>
      <c r="AK456" s="176"/>
      <c r="AL456" s="177"/>
      <c r="AM456" s="14"/>
      <c r="AZ456" s="137"/>
      <c r="BA456" s="145"/>
      <c r="BB456" s="139"/>
    </row>
    <row r="457" spans="1:54" ht="19.5" customHeight="1">
      <c r="A457" s="140"/>
      <c r="B457" s="37"/>
      <c r="C457" s="37"/>
      <c r="D457" s="199"/>
      <c r="E457" s="48"/>
      <c r="F457" s="48"/>
      <c r="G457" s="142"/>
      <c r="H457" s="186">
        <v>0.84209999999999996</v>
      </c>
      <c r="I457" s="143">
        <v>1E-4</v>
      </c>
      <c r="J457" s="187">
        <v>-2.49E-3</v>
      </c>
      <c r="K457" s="144">
        <v>1.0000000000000001E-5</v>
      </c>
      <c r="L457" s="135"/>
      <c r="M457" s="135"/>
      <c r="N457" s="135"/>
      <c r="O457" s="5"/>
      <c r="Q457" s="122"/>
      <c r="Y457" s="145"/>
      <c r="Z457" s="145"/>
      <c r="AA457" s="139"/>
      <c r="AI457" s="122"/>
      <c r="AJ457" s="176"/>
      <c r="AK457" s="176"/>
      <c r="AL457" s="177"/>
      <c r="AM457" s="14"/>
      <c r="AZ457" s="137"/>
      <c r="BA457" s="145"/>
      <c r="BB457" s="139"/>
    </row>
    <row r="458" spans="1:54" ht="19.5" customHeight="1">
      <c r="A458" s="140"/>
      <c r="B458" s="37"/>
      <c r="C458" s="37"/>
      <c r="D458" s="199"/>
      <c r="E458" s="48"/>
      <c r="F458" s="48"/>
      <c r="G458" s="142"/>
      <c r="H458" s="186">
        <v>0.86929999999999996</v>
      </c>
      <c r="I458" s="143">
        <v>1E-4</v>
      </c>
      <c r="J458" s="187">
        <v>-2.66E-3</v>
      </c>
      <c r="K458" s="144">
        <v>1.0000000000000001E-5</v>
      </c>
      <c r="L458" s="135"/>
      <c r="M458" s="135"/>
      <c r="N458" s="135"/>
      <c r="O458" s="5"/>
      <c r="Q458" s="122"/>
      <c r="Y458" s="145"/>
      <c r="Z458" s="145"/>
      <c r="AA458" s="139"/>
      <c r="AI458" s="122"/>
      <c r="AJ458" s="176"/>
      <c r="AK458" s="176"/>
      <c r="AL458" s="177"/>
      <c r="AM458" s="14"/>
      <c r="AY458" s="5"/>
      <c r="AZ458" s="137"/>
      <c r="BA458" s="145"/>
      <c r="BB458" s="139"/>
    </row>
    <row r="459" spans="1:54" ht="19.5" customHeight="1">
      <c r="A459" s="140"/>
      <c r="B459" s="37"/>
      <c r="C459" s="37"/>
      <c r="D459" s="199"/>
      <c r="E459" s="48"/>
      <c r="F459" s="48"/>
      <c r="G459" s="142"/>
      <c r="H459" s="186">
        <v>0.90139999999999998</v>
      </c>
      <c r="I459" s="143">
        <v>1E-4</v>
      </c>
      <c r="J459" s="187">
        <v>-2.65E-3</v>
      </c>
      <c r="K459" s="144">
        <v>1.0000000000000001E-5</v>
      </c>
      <c r="L459" s="135"/>
      <c r="M459" s="135"/>
      <c r="N459" s="135"/>
      <c r="O459" s="5"/>
      <c r="Q459" s="122"/>
      <c r="Y459" s="145"/>
      <c r="Z459" s="145"/>
      <c r="AA459" s="139"/>
      <c r="AI459" s="122"/>
      <c r="AJ459" s="176"/>
      <c r="AK459" s="176"/>
      <c r="AL459" s="177"/>
      <c r="AM459" s="14"/>
      <c r="AY459" s="5"/>
      <c r="AZ459" s="137"/>
      <c r="BA459" s="145"/>
      <c r="BB459" s="139"/>
    </row>
    <row r="460" spans="1:54" ht="19.5" customHeight="1">
      <c r="A460" s="140"/>
      <c r="B460" s="37"/>
      <c r="C460" s="37"/>
      <c r="D460" s="199"/>
      <c r="E460" s="48"/>
      <c r="F460" s="48"/>
      <c r="G460" s="142"/>
      <c r="H460" s="186">
        <v>0.93379999999999996</v>
      </c>
      <c r="I460" s="143">
        <v>1E-4</v>
      </c>
      <c r="J460" s="187">
        <v>-2.7000000000000001E-3</v>
      </c>
      <c r="K460" s="144">
        <v>1.0000000000000001E-5</v>
      </c>
      <c r="L460" s="135"/>
      <c r="M460" s="135"/>
      <c r="N460" s="135"/>
      <c r="O460" s="5"/>
      <c r="Q460" s="122"/>
      <c r="Y460" s="145"/>
      <c r="Z460" s="145"/>
      <c r="AA460" s="139"/>
      <c r="AI460" s="122"/>
      <c r="AJ460" s="176"/>
      <c r="AK460" s="176"/>
      <c r="AL460" s="177"/>
      <c r="AM460" s="14"/>
      <c r="AY460" s="5"/>
      <c r="AZ460" s="137"/>
      <c r="BA460" s="145"/>
      <c r="BB460" s="139"/>
    </row>
    <row r="461" spans="1:54" ht="19.5" customHeight="1">
      <c r="A461" s="140"/>
      <c r="B461" s="37"/>
      <c r="C461" s="37"/>
      <c r="D461" s="199"/>
      <c r="E461" s="48"/>
      <c r="F461" s="48"/>
      <c r="G461" s="142"/>
      <c r="H461" s="186">
        <v>0.9617</v>
      </c>
      <c r="I461" s="143">
        <v>1E-4</v>
      </c>
      <c r="J461" s="187">
        <v>-2.7200000000000002E-3</v>
      </c>
      <c r="K461" s="144">
        <v>1.0000000000000001E-5</v>
      </c>
      <c r="L461" s="135"/>
      <c r="M461" s="135"/>
      <c r="N461" s="135"/>
      <c r="O461" s="5"/>
      <c r="Q461" s="122"/>
      <c r="Y461" s="145"/>
      <c r="Z461" s="145"/>
      <c r="AA461" s="139"/>
      <c r="AI461" s="122"/>
      <c r="AJ461" s="176"/>
      <c r="AK461" s="176"/>
      <c r="AL461" s="177"/>
      <c r="AM461" s="14"/>
      <c r="AY461" s="5"/>
      <c r="AZ461" s="137"/>
      <c r="BA461" s="145"/>
      <c r="BB461" s="139"/>
    </row>
    <row r="462" spans="1:54" ht="19.5" customHeight="1">
      <c r="A462" s="140"/>
      <c r="B462" s="37"/>
      <c r="C462" s="37"/>
      <c r="D462" s="199"/>
      <c r="E462" s="48"/>
      <c r="F462" s="48"/>
      <c r="G462" s="142"/>
      <c r="H462" s="194">
        <v>1.0009999999999999</v>
      </c>
      <c r="I462" s="147">
        <v>1E-3</v>
      </c>
      <c r="J462" s="187">
        <v>-2.7299999999999998E-3</v>
      </c>
      <c r="K462" s="144">
        <v>1.0000000000000001E-5</v>
      </c>
      <c r="L462" s="135"/>
      <c r="M462" s="135"/>
      <c r="N462" s="135"/>
      <c r="O462" s="5"/>
      <c r="Q462" s="122"/>
      <c r="Y462" s="145"/>
      <c r="Z462" s="145"/>
      <c r="AA462" s="139"/>
      <c r="AI462" s="122"/>
      <c r="AJ462" s="176"/>
      <c r="AK462" s="176"/>
      <c r="AL462" s="177"/>
      <c r="AM462" s="14"/>
      <c r="AY462" s="5"/>
      <c r="AZ462" s="137"/>
      <c r="BA462" s="145"/>
      <c r="BB462" s="139"/>
    </row>
    <row r="463" spans="1:54" ht="19.5" customHeight="1">
      <c r="A463" s="140"/>
      <c r="B463" s="37"/>
      <c r="C463" s="37"/>
      <c r="D463" s="199"/>
      <c r="E463" s="48"/>
      <c r="F463" s="48"/>
      <c r="G463" s="142"/>
      <c r="H463" s="194">
        <v>1.054</v>
      </c>
      <c r="I463" s="147">
        <v>1E-3</v>
      </c>
      <c r="J463" s="187">
        <v>-2.7599999999999999E-3</v>
      </c>
      <c r="K463" s="144">
        <v>1.0000000000000001E-5</v>
      </c>
      <c r="L463" s="135"/>
      <c r="M463" s="135"/>
      <c r="N463" s="135"/>
      <c r="O463" s="5"/>
      <c r="Q463" s="122"/>
      <c r="Y463" s="145"/>
      <c r="Z463" s="145"/>
      <c r="AA463" s="139"/>
      <c r="AI463" s="122"/>
      <c r="AJ463" s="176"/>
      <c r="AK463" s="176"/>
      <c r="AL463" s="177"/>
      <c r="AM463" s="14"/>
      <c r="AY463" s="5"/>
      <c r="AZ463" s="137"/>
      <c r="BA463" s="145"/>
      <c r="BB463" s="139"/>
    </row>
    <row r="464" spans="1:54" ht="19.5" customHeight="1">
      <c r="A464" s="140"/>
      <c r="B464" s="37"/>
      <c r="C464" s="37"/>
      <c r="D464" s="199"/>
      <c r="E464" s="48"/>
      <c r="F464" s="48"/>
      <c r="G464" s="142"/>
      <c r="H464" s="194">
        <v>1.1000000000000001</v>
      </c>
      <c r="I464" s="147">
        <v>1E-3</v>
      </c>
      <c r="J464" s="187">
        <v>-2.7499999999999998E-3</v>
      </c>
      <c r="K464" s="144">
        <v>1.0000000000000001E-5</v>
      </c>
      <c r="L464" s="135"/>
      <c r="M464" s="135"/>
      <c r="N464" s="135"/>
      <c r="O464" s="5"/>
      <c r="Q464" s="122"/>
      <c r="V464" s="200"/>
      <c r="W464" s="200"/>
      <c r="X464" s="122"/>
      <c r="Y464" s="145"/>
      <c r="Z464" s="145"/>
      <c r="AA464" s="139"/>
      <c r="AI464" s="122"/>
      <c r="AJ464" s="176"/>
      <c r="AK464" s="176"/>
      <c r="AL464" s="177"/>
      <c r="AM464" s="14"/>
      <c r="AY464" s="5"/>
      <c r="AZ464" s="137"/>
      <c r="BA464" s="145"/>
      <c r="BB464" s="139"/>
    </row>
    <row r="465" spans="1:54" ht="19.5" customHeight="1">
      <c r="A465" s="140"/>
      <c r="B465" s="37"/>
      <c r="C465" s="37"/>
      <c r="D465" s="199"/>
      <c r="E465" s="48"/>
      <c r="F465" s="48"/>
      <c r="G465" s="142"/>
      <c r="H465" s="194">
        <v>1.204</v>
      </c>
      <c r="I465" s="147">
        <v>1E-3</v>
      </c>
      <c r="J465" s="187">
        <v>-2.7299999999999998E-3</v>
      </c>
      <c r="K465" s="144">
        <v>1.0000000000000001E-5</v>
      </c>
      <c r="L465" s="135"/>
      <c r="M465" s="135"/>
      <c r="N465" s="135"/>
      <c r="O465" s="5"/>
      <c r="Q465" s="122"/>
      <c r="V465" s="200"/>
      <c r="W465" s="200"/>
      <c r="X465" s="122"/>
      <c r="Y465" s="145"/>
      <c r="Z465" s="145"/>
      <c r="AA465" s="139"/>
      <c r="AI465" s="122"/>
      <c r="AJ465" s="176"/>
      <c r="AK465" s="176"/>
      <c r="AL465" s="177"/>
      <c r="AM465" s="14"/>
      <c r="AY465" s="5"/>
      <c r="AZ465" s="137"/>
      <c r="BA465" s="145"/>
      <c r="BB465" s="139"/>
    </row>
    <row r="466" spans="1:54" ht="19.5" customHeight="1">
      <c r="A466" s="140"/>
      <c r="B466" s="37"/>
      <c r="C466" s="37"/>
      <c r="D466" s="199"/>
      <c r="E466" s="48"/>
      <c r="F466" s="48"/>
      <c r="G466" s="142"/>
      <c r="H466" s="194">
        <v>1.351</v>
      </c>
      <c r="I466" s="147">
        <v>1E-3</v>
      </c>
      <c r="J466" s="187">
        <v>-2.7399999999999998E-3</v>
      </c>
      <c r="K466" s="144">
        <v>1.0000000000000001E-5</v>
      </c>
      <c r="L466" s="135"/>
      <c r="M466" s="135"/>
      <c r="N466" s="135"/>
      <c r="O466" s="5"/>
      <c r="Q466" s="122"/>
      <c r="V466" s="200"/>
      <c r="W466" s="200"/>
      <c r="X466" s="122"/>
      <c r="Y466" s="145"/>
      <c r="Z466" s="145"/>
      <c r="AA466" s="139"/>
      <c r="AI466" s="122"/>
      <c r="AJ466" s="176"/>
      <c r="AK466" s="176"/>
      <c r="AL466" s="177"/>
      <c r="AM466" s="14"/>
      <c r="AY466" s="5"/>
      <c r="AZ466" s="137"/>
      <c r="BA466" s="145"/>
      <c r="BB466" s="139"/>
    </row>
    <row r="467" spans="1:54" ht="19.5" customHeight="1">
      <c r="A467" s="140"/>
      <c r="B467" s="37"/>
      <c r="C467" s="37"/>
      <c r="D467" s="199"/>
      <c r="E467" s="48"/>
      <c r="F467" s="48"/>
      <c r="G467" s="142"/>
      <c r="H467" s="194">
        <v>1.5089999999999999</v>
      </c>
      <c r="I467" s="147">
        <v>1E-3</v>
      </c>
      <c r="J467" s="187">
        <v>-2.7699999999999999E-3</v>
      </c>
      <c r="K467" s="144">
        <v>1.0000000000000001E-5</v>
      </c>
      <c r="L467" s="135"/>
      <c r="M467" s="135"/>
      <c r="N467" s="135"/>
      <c r="O467" s="5"/>
      <c r="Q467" s="122"/>
      <c r="V467" s="200"/>
      <c r="W467" s="200"/>
      <c r="X467" s="122"/>
      <c r="Y467" s="145"/>
      <c r="Z467" s="145"/>
      <c r="AA467" s="139"/>
      <c r="AI467" s="122"/>
      <c r="AJ467" s="176"/>
      <c r="AK467" s="176"/>
      <c r="AL467" s="177"/>
      <c r="AM467" s="14"/>
      <c r="AY467" s="5"/>
      <c r="AZ467" s="137"/>
      <c r="BA467" s="145"/>
      <c r="BB467" s="139"/>
    </row>
    <row r="468" spans="1:54" ht="19.5" customHeight="1">
      <c r="A468" s="140"/>
      <c r="B468" s="37"/>
      <c r="C468" s="37"/>
      <c r="D468" s="199"/>
      <c r="E468" s="48"/>
      <c r="F468" s="48"/>
      <c r="G468" s="142"/>
      <c r="H468" s="194">
        <v>1.7509999999999999</v>
      </c>
      <c r="I468" s="147">
        <v>1E-3</v>
      </c>
      <c r="J468" s="187">
        <v>-2.7499999999999998E-3</v>
      </c>
      <c r="K468" s="144">
        <v>1.0000000000000001E-5</v>
      </c>
      <c r="L468" s="135"/>
      <c r="M468" s="135"/>
      <c r="N468" s="135"/>
      <c r="O468" s="5"/>
      <c r="Q468" s="122"/>
      <c r="V468" s="200"/>
      <c r="W468" s="200"/>
      <c r="X468" s="122"/>
      <c r="Y468" s="145"/>
      <c r="Z468" s="145"/>
      <c r="AA468" s="139"/>
      <c r="AI468" s="122"/>
      <c r="AJ468" s="176"/>
      <c r="AK468" s="176"/>
      <c r="AL468" s="177"/>
      <c r="AM468" s="14"/>
      <c r="AY468" s="5"/>
      <c r="AZ468" s="137"/>
      <c r="BA468" s="145"/>
      <c r="BB468" s="139"/>
    </row>
    <row r="469" spans="1:54" ht="19.5" customHeight="1">
      <c r="A469" s="140"/>
      <c r="B469" s="37"/>
      <c r="C469" s="37"/>
      <c r="D469" s="199"/>
      <c r="E469" s="48"/>
      <c r="F469" s="48"/>
      <c r="G469" s="142"/>
      <c r="H469" s="194">
        <v>1.984</v>
      </c>
      <c r="I469" s="147">
        <v>1E-3</v>
      </c>
      <c r="J469" s="187">
        <v>-2.7899999999999999E-3</v>
      </c>
      <c r="K469" s="144">
        <v>1.0000000000000001E-5</v>
      </c>
      <c r="L469" s="135"/>
      <c r="M469" s="135"/>
      <c r="N469" s="135"/>
      <c r="O469" s="5"/>
      <c r="Q469" s="122"/>
      <c r="V469" s="200"/>
      <c r="W469" s="200"/>
      <c r="X469" s="122"/>
      <c r="Y469" s="145"/>
      <c r="Z469" s="145"/>
      <c r="AA469" s="139"/>
      <c r="AI469" s="122"/>
      <c r="AJ469" s="176"/>
      <c r="AK469" s="176"/>
      <c r="AL469" s="177"/>
      <c r="AM469" s="14"/>
      <c r="AY469" s="5"/>
      <c r="AZ469" s="137"/>
      <c r="BA469" s="145"/>
      <c r="BB469" s="139"/>
    </row>
    <row r="470" spans="1:54" ht="19.5" customHeight="1">
      <c r="A470" s="140"/>
      <c r="B470" s="37"/>
      <c r="C470" s="37"/>
      <c r="D470" s="199"/>
      <c r="E470" s="48"/>
      <c r="F470" s="48"/>
      <c r="G470" s="142"/>
      <c r="H470" s="194">
        <v>2.4990000000000001</v>
      </c>
      <c r="I470" s="147">
        <v>1E-3</v>
      </c>
      <c r="J470" s="187">
        <v>-2.7499999999999998E-3</v>
      </c>
      <c r="K470" s="144">
        <v>1.0000000000000001E-5</v>
      </c>
      <c r="L470" s="135"/>
      <c r="M470" s="135"/>
      <c r="N470" s="135"/>
      <c r="O470" s="5"/>
      <c r="Q470" s="122"/>
      <c r="V470" s="200"/>
      <c r="W470" s="200"/>
      <c r="X470" s="122"/>
      <c r="Y470" s="145"/>
      <c r="Z470" s="145"/>
      <c r="AA470" s="139"/>
      <c r="AI470" s="122"/>
      <c r="AJ470" s="176"/>
      <c r="AK470" s="176"/>
      <c r="AL470" s="177"/>
      <c r="AM470" s="14"/>
      <c r="AY470" s="5"/>
      <c r="AZ470" s="137"/>
      <c r="BA470" s="145"/>
      <c r="BB470" s="139"/>
    </row>
    <row r="471" spans="1:54" ht="19.5" customHeight="1">
      <c r="A471" s="140"/>
      <c r="B471" s="37"/>
      <c r="C471" s="37"/>
      <c r="D471" s="199"/>
      <c r="E471" s="48"/>
      <c r="F471" s="48"/>
      <c r="G471" s="142"/>
      <c r="H471" s="194">
        <v>2.99</v>
      </c>
      <c r="I471" s="147">
        <v>1E-3</v>
      </c>
      <c r="J471" s="187">
        <v>-2.7799999999999999E-3</v>
      </c>
      <c r="K471" s="144">
        <v>1.0000000000000001E-5</v>
      </c>
      <c r="L471" s="135"/>
      <c r="M471" s="135"/>
      <c r="N471" s="135"/>
      <c r="O471" s="5"/>
      <c r="Q471" s="122"/>
      <c r="V471" s="200"/>
      <c r="W471" s="200"/>
      <c r="X471" s="122"/>
      <c r="Y471" s="145"/>
      <c r="Z471" s="145"/>
      <c r="AA471" s="139"/>
      <c r="AI471" s="122"/>
      <c r="AJ471" s="176"/>
      <c r="AK471" s="176"/>
      <c r="AL471" s="177"/>
      <c r="AM471" s="14"/>
      <c r="AY471" s="5"/>
      <c r="AZ471" s="137"/>
      <c r="BA471" s="145"/>
      <c r="BB471" s="139"/>
    </row>
    <row r="472" spans="1:54" ht="19.5" customHeight="1">
      <c r="A472" s="140"/>
      <c r="B472" s="37"/>
      <c r="C472" s="37"/>
      <c r="D472" s="199"/>
      <c r="E472" s="48"/>
      <c r="F472" s="48"/>
      <c r="G472" s="142"/>
      <c r="H472" s="194">
        <v>3.492</v>
      </c>
      <c r="I472" s="147">
        <v>1E-3</v>
      </c>
      <c r="J472" s="187">
        <v>-2.7499999999999998E-3</v>
      </c>
      <c r="K472" s="144">
        <v>1.0000000000000001E-5</v>
      </c>
      <c r="L472" s="135"/>
      <c r="M472" s="135"/>
      <c r="N472" s="135"/>
      <c r="O472" s="5"/>
      <c r="Q472" s="122"/>
      <c r="V472" s="200"/>
      <c r="W472" s="200"/>
      <c r="X472" s="122"/>
      <c r="Y472" s="145"/>
      <c r="Z472" s="145"/>
      <c r="AA472" s="139"/>
      <c r="AI472" s="122"/>
      <c r="AJ472" s="176"/>
      <c r="AK472" s="176"/>
      <c r="AL472" s="177"/>
      <c r="AM472" s="14"/>
      <c r="AY472" s="5"/>
      <c r="AZ472" s="137"/>
      <c r="BA472" s="145"/>
      <c r="BB472" s="139"/>
    </row>
    <row r="473" spans="1:54" ht="19.5" customHeight="1">
      <c r="A473" s="140"/>
      <c r="B473" s="37"/>
      <c r="C473" s="37"/>
      <c r="D473" s="199"/>
      <c r="E473" s="48"/>
      <c r="F473" s="48"/>
      <c r="G473" s="142"/>
      <c r="H473" s="194">
        <v>3.7879999999999998</v>
      </c>
      <c r="I473" s="147">
        <v>1E-3</v>
      </c>
      <c r="J473" s="187">
        <v>-2.7499999999999998E-3</v>
      </c>
      <c r="K473" s="144">
        <v>1.0000000000000001E-5</v>
      </c>
      <c r="L473" s="135"/>
      <c r="M473" s="135"/>
      <c r="N473" s="135"/>
      <c r="O473" s="5"/>
      <c r="Q473" s="122"/>
      <c r="V473" s="200"/>
      <c r="W473" s="200"/>
      <c r="X473" s="122"/>
      <c r="Y473" s="145"/>
      <c r="Z473" s="145"/>
      <c r="AA473" s="139"/>
      <c r="AI473" s="122"/>
      <c r="AJ473" s="176"/>
      <c r="AK473" s="176"/>
      <c r="AL473" s="177"/>
      <c r="AM473" s="14"/>
      <c r="AY473" s="5"/>
      <c r="AZ473" s="137"/>
      <c r="BA473" s="145"/>
      <c r="BB473" s="139"/>
    </row>
    <row r="474" spans="1:54" ht="19.5" customHeight="1">
      <c r="A474" s="201"/>
      <c r="B474" s="58"/>
      <c r="C474" s="58"/>
      <c r="D474" s="202"/>
      <c r="E474" s="61"/>
      <c r="F474" s="61"/>
      <c r="G474" s="203"/>
      <c r="H474" s="155">
        <v>4.2439999999999998</v>
      </c>
      <c r="I474" s="156">
        <v>1E-3</v>
      </c>
      <c r="J474" s="89">
        <v>-2.8E-3</v>
      </c>
      <c r="K474" s="157">
        <v>1.0000000000000001E-5</v>
      </c>
      <c r="L474" s="135"/>
      <c r="M474" s="135"/>
      <c r="N474" s="135"/>
      <c r="O474" s="5"/>
      <c r="Q474" s="122"/>
      <c r="V474" s="200"/>
      <c r="W474" s="200"/>
      <c r="X474" s="160"/>
      <c r="Y474" s="163"/>
      <c r="Z474" s="163"/>
      <c r="AA474" s="164"/>
      <c r="AI474" s="122"/>
      <c r="AJ474" s="181"/>
      <c r="AK474" s="181"/>
      <c r="AL474" s="182"/>
      <c r="AM474" s="14"/>
      <c r="AY474" s="5"/>
      <c r="AZ474" s="162"/>
      <c r="BA474" s="163"/>
      <c r="BB474" s="164"/>
    </row>
    <row r="475" spans="1:54" ht="19.5" customHeight="1">
      <c r="A475" s="127">
        <v>552</v>
      </c>
      <c r="B475" s="38">
        <v>24</v>
      </c>
      <c r="C475" s="38">
        <v>26</v>
      </c>
      <c r="D475" s="204"/>
      <c r="E475" s="41">
        <f>(299792458 / A475) / 10^3</f>
        <v>543.10227898550716</v>
      </c>
      <c r="F475" s="41">
        <f>(299792458 *(1 / A475)^2 * B475) / 10^3</f>
        <v>23.613142564587275</v>
      </c>
      <c r="G475" s="129">
        <f>(299792458 * (1 / A475)^2 * C475) / 10^3</f>
        <v>25.580904444969548</v>
      </c>
      <c r="H475" s="184">
        <v>2.5000000000000001E-3</v>
      </c>
      <c r="I475" s="131">
        <v>1E-4</v>
      </c>
      <c r="J475" s="80">
        <v>1.37768</v>
      </c>
      <c r="K475" s="133">
        <v>1.0000000000000001E-5</v>
      </c>
      <c r="L475" s="135"/>
      <c r="M475" s="135"/>
      <c r="N475" s="135"/>
      <c r="O475" s="5"/>
      <c r="Q475" s="122"/>
      <c r="R475" s="77"/>
      <c r="S475" s="4"/>
      <c r="T475" s="4"/>
      <c r="U475" s="4"/>
      <c r="V475" s="205"/>
      <c r="W475" s="205"/>
      <c r="X475" s="4"/>
      <c r="Y475" s="138">
        <v>467.66500000000002</v>
      </c>
      <c r="Z475" s="138">
        <v>35.185299999999998</v>
      </c>
      <c r="AA475" s="172">
        <v>62.104100000000003</v>
      </c>
      <c r="AB475" s="4"/>
      <c r="AC475" s="4"/>
      <c r="AD475" s="4"/>
      <c r="AE475" s="4"/>
      <c r="AF475" s="4"/>
      <c r="AG475" s="4"/>
      <c r="AH475" s="4"/>
      <c r="AI475" s="115"/>
      <c r="AJ475" s="169">
        <v>951.56200000000001</v>
      </c>
      <c r="AK475" s="169" t="s">
        <v>50</v>
      </c>
      <c r="AL475" s="170" t="str">
        <f>AK475</f>
        <v>trascurabile</v>
      </c>
      <c r="AM475" s="77"/>
      <c r="AN475" s="4"/>
      <c r="AO475" s="4"/>
      <c r="AP475" s="4"/>
      <c r="AQ475" s="4"/>
      <c r="AR475" s="4"/>
      <c r="AS475" s="4"/>
      <c r="AT475" s="4"/>
      <c r="AU475" s="4"/>
      <c r="AV475" s="4"/>
      <c r="AW475" s="4"/>
      <c r="AX475" s="4"/>
      <c r="AY475" s="4"/>
      <c r="AZ475" s="171"/>
      <c r="BA475" s="138"/>
      <c r="BB475" s="172"/>
    </row>
    <row r="476" spans="1:54" ht="19.5" customHeight="1">
      <c r="A476" s="140"/>
      <c r="B476" s="37"/>
      <c r="C476" s="37"/>
      <c r="D476" s="206"/>
      <c r="E476" s="48"/>
      <c r="F476" s="48"/>
      <c r="G476" s="142"/>
      <c r="H476" s="186">
        <v>0.1019</v>
      </c>
      <c r="I476" s="143">
        <v>1E-4</v>
      </c>
      <c r="J476" s="190">
        <v>1.0587200000000001</v>
      </c>
      <c r="K476" s="144">
        <v>1.0000000000000001E-5</v>
      </c>
      <c r="L476" s="135"/>
      <c r="M476" s="135"/>
      <c r="N476" s="135"/>
      <c r="O476" s="5"/>
      <c r="Q476" s="122"/>
      <c r="V476" s="200"/>
      <c r="W476" s="200"/>
      <c r="Y476" s="145"/>
      <c r="Z476" s="145"/>
      <c r="AA476" s="139"/>
      <c r="AI476" s="122"/>
      <c r="AJ476" s="176"/>
      <c r="AK476" s="176"/>
      <c r="AL476" s="177"/>
      <c r="AM476" s="14"/>
      <c r="AZ476" s="137"/>
      <c r="BA476" s="145"/>
      <c r="BB476" s="139"/>
    </row>
    <row r="477" spans="1:54" ht="19.5" customHeight="1">
      <c r="A477" s="140"/>
      <c r="B477" s="37"/>
      <c r="C477" s="37"/>
      <c r="D477" s="206"/>
      <c r="E477" s="48"/>
      <c r="F477" s="48"/>
      <c r="G477" s="142"/>
      <c r="H477" s="190">
        <v>0.2026</v>
      </c>
      <c r="I477" s="143">
        <v>1E-4</v>
      </c>
      <c r="J477" s="190">
        <v>0.78763000000000005</v>
      </c>
      <c r="K477" s="144">
        <v>1.0000000000000001E-5</v>
      </c>
      <c r="L477" s="135"/>
      <c r="M477" s="135"/>
      <c r="N477" s="135"/>
      <c r="O477" s="5"/>
      <c r="Q477" s="122"/>
      <c r="V477" s="200"/>
      <c r="W477" s="200"/>
      <c r="Y477" s="145"/>
      <c r="Z477" s="145"/>
      <c r="AA477" s="139"/>
      <c r="AI477" s="122"/>
      <c r="AJ477" s="176"/>
      <c r="AK477" s="176"/>
      <c r="AL477" s="177"/>
      <c r="AM477" s="14"/>
      <c r="AZ477" s="137"/>
      <c r="BA477" s="145"/>
      <c r="BB477" s="139"/>
    </row>
    <row r="478" spans="1:54" ht="19.5" customHeight="1">
      <c r="A478" s="140"/>
      <c r="B478" s="37"/>
      <c r="C478" s="37"/>
      <c r="D478" s="206"/>
      <c r="E478" s="48"/>
      <c r="F478" s="48"/>
      <c r="G478" s="142"/>
      <c r="H478" s="186">
        <v>0.30070000000000002</v>
      </c>
      <c r="I478" s="143">
        <v>1E-4</v>
      </c>
      <c r="J478" s="187">
        <v>0.56904999999999994</v>
      </c>
      <c r="K478" s="144">
        <v>1.0000000000000001E-5</v>
      </c>
      <c r="L478" s="135"/>
      <c r="M478" s="135"/>
      <c r="N478" s="135"/>
      <c r="O478" s="5"/>
      <c r="Q478" s="122"/>
      <c r="V478" s="200"/>
      <c r="W478" s="200"/>
      <c r="Y478" s="145"/>
      <c r="Z478" s="145"/>
      <c r="AA478" s="139"/>
      <c r="AI478" s="122"/>
      <c r="AJ478" s="176"/>
      <c r="AK478" s="176"/>
      <c r="AL478" s="177"/>
      <c r="AM478" s="14"/>
      <c r="AZ478" s="137"/>
      <c r="BA478" s="145"/>
      <c r="BB478" s="139"/>
    </row>
    <row r="479" spans="1:54" ht="19.5" customHeight="1">
      <c r="A479" s="140"/>
      <c r="B479" s="37"/>
      <c r="C479" s="37"/>
      <c r="D479" s="206"/>
      <c r="E479" s="48"/>
      <c r="F479" s="48"/>
      <c r="G479" s="142"/>
      <c r="H479" s="190">
        <v>0.39579999999999999</v>
      </c>
      <c r="I479" s="143">
        <v>1E-4</v>
      </c>
      <c r="J479" s="190">
        <v>0.39723000000000003</v>
      </c>
      <c r="K479" s="144">
        <v>1.0000000000000001E-5</v>
      </c>
      <c r="L479" s="135"/>
      <c r="M479" s="135"/>
      <c r="N479" s="135"/>
      <c r="O479" s="5"/>
      <c r="Q479" s="122"/>
      <c r="V479" s="200"/>
      <c r="W479" s="200"/>
      <c r="X479" s="200"/>
      <c r="Y479" s="145"/>
      <c r="Z479" s="145"/>
      <c r="AA479" s="139"/>
      <c r="AB479" s="200"/>
      <c r="AI479" s="122"/>
      <c r="AJ479" s="176"/>
      <c r="AK479" s="176"/>
      <c r="AL479" s="177"/>
      <c r="AM479" s="14"/>
      <c r="AZ479" s="137"/>
      <c r="BA479" s="145"/>
      <c r="BB479" s="139"/>
    </row>
    <row r="480" spans="1:54" ht="19.5" customHeight="1">
      <c r="A480" s="140"/>
      <c r="B480" s="37"/>
      <c r="C480" s="37"/>
      <c r="D480" s="206"/>
      <c r="E480" s="48"/>
      <c r="F480" s="48"/>
      <c r="G480" s="142"/>
      <c r="H480" s="186">
        <v>0.50049999999999994</v>
      </c>
      <c r="I480" s="143">
        <v>1E-4</v>
      </c>
      <c r="J480" s="190">
        <v>0.24793999999999999</v>
      </c>
      <c r="K480" s="144">
        <v>1.0000000000000001E-5</v>
      </c>
      <c r="L480" s="135"/>
      <c r="M480" s="135"/>
      <c r="N480" s="135"/>
      <c r="O480" s="5"/>
      <c r="Q480" s="122"/>
      <c r="V480" s="200"/>
      <c r="W480" s="200"/>
      <c r="X480" s="200"/>
      <c r="Y480" s="145"/>
      <c r="Z480" s="145"/>
      <c r="AA480" s="139"/>
      <c r="AB480" s="200"/>
      <c r="AI480" s="122"/>
      <c r="AJ480" s="176"/>
      <c r="AK480" s="176"/>
      <c r="AL480" s="177"/>
      <c r="AM480" s="14"/>
      <c r="AZ480" s="137"/>
      <c r="BA480" s="145"/>
      <c r="BB480" s="139"/>
    </row>
    <row r="481" spans="1:54" ht="19.5" customHeight="1">
      <c r="A481" s="140"/>
      <c r="B481" s="37"/>
      <c r="C481" s="37"/>
      <c r="D481" s="206"/>
      <c r="E481" s="48"/>
      <c r="F481" s="48"/>
      <c r="G481" s="142"/>
      <c r="H481" s="186">
        <v>0.59950000000000003</v>
      </c>
      <c r="I481" s="143">
        <v>1E-4</v>
      </c>
      <c r="J481" s="187">
        <v>0.13863</v>
      </c>
      <c r="K481" s="144">
        <v>1.0000000000000001E-5</v>
      </c>
      <c r="L481" s="135"/>
      <c r="M481" s="135"/>
      <c r="N481" s="135"/>
      <c r="O481" s="5"/>
      <c r="Q481" s="122"/>
      <c r="V481" s="200"/>
      <c r="W481" s="200"/>
      <c r="X481" s="200"/>
      <c r="Y481" s="145"/>
      <c r="Z481" s="145"/>
      <c r="AA481" s="139"/>
      <c r="AB481" s="200"/>
      <c r="AI481" s="122"/>
      <c r="AJ481" s="176"/>
      <c r="AK481" s="176"/>
      <c r="AL481" s="177"/>
      <c r="AM481" s="14"/>
      <c r="AZ481" s="137"/>
      <c r="BA481" s="145"/>
      <c r="BB481" s="139"/>
    </row>
    <row r="482" spans="1:54" ht="19.5" customHeight="1">
      <c r="A482" s="140"/>
      <c r="B482" s="37"/>
      <c r="C482" s="37"/>
      <c r="D482" s="206"/>
      <c r="E482" s="48"/>
      <c r="F482" s="48"/>
      <c r="G482" s="142"/>
      <c r="H482" s="186">
        <v>0.69940000000000002</v>
      </c>
      <c r="I482" s="143">
        <v>1E-4</v>
      </c>
      <c r="J482" s="187">
        <v>5.6660000000000002E-2</v>
      </c>
      <c r="K482" s="144">
        <v>1.0000000000000001E-5</v>
      </c>
      <c r="L482" s="135"/>
      <c r="M482" s="135"/>
      <c r="N482" s="135"/>
      <c r="O482" s="5"/>
      <c r="Q482" s="122"/>
      <c r="V482" s="200"/>
      <c r="W482" s="200"/>
      <c r="X482" s="200"/>
      <c r="Y482" s="145"/>
      <c r="Z482" s="145"/>
      <c r="AA482" s="139"/>
      <c r="AB482" s="200"/>
      <c r="AI482" s="122"/>
      <c r="AJ482" s="176"/>
      <c r="AK482" s="176"/>
      <c r="AL482" s="177"/>
      <c r="AM482" s="14"/>
      <c r="AZ482" s="137"/>
      <c r="BA482" s="145"/>
      <c r="BB482" s="139"/>
    </row>
    <row r="483" spans="1:54" ht="19.5">
      <c r="A483" s="140"/>
      <c r="B483" s="37"/>
      <c r="C483" s="37"/>
      <c r="D483" s="206"/>
      <c r="E483" s="48"/>
      <c r="F483" s="48"/>
      <c r="G483" s="142"/>
      <c r="H483" s="186">
        <v>0.79690000000000005</v>
      </c>
      <c r="I483" s="143">
        <v>1E-4</v>
      </c>
      <c r="J483" s="187">
        <v>1.485E-2</v>
      </c>
      <c r="K483" s="144">
        <v>1.0000000000000001E-5</v>
      </c>
      <c r="L483" s="135"/>
      <c r="M483" s="135"/>
      <c r="N483" s="135"/>
      <c r="O483" s="5"/>
      <c r="Q483" s="122"/>
      <c r="V483" s="200"/>
      <c r="W483" s="200"/>
      <c r="X483" s="200"/>
      <c r="Y483" s="145"/>
      <c r="Z483" s="145"/>
      <c r="AA483" s="139"/>
      <c r="AB483" s="200"/>
      <c r="AI483" s="122"/>
      <c r="AJ483" s="176"/>
      <c r="AK483" s="176"/>
      <c r="AL483" s="177"/>
      <c r="AM483" s="14"/>
      <c r="AZ483" s="137"/>
      <c r="BA483" s="145"/>
      <c r="BB483" s="139"/>
    </row>
    <row r="484" spans="1:54" ht="19.5">
      <c r="A484" s="140"/>
      <c r="B484" s="37"/>
      <c r="C484" s="37"/>
      <c r="D484" s="206"/>
      <c r="E484" s="48"/>
      <c r="F484" s="48"/>
      <c r="G484" s="142"/>
      <c r="H484" s="191">
        <v>0.89959999999999996</v>
      </c>
      <c r="I484" s="143">
        <v>1E-4</v>
      </c>
      <c r="J484" s="193">
        <v>2.0999999999999999E-3</v>
      </c>
      <c r="K484" s="144">
        <v>1.0000000000000001E-5</v>
      </c>
      <c r="L484" s="135"/>
      <c r="M484" s="135"/>
      <c r="N484" s="135"/>
      <c r="O484" s="5"/>
      <c r="Q484" s="122"/>
      <c r="V484" s="200"/>
      <c r="W484" s="200"/>
      <c r="X484" s="200"/>
      <c r="Y484" s="145"/>
      <c r="Z484" s="145"/>
      <c r="AA484" s="139"/>
      <c r="AB484" s="200"/>
      <c r="AI484" s="122"/>
      <c r="AJ484" s="176"/>
      <c r="AK484" s="176"/>
      <c r="AL484" s="177"/>
      <c r="AM484" s="14"/>
      <c r="AZ484" s="137"/>
      <c r="BA484" s="145"/>
      <c r="BB484" s="139"/>
    </row>
    <row r="485" spans="1:54" ht="19.5">
      <c r="A485" s="140"/>
      <c r="B485" s="37"/>
      <c r="C485" s="37"/>
      <c r="D485" s="206"/>
      <c r="E485" s="48"/>
      <c r="F485" s="48"/>
      <c r="G485" s="142"/>
      <c r="H485" s="191">
        <v>0.97209999999999996</v>
      </c>
      <c r="I485" s="143">
        <v>1E-4</v>
      </c>
      <c r="J485" s="193">
        <v>-8.3000000000000001E-4</v>
      </c>
      <c r="K485" s="144">
        <v>1.0000000000000001E-5</v>
      </c>
      <c r="L485" s="135"/>
      <c r="M485" s="135"/>
      <c r="N485" s="135"/>
      <c r="O485" s="5"/>
      <c r="Q485" s="122"/>
      <c r="V485" s="200"/>
      <c r="W485" s="200"/>
      <c r="X485" s="200"/>
      <c r="Y485" s="145"/>
      <c r="Z485" s="145"/>
      <c r="AA485" s="139"/>
      <c r="AB485" s="200"/>
      <c r="AI485" s="122"/>
      <c r="AJ485" s="176"/>
      <c r="AK485" s="176"/>
      <c r="AL485" s="177"/>
      <c r="AM485" s="14"/>
      <c r="AZ485" s="137"/>
      <c r="BA485" s="145"/>
      <c r="BB485" s="139"/>
    </row>
    <row r="486" spans="1:54" ht="19.5">
      <c r="A486" s="140"/>
      <c r="B486" s="37"/>
      <c r="C486" s="37"/>
      <c r="D486" s="206"/>
      <c r="E486" s="48"/>
      <c r="F486" s="48"/>
      <c r="G486" s="142"/>
      <c r="H486" s="207">
        <v>1.012</v>
      </c>
      <c r="I486" s="149">
        <v>1E-3</v>
      </c>
      <c r="J486" s="193">
        <v>-1.4300000000000001E-3</v>
      </c>
      <c r="K486" s="144">
        <v>1.0000000000000001E-5</v>
      </c>
      <c r="L486" s="135"/>
      <c r="M486" s="135"/>
      <c r="N486" s="135"/>
      <c r="O486" s="5"/>
      <c r="Q486" s="122"/>
      <c r="V486" s="200"/>
      <c r="W486" s="200"/>
      <c r="X486" s="200"/>
      <c r="Y486" s="145"/>
      <c r="Z486" s="145"/>
      <c r="AA486" s="139"/>
      <c r="AB486" s="200"/>
      <c r="AI486" s="122"/>
      <c r="AJ486" s="176"/>
      <c r="AK486" s="176"/>
      <c r="AL486" s="177"/>
      <c r="AM486" s="14"/>
      <c r="AZ486" s="137"/>
      <c r="BA486" s="145"/>
      <c r="BB486" s="139"/>
    </row>
    <row r="487" spans="1:54" ht="19.5">
      <c r="A487" s="140"/>
      <c r="B487" s="37"/>
      <c r="C487" s="37"/>
      <c r="D487" s="206"/>
      <c r="E487" s="48"/>
      <c r="F487" s="48"/>
      <c r="G487" s="142"/>
      <c r="H487" s="207">
        <v>1.0509999999999999</v>
      </c>
      <c r="I487" s="149">
        <v>1E-3</v>
      </c>
      <c r="J487" s="193">
        <v>-2.0200000000000001E-3</v>
      </c>
      <c r="K487" s="144">
        <v>1.0000000000000001E-5</v>
      </c>
      <c r="L487" s="135"/>
      <c r="M487" s="135"/>
      <c r="N487" s="135"/>
      <c r="O487" s="5"/>
      <c r="Q487" s="122"/>
      <c r="V487" s="200"/>
      <c r="W487" s="200"/>
      <c r="X487" s="200"/>
      <c r="Y487" s="145"/>
      <c r="Z487" s="145"/>
      <c r="AA487" s="139"/>
      <c r="AB487" s="200"/>
      <c r="AI487" s="122"/>
      <c r="AJ487" s="176"/>
      <c r="AK487" s="176"/>
      <c r="AL487" s="177"/>
      <c r="AM487" s="14"/>
      <c r="AZ487" s="137"/>
      <c r="BA487" s="145"/>
      <c r="BB487" s="139"/>
    </row>
    <row r="488" spans="1:54" ht="19.5">
      <c r="A488" s="140"/>
      <c r="B488" s="37"/>
      <c r="C488" s="37"/>
      <c r="D488" s="206"/>
      <c r="E488" s="48"/>
      <c r="F488" s="48"/>
      <c r="G488" s="142"/>
      <c r="H488" s="194">
        <v>1.099</v>
      </c>
      <c r="I488" s="147">
        <v>1E-3</v>
      </c>
      <c r="J488" s="187">
        <v>-2.5200000000000001E-3</v>
      </c>
      <c r="K488" s="144">
        <v>1.0000000000000001E-5</v>
      </c>
      <c r="L488" s="135"/>
      <c r="M488" s="135"/>
      <c r="N488" s="135"/>
      <c r="O488" s="5"/>
      <c r="Q488" s="122"/>
      <c r="V488" s="200"/>
      <c r="W488" s="200"/>
      <c r="X488" s="200"/>
      <c r="Y488" s="145"/>
      <c r="Z488" s="145"/>
      <c r="AA488" s="139"/>
      <c r="AB488" s="200"/>
      <c r="AI488" s="122"/>
      <c r="AJ488" s="176"/>
      <c r="AK488" s="176"/>
      <c r="AL488" s="177"/>
      <c r="AM488" s="14"/>
      <c r="AZ488" s="137"/>
      <c r="BA488" s="145"/>
      <c r="BB488" s="139"/>
    </row>
    <row r="489" spans="1:54" ht="19.5">
      <c r="A489" s="140"/>
      <c r="B489" s="37"/>
      <c r="C489" s="37"/>
      <c r="D489" s="206"/>
      <c r="E489" s="48"/>
      <c r="F489" s="48"/>
      <c r="G489" s="142"/>
      <c r="H489" s="194">
        <v>1.135</v>
      </c>
      <c r="I489" s="147">
        <v>1E-3</v>
      </c>
      <c r="J489" s="187">
        <v>-2.8300000000000001E-3</v>
      </c>
      <c r="K489" s="144">
        <v>1.0000000000000001E-5</v>
      </c>
      <c r="L489" s="135"/>
      <c r="M489" s="135"/>
      <c r="N489" s="135"/>
      <c r="O489" s="5"/>
      <c r="Q489" s="122"/>
      <c r="V489" s="200"/>
      <c r="W489" s="200"/>
      <c r="X489" s="200"/>
      <c r="Y489" s="145"/>
      <c r="Z489" s="145"/>
      <c r="AA489" s="139"/>
      <c r="AB489" s="200"/>
      <c r="AI489" s="122"/>
      <c r="AJ489" s="176"/>
      <c r="AK489" s="176"/>
      <c r="AL489" s="177"/>
      <c r="AM489" s="14"/>
      <c r="AZ489" s="137"/>
      <c r="BA489" s="145"/>
      <c r="BB489" s="139"/>
    </row>
    <row r="490" spans="1:54" ht="19.5">
      <c r="A490" s="140"/>
      <c r="B490" s="37"/>
      <c r="C490" s="37"/>
      <c r="D490" s="206"/>
      <c r="E490" s="48"/>
      <c r="F490" s="48"/>
      <c r="G490" s="142"/>
      <c r="H490" s="194">
        <v>1.1679999999999999</v>
      </c>
      <c r="I490" s="147">
        <v>1E-3</v>
      </c>
      <c r="J490" s="187">
        <v>-2.98E-3</v>
      </c>
      <c r="K490" s="144">
        <v>1.0000000000000001E-5</v>
      </c>
      <c r="L490" s="135"/>
      <c r="M490" s="135"/>
      <c r="N490" s="135"/>
      <c r="O490" s="5"/>
      <c r="Q490" s="122"/>
      <c r="V490" s="200"/>
      <c r="W490" s="200"/>
      <c r="X490" s="200"/>
      <c r="Y490" s="145"/>
      <c r="Z490" s="145"/>
      <c r="AA490" s="139"/>
      <c r="AB490" s="200"/>
      <c r="AI490" s="122"/>
      <c r="AJ490" s="176"/>
      <c r="AK490" s="176"/>
      <c r="AL490" s="177"/>
      <c r="AM490" s="14"/>
      <c r="AZ490" s="137"/>
      <c r="BA490" s="145"/>
      <c r="BB490" s="139"/>
    </row>
    <row r="491" spans="1:54" ht="19.5">
      <c r="A491" s="140"/>
      <c r="B491" s="37"/>
      <c r="C491" s="37"/>
      <c r="D491" s="206"/>
      <c r="E491" s="48"/>
      <c r="F491" s="48"/>
      <c r="G491" s="142"/>
      <c r="H491" s="194">
        <v>1.2</v>
      </c>
      <c r="I491" s="147">
        <v>1E-3</v>
      </c>
      <c r="J491" s="187">
        <v>-3.0999999999999999E-3</v>
      </c>
      <c r="K491" s="144">
        <v>1.0000000000000001E-5</v>
      </c>
      <c r="L491" s="135"/>
      <c r="M491" s="135"/>
      <c r="N491" s="135"/>
      <c r="O491" s="5"/>
      <c r="Q491" s="122"/>
      <c r="V491" s="200"/>
      <c r="W491" s="200"/>
      <c r="X491" s="200"/>
      <c r="Y491" s="145"/>
      <c r="Z491" s="145"/>
      <c r="AA491" s="139"/>
      <c r="AB491" s="200"/>
      <c r="AI491" s="122"/>
      <c r="AJ491" s="176"/>
      <c r="AK491" s="176"/>
      <c r="AL491" s="177"/>
      <c r="AM491" s="14"/>
      <c r="AZ491" s="137"/>
      <c r="BA491" s="145"/>
      <c r="BB491" s="139"/>
    </row>
    <row r="492" spans="1:54" ht="19.5">
      <c r="A492" s="140"/>
      <c r="B492" s="37"/>
      <c r="C492" s="37"/>
      <c r="D492" s="206"/>
      <c r="E492" s="48"/>
      <c r="F492" s="48"/>
      <c r="G492" s="142"/>
      <c r="H492" s="194">
        <v>1.242</v>
      </c>
      <c r="I492" s="147">
        <v>1E-3</v>
      </c>
      <c r="J492" s="187">
        <v>-3.3800000000000002E-3</v>
      </c>
      <c r="K492" s="144">
        <v>1.0000000000000001E-5</v>
      </c>
      <c r="L492" s="135"/>
      <c r="M492" s="135"/>
      <c r="N492" s="135"/>
      <c r="O492" s="5"/>
      <c r="Q492" s="122"/>
      <c r="V492" s="200"/>
      <c r="W492" s="200"/>
      <c r="X492" s="200"/>
      <c r="Y492" s="145"/>
      <c r="Z492" s="145"/>
      <c r="AA492" s="139"/>
      <c r="AB492" s="200"/>
      <c r="AI492" s="122"/>
      <c r="AJ492" s="176"/>
      <c r="AK492" s="176"/>
      <c r="AL492" s="177"/>
      <c r="AM492" s="14"/>
      <c r="AZ492" s="137"/>
      <c r="BA492" s="145"/>
      <c r="BB492" s="139"/>
    </row>
    <row r="493" spans="1:54" ht="19.5">
      <c r="A493" s="140"/>
      <c r="B493" s="37"/>
      <c r="C493" s="37"/>
      <c r="D493" s="206"/>
      <c r="E493" s="48"/>
      <c r="F493" s="48"/>
      <c r="G493" s="142"/>
      <c r="H493" s="194">
        <v>1.2809999999999999</v>
      </c>
      <c r="I493" s="147">
        <v>1E-3</v>
      </c>
      <c r="J493" s="187">
        <v>-3.32E-3</v>
      </c>
      <c r="K493" s="144">
        <v>1.0000000000000001E-5</v>
      </c>
      <c r="L493" s="135"/>
      <c r="M493" s="135"/>
      <c r="N493" s="135"/>
      <c r="O493" s="5"/>
      <c r="Q493" s="122"/>
      <c r="V493" s="200"/>
      <c r="W493" s="200"/>
      <c r="X493" s="200"/>
      <c r="Y493" s="145"/>
      <c r="Z493" s="145"/>
      <c r="AA493" s="139"/>
      <c r="AB493" s="200"/>
      <c r="AI493" s="122"/>
      <c r="AJ493" s="176"/>
      <c r="AK493" s="176"/>
      <c r="AL493" s="177"/>
      <c r="AM493" s="14"/>
      <c r="AZ493" s="137"/>
      <c r="BA493" s="145"/>
      <c r="BB493" s="139"/>
    </row>
    <row r="494" spans="1:54" ht="19.5" customHeight="1">
      <c r="A494" s="140"/>
      <c r="B494" s="37"/>
      <c r="C494" s="37"/>
      <c r="D494" s="206"/>
      <c r="E494" s="48"/>
      <c r="F494" s="48"/>
      <c r="G494" s="142"/>
      <c r="H494" s="194">
        <v>1.329</v>
      </c>
      <c r="I494" s="147">
        <v>1E-3</v>
      </c>
      <c r="J494" s="187">
        <v>-3.5000000000000001E-3</v>
      </c>
      <c r="K494" s="144">
        <v>1.0000000000000001E-5</v>
      </c>
      <c r="L494" s="135"/>
      <c r="M494" s="135"/>
      <c r="N494" s="135"/>
      <c r="O494" s="5"/>
      <c r="Q494" s="122"/>
      <c r="V494" s="200"/>
      <c r="W494" s="200"/>
      <c r="X494" s="200"/>
      <c r="Y494" s="145"/>
      <c r="Z494" s="145"/>
      <c r="AA494" s="139"/>
      <c r="AB494" s="200"/>
      <c r="AI494" s="122"/>
      <c r="AJ494" s="176"/>
      <c r="AK494" s="176"/>
      <c r="AL494" s="177"/>
      <c r="AM494" s="14"/>
      <c r="AZ494" s="137"/>
      <c r="BA494" s="145"/>
      <c r="BB494" s="139"/>
    </row>
    <row r="495" spans="1:54" ht="19.5" customHeight="1">
      <c r="A495" s="140"/>
      <c r="B495" s="37"/>
      <c r="C495" s="37"/>
      <c r="D495" s="206"/>
      <c r="E495" s="48"/>
      <c r="F495" s="48"/>
      <c r="G495" s="142"/>
      <c r="H495" s="194">
        <v>1.3580000000000001</v>
      </c>
      <c r="I495" s="147">
        <v>1E-3</v>
      </c>
      <c r="J495" s="187">
        <v>-3.49E-3</v>
      </c>
      <c r="K495" s="144">
        <v>1.0000000000000001E-5</v>
      </c>
      <c r="L495" s="135"/>
      <c r="M495" s="135"/>
      <c r="N495" s="135"/>
      <c r="O495" s="5"/>
      <c r="Q495" s="122"/>
      <c r="V495" s="200"/>
      <c r="W495" s="200"/>
      <c r="X495" s="200"/>
      <c r="Y495" s="145"/>
      <c r="Z495" s="145"/>
      <c r="AA495" s="139"/>
      <c r="AB495" s="200"/>
      <c r="AI495" s="122"/>
      <c r="AJ495" s="176"/>
      <c r="AK495" s="176"/>
      <c r="AL495" s="177"/>
      <c r="AM495" s="14"/>
      <c r="AY495" s="5"/>
      <c r="AZ495" s="137"/>
      <c r="BA495" s="145"/>
      <c r="BB495" s="139"/>
    </row>
    <row r="496" spans="1:54" ht="19.5" customHeight="1">
      <c r="A496" s="140"/>
      <c r="B496" s="37"/>
      <c r="C496" s="37"/>
      <c r="D496" s="206"/>
      <c r="E496" s="48"/>
      <c r="F496" s="48"/>
      <c r="G496" s="142"/>
      <c r="H496" s="194">
        <v>1.403</v>
      </c>
      <c r="I496" s="147">
        <v>1E-3</v>
      </c>
      <c r="J496" s="187">
        <v>-3.5300000000000002E-3</v>
      </c>
      <c r="K496" s="144">
        <v>1.0000000000000001E-5</v>
      </c>
      <c r="L496" s="135"/>
      <c r="M496" s="135"/>
      <c r="N496" s="135"/>
      <c r="O496" s="5"/>
      <c r="Q496" s="122"/>
      <c r="V496" s="200"/>
      <c r="W496" s="200"/>
      <c r="X496" s="200"/>
      <c r="Y496" s="145"/>
      <c r="Z496" s="145"/>
      <c r="AA496" s="139"/>
      <c r="AB496" s="200"/>
      <c r="AI496" s="122"/>
      <c r="AJ496" s="176"/>
      <c r="AK496" s="176"/>
      <c r="AL496" s="177"/>
      <c r="AM496" s="14"/>
      <c r="AY496" s="5"/>
      <c r="AZ496" s="137"/>
      <c r="BA496" s="145"/>
      <c r="BB496" s="139"/>
    </row>
    <row r="497" spans="1:54" ht="19.5" customHeight="1">
      <c r="A497" s="140"/>
      <c r="B497" s="37"/>
      <c r="C497" s="37"/>
      <c r="D497" s="206"/>
      <c r="E497" s="48"/>
      <c r="F497" s="48"/>
      <c r="G497" s="142"/>
      <c r="H497" s="194">
        <v>1.5</v>
      </c>
      <c r="I497" s="147">
        <v>1E-3</v>
      </c>
      <c r="J497" s="187">
        <v>-3.5100000000000001E-3</v>
      </c>
      <c r="K497" s="144">
        <v>1.0000000000000001E-5</v>
      </c>
      <c r="L497" s="135"/>
      <c r="M497" s="135"/>
      <c r="N497" s="135"/>
      <c r="O497" s="5"/>
      <c r="Q497" s="122"/>
      <c r="V497" s="200"/>
      <c r="W497" s="200"/>
      <c r="X497" s="200"/>
      <c r="Y497" s="145"/>
      <c r="Z497" s="145"/>
      <c r="AA497" s="139"/>
      <c r="AB497" s="200"/>
      <c r="AI497" s="122"/>
      <c r="AJ497" s="176"/>
      <c r="AK497" s="176"/>
      <c r="AL497" s="177"/>
      <c r="AM497" s="14"/>
      <c r="AY497" s="5"/>
      <c r="AZ497" s="137"/>
      <c r="BA497" s="145"/>
      <c r="BB497" s="139"/>
    </row>
    <row r="498" spans="1:54" ht="19.5" customHeight="1">
      <c r="A498" s="140"/>
      <c r="B498" s="37"/>
      <c r="C498" s="37"/>
      <c r="D498" s="206"/>
      <c r="E498" s="48"/>
      <c r="F498" s="48"/>
      <c r="G498" s="142"/>
      <c r="H498" s="194">
        <v>1.59</v>
      </c>
      <c r="I498" s="147">
        <v>1E-3</v>
      </c>
      <c r="J498" s="187">
        <v>-3.5500000000000002E-3</v>
      </c>
      <c r="K498" s="144">
        <v>1.0000000000000001E-5</v>
      </c>
      <c r="L498" s="135"/>
      <c r="M498" s="135"/>
      <c r="N498" s="135"/>
      <c r="O498" s="5"/>
      <c r="Q498" s="122"/>
      <c r="V498" s="200"/>
      <c r="W498" s="200"/>
      <c r="X498" s="200"/>
      <c r="Y498" s="145"/>
      <c r="Z498" s="145"/>
      <c r="AA498" s="139"/>
      <c r="AB498" s="200"/>
      <c r="AI498" s="122"/>
      <c r="AJ498" s="176"/>
      <c r="AK498" s="176"/>
      <c r="AL498" s="177"/>
      <c r="AM498" s="14"/>
      <c r="AY498" s="5"/>
      <c r="AZ498" s="137"/>
      <c r="BA498" s="145"/>
      <c r="BB498" s="139"/>
    </row>
    <row r="499" spans="1:54" ht="19.5" customHeight="1">
      <c r="A499" s="140"/>
      <c r="B499" s="37"/>
      <c r="C499" s="37"/>
      <c r="D499" s="206"/>
      <c r="E499" s="48"/>
      <c r="F499" s="48"/>
      <c r="G499" s="142"/>
      <c r="H499" s="194">
        <v>1.8009999999999999</v>
      </c>
      <c r="I499" s="147">
        <v>1E-3</v>
      </c>
      <c r="J499" s="187">
        <v>-3.5500000000000002E-3</v>
      </c>
      <c r="K499" s="144">
        <v>1.0000000000000001E-5</v>
      </c>
      <c r="L499" s="135"/>
      <c r="M499" s="135"/>
      <c r="N499" s="135"/>
      <c r="O499" s="5"/>
      <c r="Q499" s="122"/>
      <c r="V499" s="200"/>
      <c r="W499" s="200"/>
      <c r="X499" s="200"/>
      <c r="Y499" s="145"/>
      <c r="Z499" s="145"/>
      <c r="AA499" s="139"/>
      <c r="AB499" s="200"/>
      <c r="AI499" s="122"/>
      <c r="AJ499" s="176"/>
      <c r="AK499" s="176"/>
      <c r="AL499" s="177"/>
      <c r="AM499" s="14"/>
      <c r="AY499" s="5"/>
      <c r="AZ499" s="137"/>
      <c r="BA499" s="145"/>
      <c r="BB499" s="139"/>
    </row>
    <row r="500" spans="1:54" ht="19.5" customHeight="1">
      <c r="A500" s="140"/>
      <c r="B500" s="37"/>
      <c r="C500" s="37"/>
      <c r="D500" s="206"/>
      <c r="E500" s="48"/>
      <c r="F500" s="48"/>
      <c r="G500" s="142"/>
      <c r="H500" s="194">
        <v>2.012</v>
      </c>
      <c r="I500" s="147">
        <v>1E-3</v>
      </c>
      <c r="J500" s="187">
        <v>-3.5500000000000002E-3</v>
      </c>
      <c r="K500" s="144">
        <v>1.0000000000000001E-5</v>
      </c>
      <c r="L500" s="135"/>
      <c r="M500" s="135"/>
      <c r="N500" s="135"/>
      <c r="O500" s="5"/>
      <c r="Q500" s="122"/>
      <c r="V500" s="200"/>
      <c r="W500" s="200"/>
      <c r="X500" s="200"/>
      <c r="Y500" s="145"/>
      <c r="Z500" s="145"/>
      <c r="AA500" s="139"/>
      <c r="AB500" s="200"/>
      <c r="AI500" s="122"/>
      <c r="AJ500" s="176"/>
      <c r="AK500" s="176"/>
      <c r="AL500" s="177"/>
      <c r="AM500" s="14"/>
      <c r="AY500" s="5"/>
      <c r="AZ500" s="137"/>
      <c r="BA500" s="145"/>
      <c r="BB500" s="139"/>
    </row>
    <row r="501" spans="1:54" ht="19.5" customHeight="1">
      <c r="A501" s="140"/>
      <c r="B501" s="37"/>
      <c r="C501" s="37"/>
      <c r="D501" s="206"/>
      <c r="E501" s="48"/>
      <c r="F501" s="48"/>
      <c r="G501" s="142"/>
      <c r="H501" s="194">
        <v>2.407</v>
      </c>
      <c r="I501" s="147">
        <v>1E-3</v>
      </c>
      <c r="J501" s="187">
        <v>-3.63E-3</v>
      </c>
      <c r="K501" s="144">
        <v>1.0000000000000001E-5</v>
      </c>
      <c r="L501" s="135"/>
      <c r="M501" s="135"/>
      <c r="N501" s="135"/>
      <c r="O501" s="5"/>
      <c r="Q501" s="122"/>
      <c r="V501" s="200"/>
      <c r="W501" s="200"/>
      <c r="X501" s="208"/>
      <c r="Y501" s="145"/>
      <c r="Z501" s="145"/>
      <c r="AA501" s="139"/>
      <c r="AB501" s="200"/>
      <c r="AI501" s="122"/>
      <c r="AJ501" s="176"/>
      <c r="AK501" s="176"/>
      <c r="AL501" s="177"/>
      <c r="AM501" s="14"/>
      <c r="AY501" s="5"/>
      <c r="AZ501" s="137"/>
      <c r="BA501" s="145"/>
      <c r="BB501" s="139"/>
    </row>
    <row r="502" spans="1:54" ht="19.5" customHeight="1">
      <c r="A502" s="140"/>
      <c r="B502" s="37"/>
      <c r="C502" s="37"/>
      <c r="D502" s="206"/>
      <c r="E502" s="48"/>
      <c r="F502" s="48"/>
      <c r="G502" s="142"/>
      <c r="H502" s="194">
        <v>2.7930000000000001</v>
      </c>
      <c r="I502" s="147">
        <v>1E-3</v>
      </c>
      <c r="J502" s="187">
        <v>-3.5999999999999999E-3</v>
      </c>
      <c r="K502" s="144">
        <v>1.0000000000000001E-5</v>
      </c>
      <c r="L502" s="135"/>
      <c r="M502" s="135"/>
      <c r="N502" s="135"/>
      <c r="O502" s="5"/>
      <c r="Q502" s="122"/>
      <c r="V502" s="200"/>
      <c r="W502" s="200"/>
      <c r="X502" s="208"/>
      <c r="Y502" s="145"/>
      <c r="Z502" s="145"/>
      <c r="AA502" s="139"/>
      <c r="AB502" s="200"/>
      <c r="AI502" s="122"/>
      <c r="AJ502" s="176"/>
      <c r="AK502" s="176"/>
      <c r="AL502" s="177"/>
      <c r="AM502" s="14"/>
      <c r="AY502" s="5"/>
      <c r="AZ502" s="137"/>
      <c r="BA502" s="145"/>
      <c r="BB502" s="139"/>
    </row>
    <row r="503" spans="1:54" ht="19.5" customHeight="1">
      <c r="A503" s="140"/>
      <c r="B503" s="37"/>
      <c r="C503" s="37"/>
      <c r="D503" s="206"/>
      <c r="E503" s="48"/>
      <c r="F503" s="48"/>
      <c r="G503" s="142"/>
      <c r="H503" s="194">
        <v>3.218</v>
      </c>
      <c r="I503" s="147">
        <v>1E-3</v>
      </c>
      <c r="J503" s="187">
        <v>-3.5899999999999999E-3</v>
      </c>
      <c r="K503" s="144">
        <v>1.0000000000000001E-5</v>
      </c>
      <c r="L503" s="135"/>
      <c r="M503" s="135"/>
      <c r="N503" s="135"/>
      <c r="O503" s="5"/>
      <c r="Q503" s="122"/>
      <c r="V503" s="200"/>
      <c r="W503" s="200"/>
      <c r="X503" s="208"/>
      <c r="Y503" s="145"/>
      <c r="Z503" s="145"/>
      <c r="AA503" s="139"/>
      <c r="AB503" s="200"/>
      <c r="AI503" s="122"/>
      <c r="AJ503" s="176"/>
      <c r="AK503" s="176"/>
      <c r="AL503" s="177"/>
      <c r="AM503" s="14"/>
      <c r="AY503" s="5"/>
      <c r="AZ503" s="137"/>
      <c r="BA503" s="145"/>
      <c r="BB503" s="139"/>
    </row>
    <row r="504" spans="1:54" ht="19.5" customHeight="1">
      <c r="A504" s="140"/>
      <c r="B504" s="37"/>
      <c r="C504" s="37"/>
      <c r="D504" s="206"/>
      <c r="E504" s="48"/>
      <c r="F504" s="48"/>
      <c r="G504" s="142"/>
      <c r="H504" s="194">
        <v>3.694</v>
      </c>
      <c r="I504" s="147">
        <v>1E-3</v>
      </c>
      <c r="J504" s="187">
        <v>-3.5999999999999999E-3</v>
      </c>
      <c r="K504" s="144">
        <v>1.0000000000000001E-5</v>
      </c>
      <c r="L504" s="135"/>
      <c r="M504" s="135"/>
      <c r="N504" s="135"/>
      <c r="O504" s="5"/>
      <c r="Q504" s="122"/>
      <c r="V504" s="200"/>
      <c r="W504" s="200"/>
      <c r="X504" s="208"/>
      <c r="Y504" s="145"/>
      <c r="Z504" s="145"/>
      <c r="AA504" s="139"/>
      <c r="AB504" s="200"/>
      <c r="AI504" s="122"/>
      <c r="AJ504" s="176"/>
      <c r="AK504" s="176"/>
      <c r="AL504" s="177"/>
      <c r="AM504" s="14"/>
      <c r="AY504" s="5"/>
      <c r="AZ504" s="137"/>
      <c r="BA504" s="145"/>
      <c r="BB504" s="139"/>
    </row>
    <row r="505" spans="1:54" ht="19.5" customHeight="1">
      <c r="A505" s="201"/>
      <c r="B505" s="58"/>
      <c r="C505" s="58"/>
      <c r="D505" s="206"/>
      <c r="E505" s="61"/>
      <c r="F505" s="61"/>
      <c r="G505" s="203"/>
      <c r="H505" s="155">
        <v>4.2439999999999998</v>
      </c>
      <c r="I505" s="156">
        <v>1E-3</v>
      </c>
      <c r="J505" s="89">
        <v>-3.5799999999999998E-3</v>
      </c>
      <c r="K505" s="157">
        <v>1.0000000000000001E-5</v>
      </c>
      <c r="L505" s="135"/>
      <c r="M505" s="135"/>
      <c r="N505" s="135"/>
      <c r="O505" s="5"/>
      <c r="Q505" s="122"/>
      <c r="V505" s="200"/>
      <c r="W505" s="200"/>
      <c r="X505" s="208"/>
      <c r="Y505" s="163"/>
      <c r="Z505" s="163"/>
      <c r="AA505" s="164"/>
      <c r="AB505" s="200"/>
      <c r="AI505" s="122"/>
      <c r="AJ505" s="181"/>
      <c r="AK505" s="181"/>
      <c r="AL505" s="182"/>
      <c r="AM505" s="14"/>
      <c r="AY505" s="19"/>
      <c r="AZ505" s="162"/>
      <c r="BA505" s="163"/>
      <c r="BB505" s="164"/>
    </row>
    <row r="506" spans="1:54" ht="19.5" customHeight="1">
      <c r="A506" s="127">
        <v>477</v>
      </c>
      <c r="B506" s="38">
        <v>11</v>
      </c>
      <c r="C506" s="38">
        <v>11</v>
      </c>
      <c r="D506" s="209"/>
      <c r="E506" s="41">
        <f>(299792458 / A506) / 10^3</f>
        <v>628.4957190775682</v>
      </c>
      <c r="F506" s="41">
        <f>(299792458 *(1 / A506)^2 * B506) / 10^3</f>
        <v>14.493611970342245</v>
      </c>
      <c r="G506" s="129">
        <f>(299792458 * (1 / A506)^2 * C506) / 10^3</f>
        <v>14.493611970342245</v>
      </c>
      <c r="H506" s="184">
        <v>2.3E-3</v>
      </c>
      <c r="I506" s="131">
        <v>1E-4</v>
      </c>
      <c r="J506" s="80">
        <v>1.4215899999999999</v>
      </c>
      <c r="K506" s="133">
        <v>1.0000000000000001E-5</v>
      </c>
      <c r="L506" s="135"/>
      <c r="M506" s="135"/>
      <c r="N506" s="135"/>
      <c r="Q506" s="122"/>
      <c r="R506" s="77"/>
      <c r="S506" s="4"/>
      <c r="T506" s="4"/>
      <c r="U506" s="4"/>
      <c r="V506" s="205"/>
      <c r="W506" s="205"/>
      <c r="X506" s="210"/>
      <c r="Y506" s="138">
        <v>621.48299999999995</v>
      </c>
      <c r="Z506" s="138">
        <v>9.2471300000000003</v>
      </c>
      <c r="AA506" s="172">
        <v>43.493899999999996</v>
      </c>
      <c r="AB506" s="205"/>
      <c r="AC506" s="4"/>
      <c r="AD506" s="4"/>
      <c r="AE506" s="4"/>
      <c r="AF506" s="4"/>
      <c r="AG506" s="4"/>
      <c r="AH506" s="4"/>
      <c r="AI506" s="115"/>
      <c r="AJ506" s="169">
        <v>1217.08</v>
      </c>
      <c r="AK506" s="169" t="s">
        <v>50</v>
      </c>
      <c r="AL506" s="170" t="str">
        <f>AK506</f>
        <v>trascurabile</v>
      </c>
      <c r="AM506" s="77"/>
      <c r="AN506" s="4"/>
      <c r="AO506" s="4"/>
      <c r="AP506" s="4"/>
      <c r="AQ506" s="4"/>
      <c r="AR506" s="4"/>
      <c r="AS506" s="4"/>
      <c r="AT506" s="4"/>
      <c r="AU506" s="4"/>
      <c r="AV506" s="4"/>
      <c r="AW506" s="4"/>
      <c r="AX506" s="4"/>
      <c r="AY506" s="4"/>
      <c r="AZ506" s="171"/>
      <c r="BA506" s="138"/>
      <c r="BB506" s="172"/>
    </row>
    <row r="507" spans="1:54" ht="19.5" customHeight="1">
      <c r="A507" s="140"/>
      <c r="B507" s="37"/>
      <c r="C507" s="37"/>
      <c r="D507" s="211"/>
      <c r="E507" s="48"/>
      <c r="F507" s="48"/>
      <c r="G507" s="142"/>
      <c r="H507" s="186">
        <v>0.1056</v>
      </c>
      <c r="I507" s="143">
        <v>1E-4</v>
      </c>
      <c r="J507" s="190">
        <v>1.1809799999999999</v>
      </c>
      <c r="K507" s="144">
        <v>1.0000000000000001E-5</v>
      </c>
      <c r="L507" s="135"/>
      <c r="M507" s="135"/>
      <c r="N507" s="135"/>
      <c r="Q507" s="122"/>
      <c r="V507" s="200"/>
      <c r="W507" s="200"/>
      <c r="X507" s="200"/>
      <c r="Y507" s="145"/>
      <c r="Z507" s="145"/>
      <c r="AA507" s="139"/>
      <c r="AB507" s="200"/>
      <c r="AI507" s="122"/>
      <c r="AJ507" s="176"/>
      <c r="AK507" s="176"/>
      <c r="AL507" s="177"/>
      <c r="AM507" s="14"/>
      <c r="AZ507" s="137"/>
      <c r="BA507" s="145"/>
      <c r="BB507" s="139"/>
    </row>
    <row r="508" spans="1:54" ht="19.5" customHeight="1">
      <c r="A508" s="140"/>
      <c r="B508" s="37"/>
      <c r="C508" s="37"/>
      <c r="D508" s="211"/>
      <c r="E508" s="48"/>
      <c r="F508" s="48"/>
      <c r="G508" s="142"/>
      <c r="H508" s="190">
        <v>0.19869999999999999</v>
      </c>
      <c r="I508" s="143">
        <v>1E-4</v>
      </c>
      <c r="J508" s="190">
        <v>0.97084999999999999</v>
      </c>
      <c r="K508" s="144">
        <v>1.0000000000000001E-5</v>
      </c>
      <c r="L508" s="135"/>
      <c r="M508" s="135"/>
      <c r="N508" s="135"/>
      <c r="Q508" s="122"/>
      <c r="V508" s="200"/>
      <c r="W508" s="200"/>
      <c r="X508" s="200"/>
      <c r="Y508" s="145"/>
      <c r="Z508" s="145"/>
      <c r="AA508" s="139"/>
      <c r="AB508" s="200"/>
      <c r="AI508" s="122"/>
      <c r="AJ508" s="176"/>
      <c r="AK508" s="176"/>
      <c r="AL508" s="177"/>
      <c r="AM508" s="14"/>
      <c r="AZ508" s="137"/>
      <c r="BA508" s="145"/>
      <c r="BB508" s="139"/>
    </row>
    <row r="509" spans="1:54" ht="19.5" customHeight="1">
      <c r="A509" s="140"/>
      <c r="B509" s="37"/>
      <c r="C509" s="37"/>
      <c r="D509" s="211"/>
      <c r="E509" s="48"/>
      <c r="F509" s="48"/>
      <c r="G509" s="142"/>
      <c r="H509" s="186">
        <v>0.30230000000000001</v>
      </c>
      <c r="I509" s="143">
        <v>1E-4</v>
      </c>
      <c r="J509" s="187">
        <v>0.76678999999999997</v>
      </c>
      <c r="K509" s="144">
        <v>1.0000000000000001E-5</v>
      </c>
      <c r="L509" s="135"/>
      <c r="M509" s="135"/>
      <c r="N509" s="135"/>
      <c r="Q509" s="122"/>
      <c r="V509" s="200"/>
      <c r="W509" s="200"/>
      <c r="X509" s="200"/>
      <c r="Y509" s="145"/>
      <c r="Z509" s="145"/>
      <c r="AA509" s="139"/>
      <c r="AB509" s="200"/>
      <c r="AI509" s="122"/>
      <c r="AJ509" s="176"/>
      <c r="AK509" s="176"/>
      <c r="AL509" s="177"/>
      <c r="AM509" s="14"/>
      <c r="AZ509" s="137"/>
      <c r="BA509" s="145"/>
      <c r="BB509" s="139"/>
    </row>
    <row r="510" spans="1:54" ht="19.5" customHeight="1">
      <c r="A510" s="140"/>
      <c r="B510" s="37"/>
      <c r="C510" s="37"/>
      <c r="D510" s="211"/>
      <c r="E510" s="48"/>
      <c r="F510" s="48"/>
      <c r="G510" s="142"/>
      <c r="H510" s="186">
        <v>0.4</v>
      </c>
      <c r="I510" s="143">
        <v>1E-4</v>
      </c>
      <c r="J510" s="190">
        <v>0.59987999999999997</v>
      </c>
      <c r="K510" s="144">
        <v>1.0000000000000001E-5</v>
      </c>
      <c r="L510" s="135"/>
      <c r="M510" s="135"/>
      <c r="N510" s="135"/>
      <c r="Q510" s="122"/>
      <c r="V510" s="200"/>
      <c r="W510" s="200"/>
      <c r="X510" s="200"/>
      <c r="Y510" s="145"/>
      <c r="Z510" s="145"/>
      <c r="AA510" s="139"/>
      <c r="AB510" s="200"/>
      <c r="AI510" s="122"/>
      <c r="AJ510" s="176"/>
      <c r="AK510" s="176"/>
      <c r="AL510" s="177"/>
      <c r="AM510" s="14"/>
      <c r="AZ510" s="137"/>
      <c r="BA510" s="145"/>
      <c r="BB510" s="139"/>
    </row>
    <row r="511" spans="1:54" ht="19.5" customHeight="1">
      <c r="A511" s="140"/>
      <c r="B511" s="37"/>
      <c r="C511" s="37"/>
      <c r="D511" s="211"/>
      <c r="E511" s="48"/>
      <c r="F511" s="48"/>
      <c r="G511" s="142"/>
      <c r="H511" s="186">
        <v>0.50419999999999998</v>
      </c>
      <c r="I511" s="143">
        <v>1E-4</v>
      </c>
      <c r="J511" s="190">
        <v>0.44703999999999999</v>
      </c>
      <c r="K511" s="144">
        <v>1.0000000000000001E-5</v>
      </c>
      <c r="L511" s="135"/>
      <c r="M511" s="135"/>
      <c r="N511" s="135"/>
      <c r="Q511" s="122"/>
      <c r="V511" s="200"/>
      <c r="W511" s="200"/>
      <c r="X511" s="200"/>
      <c r="Y511" s="145"/>
      <c r="Z511" s="145"/>
      <c r="AA511" s="139"/>
      <c r="AB511" s="200"/>
      <c r="AI511" s="122"/>
      <c r="AJ511" s="176"/>
      <c r="AK511" s="176"/>
      <c r="AL511" s="177"/>
      <c r="AM511" s="14"/>
      <c r="AZ511" s="137"/>
      <c r="BA511" s="145"/>
      <c r="BB511" s="139"/>
    </row>
    <row r="512" spans="1:54" ht="19.5" customHeight="1">
      <c r="A512" s="140"/>
      <c r="B512" s="37"/>
      <c r="C512" s="37"/>
      <c r="D512" s="211"/>
      <c r="E512" s="48"/>
      <c r="F512" s="48"/>
      <c r="G512" s="142"/>
      <c r="H512" s="186">
        <v>0.60699999999999998</v>
      </c>
      <c r="I512" s="143">
        <v>1E-4</v>
      </c>
      <c r="J512" s="187">
        <v>0.31902999999999998</v>
      </c>
      <c r="K512" s="144">
        <v>1.0000000000000001E-5</v>
      </c>
      <c r="L512" s="135"/>
      <c r="M512" s="135"/>
      <c r="N512" s="135"/>
      <c r="Q512" s="122"/>
      <c r="V512" s="200"/>
      <c r="W512" s="200"/>
      <c r="X512" s="200"/>
      <c r="Y512" s="145"/>
      <c r="Z512" s="145"/>
      <c r="AA512" s="139"/>
      <c r="AB512" s="200"/>
      <c r="AI512" s="122"/>
      <c r="AJ512" s="176"/>
      <c r="AK512" s="176"/>
      <c r="AL512" s="177"/>
      <c r="AM512" s="14"/>
      <c r="AZ512" s="137"/>
      <c r="BA512" s="145"/>
      <c r="BB512" s="139"/>
    </row>
    <row r="513" spans="1:54" ht="19.5" customHeight="1">
      <c r="A513" s="140"/>
      <c r="B513" s="37"/>
      <c r="C513" s="37"/>
      <c r="D513" s="211"/>
      <c r="E513" s="48"/>
      <c r="F513" s="48"/>
      <c r="G513" s="142"/>
      <c r="H513" s="186">
        <v>0.6996</v>
      </c>
      <c r="I513" s="143">
        <v>1E-4</v>
      </c>
      <c r="J513" s="187">
        <v>0.22248999999999999</v>
      </c>
      <c r="K513" s="144">
        <v>1.0000000000000001E-5</v>
      </c>
      <c r="L513" s="135"/>
      <c r="M513" s="135"/>
      <c r="N513" s="135"/>
      <c r="Q513" s="122"/>
      <c r="V513" s="200"/>
      <c r="W513" s="200"/>
      <c r="X513" s="200"/>
      <c r="Y513" s="145"/>
      <c r="Z513" s="145"/>
      <c r="AA513" s="139"/>
      <c r="AB513" s="200"/>
      <c r="AI513" s="122"/>
      <c r="AJ513" s="176"/>
      <c r="AK513" s="176"/>
      <c r="AL513" s="177"/>
      <c r="AM513" s="14"/>
      <c r="AZ513" s="137"/>
      <c r="BA513" s="145"/>
      <c r="BB513" s="139"/>
    </row>
    <row r="514" spans="1:54" ht="19.5" customHeight="1">
      <c r="A514" s="140"/>
      <c r="B514" s="37"/>
      <c r="C514" s="37"/>
      <c r="D514" s="211"/>
      <c r="E514" s="48"/>
      <c r="F514" s="48"/>
      <c r="G514" s="142"/>
      <c r="H514" s="186">
        <v>0.7994</v>
      </c>
      <c r="I514" s="143">
        <v>1E-4</v>
      </c>
      <c r="J514" s="187">
        <v>0.13666</v>
      </c>
      <c r="K514" s="144">
        <v>1.0000000000000001E-5</v>
      </c>
      <c r="L514" s="135"/>
      <c r="M514" s="135"/>
      <c r="N514" s="135"/>
      <c r="Q514" s="122"/>
      <c r="V514" s="200"/>
      <c r="W514" s="200"/>
      <c r="X514" s="200"/>
      <c r="Y514" s="145"/>
      <c r="Z514" s="145"/>
      <c r="AA514" s="139"/>
      <c r="AB514" s="200"/>
      <c r="AI514" s="122"/>
      <c r="AJ514" s="176"/>
      <c r="AK514" s="176"/>
      <c r="AL514" s="177"/>
      <c r="AM514" s="14"/>
      <c r="AZ514" s="137"/>
      <c r="BA514" s="145"/>
      <c r="BB514" s="139"/>
    </row>
    <row r="515" spans="1:54" ht="19.5" customHeight="1">
      <c r="A515" s="140"/>
      <c r="B515" s="37"/>
      <c r="C515" s="37"/>
      <c r="D515" s="211"/>
      <c r="E515" s="48"/>
      <c r="F515" s="48"/>
      <c r="G515" s="142"/>
      <c r="H515" s="186">
        <v>0.90349999999999997</v>
      </c>
      <c r="I515" s="143">
        <v>1E-4</v>
      </c>
      <c r="J515" s="187">
        <v>6.6879999999999995E-2</v>
      </c>
      <c r="K515" s="144">
        <v>1.0000000000000001E-5</v>
      </c>
      <c r="L515" s="135"/>
      <c r="M515" s="135"/>
      <c r="N515" s="135"/>
      <c r="Q515" s="122"/>
      <c r="X515" s="200"/>
      <c r="Y515" s="145"/>
      <c r="Z515" s="145"/>
      <c r="AA515" s="139"/>
      <c r="AB515" s="200"/>
      <c r="AI515" s="122"/>
      <c r="AJ515" s="176"/>
      <c r="AK515" s="176"/>
      <c r="AL515" s="177"/>
      <c r="AM515" s="14"/>
      <c r="AZ515" s="137"/>
      <c r="BA515" s="145"/>
      <c r="BB515" s="139"/>
    </row>
    <row r="516" spans="1:54" ht="19.5" customHeight="1">
      <c r="A516" s="140"/>
      <c r="B516" s="37"/>
      <c r="C516" s="37"/>
      <c r="D516" s="211"/>
      <c r="E516" s="48"/>
      <c r="F516" s="48"/>
      <c r="G516" s="142"/>
      <c r="H516" s="194">
        <v>1.0049999999999999</v>
      </c>
      <c r="I516" s="147">
        <v>1E-3</v>
      </c>
      <c r="J516" s="187">
        <v>2.3970000000000002E-2</v>
      </c>
      <c r="K516" s="144">
        <v>1.0000000000000001E-5</v>
      </c>
      <c r="L516" s="135"/>
      <c r="M516" s="135"/>
      <c r="N516" s="135"/>
      <c r="Q516" s="122"/>
      <c r="X516" s="200"/>
      <c r="Y516" s="145"/>
      <c r="Z516" s="145"/>
      <c r="AA516" s="139"/>
      <c r="AB516" s="200"/>
      <c r="AI516" s="122"/>
      <c r="AJ516" s="176"/>
      <c r="AK516" s="176"/>
      <c r="AL516" s="177"/>
      <c r="AM516" s="14"/>
      <c r="AZ516" s="137"/>
      <c r="BA516" s="145"/>
      <c r="BB516" s="139"/>
    </row>
    <row r="517" spans="1:54" ht="19.5" customHeight="1">
      <c r="A517" s="140"/>
      <c r="B517" s="37"/>
      <c r="C517" s="37"/>
      <c r="D517" s="211"/>
      <c r="E517" s="48"/>
      <c r="F517" s="48"/>
      <c r="G517" s="142"/>
      <c r="H517" s="194">
        <v>1.0509999999999999</v>
      </c>
      <c r="I517" s="147">
        <v>1E-3</v>
      </c>
      <c r="J517" s="187">
        <v>1.337E-2</v>
      </c>
      <c r="K517" s="144">
        <v>1.0000000000000001E-5</v>
      </c>
      <c r="L517" s="135"/>
      <c r="M517" s="135"/>
      <c r="N517" s="135"/>
      <c r="Q517" s="122"/>
      <c r="X517" s="200"/>
      <c r="Y517" s="145"/>
      <c r="Z517" s="145"/>
      <c r="AA517" s="139"/>
      <c r="AB517" s="200"/>
      <c r="AI517" s="122"/>
      <c r="AJ517" s="176"/>
      <c r="AK517" s="176"/>
      <c r="AL517" s="177"/>
      <c r="AM517" s="14"/>
      <c r="AZ517" s="137"/>
      <c r="BA517" s="145"/>
      <c r="BB517" s="139"/>
    </row>
    <row r="518" spans="1:54" ht="19.5" customHeight="1">
      <c r="A518" s="140"/>
      <c r="B518" s="37"/>
      <c r="C518" s="37"/>
      <c r="D518" s="211"/>
      <c r="E518" s="48"/>
      <c r="F518" s="48"/>
      <c r="G518" s="142"/>
      <c r="H518" s="194">
        <v>1.097</v>
      </c>
      <c r="I518" s="147">
        <v>1E-3</v>
      </c>
      <c r="J518" s="187">
        <v>6.9800000000000001E-3</v>
      </c>
      <c r="K518" s="144">
        <v>1.0000000000000001E-5</v>
      </c>
      <c r="L518" s="135"/>
      <c r="M518" s="135"/>
      <c r="N518" s="135"/>
      <c r="Q518" s="122"/>
      <c r="X518" s="200"/>
      <c r="Y518" s="145"/>
      <c r="Z518" s="145"/>
      <c r="AA518" s="139"/>
      <c r="AB518" s="200"/>
      <c r="AI518" s="122"/>
      <c r="AJ518" s="176"/>
      <c r="AK518" s="176"/>
      <c r="AL518" s="177"/>
      <c r="AM518" s="14"/>
      <c r="AZ518" s="137"/>
      <c r="BA518" s="145"/>
      <c r="BB518" s="139"/>
    </row>
    <row r="519" spans="1:54" ht="19.5" customHeight="1">
      <c r="A519" s="140"/>
      <c r="B519" s="37"/>
      <c r="C519" s="37"/>
      <c r="D519" s="211"/>
      <c r="E519" s="48"/>
      <c r="F519" s="48"/>
      <c r="G519" s="142"/>
      <c r="H519" s="194">
        <v>1.1519999999999999</v>
      </c>
      <c r="I519" s="147">
        <v>1E-3</v>
      </c>
      <c r="J519" s="187">
        <v>2.5300000000000001E-3</v>
      </c>
      <c r="K519" s="144">
        <v>1.0000000000000001E-5</v>
      </c>
      <c r="L519" s="135"/>
      <c r="M519" s="135"/>
      <c r="N519" s="135"/>
      <c r="Q519" s="122"/>
      <c r="X519" s="200"/>
      <c r="Y519" s="145"/>
      <c r="Z519" s="145"/>
      <c r="AA519" s="139"/>
      <c r="AB519" s="200"/>
      <c r="AI519" s="122"/>
      <c r="AJ519" s="176"/>
      <c r="AK519" s="176"/>
      <c r="AL519" s="177"/>
      <c r="AM519" s="14"/>
      <c r="AZ519" s="137"/>
      <c r="BA519" s="145"/>
      <c r="BB519" s="139"/>
    </row>
    <row r="520" spans="1:54" ht="19.5">
      <c r="A520" s="140"/>
      <c r="B520" s="37"/>
      <c r="C520" s="37"/>
      <c r="D520" s="211"/>
      <c r="E520" s="48"/>
      <c r="F520" s="48"/>
      <c r="G520" s="142"/>
      <c r="H520" s="194">
        <v>1.254</v>
      </c>
      <c r="I520" s="147">
        <v>1E-3</v>
      </c>
      <c r="J520" s="187">
        <v>-9.6000000000000002E-4</v>
      </c>
      <c r="K520" s="144">
        <v>1.0000000000000001E-5</v>
      </c>
      <c r="L520" s="135"/>
      <c r="M520" s="135"/>
      <c r="N520" s="135"/>
      <c r="Q520" s="122"/>
      <c r="X520" s="200"/>
      <c r="Y520" s="145"/>
      <c r="Z520" s="145"/>
      <c r="AA520" s="139"/>
      <c r="AB520" s="200"/>
      <c r="AI520" s="122"/>
      <c r="AJ520" s="176"/>
      <c r="AK520" s="176"/>
      <c r="AL520" s="177"/>
      <c r="AM520" s="14"/>
      <c r="AZ520" s="137"/>
      <c r="BA520" s="145"/>
      <c r="BB520" s="139"/>
    </row>
    <row r="521" spans="1:54" ht="19.5">
      <c r="A521" s="140"/>
      <c r="B521" s="37"/>
      <c r="C521" s="37"/>
      <c r="D521" s="211"/>
      <c r="E521" s="48"/>
      <c r="F521" s="48"/>
      <c r="G521" s="142"/>
      <c r="H521" s="194">
        <v>1.28</v>
      </c>
      <c r="I521" s="147">
        <v>1E-3</v>
      </c>
      <c r="J521" s="187">
        <v>-1.47E-3</v>
      </c>
      <c r="K521" s="144">
        <v>1.0000000000000001E-5</v>
      </c>
      <c r="L521" s="135"/>
      <c r="M521" s="135"/>
      <c r="N521" s="135"/>
      <c r="Q521" s="122"/>
      <c r="X521" s="200"/>
      <c r="Y521" s="145"/>
      <c r="Z521" s="145"/>
      <c r="AA521" s="139"/>
      <c r="AB521" s="200"/>
      <c r="AI521" s="122"/>
      <c r="AJ521" s="176"/>
      <c r="AK521" s="176"/>
      <c r="AL521" s="177"/>
      <c r="AM521" s="14"/>
      <c r="AZ521" s="137"/>
      <c r="BA521" s="145"/>
      <c r="BB521" s="139"/>
    </row>
    <row r="522" spans="1:54" ht="19.5">
      <c r="A522" s="140"/>
      <c r="B522" s="37"/>
      <c r="C522" s="37"/>
      <c r="D522" s="211"/>
      <c r="E522" s="48"/>
      <c r="F522" s="48"/>
      <c r="G522" s="142"/>
      <c r="H522" s="194">
        <v>1.3180000000000001</v>
      </c>
      <c r="I522" s="147">
        <v>1E-3</v>
      </c>
      <c r="J522" s="187">
        <v>-2.0799999999999998E-3</v>
      </c>
      <c r="K522" s="144">
        <v>1.0000000000000001E-5</v>
      </c>
      <c r="L522" s="135"/>
      <c r="M522" s="135"/>
      <c r="N522" s="135"/>
      <c r="Q522" s="122"/>
      <c r="X522" s="200"/>
      <c r="Y522" s="145"/>
      <c r="Z522" s="145"/>
      <c r="AA522" s="139"/>
      <c r="AB522" s="200"/>
      <c r="AI522" s="122"/>
      <c r="AJ522" s="176"/>
      <c r="AK522" s="176"/>
      <c r="AL522" s="177"/>
      <c r="AM522" s="14"/>
      <c r="AZ522" s="137"/>
      <c r="BA522" s="145"/>
      <c r="BB522" s="139"/>
    </row>
    <row r="523" spans="1:54" ht="19.5">
      <c r="A523" s="140"/>
      <c r="B523" s="37"/>
      <c r="C523" s="37"/>
      <c r="D523" s="211"/>
      <c r="E523" s="48"/>
      <c r="F523" s="48"/>
      <c r="G523" s="142"/>
      <c r="H523" s="194">
        <v>1.35</v>
      </c>
      <c r="I523" s="147">
        <v>1E-3</v>
      </c>
      <c r="J523" s="187">
        <v>-2.5100000000000001E-3</v>
      </c>
      <c r="K523" s="144">
        <v>1.0000000000000001E-5</v>
      </c>
      <c r="L523" s="135"/>
      <c r="M523" s="135"/>
      <c r="N523" s="135"/>
      <c r="Q523" s="122"/>
      <c r="X523" s="200"/>
      <c r="Y523" s="145"/>
      <c r="Z523" s="145"/>
      <c r="AA523" s="139"/>
      <c r="AB523" s="200"/>
      <c r="AI523" s="122"/>
      <c r="AJ523" s="176"/>
      <c r="AK523" s="176"/>
      <c r="AL523" s="177"/>
      <c r="AM523" s="14"/>
      <c r="AZ523" s="137"/>
      <c r="BA523" s="145"/>
      <c r="BB523" s="139"/>
    </row>
    <row r="524" spans="1:54" ht="19.5">
      <c r="A524" s="140"/>
      <c r="B524" s="37"/>
      <c r="C524" s="37"/>
      <c r="D524" s="211"/>
      <c r="E524" s="48"/>
      <c r="F524" s="48"/>
      <c r="G524" s="142"/>
      <c r="H524" s="194">
        <v>1.3819999999999999</v>
      </c>
      <c r="I524" s="147">
        <v>1E-3</v>
      </c>
      <c r="J524" s="187">
        <v>-2.96E-3</v>
      </c>
      <c r="K524" s="144">
        <v>1.0000000000000001E-5</v>
      </c>
      <c r="L524" s="135"/>
      <c r="M524" s="135"/>
      <c r="N524" s="135"/>
      <c r="Q524" s="122"/>
      <c r="X524" s="200"/>
      <c r="Y524" s="145"/>
      <c r="Z524" s="145"/>
      <c r="AA524" s="139"/>
      <c r="AB524" s="200"/>
      <c r="AI524" s="122"/>
      <c r="AJ524" s="176"/>
      <c r="AK524" s="176"/>
      <c r="AL524" s="177"/>
      <c r="AM524" s="14"/>
      <c r="AZ524" s="137"/>
      <c r="BA524" s="145"/>
      <c r="BB524" s="139"/>
    </row>
    <row r="525" spans="1:54" ht="19.5">
      <c r="A525" s="140"/>
      <c r="B525" s="37"/>
      <c r="C525" s="37"/>
      <c r="D525" s="211"/>
      <c r="E525" s="48"/>
      <c r="F525" s="48"/>
      <c r="G525" s="142"/>
      <c r="H525" s="194">
        <v>1.417</v>
      </c>
      <c r="I525" s="147">
        <v>1E-3</v>
      </c>
      <c r="J525" s="187">
        <v>-3.2799999999999999E-3</v>
      </c>
      <c r="K525" s="144">
        <v>1.0000000000000001E-5</v>
      </c>
      <c r="L525" s="135"/>
      <c r="M525" s="135"/>
      <c r="N525" s="135"/>
      <c r="Q525" s="122"/>
      <c r="X525" s="200"/>
      <c r="Y525" s="145"/>
      <c r="Z525" s="145"/>
      <c r="AA525" s="139"/>
      <c r="AB525" s="200"/>
      <c r="AI525" s="122"/>
      <c r="AJ525" s="176"/>
      <c r="AK525" s="176"/>
      <c r="AL525" s="177"/>
      <c r="AM525" s="14"/>
      <c r="AZ525" s="137"/>
      <c r="BA525" s="145"/>
      <c r="BB525" s="139"/>
    </row>
    <row r="526" spans="1:54" ht="19.5">
      <c r="A526" s="140"/>
      <c r="B526" s="37"/>
      <c r="C526" s="37"/>
      <c r="D526" s="211"/>
      <c r="E526" s="48"/>
      <c r="F526" s="48"/>
      <c r="G526" s="142"/>
      <c r="H526" s="194">
        <v>1.4510000000000001</v>
      </c>
      <c r="I526" s="147">
        <v>1E-3</v>
      </c>
      <c r="J526" s="187">
        <v>-3.5300000000000002E-3</v>
      </c>
      <c r="K526" s="144">
        <v>1.0000000000000001E-5</v>
      </c>
      <c r="L526" s="135"/>
      <c r="M526" s="135"/>
      <c r="N526" s="135"/>
      <c r="Q526" s="122"/>
      <c r="X526" s="200"/>
      <c r="Y526" s="145"/>
      <c r="Z526" s="145"/>
      <c r="AA526" s="139"/>
      <c r="AB526" s="200"/>
      <c r="AI526" s="122"/>
      <c r="AJ526" s="176"/>
      <c r="AK526" s="176"/>
      <c r="AL526" s="177"/>
      <c r="AM526" s="14"/>
      <c r="AY526" s="5"/>
      <c r="AZ526" s="137"/>
      <c r="BA526" s="145"/>
      <c r="BB526" s="139"/>
    </row>
    <row r="527" spans="1:54" ht="19.5">
      <c r="A527" s="140"/>
      <c r="B527" s="37"/>
      <c r="C527" s="37"/>
      <c r="D527" s="211"/>
      <c r="E527" s="48"/>
      <c r="F527" s="48"/>
      <c r="G527" s="142"/>
      <c r="H527" s="194">
        <v>1.4810000000000001</v>
      </c>
      <c r="I527" s="147">
        <v>1E-3</v>
      </c>
      <c r="J527" s="187">
        <v>-3.7200000000000002E-3</v>
      </c>
      <c r="K527" s="144">
        <v>1.0000000000000001E-5</v>
      </c>
      <c r="L527" s="135"/>
      <c r="M527" s="135"/>
      <c r="N527" s="135"/>
      <c r="Q527" s="122"/>
      <c r="X527" s="200"/>
      <c r="Y527" s="145"/>
      <c r="Z527" s="145"/>
      <c r="AA527" s="139"/>
      <c r="AB527" s="200"/>
      <c r="AI527" s="122"/>
      <c r="AJ527" s="176"/>
      <c r="AK527" s="176"/>
      <c r="AL527" s="177"/>
      <c r="AM527" s="14"/>
      <c r="AY527" s="5"/>
      <c r="AZ527" s="137"/>
      <c r="BA527" s="145"/>
      <c r="BB527" s="139"/>
    </row>
    <row r="528" spans="1:54" ht="19.5">
      <c r="A528" s="140"/>
      <c r="B528" s="37"/>
      <c r="C528" s="37"/>
      <c r="D528" s="211"/>
      <c r="E528" s="48"/>
      <c r="F528" s="48"/>
      <c r="G528" s="142"/>
      <c r="H528" s="194">
        <v>1.5169999999999999</v>
      </c>
      <c r="I528" s="147">
        <v>1E-3</v>
      </c>
      <c r="J528" s="187">
        <v>-3.9899999999999996E-3</v>
      </c>
      <c r="K528" s="144">
        <v>1.0000000000000001E-5</v>
      </c>
      <c r="L528" s="135"/>
      <c r="M528" s="135"/>
      <c r="N528" s="135"/>
      <c r="Q528" s="122"/>
      <c r="X528" s="200"/>
      <c r="Y528" s="145"/>
      <c r="Z528" s="145"/>
      <c r="AA528" s="139"/>
      <c r="AB528" s="200"/>
      <c r="AI528" s="122"/>
      <c r="AJ528" s="176"/>
      <c r="AK528" s="176"/>
      <c r="AL528" s="177"/>
      <c r="AM528" s="14"/>
      <c r="AY528" s="5"/>
      <c r="AZ528" s="137"/>
      <c r="BA528" s="145"/>
      <c r="BB528" s="139"/>
    </row>
    <row r="529" spans="1:54" ht="19.5">
      <c r="A529" s="140"/>
      <c r="B529" s="37"/>
      <c r="C529" s="37"/>
      <c r="D529" s="211"/>
      <c r="E529" s="48"/>
      <c r="F529" s="48"/>
      <c r="G529" s="142"/>
      <c r="H529" s="194">
        <v>1.5449999999999999</v>
      </c>
      <c r="I529" s="147">
        <v>1E-3</v>
      </c>
      <c r="J529" s="187">
        <v>-4.1399999999999996E-3</v>
      </c>
      <c r="K529" s="144">
        <v>1.0000000000000001E-5</v>
      </c>
      <c r="L529" s="135"/>
      <c r="M529" s="135"/>
      <c r="N529" s="135"/>
      <c r="Q529" s="122"/>
      <c r="Y529" s="145"/>
      <c r="Z529" s="145"/>
      <c r="AA529" s="139"/>
      <c r="AI529" s="122"/>
      <c r="AJ529" s="176"/>
      <c r="AK529" s="176"/>
      <c r="AL529" s="177"/>
      <c r="AM529" s="14"/>
      <c r="AY529" s="5"/>
      <c r="AZ529" s="137"/>
      <c r="BA529" s="145"/>
      <c r="BB529" s="139"/>
    </row>
    <row r="530" spans="1:54" ht="19.5">
      <c r="A530" s="140"/>
      <c r="B530" s="37"/>
      <c r="C530" s="37"/>
      <c r="D530" s="211"/>
      <c r="E530" s="48"/>
      <c r="F530" s="48"/>
      <c r="G530" s="142"/>
      <c r="H530" s="194">
        <v>1.5760000000000001</v>
      </c>
      <c r="I530" s="147">
        <v>1E-3</v>
      </c>
      <c r="J530" s="187">
        <v>-4.2100000000000002E-3</v>
      </c>
      <c r="K530" s="144">
        <v>1.0000000000000001E-5</v>
      </c>
      <c r="L530" s="135"/>
      <c r="M530" s="135"/>
      <c r="N530" s="135"/>
      <c r="Q530" s="122"/>
      <c r="Y530" s="145"/>
      <c r="Z530" s="145"/>
      <c r="AA530" s="139"/>
      <c r="AI530" s="122"/>
      <c r="AJ530" s="176"/>
      <c r="AK530" s="176"/>
      <c r="AL530" s="177"/>
      <c r="AM530" s="14"/>
      <c r="AY530" s="5"/>
      <c r="AZ530" s="137"/>
      <c r="BA530" s="145"/>
      <c r="BB530" s="139"/>
    </row>
    <row r="531" spans="1:54" ht="19.5">
      <c r="A531" s="140"/>
      <c r="B531" s="37"/>
      <c r="C531" s="37"/>
      <c r="D531" s="211"/>
      <c r="E531" s="48"/>
      <c r="F531" s="48"/>
      <c r="G531" s="142"/>
      <c r="H531" s="194">
        <v>1.609</v>
      </c>
      <c r="I531" s="147">
        <v>1E-3</v>
      </c>
      <c r="J531" s="187">
        <v>-4.2700000000000004E-3</v>
      </c>
      <c r="K531" s="144">
        <v>1.0000000000000001E-5</v>
      </c>
      <c r="L531" s="135"/>
      <c r="M531" s="135"/>
      <c r="N531" s="135"/>
      <c r="Q531" s="122"/>
      <c r="Y531" s="145"/>
      <c r="Z531" s="145"/>
      <c r="AA531" s="139"/>
      <c r="AI531" s="122"/>
      <c r="AJ531" s="176"/>
      <c r="AK531" s="176"/>
      <c r="AL531" s="177"/>
      <c r="AM531" s="14"/>
      <c r="AY531" s="5"/>
      <c r="AZ531" s="137"/>
      <c r="BA531" s="145"/>
      <c r="BB531" s="139"/>
    </row>
    <row r="532" spans="1:54" ht="19.5">
      <c r="A532" s="140"/>
      <c r="B532" s="37"/>
      <c r="C532" s="37"/>
      <c r="D532" s="211"/>
      <c r="E532" s="48"/>
      <c r="F532" s="48"/>
      <c r="G532" s="142"/>
      <c r="H532" s="194">
        <v>1.6539999999999999</v>
      </c>
      <c r="I532" s="147">
        <v>1E-3</v>
      </c>
      <c r="J532" s="187">
        <v>-4.4400000000000004E-3</v>
      </c>
      <c r="K532" s="144">
        <v>1.0000000000000001E-5</v>
      </c>
      <c r="L532" s="135"/>
      <c r="M532" s="135"/>
      <c r="N532" s="135"/>
      <c r="Q532" s="122"/>
      <c r="Y532" s="145"/>
      <c r="Z532" s="145"/>
      <c r="AA532" s="139"/>
      <c r="AI532" s="122"/>
      <c r="AJ532" s="176"/>
      <c r="AK532" s="176"/>
      <c r="AL532" s="177"/>
      <c r="AM532" s="14"/>
      <c r="AY532" s="5"/>
      <c r="AZ532" s="137"/>
      <c r="BA532" s="145"/>
      <c r="BB532" s="139"/>
    </row>
    <row r="533" spans="1:54" ht="19.5">
      <c r="A533" s="140"/>
      <c r="B533" s="37"/>
      <c r="C533" s="37"/>
      <c r="D533" s="211"/>
      <c r="E533" s="48"/>
      <c r="F533" s="48"/>
      <c r="G533" s="142"/>
      <c r="H533" s="194">
        <v>1.6870000000000001</v>
      </c>
      <c r="I533" s="147">
        <v>1E-3</v>
      </c>
      <c r="J533" s="187">
        <v>-4.5900000000000003E-3</v>
      </c>
      <c r="K533" s="144">
        <v>1.0000000000000001E-5</v>
      </c>
      <c r="L533" s="135"/>
      <c r="M533" s="135"/>
      <c r="N533" s="135"/>
      <c r="Q533" s="122"/>
      <c r="X533" s="122"/>
      <c r="Y533" s="145"/>
      <c r="Z533" s="145"/>
      <c r="AA533" s="139"/>
      <c r="AI533" s="122"/>
      <c r="AJ533" s="176"/>
      <c r="AK533" s="176"/>
      <c r="AL533" s="177"/>
      <c r="AM533" s="14"/>
      <c r="AY533" s="5"/>
      <c r="AZ533" s="137"/>
      <c r="BA533" s="145"/>
      <c r="BB533" s="139"/>
    </row>
    <row r="534" spans="1:54" ht="19.5">
      <c r="A534" s="140"/>
      <c r="B534" s="37"/>
      <c r="C534" s="37"/>
      <c r="D534" s="211"/>
      <c r="E534" s="48"/>
      <c r="F534" s="48"/>
      <c r="G534" s="142"/>
      <c r="H534" s="194">
        <v>1.734</v>
      </c>
      <c r="I534" s="147">
        <v>1E-3</v>
      </c>
      <c r="J534" s="187">
        <v>-4.62E-3</v>
      </c>
      <c r="K534" s="144">
        <v>1.0000000000000001E-5</v>
      </c>
      <c r="L534" s="135"/>
      <c r="M534" s="135"/>
      <c r="N534" s="135"/>
      <c r="Q534" s="122"/>
      <c r="X534" s="122"/>
      <c r="Y534" s="145"/>
      <c r="Z534" s="145"/>
      <c r="AA534" s="139"/>
      <c r="AI534" s="122"/>
      <c r="AJ534" s="176"/>
      <c r="AK534" s="176"/>
      <c r="AL534" s="177"/>
      <c r="AM534" s="14"/>
      <c r="AY534" s="5"/>
      <c r="AZ534" s="137"/>
      <c r="BA534" s="145"/>
      <c r="BB534" s="139"/>
    </row>
    <row r="535" spans="1:54" ht="19.5">
      <c r="A535" s="140"/>
      <c r="B535" s="37"/>
      <c r="C535" s="37"/>
      <c r="D535" s="211"/>
      <c r="E535" s="48"/>
      <c r="F535" s="48"/>
      <c r="G535" s="142"/>
      <c r="H535" s="194">
        <v>1.7669999999999999</v>
      </c>
      <c r="I535" s="147">
        <v>1E-3</v>
      </c>
      <c r="J535" s="187">
        <v>-4.7099999999999998E-3</v>
      </c>
      <c r="K535" s="144">
        <v>1.0000000000000001E-5</v>
      </c>
      <c r="L535" s="135"/>
      <c r="M535" s="135"/>
      <c r="N535" s="135"/>
      <c r="Q535" s="122"/>
      <c r="X535" s="122"/>
      <c r="Y535" s="145"/>
      <c r="Z535" s="145"/>
      <c r="AA535" s="139"/>
      <c r="AI535" s="122"/>
      <c r="AJ535" s="176"/>
      <c r="AK535" s="176"/>
      <c r="AL535" s="177"/>
      <c r="AM535" s="14"/>
      <c r="AY535" s="5"/>
      <c r="AZ535" s="137"/>
      <c r="BA535" s="145"/>
      <c r="BB535" s="139"/>
    </row>
    <row r="536" spans="1:54" ht="19.5">
      <c r="A536" s="140"/>
      <c r="B536" s="37"/>
      <c r="C536" s="37"/>
      <c r="D536" s="211"/>
      <c r="E536" s="48"/>
      <c r="F536" s="48"/>
      <c r="G536" s="142"/>
      <c r="H536" s="194">
        <v>1.804</v>
      </c>
      <c r="I536" s="147">
        <v>1E-3</v>
      </c>
      <c r="J536" s="187">
        <v>-4.6800000000000001E-3</v>
      </c>
      <c r="K536" s="144">
        <v>1.0000000000000001E-5</v>
      </c>
      <c r="L536" s="135"/>
      <c r="M536" s="135"/>
      <c r="N536" s="135"/>
      <c r="Q536" s="122"/>
      <c r="X536" s="122"/>
      <c r="Y536" s="145"/>
      <c r="Z536" s="145"/>
      <c r="AA536" s="139"/>
      <c r="AI536" s="122"/>
      <c r="AJ536" s="176"/>
      <c r="AK536" s="176"/>
      <c r="AL536" s="177"/>
      <c r="AM536" s="14"/>
      <c r="AY536" s="5"/>
      <c r="AZ536" s="137"/>
      <c r="BA536" s="145"/>
      <c r="BB536" s="139"/>
    </row>
    <row r="537" spans="1:54" ht="19.5">
      <c r="A537" s="140"/>
      <c r="B537" s="37"/>
      <c r="C537" s="37"/>
      <c r="D537" s="211"/>
      <c r="E537" s="48"/>
      <c r="F537" s="48"/>
      <c r="G537" s="142"/>
      <c r="H537" s="194">
        <v>1.8520000000000001</v>
      </c>
      <c r="I537" s="147">
        <v>1E-3</v>
      </c>
      <c r="J537" s="187">
        <v>-4.7699999999999999E-3</v>
      </c>
      <c r="K537" s="144">
        <v>1.0000000000000001E-5</v>
      </c>
      <c r="L537" s="135"/>
      <c r="M537" s="135"/>
      <c r="N537" s="135"/>
      <c r="Q537" s="122"/>
      <c r="X537" s="122"/>
      <c r="Y537" s="145"/>
      <c r="Z537" s="145"/>
      <c r="AA537" s="139"/>
      <c r="AI537" s="122"/>
      <c r="AJ537" s="176"/>
      <c r="AK537" s="176"/>
      <c r="AL537" s="177"/>
      <c r="AM537" s="14"/>
      <c r="AY537" s="5"/>
      <c r="AZ537" s="137"/>
      <c r="BA537" s="145"/>
      <c r="BB537" s="139"/>
    </row>
    <row r="538" spans="1:54" ht="19.5">
      <c r="A538" s="140"/>
      <c r="B538" s="37"/>
      <c r="C538" s="37"/>
      <c r="D538" s="211"/>
      <c r="E538" s="48"/>
      <c r="F538" s="48"/>
      <c r="G538" s="142"/>
      <c r="H538" s="194">
        <v>1.901</v>
      </c>
      <c r="I538" s="147">
        <v>1E-3</v>
      </c>
      <c r="J538" s="187">
        <v>-4.7600000000000003E-3</v>
      </c>
      <c r="K538" s="144">
        <v>1.0000000000000001E-5</v>
      </c>
      <c r="L538" s="135"/>
      <c r="M538" s="135"/>
      <c r="N538" s="135"/>
      <c r="Q538" s="122"/>
      <c r="X538" s="122"/>
      <c r="Y538" s="145"/>
      <c r="Z538" s="145"/>
      <c r="AA538" s="139"/>
      <c r="AI538" s="122"/>
      <c r="AJ538" s="176"/>
      <c r="AK538" s="176"/>
      <c r="AL538" s="177"/>
      <c r="AM538" s="14"/>
      <c r="AY538" s="5"/>
      <c r="AZ538" s="137"/>
      <c r="BA538" s="145"/>
      <c r="BB538" s="139"/>
    </row>
    <row r="539" spans="1:54" ht="19.5">
      <c r="A539" s="140"/>
      <c r="B539" s="37"/>
      <c r="C539" s="37"/>
      <c r="D539" s="211"/>
      <c r="E539" s="48"/>
      <c r="F539" s="48"/>
      <c r="G539" s="142"/>
      <c r="H539" s="194">
        <v>2.0009999999999999</v>
      </c>
      <c r="I539" s="147">
        <v>1E-3</v>
      </c>
      <c r="J539" s="187">
        <v>-4.7999999999999996E-3</v>
      </c>
      <c r="K539" s="144">
        <v>1.0000000000000001E-5</v>
      </c>
      <c r="L539" s="135"/>
      <c r="M539" s="135"/>
      <c r="N539" s="135"/>
      <c r="Q539" s="122"/>
      <c r="X539" s="122"/>
      <c r="Y539" s="145"/>
      <c r="Z539" s="145"/>
      <c r="AA539" s="139"/>
      <c r="AI539" s="122"/>
      <c r="AJ539" s="176"/>
      <c r="AK539" s="176"/>
      <c r="AL539" s="177"/>
      <c r="AM539" s="14"/>
      <c r="AY539" s="5"/>
      <c r="AZ539" s="137"/>
      <c r="BA539" s="145"/>
      <c r="BB539" s="139"/>
    </row>
    <row r="540" spans="1:54" ht="19.5">
      <c r="A540" s="140"/>
      <c r="B540" s="37"/>
      <c r="C540" s="37"/>
      <c r="D540" s="211"/>
      <c r="E540" s="48"/>
      <c r="F540" s="48"/>
      <c r="G540" s="142"/>
      <c r="H540" s="194">
        <v>2.258</v>
      </c>
      <c r="I540" s="147">
        <v>1E-3</v>
      </c>
      <c r="J540" s="187">
        <v>-4.8199999999999996E-3</v>
      </c>
      <c r="K540" s="144">
        <v>1.0000000000000001E-5</v>
      </c>
      <c r="L540" s="135"/>
      <c r="M540" s="135"/>
      <c r="N540" s="135"/>
      <c r="Q540" s="122"/>
      <c r="X540" s="122"/>
      <c r="Y540" s="145"/>
      <c r="Z540" s="145"/>
      <c r="AA540" s="139"/>
      <c r="AI540" s="122"/>
      <c r="AJ540" s="176"/>
      <c r="AK540" s="176"/>
      <c r="AL540" s="177"/>
      <c r="AM540" s="14"/>
      <c r="AY540" s="5"/>
      <c r="AZ540" s="137"/>
      <c r="BA540" s="145"/>
      <c r="BB540" s="139"/>
    </row>
    <row r="541" spans="1:54" ht="19.5">
      <c r="A541" s="140"/>
      <c r="B541" s="37"/>
      <c r="C541" s="37"/>
      <c r="D541" s="211"/>
      <c r="E541" s="48"/>
      <c r="F541" s="48"/>
      <c r="G541" s="142"/>
      <c r="H541" s="194">
        <v>2.492</v>
      </c>
      <c r="I541" s="147">
        <v>1E-3</v>
      </c>
      <c r="J541" s="187">
        <v>-4.8399999999999997E-3</v>
      </c>
      <c r="K541" s="144">
        <v>1.0000000000000001E-5</v>
      </c>
      <c r="L541" s="135"/>
      <c r="M541" s="135"/>
      <c r="N541" s="135"/>
      <c r="Q541" s="122"/>
      <c r="X541" s="122"/>
      <c r="Y541" s="145"/>
      <c r="Z541" s="145"/>
      <c r="AA541" s="139"/>
      <c r="AI541" s="122"/>
      <c r="AJ541" s="176"/>
      <c r="AK541" s="176"/>
      <c r="AL541" s="177"/>
      <c r="AM541" s="14"/>
      <c r="AY541" s="5"/>
      <c r="AZ541" s="137"/>
      <c r="BA541" s="145"/>
      <c r="BB541" s="139"/>
    </row>
    <row r="542" spans="1:54" ht="19.5">
      <c r="A542" s="140"/>
      <c r="B542" s="37"/>
      <c r="C542" s="37"/>
      <c r="D542" s="211"/>
      <c r="E542" s="48"/>
      <c r="F542" s="48"/>
      <c r="G542" s="142"/>
      <c r="H542" s="194">
        <v>2.7549999999999999</v>
      </c>
      <c r="I542" s="147">
        <v>1E-3</v>
      </c>
      <c r="J542" s="187">
        <v>-4.8799999999999998E-3</v>
      </c>
      <c r="K542" s="144">
        <v>1.0000000000000001E-5</v>
      </c>
      <c r="L542" s="135"/>
      <c r="M542" s="135"/>
      <c r="N542" s="135"/>
      <c r="Q542" s="122"/>
      <c r="X542" s="122"/>
      <c r="Y542" s="145"/>
      <c r="Z542" s="145"/>
      <c r="AA542" s="139"/>
      <c r="AI542" s="122"/>
      <c r="AJ542" s="176"/>
      <c r="AK542" s="176"/>
      <c r="AL542" s="177"/>
      <c r="AM542" s="14"/>
      <c r="AY542" s="5"/>
      <c r="AZ542" s="137"/>
      <c r="BA542" s="145"/>
      <c r="BB542" s="139"/>
    </row>
    <row r="543" spans="1:54" ht="19.5">
      <c r="A543" s="140"/>
      <c r="B543" s="37"/>
      <c r="C543" s="37"/>
      <c r="D543" s="211"/>
      <c r="E543" s="48"/>
      <c r="F543" s="48"/>
      <c r="G543" s="142"/>
      <c r="H543" s="194">
        <v>3.0089999999999999</v>
      </c>
      <c r="I543" s="147">
        <v>1E-3</v>
      </c>
      <c r="J543" s="187">
        <v>-4.8599999999999997E-3</v>
      </c>
      <c r="K543" s="144">
        <v>1.0000000000000001E-5</v>
      </c>
      <c r="L543" s="135"/>
      <c r="M543" s="135"/>
      <c r="N543" s="135"/>
      <c r="Q543" s="122"/>
      <c r="X543" s="122"/>
      <c r="Y543" s="145"/>
      <c r="Z543" s="145"/>
      <c r="AA543" s="139"/>
      <c r="AI543" s="122"/>
      <c r="AJ543" s="176"/>
      <c r="AK543" s="176"/>
      <c r="AL543" s="177"/>
      <c r="AM543" s="14"/>
      <c r="AY543" s="5"/>
      <c r="AZ543" s="137"/>
      <c r="BA543" s="145"/>
      <c r="BB543" s="139"/>
    </row>
    <row r="544" spans="1:54" ht="19.5">
      <c r="A544" s="140"/>
      <c r="B544" s="37"/>
      <c r="C544" s="37"/>
      <c r="D544" s="211"/>
      <c r="E544" s="48"/>
      <c r="F544" s="48"/>
      <c r="G544" s="142"/>
      <c r="H544" s="194">
        <v>3.4710000000000001</v>
      </c>
      <c r="I544" s="147">
        <v>1E-3</v>
      </c>
      <c r="J544" s="187">
        <v>-4.9199999999999999E-3</v>
      </c>
      <c r="K544" s="144">
        <v>1.0000000000000001E-5</v>
      </c>
      <c r="L544" s="135"/>
      <c r="M544" s="135"/>
      <c r="N544" s="135"/>
      <c r="Q544" s="122"/>
      <c r="X544" s="122"/>
      <c r="Y544" s="145"/>
      <c r="Z544" s="145"/>
      <c r="AA544" s="139"/>
      <c r="AI544" s="122"/>
      <c r="AJ544" s="176"/>
      <c r="AK544" s="176"/>
      <c r="AL544" s="177"/>
      <c r="AM544" s="14"/>
      <c r="AY544" s="5"/>
      <c r="AZ544" s="137"/>
      <c r="BA544" s="145"/>
      <c r="BB544" s="139"/>
    </row>
    <row r="545" spans="1:54" ht="19.5">
      <c r="A545" s="140"/>
      <c r="B545" s="37"/>
      <c r="C545" s="37"/>
      <c r="D545" s="211"/>
      <c r="E545" s="48"/>
      <c r="F545" s="48"/>
      <c r="G545" s="142"/>
      <c r="H545" s="194">
        <v>3.9140000000000001</v>
      </c>
      <c r="I545" s="147">
        <v>1E-3</v>
      </c>
      <c r="J545" s="187">
        <v>-4.8599999999999997E-3</v>
      </c>
      <c r="K545" s="144">
        <v>1.0000000000000001E-5</v>
      </c>
      <c r="L545" s="135"/>
      <c r="M545" s="135"/>
      <c r="N545" s="135"/>
      <c r="Q545" s="122"/>
      <c r="X545" s="122"/>
      <c r="Y545" s="145"/>
      <c r="Z545" s="145"/>
      <c r="AA545" s="139"/>
      <c r="AI545" s="122"/>
      <c r="AJ545" s="176"/>
      <c r="AK545" s="176"/>
      <c r="AL545" s="177"/>
      <c r="AM545" s="14"/>
      <c r="AY545" s="5"/>
      <c r="AZ545" s="137"/>
      <c r="BA545" s="145"/>
      <c r="BB545" s="139"/>
    </row>
    <row r="546" spans="1:54" ht="19.5">
      <c r="A546" s="201"/>
      <c r="B546" s="58"/>
      <c r="C546" s="58"/>
      <c r="D546" s="212"/>
      <c r="E546" s="61"/>
      <c r="F546" s="61"/>
      <c r="G546" s="203"/>
      <c r="H546" s="155">
        <v>4.2439999999999998</v>
      </c>
      <c r="I546" s="156">
        <v>1E-3</v>
      </c>
      <c r="J546" s="89">
        <v>-4.9199999999999999E-3</v>
      </c>
      <c r="K546" s="157">
        <v>1.0000000000000001E-5</v>
      </c>
      <c r="L546" s="135"/>
      <c r="M546" s="135"/>
      <c r="N546" s="135"/>
      <c r="R546" s="72"/>
      <c r="X546" s="122"/>
      <c r="Y546" s="163"/>
      <c r="Z546" s="163"/>
      <c r="AA546" s="164"/>
      <c r="AI546" s="160"/>
      <c r="AJ546" s="181"/>
      <c r="AK546" s="181"/>
      <c r="AL546" s="182"/>
      <c r="AM546" s="72"/>
      <c r="AY546" s="19"/>
      <c r="AZ546" s="162"/>
      <c r="BA546" s="163"/>
      <c r="BB546" s="164"/>
    </row>
    <row r="547" spans="1:54" ht="15" customHeight="1">
      <c r="L547" s="213"/>
      <c r="M547" s="213"/>
      <c r="N547" s="213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  <c r="AI547" s="4"/>
      <c r="AJ547" s="4"/>
      <c r="AK547" s="4"/>
      <c r="AL547" s="4"/>
      <c r="AM547" s="4"/>
      <c r="AN547" s="4"/>
      <c r="AO547" s="4"/>
      <c r="AP547" s="4"/>
      <c r="AQ547" s="4"/>
      <c r="AR547" s="4"/>
      <c r="AS547" s="4"/>
      <c r="AT547" s="4"/>
      <c r="AU547" s="4"/>
      <c r="AV547" s="4"/>
      <c r="AW547" s="4"/>
      <c r="AX547" s="4"/>
      <c r="AY547" s="4"/>
      <c r="AZ547" s="5"/>
      <c r="BA547" s="5"/>
    </row>
    <row r="548" spans="1:54" ht="15" customHeight="1">
      <c r="L548" s="135"/>
      <c r="M548" s="135"/>
      <c r="N548" s="135"/>
      <c r="BA548" s="5"/>
    </row>
    <row r="549" spans="1:54" ht="15" customHeight="1">
      <c r="L549" s="135"/>
      <c r="M549" s="135"/>
      <c r="N549" s="135"/>
      <c r="BA549" s="5"/>
    </row>
    <row r="550" spans="1:54" ht="15" customHeight="1">
      <c r="L550" s="135"/>
      <c r="M550" s="135"/>
      <c r="N550" s="135"/>
      <c r="BA550" s="5"/>
    </row>
    <row r="551" spans="1:54" ht="15" customHeight="1">
      <c r="L551" s="135"/>
      <c r="M551" s="135"/>
      <c r="N551" s="135"/>
      <c r="BA551" s="5"/>
    </row>
    <row r="552" spans="1:54" ht="15" customHeight="1">
      <c r="L552" s="135"/>
      <c r="M552" s="135"/>
      <c r="N552" s="135"/>
    </row>
    <row r="553" spans="1:54" ht="15" customHeight="1">
      <c r="L553" s="135"/>
      <c r="M553" s="135"/>
      <c r="N553" s="135"/>
    </row>
    <row r="554" spans="1:54" ht="15" customHeight="1">
      <c r="L554" s="135"/>
      <c r="M554" s="135"/>
      <c r="N554" s="135"/>
    </row>
    <row r="555" spans="1:54" ht="15" customHeight="1">
      <c r="L555" s="135"/>
      <c r="M555" s="135"/>
      <c r="N555" s="135"/>
    </row>
    <row r="556" spans="1:54" ht="15" customHeight="1">
      <c r="L556" s="135"/>
      <c r="M556" s="135"/>
      <c r="N556" s="135"/>
    </row>
    <row r="557" spans="1:54" ht="15" customHeight="1">
      <c r="L557" s="135"/>
      <c r="M557" s="135"/>
      <c r="N557" s="135"/>
    </row>
    <row r="558" spans="1:54" ht="15" customHeight="1">
      <c r="L558" s="135"/>
      <c r="M558" s="135"/>
      <c r="N558" s="135"/>
    </row>
    <row r="559" spans="1:54" ht="15" customHeight="1">
      <c r="L559" s="135"/>
      <c r="M559" s="135"/>
      <c r="N559" s="135"/>
    </row>
    <row r="560" spans="1:54" ht="15" customHeight="1">
      <c r="L560" s="135"/>
      <c r="M560" s="135"/>
      <c r="N560" s="135"/>
    </row>
    <row r="561" spans="12:14" ht="15" customHeight="1">
      <c r="L561" s="135"/>
      <c r="M561" s="135"/>
      <c r="N561" s="135"/>
    </row>
    <row r="562" spans="12:14" ht="15" customHeight="1">
      <c r="L562" s="135"/>
      <c r="M562" s="135"/>
      <c r="N562" s="135"/>
    </row>
    <row r="563" spans="12:14" ht="15" customHeight="1">
      <c r="L563" s="135"/>
      <c r="M563" s="135"/>
      <c r="N563" s="135"/>
    </row>
    <row r="564" spans="12:14" ht="15" customHeight="1">
      <c r="L564" s="135"/>
      <c r="M564" s="135"/>
      <c r="N564" s="135"/>
    </row>
    <row r="565" spans="12:14" ht="15" customHeight="1">
      <c r="L565" s="135"/>
      <c r="M565" s="135"/>
      <c r="N565" s="135"/>
    </row>
    <row r="566" spans="12:14" ht="15" customHeight="1">
      <c r="L566" s="135"/>
      <c r="M566" s="135"/>
      <c r="N566" s="135"/>
    </row>
    <row r="567" spans="12:14" ht="15" customHeight="1">
      <c r="L567" s="135"/>
      <c r="M567" s="135"/>
      <c r="N567" s="135"/>
    </row>
    <row r="568" spans="12:14" ht="15" customHeight="1">
      <c r="L568" s="135"/>
      <c r="M568" s="135"/>
      <c r="N568" s="135"/>
    </row>
    <row r="569" spans="12:14" ht="15" customHeight="1">
      <c r="L569" s="135"/>
      <c r="M569" s="135"/>
      <c r="N569" s="135"/>
    </row>
    <row r="570" spans="12:14" ht="15" customHeight="1">
      <c r="L570" s="135"/>
      <c r="M570" s="135"/>
      <c r="N570" s="135"/>
    </row>
    <row r="571" spans="12:14" ht="15" customHeight="1">
      <c r="L571" s="135"/>
      <c r="M571" s="135"/>
      <c r="N571" s="135"/>
    </row>
    <row r="572" spans="12:14" ht="15" customHeight="1">
      <c r="L572" s="135"/>
      <c r="M572" s="135"/>
      <c r="N572" s="135"/>
    </row>
    <row r="573" spans="12:14" ht="15" customHeight="1">
      <c r="L573" s="135"/>
      <c r="M573" s="135"/>
      <c r="N573" s="135"/>
    </row>
    <row r="574" spans="12:14" ht="15" customHeight="1">
      <c r="L574" s="135"/>
      <c r="M574" s="135"/>
      <c r="N574" s="135"/>
    </row>
    <row r="575" spans="12:14" ht="15" customHeight="1">
      <c r="L575" s="135"/>
      <c r="M575" s="135"/>
      <c r="N575" s="135"/>
    </row>
    <row r="576" spans="12:14" ht="15" customHeight="1">
      <c r="L576" s="135"/>
      <c r="M576" s="135"/>
      <c r="N576" s="135"/>
    </row>
    <row r="577" spans="12:14" ht="15" customHeight="1">
      <c r="L577" s="135"/>
      <c r="M577" s="135"/>
      <c r="N577" s="135"/>
    </row>
    <row r="578" spans="12:14" ht="15" customHeight="1">
      <c r="L578" s="135"/>
      <c r="M578" s="135"/>
      <c r="N578" s="135"/>
    </row>
    <row r="579" spans="12:14" ht="15" customHeight="1">
      <c r="L579" s="135"/>
      <c r="M579" s="135"/>
      <c r="N579" s="135"/>
    </row>
    <row r="580" spans="12:14" ht="15" customHeight="1">
      <c r="L580" s="135"/>
      <c r="M580" s="135"/>
      <c r="N580" s="135"/>
    </row>
    <row r="581" spans="12:14" ht="15" customHeight="1">
      <c r="L581" s="135"/>
      <c r="M581" s="135"/>
      <c r="N581" s="135"/>
    </row>
    <row r="582" spans="12:14" ht="15" customHeight="1">
      <c r="L582" s="135"/>
      <c r="M582" s="135"/>
      <c r="N582" s="135"/>
    </row>
    <row r="583" spans="12:14" ht="15" customHeight="1">
      <c r="L583" s="135"/>
      <c r="M583" s="135"/>
      <c r="N583" s="135"/>
    </row>
    <row r="584" spans="12:14" ht="15" customHeight="1">
      <c r="L584" s="135"/>
      <c r="M584" s="135"/>
      <c r="N584" s="135"/>
    </row>
    <row r="585" spans="12:14" ht="15" customHeight="1">
      <c r="L585" s="135"/>
      <c r="M585" s="135"/>
      <c r="N585" s="135"/>
    </row>
    <row r="586" spans="12:14" ht="15" customHeight="1">
      <c r="L586" s="135"/>
      <c r="M586" s="135"/>
      <c r="N586" s="135"/>
    </row>
    <row r="587" spans="12:14" ht="15" customHeight="1">
      <c r="L587" s="135"/>
      <c r="M587" s="135"/>
      <c r="N587" s="135"/>
    </row>
    <row r="588" spans="12:14" ht="15" customHeight="1">
      <c r="L588" s="135"/>
      <c r="M588" s="135"/>
      <c r="N588" s="135"/>
    </row>
    <row r="589" spans="12:14" ht="15" customHeight="1">
      <c r="L589" s="135"/>
      <c r="M589" s="135"/>
      <c r="N589" s="135"/>
    </row>
    <row r="590" spans="12:14" ht="15" customHeight="1">
      <c r="L590" s="135"/>
      <c r="M590" s="135"/>
      <c r="N590" s="135"/>
    </row>
    <row r="591" spans="12:14" ht="15" customHeight="1">
      <c r="L591" s="135"/>
      <c r="M591" s="135"/>
      <c r="N591" s="135"/>
    </row>
    <row r="592" spans="12:14" ht="15" customHeight="1">
      <c r="L592" s="135"/>
      <c r="M592" s="135"/>
      <c r="N592" s="135"/>
    </row>
    <row r="593" spans="12:14" ht="15" customHeight="1">
      <c r="L593" s="135"/>
      <c r="M593" s="135"/>
      <c r="N593" s="135"/>
    </row>
    <row r="594" spans="12:14" ht="15" customHeight="1">
      <c r="L594" s="135"/>
      <c r="M594" s="135"/>
      <c r="N594" s="135"/>
    </row>
    <row r="595" spans="12:14" ht="15" customHeight="1">
      <c r="L595" s="135"/>
      <c r="M595" s="135"/>
      <c r="N595" s="135"/>
    </row>
    <row r="596" spans="12:14" ht="15" customHeight="1">
      <c r="L596" s="135"/>
      <c r="M596" s="135"/>
      <c r="N596" s="135"/>
    </row>
    <row r="597" spans="12:14" ht="15" customHeight="1">
      <c r="L597" s="135"/>
      <c r="M597" s="135"/>
      <c r="N597" s="135"/>
    </row>
    <row r="598" spans="12:14" ht="15" customHeight="1">
      <c r="L598" s="135"/>
      <c r="M598" s="135"/>
      <c r="N598" s="135"/>
    </row>
    <row r="599" spans="12:14" ht="15" customHeight="1">
      <c r="L599" s="135"/>
      <c r="M599" s="135"/>
      <c r="N599" s="135"/>
    </row>
    <row r="600" spans="12:14" ht="15" customHeight="1">
      <c r="L600" s="135"/>
      <c r="M600" s="135"/>
      <c r="N600" s="135"/>
    </row>
    <row r="601" spans="12:14" ht="15" customHeight="1">
      <c r="L601" s="135"/>
      <c r="M601" s="135"/>
      <c r="N601" s="135"/>
    </row>
    <row r="602" spans="12:14" ht="15" customHeight="1">
      <c r="L602" s="135"/>
      <c r="M602" s="135"/>
      <c r="N602" s="135"/>
    </row>
    <row r="603" spans="12:14" ht="15" customHeight="1">
      <c r="L603" s="135"/>
      <c r="M603" s="135"/>
      <c r="N603" s="135"/>
    </row>
    <row r="604" spans="12:14" ht="15" customHeight="1">
      <c r="L604" s="135"/>
      <c r="M604" s="135"/>
      <c r="N604" s="135"/>
    </row>
    <row r="605" spans="12:14" ht="15" customHeight="1">
      <c r="L605" s="135"/>
      <c r="M605" s="135"/>
      <c r="N605" s="135"/>
    </row>
    <row r="606" spans="12:14" ht="15" customHeight="1">
      <c r="L606" s="135"/>
      <c r="M606" s="135"/>
      <c r="N606" s="135"/>
    </row>
    <row r="607" spans="12:14" ht="15" customHeight="1">
      <c r="L607" s="135"/>
      <c r="M607" s="135"/>
      <c r="N607" s="135"/>
    </row>
    <row r="608" spans="12:14" ht="15" customHeight="1">
      <c r="L608" s="135"/>
      <c r="M608" s="135"/>
      <c r="N608" s="135"/>
    </row>
    <row r="609" spans="12:14" ht="15" customHeight="1">
      <c r="L609" s="135"/>
      <c r="M609" s="135"/>
      <c r="N609" s="135"/>
    </row>
    <row r="610" spans="12:14" ht="15" customHeight="1">
      <c r="L610" s="135"/>
      <c r="M610" s="135"/>
      <c r="N610" s="135"/>
    </row>
    <row r="611" spans="12:14" ht="15" customHeight="1">
      <c r="L611" s="135"/>
      <c r="M611" s="135"/>
      <c r="N611" s="135"/>
    </row>
    <row r="612" spans="12:14" ht="15" customHeight="1">
      <c r="L612" s="135"/>
      <c r="M612" s="135"/>
      <c r="N612" s="135"/>
    </row>
    <row r="660" spans="1:8" s="4" customFormat="1">
      <c r="A660" s="138"/>
      <c r="B660" s="138"/>
      <c r="C660" s="138"/>
      <c r="D660" s="138"/>
      <c r="E660" s="138"/>
      <c r="F660" s="138"/>
      <c r="G660" s="138"/>
      <c r="H660" s="138"/>
    </row>
  </sheetData>
  <mergeCells count="161">
    <mergeCell ref="AL506:AL546"/>
    <mergeCell ref="AZ506:AZ546"/>
    <mergeCell ref="BA506:BA546"/>
    <mergeCell ref="BB506:BB546"/>
    <mergeCell ref="A660:H660"/>
    <mergeCell ref="G506:G546"/>
    <mergeCell ref="Y506:Y546"/>
    <mergeCell ref="Z506:Z546"/>
    <mergeCell ref="AA506:AA546"/>
    <mergeCell ref="AJ506:AJ546"/>
    <mergeCell ref="AK506:AK546"/>
    <mergeCell ref="AL475:AL505"/>
    <mergeCell ref="AZ475:AZ505"/>
    <mergeCell ref="BA475:BA505"/>
    <mergeCell ref="BB475:BB505"/>
    <mergeCell ref="A506:A546"/>
    <mergeCell ref="B506:B546"/>
    <mergeCell ref="C506:C546"/>
    <mergeCell ref="D506:D546"/>
    <mergeCell ref="E506:E546"/>
    <mergeCell ref="F506:F546"/>
    <mergeCell ref="G475:G505"/>
    <mergeCell ref="Y475:Y505"/>
    <mergeCell ref="Z475:Z505"/>
    <mergeCell ref="AA475:AA505"/>
    <mergeCell ref="AJ475:AJ505"/>
    <mergeCell ref="AK475:AK505"/>
    <mergeCell ref="AL438:AL474"/>
    <mergeCell ref="AZ438:AZ474"/>
    <mergeCell ref="BA438:BA474"/>
    <mergeCell ref="BB438:BB474"/>
    <mergeCell ref="A475:A505"/>
    <mergeCell ref="B475:B505"/>
    <mergeCell ref="C475:C505"/>
    <mergeCell ref="D475:D505"/>
    <mergeCell ref="E475:E505"/>
    <mergeCell ref="F475:F505"/>
    <mergeCell ref="G438:G474"/>
    <mergeCell ref="Y438:Y474"/>
    <mergeCell ref="Z438:Z474"/>
    <mergeCell ref="AA438:AA474"/>
    <mergeCell ref="AJ438:AJ474"/>
    <mergeCell ref="AK438:AK474"/>
    <mergeCell ref="AL403:AL437"/>
    <mergeCell ref="AZ403:AZ437"/>
    <mergeCell ref="BA403:BA437"/>
    <mergeCell ref="BB403:BB437"/>
    <mergeCell ref="A438:A474"/>
    <mergeCell ref="B438:B474"/>
    <mergeCell ref="C438:C474"/>
    <mergeCell ref="D438:D474"/>
    <mergeCell ref="E438:E474"/>
    <mergeCell ref="F438:F474"/>
    <mergeCell ref="G403:G437"/>
    <mergeCell ref="Y403:Y437"/>
    <mergeCell ref="Z403:Z437"/>
    <mergeCell ref="AA403:AA437"/>
    <mergeCell ref="AJ403:AJ437"/>
    <mergeCell ref="AK403:AK437"/>
    <mergeCell ref="AL363:AL402"/>
    <mergeCell ref="AZ363:AZ402"/>
    <mergeCell ref="BA363:BA402"/>
    <mergeCell ref="BB363:BB402"/>
    <mergeCell ref="A403:A437"/>
    <mergeCell ref="B403:B437"/>
    <mergeCell ref="C403:C437"/>
    <mergeCell ref="D403:D437"/>
    <mergeCell ref="E403:E437"/>
    <mergeCell ref="F403:F437"/>
    <mergeCell ref="G363:G402"/>
    <mergeCell ref="Y363:Y402"/>
    <mergeCell ref="Z363:Z402"/>
    <mergeCell ref="AA363:AA402"/>
    <mergeCell ref="AJ363:AJ402"/>
    <mergeCell ref="AK363:AK402"/>
    <mergeCell ref="AL326:AL362"/>
    <mergeCell ref="AZ326:AZ362"/>
    <mergeCell ref="BA326:BA362"/>
    <mergeCell ref="BB326:BB362"/>
    <mergeCell ref="A363:A402"/>
    <mergeCell ref="B363:B402"/>
    <mergeCell ref="C363:C402"/>
    <mergeCell ref="D363:D402"/>
    <mergeCell ref="E363:E402"/>
    <mergeCell ref="F363:F402"/>
    <mergeCell ref="G326:G362"/>
    <mergeCell ref="Y326:Y362"/>
    <mergeCell ref="Z326:Z362"/>
    <mergeCell ref="AA326:AA362"/>
    <mergeCell ref="AJ326:AJ362"/>
    <mergeCell ref="AK326:AK362"/>
    <mergeCell ref="AL288:AL325"/>
    <mergeCell ref="AZ288:AZ325"/>
    <mergeCell ref="BA288:BA325"/>
    <mergeCell ref="BB288:BB325"/>
    <mergeCell ref="A326:A362"/>
    <mergeCell ref="B326:B362"/>
    <mergeCell ref="C326:C362"/>
    <mergeCell ref="D326:D362"/>
    <mergeCell ref="E326:E362"/>
    <mergeCell ref="F326:F362"/>
    <mergeCell ref="G288:G325"/>
    <mergeCell ref="Y288:Y325"/>
    <mergeCell ref="Z288:Z325"/>
    <mergeCell ref="AA288:AA325"/>
    <mergeCell ref="AJ288:AJ325"/>
    <mergeCell ref="AK288:AK325"/>
    <mergeCell ref="L284:Q284"/>
    <mergeCell ref="R284:AA284"/>
    <mergeCell ref="AB284:AL284"/>
    <mergeCell ref="AM284:BB284"/>
    <mergeCell ref="A288:A325"/>
    <mergeCell ref="B288:B325"/>
    <mergeCell ref="C288:C325"/>
    <mergeCell ref="D288:D325"/>
    <mergeCell ref="E288:E325"/>
    <mergeCell ref="F288:F325"/>
    <mergeCell ref="H169:H191"/>
    <mergeCell ref="I169:I191"/>
    <mergeCell ref="J169:J191"/>
    <mergeCell ref="L169:L191"/>
    <mergeCell ref="M169:M191"/>
    <mergeCell ref="N169:N191"/>
    <mergeCell ref="H147:H168"/>
    <mergeCell ref="I147:I168"/>
    <mergeCell ref="J147:J168"/>
    <mergeCell ref="L147:L168"/>
    <mergeCell ref="M147:M168"/>
    <mergeCell ref="N147:N168"/>
    <mergeCell ref="H125:H146"/>
    <mergeCell ref="I125:I146"/>
    <mergeCell ref="J125:J146"/>
    <mergeCell ref="L125:L146"/>
    <mergeCell ref="M125:M146"/>
    <mergeCell ref="N125:N146"/>
    <mergeCell ref="N66:N97"/>
    <mergeCell ref="H98:H124"/>
    <mergeCell ref="I98:I124"/>
    <mergeCell ref="J98:J124"/>
    <mergeCell ref="K98:K124"/>
    <mergeCell ref="L98:L124"/>
    <mergeCell ref="M98:M124"/>
    <mergeCell ref="N98:N124"/>
    <mergeCell ref="H66:H97"/>
    <mergeCell ref="I66:I97"/>
    <mergeCell ref="J66:J97"/>
    <mergeCell ref="K66:K97"/>
    <mergeCell ref="L66:L97"/>
    <mergeCell ref="M66:M97"/>
    <mergeCell ref="I38:I65"/>
    <mergeCell ref="J38:J65"/>
    <mergeCell ref="K38:K65"/>
    <mergeCell ref="L38:L65"/>
    <mergeCell ref="M38:M65"/>
    <mergeCell ref="N38:N65"/>
    <mergeCell ref="A1:H2"/>
    <mergeCell ref="A8:H8"/>
    <mergeCell ref="A35:G35"/>
    <mergeCell ref="A36:G36"/>
    <mergeCell ref="A37:G37"/>
    <mergeCell ref="H38:H65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Planck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fdp</dc:creator>
  <cp:lastModifiedBy>fdp</cp:lastModifiedBy>
  <dcterms:created xsi:type="dcterms:W3CDTF">2020-09-10T14:41:43Z</dcterms:created>
  <dcterms:modified xsi:type="dcterms:W3CDTF">2020-09-10T14:42:39Z</dcterms:modified>
</cp:coreProperties>
</file>