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815"/>
  </bookViews>
  <sheets>
    <sheet name="Estinzione, Malus" sheetId="1" r:id="rId1"/>
  </sheets>
  <calcPr calcId="145621"/>
</workbook>
</file>

<file path=xl/calcChain.xml><?xml version="1.0" encoding="utf-8"?>
<calcChain xmlns="http://schemas.openxmlformats.org/spreadsheetml/2006/main">
  <c r="M83" i="1" l="1"/>
  <c r="L83" i="1"/>
  <c r="G83" i="1"/>
  <c r="F83" i="1"/>
  <c r="E83" i="1"/>
  <c r="D83" i="1"/>
  <c r="M82" i="1"/>
  <c r="L82" i="1"/>
  <c r="E82" i="1"/>
  <c r="G82" i="1" s="1"/>
  <c r="D82" i="1"/>
  <c r="F82" i="1" s="1"/>
  <c r="M81" i="1"/>
  <c r="L81" i="1"/>
  <c r="G81" i="1"/>
  <c r="F81" i="1"/>
  <c r="E81" i="1"/>
  <c r="D81" i="1"/>
  <c r="M80" i="1"/>
  <c r="L80" i="1"/>
  <c r="E80" i="1"/>
  <c r="G80" i="1" s="1"/>
  <c r="D80" i="1"/>
  <c r="F80" i="1" s="1"/>
  <c r="M79" i="1"/>
  <c r="L79" i="1"/>
  <c r="G79" i="1"/>
  <c r="F79" i="1"/>
  <c r="E79" i="1"/>
  <c r="D79" i="1"/>
  <c r="M78" i="1"/>
  <c r="L78" i="1"/>
  <c r="E78" i="1"/>
  <c r="G78" i="1" s="1"/>
  <c r="D78" i="1"/>
  <c r="F78" i="1" s="1"/>
  <c r="M77" i="1"/>
  <c r="L77" i="1"/>
  <c r="G77" i="1"/>
  <c r="F77" i="1"/>
  <c r="E77" i="1"/>
  <c r="D77" i="1"/>
  <c r="M76" i="1"/>
  <c r="L76" i="1"/>
  <c r="E76" i="1"/>
  <c r="G76" i="1" s="1"/>
  <c r="D76" i="1"/>
  <c r="F76" i="1" s="1"/>
  <c r="M75" i="1"/>
  <c r="L75" i="1"/>
  <c r="G75" i="1"/>
  <c r="F75" i="1"/>
  <c r="E75" i="1"/>
  <c r="D75" i="1"/>
  <c r="M74" i="1"/>
  <c r="L74" i="1"/>
  <c r="N71" i="1" s="1"/>
  <c r="E74" i="1"/>
  <c r="G74" i="1" s="1"/>
  <c r="D74" i="1"/>
  <c r="F74" i="1" s="1"/>
  <c r="M73" i="1"/>
  <c r="L73" i="1"/>
  <c r="G73" i="1"/>
  <c r="F73" i="1"/>
  <c r="E73" i="1"/>
  <c r="D73" i="1"/>
  <c r="M72" i="1"/>
  <c r="L72" i="1"/>
  <c r="E72" i="1"/>
  <c r="G72" i="1" s="1"/>
  <c r="D72" i="1"/>
  <c r="F72" i="1" s="1"/>
  <c r="M71" i="1"/>
  <c r="L71" i="1"/>
  <c r="G71" i="1"/>
  <c r="E71" i="1"/>
  <c r="D71" i="1"/>
  <c r="F71" i="1" s="1"/>
  <c r="M66" i="1"/>
  <c r="L66" i="1"/>
  <c r="F66" i="1"/>
  <c r="E66" i="1"/>
  <c r="G66" i="1" s="1"/>
  <c r="D66" i="1"/>
  <c r="M65" i="1"/>
  <c r="L65" i="1"/>
  <c r="G65" i="1"/>
  <c r="E65" i="1"/>
  <c r="D65" i="1"/>
  <c r="F65" i="1" s="1"/>
  <c r="M64" i="1"/>
  <c r="L64" i="1"/>
  <c r="F64" i="1"/>
  <c r="E64" i="1"/>
  <c r="G64" i="1" s="1"/>
  <c r="D64" i="1"/>
  <c r="M63" i="1"/>
  <c r="L63" i="1"/>
  <c r="G63" i="1"/>
  <c r="E63" i="1"/>
  <c r="D63" i="1"/>
  <c r="F63" i="1" s="1"/>
  <c r="M62" i="1"/>
  <c r="L62" i="1"/>
  <c r="F62" i="1"/>
  <c r="E62" i="1"/>
  <c r="G62" i="1" s="1"/>
  <c r="D62" i="1"/>
  <c r="M61" i="1"/>
  <c r="L61" i="1"/>
  <c r="G61" i="1"/>
  <c r="E61" i="1"/>
  <c r="D61" i="1"/>
  <c r="F61" i="1" s="1"/>
  <c r="M60" i="1"/>
  <c r="L60" i="1"/>
  <c r="F60" i="1"/>
  <c r="E60" i="1"/>
  <c r="G60" i="1" s="1"/>
  <c r="D60" i="1"/>
  <c r="M59" i="1"/>
  <c r="L59" i="1"/>
  <c r="G59" i="1"/>
  <c r="E59" i="1"/>
  <c r="D59" i="1"/>
  <c r="F59" i="1" s="1"/>
  <c r="M58" i="1"/>
  <c r="L58" i="1"/>
  <c r="F58" i="1"/>
  <c r="E58" i="1"/>
  <c r="G58" i="1" s="1"/>
  <c r="D58" i="1"/>
  <c r="M57" i="1"/>
  <c r="L57" i="1"/>
  <c r="G57" i="1"/>
  <c r="E57" i="1"/>
  <c r="D57" i="1"/>
  <c r="F57" i="1" s="1"/>
  <c r="M56" i="1"/>
  <c r="L56" i="1"/>
  <c r="F56" i="1"/>
  <c r="E56" i="1"/>
  <c r="G56" i="1" s="1"/>
  <c r="D56" i="1"/>
  <c r="M55" i="1"/>
  <c r="L55" i="1"/>
  <c r="E55" i="1"/>
  <c r="G55" i="1" s="1"/>
  <c r="D55" i="1"/>
  <c r="F55" i="1" s="1"/>
  <c r="M50" i="1"/>
  <c r="L50" i="1"/>
  <c r="G50" i="1"/>
  <c r="F50" i="1"/>
  <c r="E50" i="1"/>
  <c r="D50" i="1"/>
  <c r="M49" i="1"/>
  <c r="L49" i="1"/>
  <c r="E49" i="1"/>
  <c r="G49" i="1" s="1"/>
  <c r="D49" i="1"/>
  <c r="F49" i="1" s="1"/>
  <c r="M48" i="1"/>
  <c r="L48" i="1"/>
  <c r="G48" i="1"/>
  <c r="F48" i="1"/>
  <c r="E48" i="1"/>
  <c r="D48" i="1"/>
  <c r="M47" i="1"/>
  <c r="L47" i="1"/>
  <c r="E47" i="1"/>
  <c r="G47" i="1" s="1"/>
  <c r="D47" i="1"/>
  <c r="F47" i="1" s="1"/>
  <c r="M46" i="1"/>
  <c r="L46" i="1"/>
  <c r="G46" i="1"/>
  <c r="F46" i="1"/>
  <c r="N37" i="1" s="1"/>
  <c r="E46" i="1"/>
  <c r="D46" i="1"/>
  <c r="M45" i="1"/>
  <c r="L45" i="1"/>
  <c r="E45" i="1"/>
  <c r="G45" i="1" s="1"/>
  <c r="D45" i="1"/>
  <c r="F45" i="1" s="1"/>
  <c r="M44" i="1"/>
  <c r="L44" i="1"/>
  <c r="G44" i="1"/>
  <c r="F44" i="1"/>
  <c r="E44" i="1"/>
  <c r="D44" i="1"/>
  <c r="M43" i="1"/>
  <c r="L43" i="1"/>
  <c r="E43" i="1"/>
  <c r="G43" i="1" s="1"/>
  <c r="D43" i="1"/>
  <c r="F43" i="1" s="1"/>
  <c r="M42" i="1"/>
  <c r="L42" i="1"/>
  <c r="G42" i="1"/>
  <c r="F42" i="1"/>
  <c r="E42" i="1"/>
  <c r="D42" i="1"/>
  <c r="M41" i="1"/>
  <c r="L41" i="1"/>
  <c r="E41" i="1"/>
  <c r="G41" i="1" s="1"/>
  <c r="D41" i="1"/>
  <c r="F41" i="1" s="1"/>
  <c r="M40" i="1"/>
  <c r="L40" i="1"/>
  <c r="G40" i="1"/>
  <c r="F40" i="1"/>
  <c r="E40" i="1"/>
  <c r="D40" i="1"/>
  <c r="M39" i="1"/>
  <c r="L39" i="1"/>
  <c r="E39" i="1"/>
  <c r="G39" i="1" s="1"/>
  <c r="D39" i="1"/>
  <c r="F39" i="1" s="1"/>
  <c r="M38" i="1"/>
  <c r="L38" i="1"/>
  <c r="G38" i="1"/>
  <c r="F38" i="1"/>
  <c r="E38" i="1"/>
  <c r="D38" i="1"/>
  <c r="M37" i="1"/>
  <c r="L37" i="1"/>
  <c r="F37" i="1"/>
  <c r="E37" i="1"/>
  <c r="G37" i="1" s="1"/>
  <c r="D37" i="1"/>
  <c r="N55" i="1" l="1"/>
</calcChain>
</file>

<file path=xl/sharedStrings.xml><?xml version="1.0" encoding="utf-8"?>
<sst xmlns="http://schemas.openxmlformats.org/spreadsheetml/2006/main" count="158" uniqueCount="59">
  <si>
    <t>GRUPPO D7</t>
  </si>
  <si>
    <t>COSTA, DI PAOLA, DUI</t>
  </si>
  <si>
    <t>ESPERIMENTO 11</t>
  </si>
  <si>
    <t>COEFFICIENTE DI ESTINZIONE, LEGGE DI MALUS</t>
  </si>
  <si>
    <t>COEFFICIENTE DI ESTINZIONE</t>
  </si>
  <si>
    <t>GINGER</t>
  </si>
  <si>
    <t>d (cm)</t>
  </si>
  <si>
    <r>
      <t>σ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(cm)</t>
    </r>
  </si>
  <si>
    <r>
      <t>δ</t>
    </r>
    <r>
      <rPr>
        <vertAlign val="subscript"/>
        <sz val="11"/>
        <color theme="1"/>
        <rFont val="Calibri"/>
        <family val="2"/>
      </rPr>
      <t>becher</t>
    </r>
    <r>
      <rPr>
        <sz val="11"/>
        <color theme="1"/>
        <rFont val="Calibri"/>
        <family val="2"/>
      </rPr>
      <t xml:space="preserve"> (cm)</t>
    </r>
  </si>
  <si>
    <r>
      <t>σ</t>
    </r>
    <r>
      <rPr>
        <vertAlign val="subscript"/>
        <sz val="11"/>
        <color theme="1"/>
        <rFont val="Calibri"/>
        <family val="2"/>
        <scheme val="minor"/>
      </rPr>
      <t>δbecher</t>
    </r>
    <r>
      <rPr>
        <sz val="11"/>
        <color theme="1"/>
        <rFont val="Calibri"/>
        <family val="2"/>
        <scheme val="minor"/>
      </rPr>
      <t xml:space="preserve"> (cm)</t>
    </r>
  </si>
  <si>
    <t>D (cm)</t>
  </si>
  <si>
    <r>
      <t>σ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(cm)</t>
    </r>
  </si>
  <si>
    <r>
      <t>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</si>
  <si>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(µA)</t>
    </r>
  </si>
  <si>
    <r>
      <t>i</t>
    </r>
    <r>
      <rPr>
        <vertAlign val="subscript"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(µA)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</si>
  <si>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(µA)</t>
    </r>
  </si>
  <si>
    <r>
      <t>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(µA)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</si>
  <si>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(µA)</t>
    </r>
  </si>
  <si>
    <t>K (adim)</t>
  </si>
  <si>
    <r>
      <t>σ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(adim)</t>
    </r>
  </si>
  <si>
    <t>altezza della superficie libera del liquido dalla base del tavolo</t>
  </si>
  <si>
    <t>errore sensibilità squadra</t>
  </si>
  <si>
    <t>spessore del fondo del becher</t>
  </si>
  <si>
    <t>errore sullo spessore del fondo del becher</t>
  </si>
  <si>
    <t>spessore di liquido attraversato dal fascio luminoso emesso dalla lampada</t>
  </si>
  <si>
    <t>errore propagato</t>
  </si>
  <si>
    <t>corrente generata da tutta la luce che raggiunge la fotocellula</t>
  </si>
  <si>
    <t>errore sensibilità dell'HP 34401A</t>
  </si>
  <si>
    <t>corrente di fondo generata dalla fotocellula a lampada spenta e becher vuoto in posizione</t>
  </si>
  <si>
    <t>errore di sensibilità dell'HP 34401A</t>
  </si>
  <si>
    <t>corrente generata dalla sola luce emessa dalla lampada che raggiunge la fotocellula</t>
  </si>
  <si>
    <t>coefficiente di estinzione</t>
  </si>
  <si>
    <t>squadra</t>
  </si>
  <si>
    <t>*</t>
  </si>
  <si>
    <t>**</t>
  </si>
  <si>
    <r>
      <t>D = d - δ</t>
    </r>
    <r>
      <rPr>
        <vertAlign val="subscript"/>
        <sz val="11"/>
        <color theme="1"/>
        <rFont val="Calibri"/>
        <family val="2"/>
        <scheme val="minor"/>
      </rPr>
      <t>becher</t>
    </r>
  </si>
  <si>
    <t>HP 34401A</t>
  </si>
  <si>
    <r>
      <t>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- i</t>
    </r>
    <r>
      <rPr>
        <vertAlign val="subscript"/>
        <sz val="11"/>
        <color theme="1"/>
        <rFont val="Calibri"/>
        <family val="2"/>
        <scheme val="minor"/>
      </rPr>
      <t>f</t>
    </r>
  </si>
  <si>
    <r>
      <t>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 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- i</t>
    </r>
    <r>
      <rPr>
        <vertAlign val="subscript"/>
        <sz val="11"/>
        <color theme="1"/>
        <rFont val="Calibri"/>
        <family val="2"/>
        <scheme val="minor"/>
      </rPr>
      <t>f</t>
    </r>
  </si>
  <si>
    <r>
      <t>K = ln[I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/ 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)] /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D</t>
    </r>
    <r>
      <rPr>
        <vertAlign val="subscript"/>
        <sz val="11"/>
        <color theme="1"/>
        <rFont val="Calibri"/>
        <family val="2"/>
        <scheme val="minor"/>
      </rPr>
      <t xml:space="preserve">1           </t>
    </r>
    <r>
      <rPr>
        <sz val="11"/>
        <color theme="1"/>
        <rFont val="Calibri"/>
        <family val="2"/>
        <scheme val="minor"/>
      </rPr>
      <t xml:space="preserve"> 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5.3 (cm),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9.9 (cm) </t>
    </r>
  </si>
  <si>
    <t>COLA</t>
  </si>
  <si>
    <r>
      <t>K = ln[I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/ 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)] /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D</t>
    </r>
    <r>
      <rPr>
        <vertAlign val="subscript"/>
        <sz val="11"/>
        <color theme="1"/>
        <rFont val="Calibri"/>
        <family val="2"/>
        <scheme val="minor"/>
      </rPr>
      <t xml:space="preserve">1           </t>
    </r>
    <r>
      <rPr>
        <sz val="11"/>
        <color theme="1"/>
        <rFont val="Calibri"/>
        <family val="2"/>
        <scheme val="minor"/>
      </rPr>
      <t xml:space="preserve"> 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4.3 (cm),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6.0 (cm) </t>
    </r>
  </si>
  <si>
    <t>SUCCO MIX DI FRUTTA</t>
  </si>
  <si>
    <r>
      <t>K = ln[I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/ 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)] /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D</t>
    </r>
    <r>
      <rPr>
        <vertAlign val="subscript"/>
        <sz val="11"/>
        <color theme="1"/>
        <rFont val="Calibri"/>
        <family val="2"/>
        <scheme val="minor"/>
      </rPr>
      <t xml:space="preserve">1           </t>
    </r>
    <r>
      <rPr>
        <sz val="11"/>
        <color theme="1"/>
        <rFont val="Calibri"/>
        <family val="2"/>
        <scheme val="minor"/>
      </rPr>
      <t xml:space="preserve"> 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5.8 (cm),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9.9 (cm) </t>
    </r>
  </si>
  <si>
    <r>
      <t>K = ln[I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 / I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)] /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D</t>
    </r>
    <r>
      <rPr>
        <vertAlign val="subscript"/>
        <sz val="11"/>
        <color theme="1"/>
        <rFont val="Calibri"/>
        <family val="2"/>
        <scheme val="minor"/>
      </rPr>
      <t xml:space="preserve">1           </t>
    </r>
    <r>
      <rPr>
        <sz val="11"/>
        <color theme="1"/>
        <rFont val="Calibri"/>
        <family val="2"/>
        <scheme val="minor"/>
      </rPr>
      <t xml:space="preserve"> 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5.8 (cm),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9.0 (cm) </t>
    </r>
  </si>
  <si>
    <t>LEGGE DI MALUS</t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</si>
  <si>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(°)</t>
    </r>
  </si>
  <si>
    <r>
      <t>σ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 xml:space="preserve"> (°)</t>
    </r>
  </si>
  <si>
    <r>
      <t>i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 xml:space="preserve"> (µA)</t>
    </r>
  </si>
  <si>
    <r>
      <t>σ</t>
    </r>
    <r>
      <rPr>
        <vertAlign val="subscript"/>
        <sz val="11"/>
        <color theme="1"/>
        <rFont val="Calibri"/>
        <family val="2"/>
        <scheme val="minor"/>
      </rPr>
      <t>iθ</t>
    </r>
    <r>
      <rPr>
        <sz val="11"/>
        <color theme="1"/>
        <rFont val="Calibri"/>
        <family val="2"/>
        <scheme val="minor"/>
      </rPr>
      <t xml:space="preserve"> (µA)</t>
    </r>
  </si>
  <si>
    <t>angolo sulla scala del filtro analizzatore</t>
  </si>
  <si>
    <t>errore di sensibilità della scala del filtro analizzatore</t>
  </si>
  <si>
    <t>corrente che attraversa l'amperometro</t>
  </si>
  <si>
    <t>errore sull'ultima cifra stabile segnata sull'amperometro</t>
  </si>
  <si>
    <t>Amprobe 37XR-A</t>
  </si>
  <si>
    <t>POLARIZZAZIONE ELLITTICA</t>
  </si>
  <si>
    <r>
      <t>i</t>
    </r>
    <r>
      <rPr>
        <vertAlign val="subscript"/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(µA)</t>
    </r>
  </si>
  <si>
    <t>12.5,</t>
  </si>
  <si>
    <t>POLARIZZAZIONE CIRCOLARE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</si>
</sst>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20"/>
      <color theme="1"/>
      <name val="Calibri"/>
      <family val="2"/>
      <scheme val="minor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2A4B"/>
        <bgColor indexed="64"/>
      </patternFill>
    </fill>
    <fill>
      <patternFill patternType="solid">
        <fgColor rgb="FF672F0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6" fillId="0" borderId="0"/>
    <xf numFmtId="0" fontId="7" fillId="5" borderId="0"/>
    <xf numFmtId="0" fontId="8" fillId="5" borderId="0"/>
    <xf numFmtId="0" fontId="7" fillId="6" borderId="0"/>
    <xf numFmtId="0" fontId="8" fillId="6" borderId="0"/>
    <xf numFmtId="0" fontId="6" fillId="7" borderId="0"/>
    <xf numFmtId="0" fontId="9" fillId="7" borderId="0"/>
    <xf numFmtId="0" fontId="9" fillId="0" borderId="0"/>
    <xf numFmtId="0" fontId="10" fillId="8" borderId="0"/>
    <xf numFmtId="0" fontId="11" fillId="8" borderId="0"/>
    <xf numFmtId="0" fontId="12" fillId="9" borderId="0"/>
    <xf numFmtId="0" fontId="13" fillId="9" borderId="0"/>
    <xf numFmtId="0" fontId="14" fillId="0" borderId="0"/>
    <xf numFmtId="0" fontId="15" fillId="0" borderId="0"/>
    <xf numFmtId="0" fontId="16" fillId="10" borderId="0"/>
    <xf numFmtId="0" fontId="17" fillId="10" borderId="0"/>
    <xf numFmtId="0" fontId="18" fillId="0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11" borderId="0"/>
    <xf numFmtId="0" fontId="27" fillId="11" borderId="0"/>
    <xf numFmtId="0" fontId="28" fillId="0" borderId="0"/>
    <xf numFmtId="0" fontId="29" fillId="0" borderId="0"/>
    <xf numFmtId="0" fontId="30" fillId="0" borderId="0"/>
    <xf numFmtId="0" fontId="31" fillId="11" borderId="15"/>
    <xf numFmtId="0" fontId="32" fillId="11" borderId="15"/>
    <xf numFmtId="0" fontId="29" fillId="0" borderId="0"/>
    <xf numFmtId="0" fontId="30" fillId="0" borderId="0"/>
    <xf numFmtId="0" fontId="29" fillId="0" borderId="0"/>
    <xf numFmtId="0" fontId="30" fillId="0" borderId="0"/>
    <xf numFmtId="0" fontId="10" fillId="0" borderId="0"/>
    <xf numFmtId="0" fontId="11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11</xdr:row>
      <xdr:rowOff>13607</xdr:rowOff>
    </xdr:from>
    <xdr:ext cx="6041571" cy="3986893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xmlns="" id="{D96622DF-650B-47C3-AE13-E413F2B1F87D}"/>
            </a:ext>
          </a:extLst>
        </xdr:cNvPr>
        <xdr:cNvSpPr txBox="1"/>
      </xdr:nvSpPr>
      <xdr:spPr>
        <a:xfrm>
          <a:off x="4095750" y="2109107"/>
          <a:ext cx="6041571" cy="3986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 anchorCtr="1">
          <a:noAutofit/>
        </a:bodyPr>
        <a:lstStyle/>
        <a:p>
          <a:pPr algn="just"/>
          <a:r>
            <a:rPr lang="it-IT" sz="1500"/>
            <a:t>*</a:t>
          </a:r>
          <a:r>
            <a:rPr lang="it-IT" sz="1500" baseline="0"/>
            <a:t> Per contenere i tre liquidi in esame abbiamo utilizzato un becher. Abbiamo provato a misurarne direttamente lo spessore del becher con il calibro digitale senza successo: i becher sono solitamente costruiti con le pareti di spessore uniforme e con un bordo leggermente più spesso e solo il bordo è effettivamente raggiungibile con il calibro.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Il bordo del becher ha spessore di circa 1.69 mm.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/>
            <a:t>Abbiamo pertanto consultato lo standard DIN EN ISO 3819, che regola le specifiche dei becher, e scelto come valore per lo spessore del fondo del becher la media tra massimo e il minimo dei valori tabulati vicini a 1.69, cioè (1.2 + 1.7) /2.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/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/>
            <a:t>** Come errore abbiamo usato la semidispersione massima tra i valori di cui sopra, cioè (1.7 - 1.2) / 2</a:t>
          </a:r>
        </a:p>
      </xdr:txBody>
    </xdr:sp>
    <xdr:clientData/>
  </xdr:oneCellAnchor>
  <xdr:twoCellAnchor editAs="oneCell">
    <xdr:from>
      <xdr:col>16</xdr:col>
      <xdr:colOff>0</xdr:colOff>
      <xdr:row>67</xdr:row>
      <xdr:rowOff>0</xdr:rowOff>
    </xdr:from>
    <xdr:to>
      <xdr:col>30</xdr:col>
      <xdr:colOff>0</xdr:colOff>
      <xdr:row>83</xdr:row>
      <xdr:rowOff>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xmlns="" id="{7E5F029D-8F66-4A24-8CB1-0E1EB29B9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22375" y="14516100"/>
          <a:ext cx="8534400" cy="39243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0</xdr:colOff>
      <xdr:row>33</xdr:row>
      <xdr:rowOff>0</xdr:rowOff>
    </xdr:from>
    <xdr:to>
      <xdr:col>30</xdr:col>
      <xdr:colOff>0</xdr:colOff>
      <xdr:row>48</xdr:row>
      <xdr:rowOff>0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xmlns="" id="{4F31E57A-D075-4B72-8CA9-A2C36DA49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22375" y="6286500"/>
          <a:ext cx="8534400" cy="37338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0</xdr:colOff>
      <xdr:row>51</xdr:row>
      <xdr:rowOff>0</xdr:rowOff>
    </xdr:from>
    <xdr:to>
      <xdr:col>30</xdr:col>
      <xdr:colOff>0</xdr:colOff>
      <xdr:row>66</xdr:row>
      <xdr:rowOff>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xmlns="" id="{2385483A-4163-4B90-836F-C8D361610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22375" y="10591800"/>
          <a:ext cx="8534400" cy="37338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279</xdr:row>
      <xdr:rowOff>0</xdr:rowOff>
    </xdr:from>
    <xdr:to>
      <xdr:col>7</xdr:col>
      <xdr:colOff>1</xdr:colOff>
      <xdr:row>306</xdr:row>
      <xdr:rowOff>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xmlns="" id="{FE6D510A-7ED5-447B-89D5-3AF3365A4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6616600"/>
          <a:ext cx="11620500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165</xdr:row>
      <xdr:rowOff>0</xdr:rowOff>
    </xdr:from>
    <xdr:to>
      <xdr:col>7</xdr:col>
      <xdr:colOff>1</xdr:colOff>
      <xdr:row>193</xdr:row>
      <xdr:rowOff>0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xmlns="" id="{07BDCDBE-5DB5-4D7B-A53A-0AAD2959E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34480500"/>
          <a:ext cx="11620500" cy="5334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2</xdr:col>
      <xdr:colOff>0</xdr:colOff>
      <xdr:row>11</xdr:row>
      <xdr:rowOff>13607</xdr:rowOff>
    </xdr:from>
    <xdr:ext cx="6041571" cy="3986893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xmlns="" id="{9AF14107-2761-49B8-AB0B-50E8B14760F4}"/>
            </a:ext>
          </a:extLst>
        </xdr:cNvPr>
        <xdr:cNvSpPr txBox="1"/>
      </xdr:nvSpPr>
      <xdr:spPr>
        <a:xfrm>
          <a:off x="4095750" y="2109107"/>
          <a:ext cx="6041571" cy="3986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 anchorCtr="1">
          <a:noAutofit/>
        </a:bodyPr>
        <a:lstStyle/>
        <a:p>
          <a:pPr algn="just"/>
          <a:r>
            <a:rPr lang="it-IT" sz="1500"/>
            <a:t>*</a:t>
          </a:r>
          <a:r>
            <a:rPr lang="it-IT" sz="1500" baseline="0"/>
            <a:t> Per contenere i tre liquidi in esame abbiamo utilizzato un becher. Abbiamo provato a misurarne direttamente lo spessore con il calibro digitale senza successo: i becher sono solitamente costruiti con le pareti di spessore uniforme e con un bordo leggermente più spesso e solo il bordo è effettivamente raggiungibile con il calibro.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Il bordo del becher ha spessore di circa 1.69 (mm).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/>
            <a:t>Abbiamo pertanto consultato lo standard DIN EN ISO 3819, che regola le specifiche dei becher, e scelto come valore per lo spessore del fondo del becher la media tra massimo e il minimo dei valori tabulati vicini a 1.69, cioè (1.2 + 1.7) / 2.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/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/>
            <a:t>** Come errore abbiamo usato la semidispersione massima tra i valori di cui sopra, cioè (1.7 - 1.2) / 2</a:t>
          </a:r>
        </a:p>
      </xdr:txBody>
    </xdr:sp>
    <xdr:clientData/>
  </xdr:oneCellAnchor>
  <xdr:twoCellAnchor editAs="oneCell">
    <xdr:from>
      <xdr:col>16</xdr:col>
      <xdr:colOff>0</xdr:colOff>
      <xdr:row>67</xdr:row>
      <xdr:rowOff>0</xdr:rowOff>
    </xdr:from>
    <xdr:to>
      <xdr:col>30</xdr:col>
      <xdr:colOff>0</xdr:colOff>
      <xdr:row>83</xdr:row>
      <xdr:rowOff>0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xmlns="" id="{268C5001-309C-4345-AA1D-FE7FB95A7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22375" y="14516100"/>
          <a:ext cx="8534400" cy="39243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0</xdr:colOff>
      <xdr:row>33</xdr:row>
      <xdr:rowOff>0</xdr:rowOff>
    </xdr:from>
    <xdr:to>
      <xdr:col>30</xdr:col>
      <xdr:colOff>0</xdr:colOff>
      <xdr:row>48</xdr:row>
      <xdr:rowOff>0</xdr:rowOff>
    </xdr:to>
    <xdr:pic>
      <xdr:nvPicPr>
        <xdr:cNvPr id="17" name="Immagine 16">
          <a:extLst>
            <a:ext uri="{FF2B5EF4-FFF2-40B4-BE49-F238E27FC236}">
              <a16:creationId xmlns:a16="http://schemas.microsoft.com/office/drawing/2014/main" xmlns="" id="{BB83AD5F-12C8-4C17-B545-72DFD08FA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22375" y="6286500"/>
          <a:ext cx="8534400" cy="37338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0</xdr:colOff>
      <xdr:row>51</xdr:row>
      <xdr:rowOff>0</xdr:rowOff>
    </xdr:from>
    <xdr:to>
      <xdr:col>30</xdr:col>
      <xdr:colOff>0</xdr:colOff>
      <xdr:row>66</xdr:row>
      <xdr:rowOff>0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xmlns="" id="{59A00D6E-83FB-4CA8-9DCE-0B1CFFDFE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22375" y="10591800"/>
          <a:ext cx="8534400" cy="37338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279</xdr:row>
      <xdr:rowOff>0</xdr:rowOff>
    </xdr:from>
    <xdr:to>
      <xdr:col>7</xdr:col>
      <xdr:colOff>1</xdr:colOff>
      <xdr:row>306</xdr:row>
      <xdr:rowOff>0</xdr:rowOff>
    </xdr:to>
    <xdr:pic>
      <xdr:nvPicPr>
        <xdr:cNvPr id="20" name="Immagine 19">
          <a:extLst>
            <a:ext uri="{FF2B5EF4-FFF2-40B4-BE49-F238E27FC236}">
              <a16:creationId xmlns:a16="http://schemas.microsoft.com/office/drawing/2014/main" xmlns="" id="{A66E2D07-BC04-421B-A0DF-FCFF23A3B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6616600"/>
          <a:ext cx="11620500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165</xdr:row>
      <xdr:rowOff>0</xdr:rowOff>
    </xdr:from>
    <xdr:to>
      <xdr:col>7</xdr:col>
      <xdr:colOff>1</xdr:colOff>
      <xdr:row>193</xdr:row>
      <xdr:rowOff>0</xdr:rowOff>
    </xdr:to>
    <xdr:pic>
      <xdr:nvPicPr>
        <xdr:cNvPr id="21" name="Immagine 20">
          <a:extLst>
            <a:ext uri="{FF2B5EF4-FFF2-40B4-BE49-F238E27FC236}">
              <a16:creationId xmlns:a16="http://schemas.microsoft.com/office/drawing/2014/main" xmlns="" id="{EDB74590-381F-4D59-B42F-6E75A88A8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34480500"/>
          <a:ext cx="11620500" cy="5334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2</xdr:col>
      <xdr:colOff>0</xdr:colOff>
      <xdr:row>11</xdr:row>
      <xdr:rowOff>1</xdr:rowOff>
    </xdr:from>
    <xdr:ext cx="6041571" cy="4000500"/>
    <xdr:sp macro="" textlink="">
      <xdr:nvSpPr>
        <xdr:cNvPr id="22" name="CasellaDiTesto 21">
          <a:extLst>
            <a:ext uri="{FF2B5EF4-FFF2-40B4-BE49-F238E27FC236}">
              <a16:creationId xmlns:a16="http://schemas.microsoft.com/office/drawing/2014/main" xmlns="" id="{2FA43E8A-E428-42DA-920A-AAAD1E68B476}"/>
            </a:ext>
          </a:extLst>
        </xdr:cNvPr>
        <xdr:cNvSpPr txBox="1"/>
      </xdr:nvSpPr>
      <xdr:spPr>
        <a:xfrm>
          <a:off x="4095750" y="2095501"/>
          <a:ext cx="6041571" cy="4000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 anchorCtr="1">
          <a:noAutofit/>
        </a:bodyPr>
        <a:lstStyle/>
        <a:p>
          <a:pPr algn="just"/>
          <a:r>
            <a:rPr lang="it-IT" sz="1500"/>
            <a:t>*</a:t>
          </a:r>
          <a:r>
            <a:rPr lang="it-IT" sz="1500" baseline="0"/>
            <a:t> Per contenere i tre liquidi in esame abbiamo utilizzato un becher. Abbiamo provato a misurarne direttamente lo spessore con il calibro digitale senza successo: i becher sono solitamente costruiti con le pareti di spessore uniforme e con un bordo leggermente più spesso e solo il bordo è effettivamente raggiungibile con il calibro.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Il bordo del becher ha spessore di circa 1.69 (mm).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/>
            <a:t>Abbiamo pertanto consultato lo standard DIN EN ISO 3819, che regola le specifiche dei becher, e scelto come valore per lo spessore del fondo del becher la media tra massimo e il minimo dei valori tabulati vicini a 1.69, cioè (1.2 + 1.7) / 2.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 sz="1500" baseline="0"/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/>
            <a:t>** Come errore abbiamo usato la semidispersione massima tra i valori di cui sopra, cioè (1.7 - 1.2) / 2</a:t>
          </a:r>
        </a:p>
      </xdr:txBody>
    </xdr:sp>
    <xdr:clientData/>
  </xdr:oneCellAnchor>
  <xdr:twoCellAnchor>
    <xdr:from>
      <xdr:col>30</xdr:col>
      <xdr:colOff>612320</xdr:colOff>
      <xdr:row>51</xdr:row>
      <xdr:rowOff>0</xdr:rowOff>
    </xdr:from>
    <xdr:to>
      <xdr:col>46</xdr:col>
      <xdr:colOff>1</xdr:colOff>
      <xdr:row>66</xdr:row>
      <xdr:rowOff>0</xdr:rowOff>
    </xdr:to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xmlns="" id="{7A3B2C52-3018-4565-804F-A7B893D6AE8D}"/>
            </a:ext>
          </a:extLst>
        </xdr:cNvPr>
        <xdr:cNvSpPr txBox="1"/>
      </xdr:nvSpPr>
      <xdr:spPr>
        <a:xfrm>
          <a:off x="35769095" y="10591800"/>
          <a:ext cx="9141281" cy="37338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Nel caso della cola valgono considerazioni del tutto identiche a</a:t>
          </a:r>
          <a:r>
            <a:rPr lang="it-IT" sz="1500" baseline="0"/>
            <a:t> quelle fatte sopra per il caso del ginger.</a:t>
          </a:r>
          <a:endParaRPr lang="it-IT" sz="1500"/>
        </a:p>
      </xdr:txBody>
    </xdr:sp>
    <xdr:clientData/>
  </xdr:twoCellAnchor>
  <xdr:twoCellAnchor editAs="oneCell">
    <xdr:from>
      <xdr:col>16</xdr:col>
      <xdr:colOff>0</xdr:colOff>
      <xdr:row>67</xdr:row>
      <xdr:rowOff>0</xdr:rowOff>
    </xdr:from>
    <xdr:to>
      <xdr:col>30</xdr:col>
      <xdr:colOff>0</xdr:colOff>
      <xdr:row>83</xdr:row>
      <xdr:rowOff>0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xmlns="" id="{DA471054-89BE-4D25-8C58-5E5430FED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22375" y="14516100"/>
          <a:ext cx="8534400" cy="39243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0</xdr:colOff>
      <xdr:row>33</xdr:row>
      <xdr:rowOff>0</xdr:rowOff>
    </xdr:from>
    <xdr:to>
      <xdr:col>30</xdr:col>
      <xdr:colOff>0</xdr:colOff>
      <xdr:row>48</xdr:row>
      <xdr:rowOff>0</xdr:rowOff>
    </xdr:to>
    <xdr:pic>
      <xdr:nvPicPr>
        <xdr:cNvPr id="27" name="Immagine 26">
          <a:extLst>
            <a:ext uri="{FF2B5EF4-FFF2-40B4-BE49-F238E27FC236}">
              <a16:creationId xmlns:a16="http://schemas.microsoft.com/office/drawing/2014/main" xmlns="" id="{5FA1A63A-FF89-4E43-8724-F96CE433C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22375" y="6286500"/>
          <a:ext cx="8534400" cy="37338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0</xdr:colOff>
      <xdr:row>51</xdr:row>
      <xdr:rowOff>0</xdr:rowOff>
    </xdr:from>
    <xdr:to>
      <xdr:col>30</xdr:col>
      <xdr:colOff>0</xdr:colOff>
      <xdr:row>66</xdr:row>
      <xdr:rowOff>0</xdr:rowOff>
    </xdr:to>
    <xdr:pic>
      <xdr:nvPicPr>
        <xdr:cNvPr id="28" name="Immagine 27">
          <a:extLst>
            <a:ext uri="{FF2B5EF4-FFF2-40B4-BE49-F238E27FC236}">
              <a16:creationId xmlns:a16="http://schemas.microsoft.com/office/drawing/2014/main" xmlns="" id="{4C8AF2DA-A822-46AE-999F-19FCC7B7F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22375" y="10591800"/>
          <a:ext cx="8534400" cy="37338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279</xdr:row>
      <xdr:rowOff>0</xdr:rowOff>
    </xdr:from>
    <xdr:to>
      <xdr:col>7</xdr:col>
      <xdr:colOff>1</xdr:colOff>
      <xdr:row>306</xdr:row>
      <xdr:rowOff>0</xdr:rowOff>
    </xdr:to>
    <xdr:pic>
      <xdr:nvPicPr>
        <xdr:cNvPr id="30" name="Immagine 29">
          <a:extLst>
            <a:ext uri="{FF2B5EF4-FFF2-40B4-BE49-F238E27FC236}">
              <a16:creationId xmlns:a16="http://schemas.microsoft.com/office/drawing/2014/main" xmlns="" id="{AB15B2C9-22F0-4BA9-B7FC-E8B79231E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56616600"/>
          <a:ext cx="11620500" cy="51435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</xdr:colOff>
      <xdr:row>165</xdr:row>
      <xdr:rowOff>0</xdr:rowOff>
    </xdr:from>
    <xdr:to>
      <xdr:col>7</xdr:col>
      <xdr:colOff>1</xdr:colOff>
      <xdr:row>193</xdr:row>
      <xdr:rowOff>0</xdr:rowOff>
    </xdr:to>
    <xdr:pic>
      <xdr:nvPicPr>
        <xdr:cNvPr id="31" name="Immagine 30">
          <a:extLst>
            <a:ext uri="{FF2B5EF4-FFF2-40B4-BE49-F238E27FC236}">
              <a16:creationId xmlns:a16="http://schemas.microsoft.com/office/drawing/2014/main" xmlns="" id="{1D840D4D-1C90-4883-9799-26BB7C257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34480500"/>
          <a:ext cx="11620500" cy="5334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31</xdr:col>
      <xdr:colOff>0</xdr:colOff>
      <xdr:row>33</xdr:row>
      <xdr:rowOff>0</xdr:rowOff>
    </xdr:from>
    <xdr:to>
      <xdr:col>46</xdr:col>
      <xdr:colOff>0</xdr:colOff>
      <xdr:row>48</xdr:row>
      <xdr:rowOff>189317</xdr:rowOff>
    </xdr:to>
    <xdr:pic>
      <xdr:nvPicPr>
        <xdr:cNvPr id="32" name="Immagine 31">
          <a:extLst>
            <a:ext uri="{FF2B5EF4-FFF2-40B4-BE49-F238E27FC236}">
              <a16:creationId xmlns:a16="http://schemas.microsoft.com/office/drawing/2014/main" xmlns="" id="{032B4A32-BF5A-4F41-8332-8124C2446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766375" y="6286500"/>
          <a:ext cx="9144000" cy="392311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30</xdr:col>
      <xdr:colOff>612320</xdr:colOff>
      <xdr:row>67</xdr:row>
      <xdr:rowOff>-1</xdr:rowOff>
    </xdr:from>
    <xdr:to>
      <xdr:col>46</xdr:col>
      <xdr:colOff>0</xdr:colOff>
      <xdr:row>91</xdr:row>
      <xdr:rowOff>0</xdr:rowOff>
    </xdr:to>
    <xdr:pic>
      <xdr:nvPicPr>
        <xdr:cNvPr id="33" name="Immagine 32">
          <a:extLst>
            <a:ext uri="{FF2B5EF4-FFF2-40B4-BE49-F238E27FC236}">
              <a16:creationId xmlns:a16="http://schemas.microsoft.com/office/drawing/2014/main" xmlns="" id="{D8AEF4D2-20F6-4796-99D9-D91FA4049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769095" y="14516099"/>
          <a:ext cx="9141280" cy="54483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0</xdr:colOff>
      <xdr:row>96</xdr:row>
      <xdr:rowOff>0</xdr:rowOff>
    </xdr:from>
    <xdr:to>
      <xdr:col>10</xdr:col>
      <xdr:colOff>0</xdr:colOff>
      <xdr:row>120</xdr:row>
      <xdr:rowOff>-1</xdr:rowOff>
    </xdr:to>
    <xdr:pic>
      <xdr:nvPicPr>
        <xdr:cNvPr id="34" name="Immagine 33">
          <a:extLst>
            <a:ext uri="{FF2B5EF4-FFF2-40B4-BE49-F238E27FC236}">
              <a16:creationId xmlns:a16="http://schemas.microsoft.com/office/drawing/2014/main" xmlns="" id="{A47A2E35-6F89-4EE1-922F-7C6C15B653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r="559" b="1270"/>
        <a:stretch/>
      </xdr:blipFill>
      <xdr:spPr>
        <a:xfrm>
          <a:off x="8610600" y="20916900"/>
          <a:ext cx="8362950" cy="45719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1728106</xdr:colOff>
      <xdr:row>164</xdr:row>
      <xdr:rowOff>190499</xdr:rowOff>
    </xdr:from>
    <xdr:to>
      <xdr:col>12</xdr:col>
      <xdr:colOff>3710</xdr:colOff>
      <xdr:row>187</xdr:row>
      <xdr:rowOff>0</xdr:rowOff>
    </xdr:to>
    <xdr:pic>
      <xdr:nvPicPr>
        <xdr:cNvPr id="35" name="Immagine 34">
          <a:extLst>
            <a:ext uri="{FF2B5EF4-FFF2-40B4-BE49-F238E27FC236}">
              <a16:creationId xmlns:a16="http://schemas.microsoft.com/office/drawing/2014/main" xmlns="" id="{EAD5E97F-3301-48D3-A9ED-6AB5A0015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48606" y="34480499"/>
          <a:ext cx="7210054" cy="41910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1500867</xdr:colOff>
      <xdr:row>197</xdr:row>
      <xdr:rowOff>190499</xdr:rowOff>
    </xdr:from>
    <xdr:to>
      <xdr:col>13</xdr:col>
      <xdr:colOff>4947</xdr:colOff>
      <xdr:row>235</xdr:row>
      <xdr:rowOff>0</xdr:rowOff>
    </xdr:to>
    <xdr:pic>
      <xdr:nvPicPr>
        <xdr:cNvPr id="36" name="Immagine 35">
          <a:extLst>
            <a:ext uri="{FF2B5EF4-FFF2-40B4-BE49-F238E27FC236}">
              <a16:creationId xmlns:a16="http://schemas.microsoft.com/office/drawing/2014/main" xmlns="" id="{EF99D79F-FD87-4917-8E6F-5C1E17C9D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616417" y="40766999"/>
          <a:ext cx="10762755" cy="70485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0</xdr:colOff>
      <xdr:row>311</xdr:row>
      <xdr:rowOff>0</xdr:rowOff>
    </xdr:from>
    <xdr:to>
      <xdr:col>10</xdr:col>
      <xdr:colOff>0</xdr:colOff>
      <xdr:row>337</xdr:row>
      <xdr:rowOff>0</xdr:rowOff>
    </xdr:to>
    <xdr:pic>
      <xdr:nvPicPr>
        <xdr:cNvPr id="37" name="Immagine 36">
          <a:extLst>
            <a:ext uri="{FF2B5EF4-FFF2-40B4-BE49-F238E27FC236}">
              <a16:creationId xmlns:a16="http://schemas.microsoft.com/office/drawing/2014/main" xmlns="" id="{98483376-F497-4C67-BDC6-613C84E22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10600" y="62712600"/>
          <a:ext cx="8362950" cy="4953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0</xdr:colOff>
      <xdr:row>279</xdr:row>
      <xdr:rowOff>0</xdr:rowOff>
    </xdr:from>
    <xdr:to>
      <xdr:col>12</xdr:col>
      <xdr:colOff>0</xdr:colOff>
      <xdr:row>305</xdr:row>
      <xdr:rowOff>180872</xdr:rowOff>
    </xdr:to>
    <xdr:pic>
      <xdr:nvPicPr>
        <xdr:cNvPr id="38" name="Immagine 37">
          <a:extLst>
            <a:ext uri="{FF2B5EF4-FFF2-40B4-BE49-F238E27FC236}">
              <a16:creationId xmlns:a16="http://schemas.microsoft.com/office/drawing/2014/main" xmlns="" id="{83BC1C4C-CA92-4FFB-B58E-97B95E0F4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54050" y="56616600"/>
          <a:ext cx="7200900" cy="513387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3"/>
  <sheetViews>
    <sheetView tabSelected="1" zoomScale="40" zoomScaleNormal="40" workbookViewId="0">
      <selection sqref="A1:H2"/>
    </sheetView>
  </sheetViews>
  <sheetFormatPr defaultRowHeight="15"/>
  <cols>
    <col min="1" max="1" width="33.7109375" style="1" customWidth="1"/>
    <col min="2" max="2" width="27.7109375" style="1" customWidth="1"/>
    <col min="3" max="7" width="22.5703125" style="1" customWidth="1"/>
    <col min="8" max="8" width="26" style="1" bestFit="1" customWidth="1"/>
    <col min="9" max="9" width="24.7109375" style="1" customWidth="1"/>
    <col min="10" max="10" width="29.5703125" style="1" customWidth="1"/>
    <col min="11" max="11" width="28.140625" style="1" customWidth="1"/>
    <col min="12" max="12" width="25.5703125" style="1" customWidth="1"/>
    <col min="13" max="15" width="27.28515625" style="1" customWidth="1"/>
    <col min="16" max="16384" width="9.140625" style="1"/>
  </cols>
  <sheetData>
    <row r="1" spans="1:15">
      <c r="A1" s="40"/>
      <c r="B1" s="41"/>
      <c r="C1" s="41"/>
      <c r="D1" s="41"/>
      <c r="E1" s="41"/>
      <c r="F1" s="41"/>
      <c r="G1" s="41"/>
      <c r="H1" s="42"/>
    </row>
    <row r="2" spans="1:15">
      <c r="A2" s="43"/>
      <c r="B2" s="44"/>
      <c r="C2" s="44"/>
      <c r="D2" s="44"/>
      <c r="E2" s="44"/>
      <c r="F2" s="44"/>
      <c r="G2" s="44"/>
      <c r="H2" s="45"/>
    </row>
    <row r="3" spans="1:15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4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4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46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47"/>
      <c r="B7" s="5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s="8" customFormat="1">
      <c r="A8" s="6"/>
      <c r="B8" s="7"/>
      <c r="C8" s="7"/>
      <c r="D8" s="7"/>
      <c r="E8" s="7"/>
      <c r="F8" s="7"/>
      <c r="G8" s="7"/>
      <c r="H8" s="7"/>
      <c r="I8" s="7"/>
      <c r="J8" s="7"/>
      <c r="K8" s="3"/>
      <c r="L8" s="7"/>
      <c r="M8" s="7"/>
      <c r="N8" s="7"/>
      <c r="O8" s="7"/>
    </row>
    <row r="9" spans="1:15" ht="15" customHeight="1">
      <c r="A9" s="48" t="s">
        <v>4</v>
      </c>
      <c r="B9" s="49"/>
      <c r="C9" s="49"/>
      <c r="D9" s="49"/>
      <c r="E9" s="49"/>
      <c r="F9" s="49"/>
      <c r="G9" s="49"/>
      <c r="H9" s="49"/>
      <c r="I9" s="49"/>
      <c r="J9" s="5"/>
      <c r="K9" s="9"/>
      <c r="L9" s="3"/>
      <c r="M9" s="3"/>
      <c r="N9" s="3"/>
      <c r="O9" s="3"/>
    </row>
    <row r="10" spans="1: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/>
      <c r="B12" s="3"/>
      <c r="C12" s="3"/>
      <c r="D12" s="10"/>
      <c r="E12" s="3"/>
      <c r="F12" s="3"/>
      <c r="G12" s="3"/>
      <c r="H12" s="10"/>
      <c r="I12" s="10"/>
      <c r="J12" s="3"/>
      <c r="K12" s="3"/>
      <c r="L12" s="3"/>
      <c r="M12" s="3"/>
      <c r="N12" s="3"/>
      <c r="O12" s="3"/>
    </row>
    <row r="13" spans="1:15">
      <c r="A13" s="3"/>
      <c r="B13" s="3"/>
      <c r="C13" s="3"/>
      <c r="D13" s="10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3" spans="1:16">
      <c r="M33" s="8"/>
      <c r="N33" s="8"/>
    </row>
    <row r="34" spans="1:16" ht="18">
      <c r="A34" s="50" t="s">
        <v>5</v>
      </c>
      <c r="B34" s="11" t="s">
        <v>6</v>
      </c>
      <c r="C34" s="11" t="s">
        <v>7</v>
      </c>
      <c r="D34" s="12" t="s">
        <v>8</v>
      </c>
      <c r="E34" s="11" t="s">
        <v>9</v>
      </c>
      <c r="F34" s="11" t="s">
        <v>10</v>
      </c>
      <c r="G34" s="11" t="s">
        <v>11</v>
      </c>
      <c r="H34" s="11" t="s">
        <v>12</v>
      </c>
      <c r="I34" s="11" t="s">
        <v>13</v>
      </c>
      <c r="J34" s="11" t="s">
        <v>14</v>
      </c>
      <c r="K34" s="11" t="s">
        <v>15</v>
      </c>
      <c r="L34" s="11" t="s">
        <v>16</v>
      </c>
      <c r="M34" s="11" t="s">
        <v>17</v>
      </c>
      <c r="N34" s="1" t="s">
        <v>18</v>
      </c>
      <c r="O34" s="13" t="s">
        <v>19</v>
      </c>
    </row>
    <row r="35" spans="1:16" ht="60">
      <c r="A35" s="51"/>
      <c r="B35" s="14" t="s">
        <v>20</v>
      </c>
      <c r="C35" s="14" t="s">
        <v>21</v>
      </c>
      <c r="D35" s="14" t="s">
        <v>22</v>
      </c>
      <c r="E35" s="14" t="s">
        <v>23</v>
      </c>
      <c r="F35" s="14" t="s">
        <v>24</v>
      </c>
      <c r="G35" s="14" t="s">
        <v>25</v>
      </c>
      <c r="H35" s="14" t="s">
        <v>26</v>
      </c>
      <c r="I35" s="14" t="s">
        <v>27</v>
      </c>
      <c r="J35" s="7" t="s">
        <v>28</v>
      </c>
      <c r="K35" s="7" t="s">
        <v>29</v>
      </c>
      <c r="L35" s="7" t="s">
        <v>30</v>
      </c>
      <c r="M35" s="14" t="s">
        <v>25</v>
      </c>
      <c r="N35" s="9" t="s">
        <v>31</v>
      </c>
      <c r="O35" s="14" t="s">
        <v>25</v>
      </c>
      <c r="P35" s="15"/>
    </row>
    <row r="36" spans="1:16" ht="36">
      <c r="A36" s="51"/>
      <c r="B36" s="14" t="s">
        <v>32</v>
      </c>
      <c r="C36" s="11" t="s">
        <v>32</v>
      </c>
      <c r="D36" s="16" t="s">
        <v>33</v>
      </c>
      <c r="E36" s="17" t="s">
        <v>34</v>
      </c>
      <c r="F36" s="14" t="s">
        <v>35</v>
      </c>
      <c r="G36" s="14" t="s">
        <v>35</v>
      </c>
      <c r="H36" s="14" t="s">
        <v>36</v>
      </c>
      <c r="I36" s="9" t="s">
        <v>36</v>
      </c>
      <c r="J36" s="18" t="s">
        <v>36</v>
      </c>
      <c r="K36" s="11" t="s">
        <v>36</v>
      </c>
      <c r="L36" s="11" t="s">
        <v>37</v>
      </c>
      <c r="M36" s="11" t="s">
        <v>38</v>
      </c>
      <c r="N36" s="9" t="s">
        <v>39</v>
      </c>
      <c r="O36" s="9" t="s">
        <v>39</v>
      </c>
      <c r="P36" s="15"/>
    </row>
    <row r="37" spans="1:16">
      <c r="A37" s="51"/>
      <c r="B37" s="19">
        <v>2.9</v>
      </c>
      <c r="C37" s="18">
        <v>0.1</v>
      </c>
      <c r="D37" s="20">
        <f>(0.17 + 0.12)/2</f>
        <v>0.14500000000000002</v>
      </c>
      <c r="E37" s="20">
        <f>(0.17-0.12) / 2</f>
        <v>2.5000000000000008E-2</v>
      </c>
      <c r="F37" s="19">
        <f>B37-D37</f>
        <v>2.7549999999999999</v>
      </c>
      <c r="G37" s="19">
        <f>SQRT(C37^2 +E37^2)</f>
        <v>0.10307764064044153</v>
      </c>
      <c r="H37" s="19">
        <v>34</v>
      </c>
      <c r="I37" s="18">
        <v>0.1</v>
      </c>
      <c r="J37" s="18">
        <v>5.0000000000000001E-3</v>
      </c>
      <c r="K37" s="18">
        <v>1E-3</v>
      </c>
      <c r="L37" s="19">
        <f>H37-J37</f>
        <v>33.994999999999997</v>
      </c>
      <c r="M37" s="19">
        <f>SQRT(I37^2+K37^2)</f>
        <v>0.10000499987500626</v>
      </c>
      <c r="N37" s="53">
        <f>LN(L40/L46)/(F46-F40)</f>
        <v>0.29606668931337576</v>
      </c>
      <c r="O37" s="37">
        <v>1.0687200000000001E-2</v>
      </c>
    </row>
    <row r="38" spans="1:16">
      <c r="A38" s="51"/>
      <c r="B38" s="21">
        <v>3.9</v>
      </c>
      <c r="C38" s="1">
        <v>0.1</v>
      </c>
      <c r="D38" s="22">
        <f>(0.17 + 0.12)/2</f>
        <v>0.14500000000000002</v>
      </c>
      <c r="E38" s="22">
        <f t="shared" ref="E38:E50" si="0">(0.17-0.12) / 2</f>
        <v>2.5000000000000008E-2</v>
      </c>
      <c r="F38" s="21">
        <f t="shared" ref="F38:F50" si="1">B38-D38</f>
        <v>3.7549999999999999</v>
      </c>
      <c r="G38" s="21">
        <f t="shared" ref="G38:G50" si="2">SQRT(C38^2 +E38^2)</f>
        <v>0.10307764064044153</v>
      </c>
      <c r="H38" s="21">
        <v>24.8</v>
      </c>
      <c r="I38" s="1">
        <v>0.1</v>
      </c>
      <c r="J38" s="1">
        <v>5.0000000000000001E-3</v>
      </c>
      <c r="K38" s="1">
        <v>1E-3</v>
      </c>
      <c r="L38" s="21">
        <f t="shared" ref="L38:L50" si="3">H38-J38</f>
        <v>24.795000000000002</v>
      </c>
      <c r="M38" s="21">
        <f t="shared" ref="M38:M50" si="4">SQRT(I38^2+K38^2)</f>
        <v>0.10000499987500626</v>
      </c>
      <c r="N38" s="54"/>
      <c r="O38" s="38"/>
    </row>
    <row r="39" spans="1:16">
      <c r="A39" s="51"/>
      <c r="B39" s="21">
        <v>4.5999999999999996</v>
      </c>
      <c r="C39" s="1">
        <v>0.1</v>
      </c>
      <c r="D39" s="22">
        <f>(0.17 + 0.12)/2</f>
        <v>0.14500000000000002</v>
      </c>
      <c r="E39" s="22">
        <f t="shared" si="0"/>
        <v>2.5000000000000008E-2</v>
      </c>
      <c r="F39" s="21">
        <f t="shared" si="1"/>
        <v>4.4550000000000001</v>
      </c>
      <c r="G39" s="21">
        <f t="shared" si="2"/>
        <v>0.10307764064044153</v>
      </c>
      <c r="H39" s="21">
        <v>19.600000000000001</v>
      </c>
      <c r="I39" s="1">
        <v>0.1</v>
      </c>
      <c r="J39" s="1">
        <v>5.0000000000000001E-3</v>
      </c>
      <c r="K39" s="1">
        <v>1E-3</v>
      </c>
      <c r="L39" s="21">
        <f t="shared" si="3"/>
        <v>19.595000000000002</v>
      </c>
      <c r="M39" s="21">
        <f t="shared" si="4"/>
        <v>0.10000499987500626</v>
      </c>
      <c r="N39" s="54"/>
      <c r="O39" s="38"/>
    </row>
    <row r="40" spans="1:16">
      <c r="A40" s="51"/>
      <c r="B40" s="21">
        <v>5.4</v>
      </c>
      <c r="C40" s="1">
        <v>0.1</v>
      </c>
      <c r="D40" s="22">
        <f t="shared" ref="D40:D50" si="5">(0.17 + 0.12)/2</f>
        <v>0.14500000000000002</v>
      </c>
      <c r="E40" s="22">
        <f t="shared" si="0"/>
        <v>2.5000000000000008E-2</v>
      </c>
      <c r="F40" s="21">
        <f t="shared" si="1"/>
        <v>5.2550000000000008</v>
      </c>
      <c r="G40" s="21">
        <f t="shared" si="2"/>
        <v>0.10307764064044153</v>
      </c>
      <c r="H40" s="21">
        <v>15.6</v>
      </c>
      <c r="I40" s="1">
        <v>0.1</v>
      </c>
      <c r="J40" s="1">
        <v>5.0000000000000001E-3</v>
      </c>
      <c r="K40" s="1">
        <v>1E-3</v>
      </c>
      <c r="L40" s="21">
        <f t="shared" si="3"/>
        <v>15.594999999999999</v>
      </c>
      <c r="M40" s="21">
        <f t="shared" si="4"/>
        <v>0.10000499987500626</v>
      </c>
      <c r="N40" s="54"/>
      <c r="O40" s="38"/>
    </row>
    <row r="41" spans="1:16">
      <c r="A41" s="51"/>
      <c r="B41" s="21">
        <v>6.3</v>
      </c>
      <c r="C41" s="1">
        <v>0.1</v>
      </c>
      <c r="D41" s="22">
        <f t="shared" si="5"/>
        <v>0.14500000000000002</v>
      </c>
      <c r="E41" s="22">
        <f t="shared" si="0"/>
        <v>2.5000000000000008E-2</v>
      </c>
      <c r="F41" s="21">
        <f t="shared" si="1"/>
        <v>6.1549999999999994</v>
      </c>
      <c r="G41" s="21">
        <f t="shared" si="2"/>
        <v>0.10307764064044153</v>
      </c>
      <c r="H41" s="21">
        <v>12</v>
      </c>
      <c r="I41" s="1">
        <v>0.1</v>
      </c>
      <c r="J41" s="1">
        <v>5.0000000000000001E-3</v>
      </c>
      <c r="K41" s="1">
        <v>1E-3</v>
      </c>
      <c r="L41" s="21">
        <f t="shared" si="3"/>
        <v>11.994999999999999</v>
      </c>
      <c r="M41" s="21">
        <f t="shared" si="4"/>
        <v>0.10000499987500626</v>
      </c>
      <c r="N41" s="54"/>
      <c r="O41" s="38"/>
    </row>
    <row r="42" spans="1:16">
      <c r="A42" s="51"/>
      <c r="B42" s="21">
        <v>6.9</v>
      </c>
      <c r="C42" s="1">
        <v>0.1</v>
      </c>
      <c r="D42" s="22">
        <f t="shared" si="5"/>
        <v>0.14500000000000002</v>
      </c>
      <c r="E42" s="22">
        <f t="shared" si="0"/>
        <v>2.5000000000000008E-2</v>
      </c>
      <c r="F42" s="21">
        <f t="shared" si="1"/>
        <v>6.7550000000000008</v>
      </c>
      <c r="G42" s="21">
        <f t="shared" si="2"/>
        <v>0.10307764064044153</v>
      </c>
      <c r="H42" s="21">
        <v>10.1</v>
      </c>
      <c r="I42" s="1">
        <v>0.1</v>
      </c>
      <c r="J42" s="1">
        <v>5.0000000000000001E-3</v>
      </c>
      <c r="K42" s="1">
        <v>1E-3</v>
      </c>
      <c r="L42" s="21">
        <f t="shared" si="3"/>
        <v>10.094999999999999</v>
      </c>
      <c r="M42" s="21">
        <f t="shared" si="4"/>
        <v>0.10000499987500626</v>
      </c>
      <c r="N42" s="54"/>
      <c r="O42" s="38"/>
    </row>
    <row r="43" spans="1:16">
      <c r="A43" s="51"/>
      <c r="B43" s="21">
        <v>7.5</v>
      </c>
      <c r="C43" s="1">
        <v>0.1</v>
      </c>
      <c r="D43" s="22">
        <f t="shared" si="5"/>
        <v>0.14500000000000002</v>
      </c>
      <c r="E43" s="22">
        <f t="shared" si="0"/>
        <v>2.5000000000000008E-2</v>
      </c>
      <c r="F43" s="21">
        <f t="shared" si="1"/>
        <v>7.3550000000000004</v>
      </c>
      <c r="G43" s="21">
        <f t="shared" si="2"/>
        <v>0.10307764064044153</v>
      </c>
      <c r="H43" s="21">
        <v>8.4</v>
      </c>
      <c r="I43" s="1">
        <v>0.1</v>
      </c>
      <c r="J43" s="1">
        <v>5.0000000000000001E-3</v>
      </c>
      <c r="K43" s="1">
        <v>1E-3</v>
      </c>
      <c r="L43" s="21">
        <f t="shared" si="3"/>
        <v>8.3949999999999996</v>
      </c>
      <c r="M43" s="21">
        <f t="shared" si="4"/>
        <v>0.10000499987500626</v>
      </c>
      <c r="N43" s="54"/>
      <c r="O43" s="38"/>
    </row>
    <row r="44" spans="1:16">
      <c r="A44" s="51"/>
      <c r="B44" s="21">
        <v>8.4</v>
      </c>
      <c r="C44" s="1">
        <v>0.1</v>
      </c>
      <c r="D44" s="22">
        <f t="shared" si="5"/>
        <v>0.14500000000000002</v>
      </c>
      <c r="E44" s="22">
        <f t="shared" si="0"/>
        <v>2.5000000000000008E-2</v>
      </c>
      <c r="F44" s="21">
        <f t="shared" si="1"/>
        <v>8.2550000000000008</v>
      </c>
      <c r="G44" s="21">
        <f t="shared" si="2"/>
        <v>0.10307764064044153</v>
      </c>
      <c r="H44" s="21">
        <v>6.6</v>
      </c>
      <c r="I44" s="1">
        <v>0.1</v>
      </c>
      <c r="J44" s="1">
        <v>5.0000000000000001E-3</v>
      </c>
      <c r="K44" s="1">
        <v>1E-3</v>
      </c>
      <c r="L44" s="21">
        <f t="shared" si="3"/>
        <v>6.5949999999999998</v>
      </c>
      <c r="M44" s="21">
        <f t="shared" si="4"/>
        <v>0.10000499987500626</v>
      </c>
      <c r="N44" s="54"/>
      <c r="O44" s="38"/>
    </row>
    <row r="45" spans="1:16">
      <c r="A45" s="51"/>
      <c r="B45" s="21">
        <v>9.1999999999999993</v>
      </c>
      <c r="C45" s="1">
        <v>0.1</v>
      </c>
      <c r="D45" s="22">
        <f t="shared" si="5"/>
        <v>0.14500000000000002</v>
      </c>
      <c r="E45" s="22">
        <f t="shared" si="0"/>
        <v>2.5000000000000008E-2</v>
      </c>
      <c r="F45" s="21">
        <f t="shared" si="1"/>
        <v>9.0549999999999997</v>
      </c>
      <c r="G45" s="21">
        <f t="shared" si="2"/>
        <v>0.10307764064044153</v>
      </c>
      <c r="H45" s="21">
        <v>5.2</v>
      </c>
      <c r="I45" s="1">
        <v>0.1</v>
      </c>
      <c r="J45" s="1">
        <v>5.0000000000000001E-3</v>
      </c>
      <c r="K45" s="1">
        <v>1E-3</v>
      </c>
      <c r="L45" s="21">
        <f t="shared" si="3"/>
        <v>5.1950000000000003</v>
      </c>
      <c r="M45" s="21">
        <f t="shared" si="4"/>
        <v>0.10000499987500626</v>
      </c>
      <c r="N45" s="54"/>
      <c r="O45" s="38"/>
    </row>
    <row r="46" spans="1:16">
      <c r="A46" s="51"/>
      <c r="B46" s="21">
        <v>10</v>
      </c>
      <c r="C46" s="1">
        <v>0.1</v>
      </c>
      <c r="D46" s="22">
        <f t="shared" si="5"/>
        <v>0.14500000000000002</v>
      </c>
      <c r="E46" s="22">
        <f t="shared" si="0"/>
        <v>2.5000000000000008E-2</v>
      </c>
      <c r="F46" s="21">
        <f t="shared" si="1"/>
        <v>9.8550000000000004</v>
      </c>
      <c r="G46" s="21">
        <f t="shared" si="2"/>
        <v>0.10307764064044153</v>
      </c>
      <c r="H46" s="21">
        <v>4</v>
      </c>
      <c r="I46" s="1">
        <v>0.1</v>
      </c>
      <c r="J46" s="1">
        <v>5.0000000000000001E-3</v>
      </c>
      <c r="K46" s="1">
        <v>1E-3</v>
      </c>
      <c r="L46" s="21">
        <f t="shared" si="3"/>
        <v>3.9950000000000001</v>
      </c>
      <c r="M46" s="21">
        <f t="shared" si="4"/>
        <v>0.10000499987500626</v>
      </c>
      <c r="N46" s="54"/>
      <c r="O46" s="38"/>
    </row>
    <row r="47" spans="1:16">
      <c r="A47" s="51"/>
      <c r="B47" s="21">
        <v>10.6</v>
      </c>
      <c r="C47" s="1">
        <v>0.1</v>
      </c>
      <c r="D47" s="22">
        <f t="shared" si="5"/>
        <v>0.14500000000000002</v>
      </c>
      <c r="E47" s="22">
        <f t="shared" si="0"/>
        <v>2.5000000000000008E-2</v>
      </c>
      <c r="F47" s="21">
        <f t="shared" si="1"/>
        <v>10.455</v>
      </c>
      <c r="G47" s="21">
        <f t="shared" si="2"/>
        <v>0.10307764064044153</v>
      </c>
      <c r="H47" s="21">
        <v>3.3</v>
      </c>
      <c r="I47" s="1">
        <v>0.1</v>
      </c>
      <c r="J47" s="1">
        <v>5.0000000000000001E-3</v>
      </c>
      <c r="K47" s="1">
        <v>1E-3</v>
      </c>
      <c r="L47" s="21">
        <f t="shared" si="3"/>
        <v>3.2949999999999999</v>
      </c>
      <c r="M47" s="21">
        <f t="shared" si="4"/>
        <v>0.10000499987500626</v>
      </c>
      <c r="N47" s="54"/>
      <c r="O47" s="38"/>
    </row>
    <row r="48" spans="1:16">
      <c r="A48" s="51"/>
      <c r="B48" s="21">
        <v>11.2</v>
      </c>
      <c r="C48" s="1">
        <v>0.1</v>
      </c>
      <c r="D48" s="22">
        <f t="shared" si="5"/>
        <v>0.14500000000000002</v>
      </c>
      <c r="E48" s="22">
        <f t="shared" si="0"/>
        <v>2.5000000000000008E-2</v>
      </c>
      <c r="F48" s="21">
        <f t="shared" si="1"/>
        <v>11.055</v>
      </c>
      <c r="G48" s="21">
        <f t="shared" si="2"/>
        <v>0.10307764064044153</v>
      </c>
      <c r="H48" s="21">
        <v>2.7</v>
      </c>
      <c r="I48" s="1">
        <v>0.1</v>
      </c>
      <c r="J48" s="1">
        <v>5.0000000000000001E-3</v>
      </c>
      <c r="K48" s="1">
        <v>1E-3</v>
      </c>
      <c r="L48" s="21">
        <f t="shared" si="3"/>
        <v>2.6950000000000003</v>
      </c>
      <c r="M48" s="21">
        <f t="shared" si="4"/>
        <v>0.10000499987500626</v>
      </c>
      <c r="N48" s="54"/>
      <c r="O48" s="38"/>
    </row>
    <row r="49" spans="1:26">
      <c r="A49" s="51"/>
      <c r="B49" s="21">
        <v>12.1</v>
      </c>
      <c r="C49" s="1">
        <v>0.1</v>
      </c>
      <c r="D49" s="22">
        <f t="shared" si="5"/>
        <v>0.14500000000000002</v>
      </c>
      <c r="E49" s="22">
        <f t="shared" si="0"/>
        <v>2.5000000000000008E-2</v>
      </c>
      <c r="F49" s="21">
        <f t="shared" si="1"/>
        <v>11.955</v>
      </c>
      <c r="G49" s="21">
        <f t="shared" si="2"/>
        <v>0.10307764064044153</v>
      </c>
      <c r="H49" s="21">
        <v>2.2000000000000002</v>
      </c>
      <c r="I49" s="1">
        <v>0.1</v>
      </c>
      <c r="J49" s="1">
        <v>5.0000000000000001E-3</v>
      </c>
      <c r="K49" s="1">
        <v>1E-3</v>
      </c>
      <c r="L49" s="21">
        <f t="shared" si="3"/>
        <v>2.1950000000000003</v>
      </c>
      <c r="M49" s="21">
        <f t="shared" si="4"/>
        <v>0.10000499987500626</v>
      </c>
      <c r="N49" s="54"/>
      <c r="O49" s="38"/>
    </row>
    <row r="50" spans="1:26">
      <c r="A50" s="52"/>
      <c r="B50" s="23">
        <v>13.2</v>
      </c>
      <c r="C50" s="8">
        <v>0.1</v>
      </c>
      <c r="D50" s="24">
        <f t="shared" si="5"/>
        <v>0.14500000000000002</v>
      </c>
      <c r="E50" s="22">
        <f t="shared" si="0"/>
        <v>2.5000000000000008E-2</v>
      </c>
      <c r="F50" s="23">
        <f t="shared" si="1"/>
        <v>13.055</v>
      </c>
      <c r="G50" s="23">
        <f t="shared" si="2"/>
        <v>0.10307764064044153</v>
      </c>
      <c r="H50" s="23">
        <v>1.6</v>
      </c>
      <c r="I50" s="8">
        <v>0.1</v>
      </c>
      <c r="J50" s="8">
        <v>5.0000000000000001E-3</v>
      </c>
      <c r="K50" s="8">
        <v>1E-3</v>
      </c>
      <c r="L50" s="23">
        <f t="shared" si="3"/>
        <v>1.5950000000000002</v>
      </c>
      <c r="M50" s="23">
        <f t="shared" si="4"/>
        <v>0.10000499987500626</v>
      </c>
      <c r="N50" s="55"/>
      <c r="O50" s="39"/>
    </row>
    <row r="51" spans="1:26">
      <c r="E51" s="11"/>
      <c r="N51" s="8"/>
    </row>
    <row r="52" spans="1:26" ht="18">
      <c r="A52" s="56" t="s">
        <v>40</v>
      </c>
      <c r="B52" s="11" t="s">
        <v>6</v>
      </c>
      <c r="C52" s="11" t="s">
        <v>7</v>
      </c>
      <c r="D52" s="12" t="s">
        <v>8</v>
      </c>
      <c r="E52" s="11" t="s">
        <v>9</v>
      </c>
      <c r="F52" s="11" t="s">
        <v>10</v>
      </c>
      <c r="G52" s="11" t="s">
        <v>11</v>
      </c>
      <c r="H52" s="11" t="s">
        <v>12</v>
      </c>
      <c r="I52" s="11" t="s">
        <v>13</v>
      </c>
      <c r="J52" s="11" t="s">
        <v>14</v>
      </c>
      <c r="K52" s="11" t="s">
        <v>15</v>
      </c>
      <c r="L52" s="11" t="s">
        <v>16</v>
      </c>
      <c r="M52" s="11" t="s">
        <v>17</v>
      </c>
      <c r="N52" s="1" t="s">
        <v>18</v>
      </c>
      <c r="O52" s="13" t="s">
        <v>19</v>
      </c>
    </row>
    <row r="53" spans="1:26" ht="60">
      <c r="A53" s="57"/>
      <c r="B53" s="14" t="s">
        <v>20</v>
      </c>
      <c r="C53" s="14" t="s">
        <v>21</v>
      </c>
      <c r="D53" s="14" t="s">
        <v>22</v>
      </c>
      <c r="E53" s="14" t="s">
        <v>23</v>
      </c>
      <c r="F53" s="14" t="s">
        <v>24</v>
      </c>
      <c r="G53" s="14" t="s">
        <v>25</v>
      </c>
      <c r="H53" s="14" t="s">
        <v>26</v>
      </c>
      <c r="I53" s="14" t="s">
        <v>27</v>
      </c>
      <c r="J53" s="7" t="s">
        <v>28</v>
      </c>
      <c r="K53" s="7" t="s">
        <v>29</v>
      </c>
      <c r="L53" s="7" t="s">
        <v>30</v>
      </c>
      <c r="M53" s="14" t="s">
        <v>25</v>
      </c>
      <c r="N53" s="9" t="s">
        <v>31</v>
      </c>
      <c r="O53" s="25" t="s">
        <v>25</v>
      </c>
    </row>
    <row r="54" spans="1:26" ht="36">
      <c r="A54" s="57"/>
      <c r="B54" s="14" t="s">
        <v>32</v>
      </c>
      <c r="C54" s="11" t="s">
        <v>32</v>
      </c>
      <c r="D54" s="16" t="s">
        <v>33</v>
      </c>
      <c r="E54" s="17" t="s">
        <v>34</v>
      </c>
      <c r="F54" s="14" t="s">
        <v>35</v>
      </c>
      <c r="G54" s="14" t="s">
        <v>35</v>
      </c>
      <c r="H54" s="14" t="s">
        <v>36</v>
      </c>
      <c r="I54" s="9" t="s">
        <v>36</v>
      </c>
      <c r="J54" s="18" t="s">
        <v>36</v>
      </c>
      <c r="K54" s="11" t="s">
        <v>36</v>
      </c>
      <c r="L54" s="11" t="s">
        <v>37</v>
      </c>
      <c r="M54" s="11" t="s">
        <v>38</v>
      </c>
      <c r="N54" s="9" t="s">
        <v>41</v>
      </c>
      <c r="O54" s="25" t="s">
        <v>41</v>
      </c>
    </row>
    <row r="55" spans="1:26">
      <c r="A55" s="57"/>
      <c r="B55" s="18">
        <v>2.2999999999999998</v>
      </c>
      <c r="C55" s="18">
        <v>0.1</v>
      </c>
      <c r="D55" s="20">
        <f>(0.17 + 0.12)/2</f>
        <v>0.14500000000000002</v>
      </c>
      <c r="E55" s="20">
        <f>(0.17-0.12) / 2</f>
        <v>2.5000000000000008E-2</v>
      </c>
      <c r="F55" s="19">
        <f>B55-D55</f>
        <v>2.1549999999999998</v>
      </c>
      <c r="G55" s="19">
        <f>SQRT(C55^2 +E55^2)</f>
        <v>0.10307764064044153</v>
      </c>
      <c r="H55" s="19">
        <v>15.6</v>
      </c>
      <c r="I55" s="18">
        <v>0.1</v>
      </c>
      <c r="J55" s="18">
        <v>5.0000000000000001E-3</v>
      </c>
      <c r="K55" s="18">
        <v>1E-3</v>
      </c>
      <c r="L55" s="19">
        <f>H55-J55</f>
        <v>15.594999999999999</v>
      </c>
      <c r="M55" s="21">
        <f>SQRT(I55^2+K55^2)</f>
        <v>0.10000499987500626</v>
      </c>
      <c r="N55" s="53">
        <f>LN(L58/L63)/(F63-F58)</f>
        <v>0.68269353671606448</v>
      </c>
      <c r="O55" s="37">
        <v>7.9688099999999998E-2</v>
      </c>
    </row>
    <row r="56" spans="1:26">
      <c r="A56" s="57"/>
      <c r="B56" s="1">
        <v>3.4</v>
      </c>
      <c r="C56" s="1">
        <v>0.1</v>
      </c>
      <c r="D56" s="22">
        <f>(0.17 + 0.12)/2</f>
        <v>0.14500000000000002</v>
      </c>
      <c r="E56" s="22">
        <f t="shared" ref="E56:E66" si="6">(0.17-0.12) / 2</f>
        <v>2.5000000000000008E-2</v>
      </c>
      <c r="F56" s="21">
        <f t="shared" ref="F56:F66" si="7">B56-D56</f>
        <v>3.2549999999999999</v>
      </c>
      <c r="G56" s="21">
        <f t="shared" ref="G56:G66" si="8">SQRT(C56^2 +E56^2)</f>
        <v>0.10307764064044153</v>
      </c>
      <c r="H56" s="21">
        <v>6.9</v>
      </c>
      <c r="I56" s="1">
        <v>0.1</v>
      </c>
      <c r="J56" s="1">
        <v>5.0000000000000001E-3</v>
      </c>
      <c r="K56" s="1">
        <v>1E-3</v>
      </c>
      <c r="L56" s="21">
        <f t="shared" ref="L56:L66" si="9">H56-J56</f>
        <v>6.8950000000000005</v>
      </c>
      <c r="M56" s="21">
        <f t="shared" ref="M56:M66" si="10">SQRT(I56^2+K56^2)</f>
        <v>0.10000499987500626</v>
      </c>
      <c r="N56" s="54"/>
      <c r="O56" s="38"/>
    </row>
    <row r="57" spans="1:26">
      <c r="A57" s="57"/>
      <c r="B57" s="1">
        <v>3.9</v>
      </c>
      <c r="C57" s="1">
        <v>0.1</v>
      </c>
      <c r="D57" s="22">
        <f>(0.17 + 0.12)/2</f>
        <v>0.14500000000000002</v>
      </c>
      <c r="E57" s="22">
        <f t="shared" si="6"/>
        <v>2.5000000000000008E-2</v>
      </c>
      <c r="F57" s="21">
        <f t="shared" si="7"/>
        <v>3.7549999999999999</v>
      </c>
      <c r="G57" s="21">
        <f t="shared" si="8"/>
        <v>0.10307764064044153</v>
      </c>
      <c r="H57" s="21">
        <v>5</v>
      </c>
      <c r="I57" s="1">
        <v>0.1</v>
      </c>
      <c r="J57" s="1">
        <v>5.0000000000000001E-3</v>
      </c>
      <c r="K57" s="1">
        <v>1E-3</v>
      </c>
      <c r="L57" s="21">
        <f t="shared" si="9"/>
        <v>4.9950000000000001</v>
      </c>
      <c r="M57" s="21">
        <f t="shared" si="10"/>
        <v>0.10000499987500626</v>
      </c>
      <c r="N57" s="54"/>
      <c r="O57" s="38"/>
    </row>
    <row r="58" spans="1:26">
      <c r="A58" s="57"/>
      <c r="B58" s="1">
        <v>4.4000000000000004</v>
      </c>
      <c r="C58" s="1">
        <v>0.1</v>
      </c>
      <c r="D58" s="22">
        <f t="shared" ref="D58:D66" si="11">(0.17 + 0.12)/2</f>
        <v>0.14500000000000002</v>
      </c>
      <c r="E58" s="22">
        <f t="shared" si="6"/>
        <v>2.5000000000000008E-2</v>
      </c>
      <c r="F58" s="21">
        <f t="shared" si="7"/>
        <v>4.2550000000000008</v>
      </c>
      <c r="G58" s="21">
        <f t="shared" si="8"/>
        <v>0.10307764064044153</v>
      </c>
      <c r="H58" s="21">
        <v>3.5</v>
      </c>
      <c r="I58" s="1">
        <v>0.1</v>
      </c>
      <c r="J58" s="1">
        <v>5.0000000000000001E-3</v>
      </c>
      <c r="K58" s="1">
        <v>1E-3</v>
      </c>
      <c r="L58" s="21">
        <f t="shared" si="9"/>
        <v>3.4950000000000001</v>
      </c>
      <c r="M58" s="21">
        <f t="shared" si="10"/>
        <v>0.10000499987500626</v>
      </c>
      <c r="N58" s="54"/>
      <c r="O58" s="38"/>
    </row>
    <row r="59" spans="1:26">
      <c r="A59" s="57"/>
      <c r="B59" s="1">
        <v>4.7</v>
      </c>
      <c r="C59" s="1">
        <v>0.1</v>
      </c>
      <c r="D59" s="22">
        <f t="shared" si="11"/>
        <v>0.14500000000000002</v>
      </c>
      <c r="E59" s="22">
        <f t="shared" si="6"/>
        <v>2.5000000000000008E-2</v>
      </c>
      <c r="F59" s="21">
        <f t="shared" si="7"/>
        <v>4.5549999999999997</v>
      </c>
      <c r="G59" s="21">
        <f t="shared" si="8"/>
        <v>0.10307764064044153</v>
      </c>
      <c r="H59" s="21">
        <v>2.7</v>
      </c>
      <c r="I59" s="1">
        <v>0.1</v>
      </c>
      <c r="J59" s="1">
        <v>5.0000000000000001E-3</v>
      </c>
      <c r="K59" s="1">
        <v>1E-3</v>
      </c>
      <c r="L59" s="21">
        <f t="shared" si="9"/>
        <v>2.6950000000000003</v>
      </c>
      <c r="M59" s="21">
        <f t="shared" si="10"/>
        <v>0.10000499987500626</v>
      </c>
      <c r="N59" s="54"/>
      <c r="O59" s="38"/>
    </row>
    <row r="60" spans="1:26">
      <c r="A60" s="57"/>
      <c r="B60" s="1">
        <v>5.0999999999999996</v>
      </c>
      <c r="C60" s="1">
        <v>0.1</v>
      </c>
      <c r="D60" s="22">
        <f t="shared" si="11"/>
        <v>0.14500000000000002</v>
      </c>
      <c r="E60" s="22">
        <f t="shared" si="6"/>
        <v>2.5000000000000008E-2</v>
      </c>
      <c r="F60" s="21">
        <f t="shared" si="7"/>
        <v>4.9550000000000001</v>
      </c>
      <c r="G60" s="21">
        <f t="shared" si="8"/>
        <v>0.10307764064044153</v>
      </c>
      <c r="H60" s="21">
        <v>2.2000000000000002</v>
      </c>
      <c r="I60" s="1">
        <v>0.1</v>
      </c>
      <c r="J60" s="1">
        <v>5.0000000000000001E-3</v>
      </c>
      <c r="K60" s="1">
        <v>1E-3</v>
      </c>
      <c r="L60" s="21">
        <f t="shared" si="9"/>
        <v>2.1950000000000003</v>
      </c>
      <c r="M60" s="21">
        <f t="shared" si="10"/>
        <v>0.10000499987500626</v>
      </c>
      <c r="N60" s="54"/>
      <c r="O60" s="38"/>
    </row>
    <row r="61" spans="1:26">
      <c r="A61" s="57"/>
      <c r="B61" s="1">
        <v>5.4</v>
      </c>
      <c r="C61" s="1">
        <v>0.1</v>
      </c>
      <c r="D61" s="22">
        <f t="shared" si="11"/>
        <v>0.14500000000000002</v>
      </c>
      <c r="E61" s="22">
        <f t="shared" si="6"/>
        <v>2.5000000000000008E-2</v>
      </c>
      <c r="F61" s="21">
        <f t="shared" si="7"/>
        <v>5.2550000000000008</v>
      </c>
      <c r="G61" s="21">
        <f t="shared" si="8"/>
        <v>0.10307764064044153</v>
      </c>
      <c r="H61" s="21">
        <v>1.8</v>
      </c>
      <c r="I61" s="1">
        <v>0.1</v>
      </c>
      <c r="J61" s="1">
        <v>5.0000000000000001E-3</v>
      </c>
      <c r="K61" s="1">
        <v>1E-3</v>
      </c>
      <c r="L61" s="21">
        <f t="shared" si="9"/>
        <v>1.7950000000000002</v>
      </c>
      <c r="M61" s="21">
        <f t="shared" si="10"/>
        <v>0.10000499987500626</v>
      </c>
      <c r="N61" s="54"/>
      <c r="O61" s="38"/>
    </row>
    <row r="62" spans="1:26">
      <c r="A62" s="57"/>
      <c r="B62" s="1">
        <v>5.7</v>
      </c>
      <c r="C62" s="1">
        <v>0.1</v>
      </c>
      <c r="D62" s="22">
        <f t="shared" si="11"/>
        <v>0.14500000000000002</v>
      </c>
      <c r="E62" s="22">
        <f t="shared" si="6"/>
        <v>2.5000000000000008E-2</v>
      </c>
      <c r="F62" s="21">
        <f t="shared" si="7"/>
        <v>5.5549999999999997</v>
      </c>
      <c r="G62" s="21">
        <f t="shared" si="8"/>
        <v>0.10307764064044153</v>
      </c>
      <c r="H62" s="21">
        <v>1.4</v>
      </c>
      <c r="I62" s="1">
        <v>0.1</v>
      </c>
      <c r="J62" s="1">
        <v>5.0000000000000001E-3</v>
      </c>
      <c r="K62" s="1">
        <v>1E-3</v>
      </c>
      <c r="L62" s="21">
        <f t="shared" si="9"/>
        <v>1.395</v>
      </c>
      <c r="M62" s="21">
        <f t="shared" si="10"/>
        <v>0.10000499987500626</v>
      </c>
      <c r="N62" s="54"/>
      <c r="O62" s="38"/>
    </row>
    <row r="63" spans="1:26">
      <c r="A63" s="57"/>
      <c r="B63" s="1">
        <v>6.1</v>
      </c>
      <c r="C63" s="1">
        <v>0.1</v>
      </c>
      <c r="D63" s="22">
        <f t="shared" si="11"/>
        <v>0.14500000000000002</v>
      </c>
      <c r="E63" s="22">
        <f t="shared" si="6"/>
        <v>2.5000000000000008E-2</v>
      </c>
      <c r="F63" s="21">
        <f t="shared" si="7"/>
        <v>5.9550000000000001</v>
      </c>
      <c r="G63" s="21">
        <f t="shared" si="8"/>
        <v>0.10307764064044153</v>
      </c>
      <c r="H63" s="21">
        <v>1.1000000000000001</v>
      </c>
      <c r="I63" s="1">
        <v>0.1</v>
      </c>
      <c r="J63" s="1">
        <v>5.0000000000000001E-3</v>
      </c>
      <c r="K63" s="1">
        <v>1E-3</v>
      </c>
      <c r="L63" s="21">
        <f t="shared" si="9"/>
        <v>1.0950000000000002</v>
      </c>
      <c r="M63" s="21">
        <f t="shared" si="10"/>
        <v>0.10000499987500626</v>
      </c>
      <c r="N63" s="54"/>
      <c r="O63" s="38"/>
    </row>
    <row r="64" spans="1:26">
      <c r="A64" s="57"/>
      <c r="B64" s="1">
        <v>6.5</v>
      </c>
      <c r="C64" s="1">
        <v>0.1</v>
      </c>
      <c r="D64" s="22">
        <f t="shared" si="11"/>
        <v>0.14500000000000002</v>
      </c>
      <c r="E64" s="22">
        <f t="shared" si="6"/>
        <v>2.5000000000000008E-2</v>
      </c>
      <c r="F64" s="21">
        <f t="shared" si="7"/>
        <v>6.3550000000000004</v>
      </c>
      <c r="G64" s="21">
        <f t="shared" si="8"/>
        <v>0.10307764064044153</v>
      </c>
      <c r="H64" s="21">
        <v>0.9</v>
      </c>
      <c r="I64" s="1">
        <v>0.1</v>
      </c>
      <c r="J64" s="1">
        <v>5.0000000000000001E-3</v>
      </c>
      <c r="K64" s="1">
        <v>1E-3</v>
      </c>
      <c r="L64" s="21">
        <f t="shared" si="9"/>
        <v>0.89500000000000002</v>
      </c>
      <c r="M64" s="21">
        <f t="shared" si="10"/>
        <v>0.10000499987500626</v>
      </c>
      <c r="N64" s="54"/>
      <c r="O64" s="38"/>
      <c r="Z64" s="21"/>
    </row>
    <row r="65" spans="1:16">
      <c r="A65" s="57"/>
      <c r="B65" s="21">
        <v>7</v>
      </c>
      <c r="C65" s="1">
        <v>0.1</v>
      </c>
      <c r="D65" s="22">
        <f t="shared" si="11"/>
        <v>0.14500000000000002</v>
      </c>
      <c r="E65" s="22">
        <f t="shared" si="6"/>
        <v>2.5000000000000008E-2</v>
      </c>
      <c r="F65" s="21">
        <f t="shared" si="7"/>
        <v>6.8550000000000004</v>
      </c>
      <c r="G65" s="21">
        <f t="shared" si="8"/>
        <v>0.10307764064044153</v>
      </c>
      <c r="H65" s="21">
        <v>0.6</v>
      </c>
      <c r="I65" s="1">
        <v>0.1</v>
      </c>
      <c r="J65" s="1">
        <v>5.0000000000000001E-3</v>
      </c>
      <c r="K65" s="1">
        <v>1E-3</v>
      </c>
      <c r="L65" s="21">
        <f t="shared" si="9"/>
        <v>0.59499999999999997</v>
      </c>
      <c r="M65" s="21">
        <f t="shared" si="10"/>
        <v>0.10000499987500626</v>
      </c>
      <c r="N65" s="54"/>
      <c r="O65" s="38"/>
    </row>
    <row r="66" spans="1:16">
      <c r="A66" s="58"/>
      <c r="B66" s="8">
        <v>9.9</v>
      </c>
      <c r="C66" s="8">
        <v>0.1</v>
      </c>
      <c r="D66" s="24">
        <f t="shared" si="11"/>
        <v>0.14500000000000002</v>
      </c>
      <c r="E66" s="24">
        <f t="shared" si="6"/>
        <v>2.5000000000000008E-2</v>
      </c>
      <c r="F66" s="23">
        <f t="shared" si="7"/>
        <v>9.7550000000000008</v>
      </c>
      <c r="G66" s="23">
        <f t="shared" si="8"/>
        <v>0.10307764064044153</v>
      </c>
      <c r="H66" s="23">
        <v>0.2</v>
      </c>
      <c r="I66" s="8">
        <v>0.1</v>
      </c>
      <c r="J66" s="8">
        <v>5.0000000000000001E-3</v>
      </c>
      <c r="K66" s="8">
        <v>1E-3</v>
      </c>
      <c r="L66" s="23">
        <f t="shared" si="9"/>
        <v>0.19500000000000001</v>
      </c>
      <c r="M66" s="23">
        <f t="shared" si="10"/>
        <v>0.10000499987500626</v>
      </c>
      <c r="N66" s="55"/>
      <c r="O66" s="39"/>
    </row>
    <row r="67" spans="1:16">
      <c r="A67" s="15"/>
      <c r="N67" s="8"/>
      <c r="O67" s="8"/>
    </row>
    <row r="68" spans="1:16" ht="18">
      <c r="A68" s="59" t="s">
        <v>42</v>
      </c>
      <c r="B68" s="11" t="s">
        <v>6</v>
      </c>
      <c r="C68" s="11" t="s">
        <v>7</v>
      </c>
      <c r="D68" s="12" t="s">
        <v>8</v>
      </c>
      <c r="E68" s="11" t="s">
        <v>9</v>
      </c>
      <c r="F68" s="11" t="s">
        <v>10</v>
      </c>
      <c r="G68" s="11" t="s">
        <v>11</v>
      </c>
      <c r="H68" s="11" t="s">
        <v>12</v>
      </c>
      <c r="I68" s="11" t="s">
        <v>13</v>
      </c>
      <c r="J68" s="11" t="s">
        <v>14</v>
      </c>
      <c r="K68" s="11" t="s">
        <v>15</v>
      </c>
      <c r="L68" s="11" t="s">
        <v>16</v>
      </c>
      <c r="M68" s="11" t="s">
        <v>17</v>
      </c>
      <c r="N68" s="1" t="s">
        <v>18</v>
      </c>
      <c r="O68" s="13" t="s">
        <v>19</v>
      </c>
      <c r="P68" s="15"/>
    </row>
    <row r="69" spans="1:16" ht="60">
      <c r="A69" s="60"/>
      <c r="B69" s="14" t="s">
        <v>20</v>
      </c>
      <c r="C69" s="14" t="s">
        <v>21</v>
      </c>
      <c r="D69" s="14" t="s">
        <v>22</v>
      </c>
      <c r="E69" s="14" t="s">
        <v>23</v>
      </c>
      <c r="F69" s="14" t="s">
        <v>24</v>
      </c>
      <c r="G69" s="14" t="s">
        <v>25</v>
      </c>
      <c r="H69" s="14" t="s">
        <v>26</v>
      </c>
      <c r="I69" s="14" t="s">
        <v>27</v>
      </c>
      <c r="J69" s="7" t="s">
        <v>28</v>
      </c>
      <c r="K69" s="7" t="s">
        <v>29</v>
      </c>
      <c r="L69" s="7" t="s">
        <v>30</v>
      </c>
      <c r="M69" s="14" t="s">
        <v>25</v>
      </c>
      <c r="N69" s="9" t="s">
        <v>31</v>
      </c>
      <c r="O69" s="25" t="s">
        <v>25</v>
      </c>
    </row>
    <row r="70" spans="1:16" ht="36">
      <c r="A70" s="60"/>
      <c r="B70" s="14" t="s">
        <v>32</v>
      </c>
      <c r="C70" s="11" t="s">
        <v>32</v>
      </c>
      <c r="D70" s="16" t="s">
        <v>33</v>
      </c>
      <c r="E70" s="17" t="s">
        <v>34</v>
      </c>
      <c r="F70" s="14" t="s">
        <v>35</v>
      </c>
      <c r="G70" s="14" t="s">
        <v>35</v>
      </c>
      <c r="H70" s="14" t="s">
        <v>36</v>
      </c>
      <c r="I70" s="9" t="s">
        <v>36</v>
      </c>
      <c r="J70" s="18" t="s">
        <v>36</v>
      </c>
      <c r="K70" s="11" t="s">
        <v>36</v>
      </c>
      <c r="L70" s="11" t="s">
        <v>37</v>
      </c>
      <c r="M70" s="11" t="s">
        <v>38</v>
      </c>
      <c r="N70" s="9" t="s">
        <v>43</v>
      </c>
      <c r="O70" s="25" t="s">
        <v>44</v>
      </c>
    </row>
    <row r="71" spans="1:16">
      <c r="A71" s="60"/>
      <c r="B71" s="18">
        <v>3.4</v>
      </c>
      <c r="C71" s="18">
        <v>0.1</v>
      </c>
      <c r="D71" s="20">
        <f>(0.17 + 0.12)/2</f>
        <v>0.14500000000000002</v>
      </c>
      <c r="E71" s="20">
        <f>(0.17-0.12) / 2</f>
        <v>2.5000000000000008E-2</v>
      </c>
      <c r="F71" s="19">
        <f>B71-D71</f>
        <v>3.2549999999999999</v>
      </c>
      <c r="G71" s="19">
        <f>SQRT(C71^2 +E71^2)</f>
        <v>0.10307764064044153</v>
      </c>
      <c r="H71" s="19">
        <v>18.600000000000001</v>
      </c>
      <c r="I71" s="18">
        <v>0.1</v>
      </c>
      <c r="J71" s="18">
        <v>5.0000000000000001E-3</v>
      </c>
      <c r="K71" s="18">
        <v>1E-3</v>
      </c>
      <c r="L71" s="19">
        <f>H71-J71</f>
        <v>18.595000000000002</v>
      </c>
      <c r="M71" s="21">
        <f>SQRT(I71^2+K71^2)</f>
        <v>0.10000499987500626</v>
      </c>
      <c r="N71" s="53">
        <f>LN(L74/L80)/(F80-F74)</f>
        <v>0.39002609461669047</v>
      </c>
      <c r="O71" s="37">
        <v>6.2851299999999999E-2</v>
      </c>
    </row>
    <row r="72" spans="1:16">
      <c r="A72" s="60"/>
      <c r="B72" s="1">
        <v>4.5</v>
      </c>
      <c r="C72" s="1">
        <v>0.1</v>
      </c>
      <c r="D72" s="22">
        <f>(0.17 + 0.12)/2</f>
        <v>0.14500000000000002</v>
      </c>
      <c r="E72" s="22">
        <f t="shared" ref="E72:E83" si="12">(0.17-0.12) / 2</f>
        <v>2.5000000000000008E-2</v>
      </c>
      <c r="F72" s="21">
        <f t="shared" ref="F72:F83" si="13">B72-D72</f>
        <v>4.3550000000000004</v>
      </c>
      <c r="G72" s="21">
        <f t="shared" ref="G72:G83" si="14">SQRT(C72^2 +E72^2)</f>
        <v>0.10307764064044153</v>
      </c>
      <c r="H72" s="21">
        <v>14.7</v>
      </c>
      <c r="I72" s="1">
        <v>0.1</v>
      </c>
      <c r="J72" s="1">
        <v>5.0000000000000001E-3</v>
      </c>
      <c r="K72" s="1">
        <v>1E-3</v>
      </c>
      <c r="L72" s="21">
        <f t="shared" ref="L72:L83" si="15">H72-J72</f>
        <v>14.694999999999999</v>
      </c>
      <c r="M72" s="21">
        <f t="shared" ref="M72:M83" si="16">SQRT(I72^2+K72^2)</f>
        <v>0.10000499987500626</v>
      </c>
      <c r="N72" s="54"/>
      <c r="O72" s="38"/>
    </row>
    <row r="73" spans="1:16">
      <c r="A73" s="60"/>
      <c r="B73" s="1">
        <v>4.9000000000000004</v>
      </c>
      <c r="C73" s="1">
        <v>0.1</v>
      </c>
      <c r="D73" s="22">
        <f>(0.17 + 0.12)/2</f>
        <v>0.14500000000000002</v>
      </c>
      <c r="E73" s="22">
        <f t="shared" si="12"/>
        <v>2.5000000000000008E-2</v>
      </c>
      <c r="F73" s="21">
        <f t="shared" si="13"/>
        <v>4.7550000000000008</v>
      </c>
      <c r="G73" s="21">
        <f t="shared" si="14"/>
        <v>0.10307764064044153</v>
      </c>
      <c r="H73" s="21">
        <v>11.8</v>
      </c>
      <c r="I73" s="1">
        <v>0.1</v>
      </c>
      <c r="J73" s="1">
        <v>5.0000000000000001E-3</v>
      </c>
      <c r="K73" s="1">
        <v>1E-3</v>
      </c>
      <c r="L73" s="21">
        <f t="shared" si="15"/>
        <v>11.795</v>
      </c>
      <c r="M73" s="21">
        <f t="shared" si="16"/>
        <v>0.10000499987500626</v>
      </c>
      <c r="N73" s="54"/>
      <c r="O73" s="38"/>
    </row>
    <row r="74" spans="1:16">
      <c r="A74" s="60"/>
      <c r="B74" s="1">
        <v>5.9</v>
      </c>
      <c r="C74" s="1">
        <v>0.1</v>
      </c>
      <c r="D74" s="22">
        <f t="shared" ref="D74:D83" si="17">(0.17 + 0.12)/2</f>
        <v>0.14500000000000002</v>
      </c>
      <c r="E74" s="22">
        <f t="shared" si="12"/>
        <v>2.5000000000000008E-2</v>
      </c>
      <c r="F74" s="21">
        <f t="shared" si="13"/>
        <v>5.7550000000000008</v>
      </c>
      <c r="G74" s="21">
        <f t="shared" si="14"/>
        <v>0.10307764064044153</v>
      </c>
      <c r="H74" s="21">
        <v>8</v>
      </c>
      <c r="I74" s="1">
        <v>0.1</v>
      </c>
      <c r="J74" s="1">
        <v>5.0000000000000001E-3</v>
      </c>
      <c r="K74" s="1">
        <v>1E-3</v>
      </c>
      <c r="L74" s="21">
        <f t="shared" si="15"/>
        <v>7.9950000000000001</v>
      </c>
      <c r="M74" s="21">
        <f t="shared" si="16"/>
        <v>0.10000499987500626</v>
      </c>
      <c r="N74" s="54"/>
      <c r="O74" s="38"/>
    </row>
    <row r="75" spans="1:16">
      <c r="A75" s="60"/>
      <c r="B75" s="1">
        <v>6.8</v>
      </c>
      <c r="C75" s="1">
        <v>0.1</v>
      </c>
      <c r="D75" s="22">
        <f t="shared" si="17"/>
        <v>0.14500000000000002</v>
      </c>
      <c r="E75" s="22">
        <f t="shared" si="12"/>
        <v>2.5000000000000008E-2</v>
      </c>
      <c r="F75" s="21">
        <f t="shared" si="13"/>
        <v>6.6549999999999994</v>
      </c>
      <c r="G75" s="21">
        <f t="shared" si="14"/>
        <v>0.10307764064044153</v>
      </c>
      <c r="H75" s="21">
        <v>5.8</v>
      </c>
      <c r="I75" s="1">
        <v>0.1</v>
      </c>
      <c r="J75" s="1">
        <v>5.0000000000000001E-3</v>
      </c>
      <c r="K75" s="1">
        <v>1E-3</v>
      </c>
      <c r="L75" s="21">
        <f t="shared" si="15"/>
        <v>5.7949999999999999</v>
      </c>
      <c r="M75" s="21">
        <f t="shared" si="16"/>
        <v>0.10000499987500626</v>
      </c>
      <c r="N75" s="54"/>
      <c r="O75" s="38"/>
    </row>
    <row r="76" spans="1:16">
      <c r="A76" s="60"/>
      <c r="B76" s="1">
        <v>7.1</v>
      </c>
      <c r="C76" s="1">
        <v>0.1</v>
      </c>
      <c r="D76" s="22">
        <f t="shared" si="17"/>
        <v>0.14500000000000002</v>
      </c>
      <c r="E76" s="22">
        <f t="shared" si="12"/>
        <v>2.5000000000000008E-2</v>
      </c>
      <c r="F76" s="21">
        <f t="shared" si="13"/>
        <v>6.9550000000000001</v>
      </c>
      <c r="G76" s="21">
        <f t="shared" si="14"/>
        <v>0.10307764064044153</v>
      </c>
      <c r="H76" s="21">
        <v>4.8</v>
      </c>
      <c r="I76" s="1">
        <v>0.1</v>
      </c>
      <c r="J76" s="1">
        <v>5.0000000000000001E-3</v>
      </c>
      <c r="K76" s="1">
        <v>1E-3</v>
      </c>
      <c r="L76" s="21">
        <f t="shared" si="15"/>
        <v>4.7949999999999999</v>
      </c>
      <c r="M76" s="21">
        <f t="shared" si="16"/>
        <v>0.10000499987500626</v>
      </c>
      <c r="N76" s="54"/>
      <c r="O76" s="38"/>
    </row>
    <row r="77" spans="1:16">
      <c r="A77" s="60"/>
      <c r="B77" s="1">
        <v>7.9</v>
      </c>
      <c r="C77" s="1">
        <v>0.1</v>
      </c>
      <c r="D77" s="22">
        <f t="shared" si="17"/>
        <v>0.14500000000000002</v>
      </c>
      <c r="E77" s="22">
        <f t="shared" si="12"/>
        <v>2.5000000000000008E-2</v>
      </c>
      <c r="F77" s="21">
        <f t="shared" si="13"/>
        <v>7.7550000000000008</v>
      </c>
      <c r="G77" s="21">
        <f t="shared" si="14"/>
        <v>0.10307764064044153</v>
      </c>
      <c r="H77" s="21">
        <v>3.8</v>
      </c>
      <c r="I77" s="1">
        <v>0.1</v>
      </c>
      <c r="J77" s="1">
        <v>5.0000000000000001E-3</v>
      </c>
      <c r="K77" s="1">
        <v>1E-3</v>
      </c>
      <c r="L77" s="21">
        <f t="shared" si="15"/>
        <v>3.7949999999999999</v>
      </c>
      <c r="M77" s="21">
        <f t="shared" si="16"/>
        <v>0.10000499987500626</v>
      </c>
      <c r="N77" s="54"/>
      <c r="O77" s="38"/>
    </row>
    <row r="78" spans="1:16">
      <c r="A78" s="60"/>
      <c r="B78" s="1">
        <v>8.4</v>
      </c>
      <c r="C78" s="1">
        <v>0.1</v>
      </c>
      <c r="D78" s="22">
        <f t="shared" si="17"/>
        <v>0.14500000000000002</v>
      </c>
      <c r="E78" s="22">
        <f t="shared" si="12"/>
        <v>2.5000000000000008E-2</v>
      </c>
      <c r="F78" s="21">
        <f t="shared" si="13"/>
        <v>8.2550000000000008</v>
      </c>
      <c r="G78" s="21">
        <f t="shared" si="14"/>
        <v>0.10307764064044153</v>
      </c>
      <c r="H78" s="21">
        <v>3.3</v>
      </c>
      <c r="I78" s="1">
        <v>0.1</v>
      </c>
      <c r="J78" s="1">
        <v>5.0000000000000001E-3</v>
      </c>
      <c r="K78" s="1">
        <v>1E-3</v>
      </c>
      <c r="L78" s="21">
        <f t="shared" si="15"/>
        <v>3.2949999999999999</v>
      </c>
      <c r="M78" s="21">
        <f t="shared" si="16"/>
        <v>0.10000499987500626</v>
      </c>
      <c r="N78" s="54"/>
      <c r="O78" s="38"/>
    </row>
    <row r="79" spans="1:16">
      <c r="A79" s="60"/>
      <c r="B79" s="1">
        <v>8.8000000000000007</v>
      </c>
      <c r="C79" s="1">
        <v>0.1</v>
      </c>
      <c r="D79" s="22">
        <f t="shared" si="17"/>
        <v>0.14500000000000002</v>
      </c>
      <c r="E79" s="22">
        <f t="shared" si="12"/>
        <v>2.5000000000000008E-2</v>
      </c>
      <c r="F79" s="21">
        <f t="shared" si="13"/>
        <v>8.6550000000000011</v>
      </c>
      <c r="G79" s="21">
        <f t="shared" si="14"/>
        <v>0.10307764064044153</v>
      </c>
      <c r="H79" s="21">
        <v>2.8</v>
      </c>
      <c r="I79" s="1">
        <v>0.1</v>
      </c>
      <c r="J79" s="1">
        <v>5.0000000000000001E-3</v>
      </c>
      <c r="K79" s="1">
        <v>1E-3</v>
      </c>
      <c r="L79" s="21">
        <f t="shared" si="15"/>
        <v>2.7949999999999999</v>
      </c>
      <c r="M79" s="21">
        <f t="shared" si="16"/>
        <v>0.10000499987500626</v>
      </c>
      <c r="N79" s="54"/>
      <c r="O79" s="38"/>
    </row>
    <row r="80" spans="1:16">
      <c r="A80" s="60"/>
      <c r="B80" s="1">
        <v>9.1</v>
      </c>
      <c r="C80" s="1">
        <v>0.1</v>
      </c>
      <c r="D80" s="22">
        <f t="shared" si="17"/>
        <v>0.14500000000000002</v>
      </c>
      <c r="E80" s="22">
        <f t="shared" si="12"/>
        <v>2.5000000000000008E-2</v>
      </c>
      <c r="F80" s="21">
        <f t="shared" si="13"/>
        <v>8.9550000000000001</v>
      </c>
      <c r="G80" s="21">
        <f t="shared" si="14"/>
        <v>0.10307764064044153</v>
      </c>
      <c r="H80" s="21">
        <v>2.2999999999999998</v>
      </c>
      <c r="I80" s="1">
        <v>0.1</v>
      </c>
      <c r="J80" s="1">
        <v>5.0000000000000001E-3</v>
      </c>
      <c r="K80" s="1">
        <v>1E-3</v>
      </c>
      <c r="L80" s="21">
        <f t="shared" si="15"/>
        <v>2.2949999999999999</v>
      </c>
      <c r="M80" s="21">
        <f t="shared" si="16"/>
        <v>0.10000499987500626</v>
      </c>
      <c r="N80" s="54"/>
      <c r="O80" s="38"/>
    </row>
    <row r="81" spans="1:15">
      <c r="A81" s="60"/>
      <c r="B81" s="1">
        <v>9.6999999999999993</v>
      </c>
      <c r="C81" s="1">
        <v>0.1</v>
      </c>
      <c r="D81" s="22">
        <f t="shared" si="17"/>
        <v>0.14500000000000002</v>
      </c>
      <c r="E81" s="22">
        <f t="shared" si="12"/>
        <v>2.5000000000000008E-2</v>
      </c>
      <c r="F81" s="21">
        <f t="shared" si="13"/>
        <v>9.5549999999999997</v>
      </c>
      <c r="G81" s="21">
        <f t="shared" si="14"/>
        <v>0.10307764064044153</v>
      </c>
      <c r="H81" s="21">
        <v>2.1</v>
      </c>
      <c r="I81" s="1">
        <v>0.1</v>
      </c>
      <c r="J81" s="1">
        <v>5.0000000000000001E-3</v>
      </c>
      <c r="K81" s="1">
        <v>1E-3</v>
      </c>
      <c r="L81" s="21">
        <f t="shared" si="15"/>
        <v>2.0950000000000002</v>
      </c>
      <c r="M81" s="21">
        <f t="shared" si="16"/>
        <v>0.10000499987500626</v>
      </c>
      <c r="N81" s="54"/>
      <c r="O81" s="38"/>
    </row>
    <row r="82" spans="1:15">
      <c r="A82" s="60"/>
      <c r="B82" s="1">
        <v>10.3</v>
      </c>
      <c r="C82" s="1">
        <v>0.1</v>
      </c>
      <c r="D82" s="22">
        <f t="shared" si="17"/>
        <v>0.14500000000000002</v>
      </c>
      <c r="E82" s="22">
        <f t="shared" si="12"/>
        <v>2.5000000000000008E-2</v>
      </c>
      <c r="F82" s="21">
        <f t="shared" si="13"/>
        <v>10.155000000000001</v>
      </c>
      <c r="G82" s="21">
        <f t="shared" si="14"/>
        <v>0.10307764064044153</v>
      </c>
      <c r="H82" s="21">
        <v>1.8</v>
      </c>
      <c r="I82" s="1">
        <v>0.1</v>
      </c>
      <c r="J82" s="1">
        <v>5.0000000000000001E-3</v>
      </c>
      <c r="K82" s="1">
        <v>1E-3</v>
      </c>
      <c r="L82" s="21">
        <f t="shared" si="15"/>
        <v>1.7950000000000002</v>
      </c>
      <c r="M82" s="21">
        <f t="shared" si="16"/>
        <v>0.10000499987500626</v>
      </c>
      <c r="N82" s="54"/>
      <c r="O82" s="38"/>
    </row>
    <row r="83" spans="1:15">
      <c r="A83" s="61"/>
      <c r="B83" s="8">
        <v>12.3</v>
      </c>
      <c r="C83" s="8">
        <v>0.1</v>
      </c>
      <c r="D83" s="24">
        <f t="shared" si="17"/>
        <v>0.14500000000000002</v>
      </c>
      <c r="E83" s="24">
        <f t="shared" si="12"/>
        <v>2.5000000000000008E-2</v>
      </c>
      <c r="F83" s="23">
        <f t="shared" si="13"/>
        <v>12.155000000000001</v>
      </c>
      <c r="G83" s="23">
        <f t="shared" si="14"/>
        <v>0.10307764064044153</v>
      </c>
      <c r="H83" s="23">
        <v>0.9</v>
      </c>
      <c r="I83" s="8">
        <v>0.1</v>
      </c>
      <c r="J83" s="8">
        <v>5.0000000000000001E-3</v>
      </c>
      <c r="K83" s="8">
        <v>1E-3</v>
      </c>
      <c r="L83" s="23">
        <f t="shared" si="15"/>
        <v>0.89500000000000002</v>
      </c>
      <c r="M83" s="23">
        <f t="shared" si="16"/>
        <v>0.10000499987500626</v>
      </c>
      <c r="N83" s="55"/>
      <c r="O83" s="39"/>
    </row>
    <row r="84" spans="1:15">
      <c r="A84" s="26"/>
      <c r="B84" s="27"/>
      <c r="C84" s="27"/>
      <c r="D84" s="28"/>
      <c r="E84" s="28"/>
      <c r="F84" s="29"/>
      <c r="G84" s="29"/>
      <c r="H84" s="29"/>
      <c r="I84" s="27"/>
      <c r="J84" s="27"/>
      <c r="K84" s="27"/>
      <c r="L84" s="29"/>
      <c r="M84" s="29"/>
      <c r="N84" s="28"/>
      <c r="O84" s="28"/>
    </row>
    <row r="85" spans="1:15">
      <c r="A85" s="26"/>
      <c r="B85" s="27"/>
      <c r="C85" s="27"/>
      <c r="D85" s="28"/>
      <c r="E85" s="28"/>
      <c r="F85" s="29"/>
      <c r="G85" s="29"/>
      <c r="H85" s="29"/>
      <c r="I85" s="27"/>
      <c r="J85" s="27"/>
      <c r="K85" s="27"/>
      <c r="L85" s="29"/>
      <c r="M85" s="29"/>
      <c r="N85" s="28"/>
      <c r="O85" s="28"/>
    </row>
    <row r="86" spans="1:15">
      <c r="A86" s="26"/>
      <c r="B86" s="27"/>
      <c r="C86" s="27"/>
      <c r="D86" s="28"/>
      <c r="E86" s="28"/>
      <c r="F86" s="29"/>
      <c r="G86" s="29"/>
      <c r="H86" s="29"/>
      <c r="I86" s="27"/>
      <c r="J86" s="27"/>
      <c r="K86" s="27"/>
      <c r="L86" s="29"/>
      <c r="M86" s="29"/>
      <c r="N86" s="28"/>
      <c r="O86" s="28"/>
    </row>
    <row r="87" spans="1:15">
      <c r="A87" s="26"/>
      <c r="B87" s="27"/>
      <c r="C87" s="27"/>
      <c r="D87" s="28"/>
      <c r="E87" s="28"/>
      <c r="F87" s="29"/>
      <c r="G87" s="29"/>
      <c r="H87" s="29"/>
      <c r="I87" s="27"/>
      <c r="J87" s="27"/>
      <c r="K87" s="27"/>
      <c r="L87" s="29"/>
      <c r="M87" s="29"/>
      <c r="N87" s="28"/>
      <c r="O87" s="28"/>
    </row>
    <row r="88" spans="1:15">
      <c r="A88" s="26"/>
      <c r="B88" s="27"/>
      <c r="C88" s="27"/>
      <c r="D88" s="28"/>
      <c r="E88" s="28"/>
      <c r="F88" s="29"/>
      <c r="G88" s="29"/>
      <c r="H88" s="29"/>
      <c r="I88" s="27"/>
      <c r="J88" s="27"/>
      <c r="K88" s="27"/>
      <c r="L88" s="29"/>
      <c r="M88" s="29"/>
      <c r="N88" s="28"/>
      <c r="O88" s="28"/>
    </row>
    <row r="89" spans="1:15">
      <c r="A89" s="26"/>
      <c r="B89" s="27"/>
      <c r="C89" s="27"/>
      <c r="D89" s="28"/>
      <c r="E89" s="28"/>
      <c r="F89" s="29"/>
      <c r="G89" s="29"/>
      <c r="H89" s="29"/>
      <c r="I89" s="27"/>
      <c r="J89" s="27"/>
      <c r="K89" s="27"/>
      <c r="L89" s="29"/>
      <c r="M89" s="29"/>
      <c r="N89" s="30"/>
      <c r="O89" s="28"/>
    </row>
    <row r="90" spans="1:15">
      <c r="A90" s="26"/>
      <c r="B90" s="27"/>
      <c r="C90" s="27"/>
      <c r="D90" s="28"/>
      <c r="E90" s="28"/>
      <c r="F90" s="29"/>
      <c r="G90" s="29"/>
      <c r="H90" s="29"/>
      <c r="I90" s="27"/>
      <c r="J90" s="27"/>
      <c r="K90" s="27"/>
      <c r="L90" s="29"/>
      <c r="M90" s="29"/>
      <c r="N90" s="30"/>
      <c r="O90" s="28"/>
    </row>
    <row r="91" spans="1:15">
      <c r="A91" s="26"/>
      <c r="B91" s="27"/>
      <c r="C91" s="27"/>
      <c r="D91" s="28"/>
      <c r="E91" s="28"/>
      <c r="F91" s="29"/>
      <c r="G91" s="29"/>
      <c r="H91" s="29"/>
      <c r="I91" s="27"/>
      <c r="J91" s="27"/>
      <c r="K91" s="27"/>
      <c r="L91" s="29"/>
      <c r="M91" s="29"/>
      <c r="N91" s="30"/>
      <c r="O91" s="28"/>
    </row>
    <row r="92" spans="1:15">
      <c r="A92" s="3"/>
      <c r="N92" s="27"/>
    </row>
    <row r="93" spans="1:15" s="8" customFormat="1"/>
    <row r="94" spans="1:15">
      <c r="A94" s="48" t="s">
        <v>45</v>
      </c>
      <c r="B94" s="49"/>
      <c r="C94" s="49"/>
      <c r="D94" s="49"/>
      <c r="E94" s="49"/>
      <c r="F94" s="49"/>
      <c r="G94" s="49"/>
      <c r="H94" s="49"/>
      <c r="I94" s="65"/>
      <c r="J94" s="3"/>
      <c r="K94" s="9"/>
      <c r="L94" s="9"/>
      <c r="M94" s="3"/>
      <c r="N94" s="3"/>
      <c r="O94" s="3"/>
    </row>
    <row r="95" spans="1: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104" spans="4:4">
      <c r="D104" s="10"/>
    </row>
    <row r="126" spans="1:4" ht="18">
      <c r="A126" s="31" t="s">
        <v>46</v>
      </c>
      <c r="B126" s="11" t="s">
        <v>47</v>
      </c>
      <c r="C126" s="11" t="s">
        <v>48</v>
      </c>
      <c r="D126" s="13" t="s">
        <v>49</v>
      </c>
    </row>
    <row r="127" spans="1:4" ht="45">
      <c r="A127" s="32" t="s">
        <v>50</v>
      </c>
      <c r="B127" s="14" t="s">
        <v>51</v>
      </c>
      <c r="C127" s="3" t="s">
        <v>52</v>
      </c>
      <c r="D127" s="25" t="s">
        <v>53</v>
      </c>
    </row>
    <row r="128" spans="1:4">
      <c r="A128" s="15"/>
      <c r="C128" s="11" t="s">
        <v>54</v>
      </c>
      <c r="D128" s="13" t="s">
        <v>54</v>
      </c>
    </row>
    <row r="129" spans="1:4">
      <c r="A129" s="33">
        <v>0</v>
      </c>
      <c r="B129" s="66">
        <v>1</v>
      </c>
      <c r="C129" s="21">
        <v>4.9000000000000004</v>
      </c>
      <c r="D129" s="69">
        <v>0.1</v>
      </c>
    </row>
    <row r="130" spans="1:4">
      <c r="A130" s="15">
        <v>10</v>
      </c>
      <c r="B130" s="67"/>
      <c r="C130" s="21">
        <v>2.5</v>
      </c>
      <c r="D130" s="69"/>
    </row>
    <row r="131" spans="1:4">
      <c r="A131" s="15">
        <v>20</v>
      </c>
      <c r="B131" s="67"/>
      <c r="C131" s="21">
        <v>0.8</v>
      </c>
      <c r="D131" s="69"/>
    </row>
    <row r="132" spans="1:4">
      <c r="A132" s="15">
        <v>30</v>
      </c>
      <c r="B132" s="67"/>
      <c r="C132" s="21">
        <v>0.1</v>
      </c>
      <c r="D132" s="69"/>
    </row>
    <row r="133" spans="1:4">
      <c r="A133" s="15">
        <v>40</v>
      </c>
      <c r="B133" s="67"/>
      <c r="C133" s="21">
        <v>0.6</v>
      </c>
      <c r="D133" s="69"/>
    </row>
    <row r="134" spans="1:4">
      <c r="A134" s="15">
        <v>50</v>
      </c>
      <c r="B134" s="67"/>
      <c r="C134" s="21">
        <v>2.1</v>
      </c>
      <c r="D134" s="69"/>
    </row>
    <row r="135" spans="1:4">
      <c r="A135" s="15">
        <v>60</v>
      </c>
      <c r="B135" s="67"/>
      <c r="C135" s="21">
        <v>4.5999999999999996</v>
      </c>
      <c r="D135" s="69"/>
    </row>
    <row r="136" spans="1:4">
      <c r="A136" s="15">
        <v>70</v>
      </c>
      <c r="B136" s="67"/>
      <c r="C136" s="21">
        <v>7.6</v>
      </c>
      <c r="D136" s="69"/>
    </row>
    <row r="137" spans="1:4">
      <c r="A137" s="15">
        <v>80</v>
      </c>
      <c r="B137" s="67"/>
      <c r="C137" s="34">
        <v>10.7</v>
      </c>
      <c r="D137" s="69"/>
    </row>
    <row r="138" spans="1:4">
      <c r="A138" s="15">
        <v>90</v>
      </c>
      <c r="B138" s="67"/>
      <c r="C138" s="21">
        <v>13.6</v>
      </c>
      <c r="D138" s="69"/>
    </row>
    <row r="139" spans="1:4">
      <c r="A139" s="15">
        <v>100</v>
      </c>
      <c r="B139" s="67"/>
      <c r="C139" s="21">
        <v>15.8</v>
      </c>
      <c r="D139" s="69"/>
    </row>
    <row r="140" spans="1:4">
      <c r="A140" s="15">
        <v>110</v>
      </c>
      <c r="B140" s="67"/>
      <c r="C140" s="21">
        <v>17.399999999999999</v>
      </c>
      <c r="D140" s="69"/>
    </row>
    <row r="141" spans="1:4">
      <c r="A141" s="15">
        <v>120</v>
      </c>
      <c r="B141" s="67"/>
      <c r="C141" s="21">
        <v>18</v>
      </c>
      <c r="D141" s="69"/>
    </row>
    <row r="142" spans="1:4">
      <c r="A142" s="15">
        <v>130</v>
      </c>
      <c r="B142" s="67"/>
      <c r="C142" s="21">
        <v>17.5</v>
      </c>
      <c r="D142" s="69"/>
    </row>
    <row r="143" spans="1:4">
      <c r="A143" s="15">
        <v>140</v>
      </c>
      <c r="B143" s="67"/>
      <c r="C143" s="21">
        <v>16.100000000000001</v>
      </c>
      <c r="D143" s="69"/>
    </row>
    <row r="144" spans="1:4">
      <c r="A144" s="15">
        <v>150</v>
      </c>
      <c r="B144" s="67"/>
      <c r="C144" s="21">
        <v>14</v>
      </c>
      <c r="D144" s="69"/>
    </row>
    <row r="145" spans="1:6">
      <c r="A145" s="15">
        <v>160</v>
      </c>
      <c r="B145" s="67"/>
      <c r="C145" s="21">
        <v>11.1</v>
      </c>
      <c r="D145" s="69"/>
    </row>
    <row r="146" spans="1:6">
      <c r="A146" s="15">
        <v>170</v>
      </c>
      <c r="B146" s="67"/>
      <c r="C146" s="21">
        <v>7.9</v>
      </c>
      <c r="D146" s="69"/>
    </row>
    <row r="147" spans="1:6">
      <c r="A147" s="15">
        <v>180</v>
      </c>
      <c r="B147" s="67"/>
      <c r="C147" s="21">
        <v>4.9000000000000004</v>
      </c>
      <c r="D147" s="69"/>
      <c r="F147" s="36"/>
    </row>
    <row r="148" spans="1:6">
      <c r="A148" s="15">
        <v>190</v>
      </c>
      <c r="B148" s="67"/>
      <c r="C148" s="21">
        <v>2.4</v>
      </c>
      <c r="D148" s="69"/>
    </row>
    <row r="149" spans="1:6">
      <c r="A149" s="15">
        <v>200</v>
      </c>
      <c r="B149" s="67"/>
      <c r="C149" s="21">
        <v>0.7</v>
      </c>
      <c r="D149" s="69"/>
    </row>
    <row r="150" spans="1:6">
      <c r="A150" s="15">
        <v>210</v>
      </c>
      <c r="B150" s="67"/>
      <c r="C150" s="21">
        <v>0.1</v>
      </c>
      <c r="D150" s="69"/>
    </row>
    <row r="151" spans="1:6">
      <c r="A151" s="15">
        <v>220</v>
      </c>
      <c r="B151" s="67"/>
      <c r="C151" s="21">
        <v>0.6</v>
      </c>
      <c r="D151" s="69"/>
    </row>
    <row r="152" spans="1:6">
      <c r="A152" s="15">
        <v>230</v>
      </c>
      <c r="B152" s="67"/>
      <c r="C152" s="21">
        <v>2.2000000000000002</v>
      </c>
      <c r="D152" s="69"/>
    </row>
    <row r="153" spans="1:6">
      <c r="A153" s="15">
        <v>240</v>
      </c>
      <c r="B153" s="67"/>
      <c r="C153" s="21">
        <v>5</v>
      </c>
      <c r="D153" s="69"/>
    </row>
    <row r="154" spans="1:6">
      <c r="A154" s="15">
        <v>250</v>
      </c>
      <c r="B154" s="67"/>
      <c r="C154" s="21">
        <v>7.6</v>
      </c>
      <c r="D154" s="69"/>
    </row>
    <row r="155" spans="1:6">
      <c r="A155" s="15">
        <v>260</v>
      </c>
      <c r="B155" s="67"/>
      <c r="C155" s="21">
        <v>10.7</v>
      </c>
      <c r="D155" s="69"/>
    </row>
    <row r="156" spans="1:6">
      <c r="A156" s="15">
        <v>270</v>
      </c>
      <c r="B156" s="67"/>
      <c r="C156" s="21">
        <v>13.7</v>
      </c>
      <c r="D156" s="69"/>
    </row>
    <row r="157" spans="1:6">
      <c r="A157" s="15">
        <v>280</v>
      </c>
      <c r="B157" s="67"/>
      <c r="C157" s="21">
        <v>16</v>
      </c>
      <c r="D157" s="69"/>
    </row>
    <row r="158" spans="1:6">
      <c r="A158" s="15">
        <v>290</v>
      </c>
      <c r="B158" s="67"/>
      <c r="C158" s="21">
        <v>17.600000000000001</v>
      </c>
      <c r="D158" s="69"/>
    </row>
    <row r="159" spans="1:6">
      <c r="A159" s="15">
        <v>300</v>
      </c>
      <c r="B159" s="67"/>
      <c r="C159" s="21">
        <v>18</v>
      </c>
      <c r="D159" s="69"/>
    </row>
    <row r="160" spans="1:6">
      <c r="A160" s="15">
        <v>310</v>
      </c>
      <c r="B160" s="67"/>
      <c r="C160" s="21">
        <v>17.600000000000001</v>
      </c>
      <c r="D160" s="69"/>
    </row>
    <row r="161" spans="1:4">
      <c r="A161" s="15">
        <v>320</v>
      </c>
      <c r="B161" s="67"/>
      <c r="C161" s="21">
        <v>16.100000000000001</v>
      </c>
      <c r="D161" s="69"/>
    </row>
    <row r="162" spans="1:4">
      <c r="A162" s="15">
        <v>330</v>
      </c>
      <c r="B162" s="67"/>
      <c r="C162" s="21">
        <v>13.8</v>
      </c>
      <c r="D162" s="69"/>
    </row>
    <row r="163" spans="1:4">
      <c r="A163" s="15">
        <v>340</v>
      </c>
      <c r="B163" s="67"/>
      <c r="C163" s="21">
        <v>11</v>
      </c>
      <c r="D163" s="69"/>
    </row>
    <row r="164" spans="1:4">
      <c r="A164" s="35">
        <v>350</v>
      </c>
      <c r="B164" s="68"/>
      <c r="C164" s="23">
        <v>7.9</v>
      </c>
      <c r="D164" s="70"/>
    </row>
    <row r="165" spans="1:4">
      <c r="C165" s="18"/>
    </row>
    <row r="195" spans="1:15" s="8" customFormat="1"/>
    <row r="196" spans="1:15">
      <c r="A196" s="71" t="s">
        <v>55</v>
      </c>
      <c r="B196" s="72"/>
      <c r="C196" s="72"/>
      <c r="D196" s="72"/>
      <c r="E196" s="72"/>
      <c r="F196" s="72"/>
      <c r="G196" s="72"/>
      <c r="H196" s="72"/>
      <c r="I196" s="73"/>
      <c r="J196" s="3"/>
      <c r="K196" s="3"/>
      <c r="L196" s="3"/>
      <c r="M196" s="3"/>
      <c r="N196" s="3"/>
      <c r="O196" s="3"/>
    </row>
    <row r="197" spans="1: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240" spans="1:4" ht="18">
      <c r="A240" s="31" t="s">
        <v>46</v>
      </c>
      <c r="B240" s="11" t="s">
        <v>47</v>
      </c>
      <c r="C240" s="11" t="s">
        <v>56</v>
      </c>
      <c r="D240" s="13" t="s">
        <v>49</v>
      </c>
    </row>
    <row r="241" spans="1:4" ht="45">
      <c r="A241" s="32" t="s">
        <v>50</v>
      </c>
      <c r="B241" s="14" t="s">
        <v>51</v>
      </c>
      <c r="C241" s="3" t="s">
        <v>52</v>
      </c>
      <c r="D241" s="25" t="s">
        <v>53</v>
      </c>
    </row>
    <row r="242" spans="1:4">
      <c r="A242" s="15"/>
      <c r="C242" s="11" t="s">
        <v>54</v>
      </c>
      <c r="D242" s="13" t="s">
        <v>54</v>
      </c>
    </row>
    <row r="243" spans="1:4">
      <c r="A243" s="33">
        <v>0</v>
      </c>
      <c r="B243" s="66">
        <v>1</v>
      </c>
      <c r="C243" s="21">
        <v>13.3</v>
      </c>
      <c r="D243" s="69">
        <v>0.1</v>
      </c>
    </row>
    <row r="244" spans="1:4">
      <c r="A244" s="15">
        <v>10</v>
      </c>
      <c r="B244" s="67"/>
      <c r="C244" s="21">
        <v>13.1</v>
      </c>
      <c r="D244" s="69"/>
    </row>
    <row r="245" spans="1:4">
      <c r="A245" s="15">
        <v>20</v>
      </c>
      <c r="B245" s="67"/>
      <c r="C245" s="21">
        <v>12.4</v>
      </c>
      <c r="D245" s="69"/>
    </row>
    <row r="246" spans="1:4">
      <c r="A246" s="15">
        <v>30</v>
      </c>
      <c r="B246" s="67"/>
      <c r="C246" s="21">
        <v>11.1</v>
      </c>
      <c r="D246" s="69"/>
    </row>
    <row r="247" spans="1:4">
      <c r="A247" s="15">
        <v>40</v>
      </c>
      <c r="B247" s="67"/>
      <c r="C247" s="21">
        <v>9.6</v>
      </c>
      <c r="D247" s="69"/>
    </row>
    <row r="248" spans="1:4">
      <c r="A248" s="15">
        <v>50</v>
      </c>
      <c r="B248" s="67"/>
      <c r="C248" s="21">
        <v>7.5</v>
      </c>
      <c r="D248" s="69"/>
    </row>
    <row r="249" spans="1:4">
      <c r="A249" s="15">
        <v>60</v>
      </c>
      <c r="B249" s="67"/>
      <c r="C249" s="21">
        <v>5.8</v>
      </c>
      <c r="D249" s="69"/>
    </row>
    <row r="250" spans="1:4">
      <c r="A250" s="15">
        <v>70</v>
      </c>
      <c r="B250" s="67"/>
      <c r="C250" s="21">
        <v>4.5</v>
      </c>
      <c r="D250" s="69"/>
    </row>
    <row r="251" spans="1:4">
      <c r="A251" s="15">
        <v>80</v>
      </c>
      <c r="B251" s="67"/>
      <c r="C251" s="34">
        <v>3</v>
      </c>
      <c r="D251" s="69"/>
    </row>
    <row r="252" spans="1:4">
      <c r="A252" s="15">
        <v>90</v>
      </c>
      <c r="B252" s="67"/>
      <c r="C252" s="21">
        <v>2.8</v>
      </c>
      <c r="D252" s="69"/>
    </row>
    <row r="253" spans="1:4">
      <c r="A253" s="15">
        <v>100</v>
      </c>
      <c r="B253" s="67"/>
      <c r="C253" s="21">
        <v>2.9</v>
      </c>
      <c r="D253" s="69"/>
    </row>
    <row r="254" spans="1:4">
      <c r="A254" s="15">
        <v>110</v>
      </c>
      <c r="B254" s="67"/>
      <c r="C254" s="21">
        <v>3.6</v>
      </c>
      <c r="D254" s="69"/>
    </row>
    <row r="255" spans="1:4">
      <c r="A255" s="15">
        <v>120</v>
      </c>
      <c r="B255" s="67"/>
      <c r="C255" s="21">
        <v>4.5999999999999996</v>
      </c>
      <c r="D255" s="69"/>
    </row>
    <row r="256" spans="1:4">
      <c r="A256" s="15">
        <v>130</v>
      </c>
      <c r="B256" s="67"/>
      <c r="C256" s="21">
        <v>6.5</v>
      </c>
      <c r="D256" s="69"/>
    </row>
    <row r="257" spans="1:4">
      <c r="A257" s="15">
        <v>140</v>
      </c>
      <c r="B257" s="67"/>
      <c r="C257" s="21">
        <v>8.1999999999999993</v>
      </c>
      <c r="D257" s="69"/>
    </row>
    <row r="258" spans="1:4">
      <c r="A258" s="15">
        <v>150</v>
      </c>
      <c r="B258" s="67"/>
      <c r="C258" s="21">
        <v>9.8000000000000007</v>
      </c>
      <c r="D258" s="69"/>
    </row>
    <row r="259" spans="1:4">
      <c r="A259" s="15">
        <v>160</v>
      </c>
      <c r="B259" s="67"/>
      <c r="C259" s="21">
        <v>11.5</v>
      </c>
      <c r="D259" s="69"/>
    </row>
    <row r="260" spans="1:4">
      <c r="A260" s="15">
        <v>170</v>
      </c>
      <c r="B260" s="67"/>
      <c r="C260" s="21">
        <v>12.8</v>
      </c>
      <c r="D260" s="69"/>
    </row>
    <row r="261" spans="1:4">
      <c r="A261" s="15">
        <v>180</v>
      </c>
      <c r="B261" s="67"/>
      <c r="C261" s="21">
        <v>13.2</v>
      </c>
      <c r="D261" s="69"/>
    </row>
    <row r="262" spans="1:4">
      <c r="A262" s="15">
        <v>190</v>
      </c>
      <c r="B262" s="67"/>
      <c r="C262" s="21">
        <v>13.1</v>
      </c>
      <c r="D262" s="69"/>
    </row>
    <row r="263" spans="1:4">
      <c r="A263" s="15">
        <v>200</v>
      </c>
      <c r="B263" s="67"/>
      <c r="C263" s="21" t="s">
        <v>57</v>
      </c>
      <c r="D263" s="69"/>
    </row>
    <row r="264" spans="1:4">
      <c r="A264" s="15">
        <v>210</v>
      </c>
      <c r="B264" s="67"/>
      <c r="C264" s="21">
        <v>11.3</v>
      </c>
      <c r="D264" s="69"/>
    </row>
    <row r="265" spans="1:4">
      <c r="A265" s="15">
        <v>220</v>
      </c>
      <c r="B265" s="67"/>
      <c r="C265" s="21">
        <v>9.6</v>
      </c>
      <c r="D265" s="69"/>
    </row>
    <row r="266" spans="1:4">
      <c r="A266" s="15">
        <v>230</v>
      </c>
      <c r="B266" s="67"/>
      <c r="C266" s="21">
        <v>7.8</v>
      </c>
      <c r="D266" s="69"/>
    </row>
    <row r="267" spans="1:4">
      <c r="A267" s="15">
        <v>240</v>
      </c>
      <c r="B267" s="67"/>
      <c r="C267" s="21">
        <v>6</v>
      </c>
      <c r="D267" s="69"/>
    </row>
    <row r="268" spans="1:4">
      <c r="A268" s="15">
        <v>250</v>
      </c>
      <c r="B268" s="67"/>
      <c r="C268" s="21">
        <v>4.5599999999999996</v>
      </c>
      <c r="D268" s="69"/>
    </row>
    <row r="269" spans="1:4">
      <c r="A269" s="15">
        <v>260</v>
      </c>
      <c r="B269" s="67"/>
      <c r="C269" s="21">
        <v>3.4</v>
      </c>
      <c r="D269" s="69"/>
    </row>
    <row r="270" spans="1:4">
      <c r="A270" s="15">
        <v>270</v>
      </c>
      <c r="B270" s="67"/>
      <c r="C270" s="21">
        <v>2.9</v>
      </c>
      <c r="D270" s="69"/>
    </row>
    <row r="271" spans="1:4">
      <c r="A271" s="15">
        <v>280</v>
      </c>
      <c r="B271" s="67"/>
      <c r="C271" s="21">
        <v>3</v>
      </c>
      <c r="D271" s="69"/>
    </row>
    <row r="272" spans="1:4">
      <c r="A272" s="15">
        <v>290</v>
      </c>
      <c r="B272" s="67"/>
      <c r="C272" s="21">
        <v>3.8</v>
      </c>
      <c r="D272" s="69"/>
    </row>
    <row r="273" spans="1:4">
      <c r="A273" s="15">
        <v>300</v>
      </c>
      <c r="B273" s="67"/>
      <c r="C273" s="21">
        <v>5.0999999999999996</v>
      </c>
      <c r="D273" s="69"/>
    </row>
    <row r="274" spans="1:4">
      <c r="A274" s="15">
        <v>310</v>
      </c>
      <c r="B274" s="67"/>
      <c r="C274" s="21">
        <v>6.76</v>
      </c>
      <c r="D274" s="69"/>
    </row>
    <row r="275" spans="1:4">
      <c r="A275" s="15">
        <v>320</v>
      </c>
      <c r="B275" s="67"/>
      <c r="C275" s="21">
        <v>8.5</v>
      </c>
      <c r="D275" s="69"/>
    </row>
    <row r="276" spans="1:4">
      <c r="A276" s="15">
        <v>330</v>
      </c>
      <c r="B276" s="67"/>
      <c r="C276" s="21">
        <v>10.3</v>
      </c>
      <c r="D276" s="69"/>
    </row>
    <row r="277" spans="1:4">
      <c r="A277" s="15">
        <v>340</v>
      </c>
      <c r="B277" s="67"/>
      <c r="C277" s="21">
        <v>11.7</v>
      </c>
      <c r="D277" s="69"/>
    </row>
    <row r="278" spans="1:4">
      <c r="A278" s="35">
        <v>350</v>
      </c>
      <c r="B278" s="68"/>
      <c r="C278" s="23">
        <v>12.7</v>
      </c>
      <c r="D278" s="70"/>
    </row>
    <row r="308" spans="1:9" s="8" customFormat="1"/>
    <row r="309" spans="1:9">
      <c r="A309" s="62" t="s">
        <v>58</v>
      </c>
      <c r="B309" s="63"/>
      <c r="C309" s="63"/>
      <c r="D309" s="63"/>
      <c r="E309" s="63"/>
      <c r="F309" s="63"/>
      <c r="G309" s="63"/>
      <c r="H309" s="63"/>
      <c r="I309" s="64"/>
    </row>
    <row r="343" s="8" customFormat="1"/>
  </sheetData>
  <mergeCells count="19">
    <mergeCell ref="A309:I309"/>
    <mergeCell ref="A94:I94"/>
    <mergeCell ref="B129:B164"/>
    <mergeCell ref="D129:D164"/>
    <mergeCell ref="A196:I196"/>
    <mergeCell ref="B243:B278"/>
    <mergeCell ref="D243:D278"/>
    <mergeCell ref="A52:A66"/>
    <mergeCell ref="N55:N66"/>
    <mergeCell ref="O55:O66"/>
    <mergeCell ref="A68:A83"/>
    <mergeCell ref="N71:N83"/>
    <mergeCell ref="O71:O83"/>
    <mergeCell ref="O37:O50"/>
    <mergeCell ref="A1:H2"/>
    <mergeCell ref="A6:A7"/>
    <mergeCell ref="A9:I9"/>
    <mergeCell ref="A34:A50"/>
    <mergeCell ref="N37:N50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Estinzione, Malus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2020-09-10T14:45:29Z</dcterms:created>
  <dcterms:modified xsi:type="dcterms:W3CDTF">2020-09-10T18:42:06Z</dcterms:modified>
</cp:coreProperties>
</file>