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52" i="2" l="1"/>
  <c r="O53" i="2" s="1"/>
  <c r="E57" i="1" l="1"/>
  <c r="AM54" i="2"/>
  <c r="AM85" i="2" s="1"/>
  <c r="AC57" i="2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CA56" i="2"/>
  <c r="BL55" i="2"/>
  <c r="BL54" i="2"/>
  <c r="AW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S85" i="2" s="1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BG85" i="2" s="1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56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I92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H95" i="2" l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<sst xmlns="http://schemas.openxmlformats.org/spreadsheetml/2006/main" count="2380" uniqueCount="1100">
  <si>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</si>
  <si>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</si>
  <si>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</si>
  <si>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</si>
  <si>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</si>
  <si>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</si>
  <si>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</si>
  <si>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</si>
  <si>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</si>
  <si>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</si>
  <si>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</si>
  <si>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</si>
  <si>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</si>
  <si>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</si>
  <si>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</si>
  <si>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</si>
  <si>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</si>
  <si>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</si>
  <si>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</si>
  <si>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</si>
  <si>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</si>
  <si>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</si>
  <si>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</si>
  <si>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</si>
  <si>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</si>
  <si>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</si>
  <si>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</si>
  <si>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</si>
  <si>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</si>
  <si>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</si>
  <si>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</si>
  <si>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</si>
  <si>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</si>
  <si>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</si>
  <si>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</si>
  <si>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</si>
  <si>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</si>
  <si>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</si>
  <si>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</si>
  <si>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</si>
  <si>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</si>
  <si>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</si>
  <si>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</si>
  <si>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</si>
  <si>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</si>
  <si>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</si>
  <si>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</si>
  <si>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</si>
  <si>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</si>
  <si>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</si>
  <si>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</si>
  <si>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</si>
  <si>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</si>
  <si>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</si>
  <si>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</si>
  <si>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</si>
  <si>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</si>
  <si>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</si>
  <si>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</si>
  <si>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</si>
  <si>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</si>
  <si>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</si>
  <si>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</si>
  <si>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</si>
  <si>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</si>
  <si>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</si>
  <si>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</si>
  <si>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</si>
  <si>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</si>
  <si>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</si>
  <si>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</si>
  <si>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</si>
  <si>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</si>
  <si>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</si>
  <si>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</si>
  <si>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</si>
  <si>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</si>
  <si>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</si>
  <si>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</si>
  <si>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</si>
  <si>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</si>
  <si>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</si>
  <si>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</si>
  <si>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</si>
  <si>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</si>
  <si>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</si>
  <si>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</si>
  <si>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</si>
  <si>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</si>
  <si>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</si>
  <si>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</si>
  <si>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</si>
  <si>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</si>
  <si>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</si>
  <si>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</si>
  <si>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</si>
  <si>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</si>
  <si>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</si>
  <si>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</si>
  <si>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</si>
  <si>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</si>
  <si>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</si>
  <si>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</si>
  <si>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</si>
  <si>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</si>
  <si>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</si>
  <si>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</si>
  <si>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</si>
  <si>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</si>
  <si>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</si>
  <si>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</si>
  <si>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</si>
  <si>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</si>
  <si>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</si>
  <si>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</si>
  <si>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</si>
  <si>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</si>
  <si>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</si>
  <si>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</si>
  <si>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</si>
  <si>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</si>
  <si>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</si>
  <si>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</si>
  <si>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</si>
  <si>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</si>
  <si>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</si>
  <si>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</si>
  <si>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</si>
  <si>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</si>
  <si>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</si>
  <si>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</si>
  <si>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</si>
  <si>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</si>
  <si>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</si>
  <si>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</si>
  <si>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</si>
  <si>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</si>
  <si>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</si>
  <si>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</si>
  <si>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</si>
  <si>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</si>
  <si>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</si>
  <si>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</si>
  <si>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</si>
  <si>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</si>
  <si>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</si>
  <si>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</si>
  <si>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</si>
  <si>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</si>
  <si>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</si>
  <si>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</si>
  <si>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</si>
  <si>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</si>
  <si>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</si>
  <si>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</si>
  <si>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</si>
  <si>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</si>
  <si>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</si>
  <si>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</si>
  <si>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</si>
  <si>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</si>
  <si>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</si>
  <si>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</si>
  <si>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</si>
  <si>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</si>
  <si>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</si>
  <si>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</si>
  <si>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</si>
  <si>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</si>
  <si>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</si>
  <si>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</si>
  <si>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</si>
  <si>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</si>
  <si>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</si>
  <si>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</si>
  <si>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</si>
  <si>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</si>
  <si>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</si>
  <si>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</si>
  <si>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</si>
  <si>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</si>
  <si>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</si>
  <si>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</si>
  <si>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</si>
  <si>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</si>
  <si>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</si>
  <si>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</si>
  <si>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</si>
  <si>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</si>
  <si>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</si>
  <si>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</si>
  <si>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</si>
  <si>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</si>
  <si>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</si>
  <si>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</si>
  <si>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</si>
  <si>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</si>
  <si>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</si>
  <si>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</si>
  <si>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</si>
  <si>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</si>
  <si>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</si>
  <si>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</si>
  <si>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</si>
  <si>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</si>
  <si>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</si>
  <si>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</si>
  <si>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</si>
  <si>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</si>
  <si>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</si>
  <si>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</si>
  <si>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</si>
  <si>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</si>
  <si>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</si>
  <si>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</si>
  <si>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</si>
  <si>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</si>
  <si>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</si>
  <si>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</si>
  <si>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</si>
  <si>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</si>
  <si>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</si>
  <si>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</si>
  <si>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</si>
  <si>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</si>
  <si>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</si>
  <si>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</si>
  <si>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</si>
  <si>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</si>
  <si>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</si>
  <si>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</si>
  <si>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</si>
  <si>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</si>
  <si>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</si>
  <si>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</si>
  <si>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</si>
  <si>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</si>
  <si>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</si>
  <si>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</si>
  <si>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</si>
  <si>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</si>
  <si>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</si>
  <si>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</si>
  <si>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</si>
  <si>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</si>
  <si>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</si>
  <si>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</si>
  <si>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</si>
  <si>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</si>
  <si>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</si>
  <si>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</si>
  <si>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</si>
  <si>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</si>
  <si>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</si>
  <si>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</si>
  <si>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</si>
  <si>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</si>
  <si>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</si>
  <si>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</si>
  <si>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</si>
  <si>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</si>
  <si>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</si>
  <si>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</si>
  <si>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</si>
  <si>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</si>
  <si>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</si>
  <si>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</si>
  <si>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</si>
  <si>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</si>
  <si>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</si>
  <si>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</si>
  <si>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</si>
  <si>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</si>
  <si>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</si>
  <si>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</si>
  <si>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</si>
  <si>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</si>
  <si>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</si>
  <si>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</si>
  <si>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</si>
  <si>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</si>
  <si>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</si>
  <si>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</si>
  <si>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</si>
  <si>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</si>
  <si>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</si>
  <si>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</si>
  <si>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</si>
  <si>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</si>
  <si>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</si>
  <si>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</si>
  <si>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</si>
  <si>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</si>
  <si>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</si>
  <si>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</si>
  <si>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</si>
  <si>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</si>
  <si>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</si>
  <si>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</si>
  <si>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</si>
  <si>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</si>
  <si>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</si>
  <si>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</si>
  <si>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</si>
  <si>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</si>
  <si>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</si>
  <si>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</si>
  <si>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</si>
  <si>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</si>
  <si>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</si>
  <si>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</si>
  <si>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</si>
  <si>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</si>
  <si>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</si>
  <si>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</si>
  <si>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</si>
  <si>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</si>
  <si>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</si>
  <si>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</si>
  <si>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</si>
  <si>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</si>
  <si>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</si>
  <si>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</si>
  <si>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</si>
  <si>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</si>
  <si>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</si>
  <si>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</si>
  <si>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</si>
  <si>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</si>
  <si>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</si>
  <si>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</si>
  <si>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</si>
  <si>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</si>
  <si>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</si>
  <si>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</si>
  <si>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</si>
  <si>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</si>
  <si>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</si>
  <si>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</si>
  <si>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</si>
  <si>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</si>
  <si>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</si>
  <si>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</si>
  <si>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</si>
  <si>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</si>
  <si>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</si>
  <si>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</si>
  <si>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</si>
  <si>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</si>
  <si>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</si>
  <si>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</si>
  <si>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</si>
  <si>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</si>
  <si>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</si>
  <si>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</si>
  <si>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</si>
  <si>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</si>
  <si>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</si>
  <si>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</si>
  <si>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</si>
  <si>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</si>
  <si>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</si>
  <si>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</si>
  <si>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</si>
  <si>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</si>
  <si>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</si>
  <si>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</si>
  <si>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</si>
  <si>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</si>
  <si>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</si>
  <si>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</si>
  <si>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</si>
  <si>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</si>
  <si>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</si>
  <si>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</si>
  <si>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</si>
  <si>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</si>
  <si>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</si>
  <si>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</si>
  <si>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</si>
  <si>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</si>
  <si>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</si>
  <si>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</si>
  <si>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</si>
  <si>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</si>
  <si>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</si>
  <si>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</si>
  <si>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</si>
  <si>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</si>
  <si>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</si>
  <si>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</si>
  <si>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</si>
  <si>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</si>
  <si>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</si>
  <si>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</si>
  <si>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</si>
  <si>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</si>
  <si>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</si>
  <si>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</si>
  <si>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</si>
  <si>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</si>
  <si>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</si>
  <si>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</si>
  <si>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</si>
  <si>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</si>
  <si>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</si>
  <si>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</si>
  <si>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</si>
  <si>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</si>
  <si>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</si>
  <si>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</si>
  <si>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</si>
  <si>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</si>
  <si>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</si>
  <si>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</si>
  <si>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</si>
  <si>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</si>
  <si>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</si>
  <si>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</si>
  <si>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</si>
  <si>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</si>
  <si>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</si>
  <si>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</si>
  <si>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</si>
  <si>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</si>
  <si>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</si>
  <si>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</si>
  <si>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</si>
  <si>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</si>
  <si>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</si>
  <si>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</si>
  <si>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</si>
  <si>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</si>
  <si>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</si>
  <si>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</si>
  <si>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</si>
  <si>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</si>
  <si>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</si>
  <si>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</si>
  <si>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</si>
  <si>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</si>
  <si>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</si>
  <si>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</si>
  <si>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</si>
  <si>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</si>
  <si>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</si>
  <si>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</si>
  <si>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</si>
  <si>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</si>
  <si>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</si>
  <si>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</si>
  <si>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</si>
  <si>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</si>
  <si>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</si>
  <si>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</si>
  <si>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</si>
  <si>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</si>
  <si>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</si>
  <si>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</si>
  <si>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</si>
  <si>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</si>
  <si>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</si>
  <si>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</si>
  <si>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</si>
  <si>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</si>
  <si>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</si>
  <si>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</si>
  <si>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</si>
  <si>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</si>
  <si>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</si>
  <si>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</si>
  <si>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</si>
  <si>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</si>
  <si>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</si>
  <si>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</si>
  <si>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</si>
  <si>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</si>
  <si>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</si>
  <si>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</si>
  <si>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</si>
  <si>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</si>
  <si>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</si>
  <si>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</si>
  <si>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</si>
  <si>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</si>
  <si>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</si>
  <si>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</si>
  <si>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</si>
  <si>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</si>
  <si>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</si>
  <si>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</si>
  <si>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</si>
  <si>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</si>
  <si>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</si>
  <si>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</si>
  <si>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</si>
  <si>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</si>
  <si>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</si>
  <si>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</si>
  <si>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</si>
  <si>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</si>
  <si>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</si>
  <si>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</si>
  <si>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</si>
  <si>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</si>
  <si>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</si>
  <si>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</si>
  <si>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</si>
  <si>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</si>
  <si>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</si>
  <si>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</si>
  <si>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</si>
  <si>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</si>
  <si>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</si>
  <si>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</si>
  <si>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</si>
  <si>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</si>
  <si>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</si>
  <si>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</si>
  <si>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</si>
  <si>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</si>
  <si>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</si>
  <si>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</si>
  <si>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</si>
  <si>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</si>
  <si>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</si>
  <si>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</si>
  <si>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</si>
  <si>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</si>
  <si>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</si>
  <si>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</si>
  <si>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</si>
  <si>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</si>
  <si>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</si>
  <si>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</si>
  <si>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</si>
  <si>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</si>
  <si>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</si>
  <si>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</si>
  <si>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</si>
  <si>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</si>
  <si>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</si>
  <si>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</si>
  <si>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</si>
  <si>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</si>
  <si>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</si>
  <si>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</si>
  <si>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</si>
  <si>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</si>
  <si>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</si>
  <si>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</si>
  <si>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</si>
  <si>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</si>
  <si>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</si>
  <si>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</si>
  <si>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</si>
  <si>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</si>
  <si>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</si>
  <si>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</si>
  <si>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</si>
  <si>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</si>
  <si>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</si>
  <si>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</si>
  <si>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</si>
  <si>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</si>
  <si>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</si>
  <si>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</si>
  <si>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</si>
  <si>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</si>
  <si>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</si>
  <si>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</si>
  <si>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</si>
  <si>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</si>
  <si>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</si>
  <si>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</si>
  <si>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</si>
  <si>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</si>
  <si>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</si>
  <si>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</si>
  <si>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</si>
  <si>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</si>
  <si>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</si>
  <si>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</si>
  <si>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</si>
  <si>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</si>
  <si>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</si>
  <si>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</si>
  <si>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</si>
  <si>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</si>
  <si>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</si>
  <si>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</si>
  <si>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</si>
  <si>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</si>
  <si>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</si>
  <si>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</si>
  <si>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</si>
  <si>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</si>
  <si>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</si>
  <si>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</si>
  <si>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</si>
  <si>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</si>
  <si>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Калгари - Детройт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</si>
  <si>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</si>
  <si>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</si>
  <si>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</si>
  <si>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</si>
  <si>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</si>
  <si>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</si>
  <si>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</si>
  <si>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</si>
  <si>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</si>
  <si>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</si>
  <si>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</si>
  <si>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</si>
  <si>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</si>
  <si>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</si>
  <si>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</si>
  <si>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</si>
  <si>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</si>
  <si>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</si>
  <si>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</si>
  <si>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</si>
  <si>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</si>
  <si>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</si>
  <si>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</si>
  <si>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</si>
  <si>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</si>
  <si>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</si>
  <si>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</si>
  <si>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</si>
  <si>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</si>
  <si>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</si>
  <si>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</si>
  <si>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</si>
  <si>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</si>
  <si>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</si>
  <si>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</si>
  <si>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</si>
  <si>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</si>
  <si>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</si>
  <si>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</si>
  <si>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</si>
  <si>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</si>
  <si>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</si>
  <si>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</si>
  <si>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</si>
  <si>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</si>
  <si>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</si>
  <si>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</si>
  <si>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</si>
  <si>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</si>
  <si>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</si>
  <si>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</si>
  <si>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</si>
  <si>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</si>
  <si>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</si>
  <si>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</si>
  <si>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</si>
  <si>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</si>
  <si>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</si>
  <si>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</si>
  <si>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</si>
  <si>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</si>
  <si>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</si>
  <si>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</si>
  <si>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</si>
  <si>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</si>
  <si>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</si>
  <si>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</si>
  <si>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</si>
  <si>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</si>
  <si>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</si>
  <si>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</si>
  <si>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</si>
  <si>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</si>
  <si>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</si>
  <si>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</si>
  <si>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</si>
  <si>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</si>
  <si>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</si>
  <si>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</si>
  <si>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</si>
  <si>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</si>
  <si>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</si>
  <si>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</si>
  <si>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</si>
  <si>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</si>
  <si>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</si>
  <si>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</si>
  <si>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</si>
  <si>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</si>
  <si>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</si>
  <si>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</si>
  <si>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</si>
  <si>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</si>
  <si>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</si>
  <si>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</si>
  <si>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</si>
  <si>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</si>
  <si>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</si>
  <si>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</si>
  <si>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</si>
  <si>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</si>
  <si>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</si>
  <si>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</si>
  <si>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</si>
  <si>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</si>
  <si>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</si>
  <si>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</si>
  <si>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</si>
  <si>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</si>
  <si>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</si>
  <si>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</si>
  <si>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</si>
  <si>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</si>
  <si>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</si>
  <si>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</si>
  <si>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</si>
  <si>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</si>
  <si>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</si>
  <si>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</si>
  <si>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</si>
  <si>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</si>
  <si>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</si>
  <si>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</si>
  <si>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</si>
  <si>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</si>
  <si>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</si>
  <si>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</si>
  <si>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</si>
  <si>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</si>
  <si>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</si>
  <si>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</si>
  <si>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</si>
  <si>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</si>
  <si>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</si>
  <si>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</si>
  <si>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</si>
  <si>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</si>
  <si>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</si>
  <si>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</si>
  <si>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</si>
  <si>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</si>
  <si>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</si>
  <si>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</si>
  <si>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</si>
  <si>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</si>
  <si>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</si>
  <si>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</si>
  <si>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</si>
  <si>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</si>
  <si>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</si>
  <si>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</si>
  <si>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</si>
  <si>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</si>
  <si>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</si>
  <si>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</si>
  <si>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</si>
  <si>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</si>
  <si>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</si>
  <si>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</si>
  <si>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</si>
  <si>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</si>
  <si>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</si>
  <si>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</si>
  <si>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</si>
  <si>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</si>
  <si>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</si>
  <si>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</si>
  <si>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</si>
  <si>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</si>
  <si>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</si>
  <si>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</si>
  <si>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</si>
  <si>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</si>
  <si>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</si>
  <si>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</si>
  <si>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</si>
  <si>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</si>
  <si>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</si>
  <si>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</si>
  <si>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</si>
  <si>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</si>
  <si>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</si>
  <si>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</si>
  <si>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</si>
  <si>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</si>
  <si>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</si>
  <si>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</si>
  <si>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</si>
  <si>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</si>
  <si>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</si>
  <si>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</si>
  <si>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</si>
  <si>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</si>
  <si>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</si>
  <si>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</si>
  <si>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</si>
  <si>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</si>
  <si>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</si>
  <si>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</si>
  <si>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</si>
  <si>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</si>
  <si>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</si>
  <si>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</si>
  <si>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</si>
  <si>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</si>
  <si>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</si>
  <si>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</si>
  <si>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</si>
  <si>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</si>
  <si>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</si>
  <si>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</si>
  <si>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</si>
  <si>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</si>
  <si>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</si>
  <si>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</si>
  <si>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</si>
  <si>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</si>
  <si>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</si>
  <si>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</si>
  <si>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</si>
  <si>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</si>
  <si>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</si>
  <si>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</si>
  <si>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</si>
  <si>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</si>
  <si>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</si>
  <si>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</si>
  <si>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</si>
  <si>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</si>
  <si>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</si>
  <si>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</si>
  <si>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</si>
  <si>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</si>
  <si>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</si>
  <si>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</si>
  <si>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</si>
  <si>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</si>
  <si>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</si>
  <si>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</si>
  <si>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</si>
  <si>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</si>
  <si>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</si>
  <si>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</si>
  <si>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</si>
  <si>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</si>
  <si>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</si>
  <si>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</si>
  <si>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</si>
  <si>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</si>
  <si>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</si>
  <si>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</si>
  <si>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</si>
  <si>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</si>
  <si>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</si>
  <si>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</si>
  <si>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</si>
  <si>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</si>
  <si>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</si>
  <si>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</si>
  <si>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</si>
  <si>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</si>
  <si>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</si>
  <si>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</si>
  <si>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</si>
  <si>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</si>
  <si>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</si>
  <si>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</si>
  <si>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</si>
  <si>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</si>
  <si>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</si>
  <si>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</si>
  <si>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</si>
  <si>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</si>
  <si>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</si>
  <si>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</si>
  <si>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</si>
  <si>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</si>
  <si>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</si>
  <si>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</si>
  <si>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</si>
  <si>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</si>
  <si>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</si>
  <si>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</si>
  <si>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</si>
  <si>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</si>
  <si>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</si>
  <si>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</si>
  <si>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</si>
  <si>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</si>
  <si>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</si>
  <si>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</si>
  <si>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</si>
  <si>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</si>
  <si>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</si>
  <si>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</si>
  <si>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</si>
  <si>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</si>
  <si>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</si>
  <si>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</si>
  <si>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</si>
  <si>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</si>
  <si>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</si>
  <si>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</si>
  <si>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</si>
  <si>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</si>
  <si>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</si>
  <si>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</si>
  <si>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</si>
  <si>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</si>
  <si>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</si>
  <si>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</si>
  <si>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</si>
  <si>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</si>
  <si>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</si>
  <si>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</si>
  <si>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</si>
  <si>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</si>
  <si>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</si>
  <si>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</si>
  <si>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</si>
  <si>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</si>
  <si>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</si>
  <si>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</si>
  <si>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</si>
  <si>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</si>
  <si>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</si>
  <si>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</si>
  <si>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</si>
  <si>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</si>
  <si>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</si>
  <si>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</si>
  <si>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</si>
  <si>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</si>
  <si>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</si>
  <si>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</si>
  <si>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</si>
  <si>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</si>
  <si>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</si>
  <si>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</si>
  <si>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</si>
  <si>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</si>
  <si>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</si>
  <si>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</si>
  <si>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</si>
  <si>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</si>
  <si>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</si>
  <si>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</si>
  <si>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</si>
  <si>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</si>
  <si>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</si>
  <si>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</si>
  <si>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</si>
  <si>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</si>
  <si>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</si>
  <si>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</si>
  <si>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</si>
  <si>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</si>
  <si>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</si>
  <si>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</si>
  <si>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</si>
  <si>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</si>
  <si>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</si>
  <si>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</si>
  <si>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</si>
  <si>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</si>
  <si>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</si>
  <si>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</si>
  <si>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</si>
  <si>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</si>
  <si>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</si>
  <si>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</si>
  <si>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</si>
  <si>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</si>
  <si>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</si>
  <si>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</si>
  <si>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</si>
  <si>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</si>
  <si>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</si>
  <si>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</si>
  <si>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</si>
  <si>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</si>
  <si>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</si>
  <si>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</si>
  <si>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</si>
  <si>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</si>
  <si>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</si>
  <si>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</si>
  <si>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</si>
  <si>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</si>
  <si>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</si>
  <si>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</si>
  <si>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</si>
  <si>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</si>
  <si>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</si>
  <si>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</si>
  <si>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</si>
  <si>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</si>
  <si>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</si>
  <si>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</si>
  <si>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</si>
  <si>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</si>
  <si>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</si>
  <si>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</si>
  <si>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</si>
  <si>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</si>
  <si>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</si>
  <si>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</si>
  <si>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</si>
  <si>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</si>
  <si>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</si>
  <si>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</si>
  <si>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</si>
  <si>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</si>
  <si>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</si>
  <si>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</si>
  <si>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</si>
  <si>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</si>
  <si>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</si>
  <si>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</si>
  <si>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</si>
  <si>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</si>
  <si>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Аризона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</si>
  <si>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</si>
  <si>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</si>
  <si>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</si>
  <si>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</si>
  <si>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</si>
  <si>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</si>
  <si>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</si>
  <si>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</si>
  <si>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</si>
  <si>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</si>
  <si>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</si>
  <si>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</si>
  <si>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</si>
  <si>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</si>
  <si>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</si>
  <si>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</si>
  <si>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</si>
  <si>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</si>
  <si>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</si>
  <si>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</si>
  <si>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</si>
  <si>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</si>
  <si>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</si>
  <si>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</si>
  <si>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</si>
  <si>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</si>
  <si>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</si>
  <si>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</si>
  <si>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</si>
  <si>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</si>
  <si>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</si>
  <si>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</si>
  <si>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</si>
  <si>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</si>
  <si>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</si>
  <si>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</si>
  <si>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</si>
  <si>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</si>
  <si>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</si>
  <si>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</si>
  <si>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</si>
  <si>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</si>
  <si>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</si>
  <si>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</si>
  <si>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</si>
  <si>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</si>
  <si>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</si>
  <si>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</si>
  <si>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</si>
  <si>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</si>
  <si>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</si>
  <si>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</si>
  <si>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</si>
  <si>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</si>
  <si>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</si>
  <si>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</si>
  <si>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</si>
  <si>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</si>
  <si>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</si>
  <si>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</si>
  <si>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</si>
  <si>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</si>
  <si>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</si>
  <si>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</si>
  <si>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</si>
  <si>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</si>
  <si>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</si>
  <si>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</si>
  <si>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</si>
  <si>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</si>
  <si>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</si>
  <si>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</si>
  <si>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</si>
  <si>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</si>
  <si>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</si>
  <si>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Питтсбург - Кингс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</si>
</sst>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rgb="FFFF00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27"/>
      </left>
      <right style="thick">
        <color theme="4" tint="0.39954832605975527"/>
      </right>
      <top style="thick">
        <color theme="4" tint="0.39954832605975527"/>
      </top>
      <bottom style="thick">
        <color theme="4" tint="0.399548326059755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30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3" fillId="6" borderId="8" xfId="0" applyFont="1" applyFill="1" applyBorder="1"/>
    <xf numFmtId="0" fontId="7" fillId="12" borderId="9" xfId="0" applyFont="1" applyFill="1" applyBorder="1"/>
    <xf numFmtId="0" fontId="7" fillId="12" borderId="9" xfId="0" applyFont="1" applyFill="1" applyBorder="1" applyAlignment="1">
      <alignment horizontal="center"/>
    </xf>
    <xf numFmtId="0" fontId="4" fillId="13" borderId="10" xfId="0" applyFont="1" applyFill="1" applyBorder="1"/>
    <xf numFmtId="0" fontId="3" fillId="6" borderId="11" xfId="0" applyFont="1" applyFill="1" applyBorder="1"/>
    <xf numFmtId="0" fontId="7" fillId="12" borderId="9" xfId="0" applyFont="1" applyFill="1" applyBorder="1" applyAlignment="1">
      <alignment horizontal="right"/>
    </xf>
    <xf numFmtId="0" fontId="4" fillId="13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4" fillId="13" borderId="16" xfId="0" applyFont="1" applyFill="1" applyBorder="1" applyAlignment="1">
      <alignment horizontal="center"/>
    </xf>
    <xf numFmtId="0" fontId="4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7" borderId="7" xfId="0" applyFont="1" applyFill="1" applyBorder="1"/>
    <xf numFmtId="0" fontId="3" fillId="17" borderId="7" xfId="0" applyFont="1" applyFill="1" applyBorder="1" applyAlignment="1">
      <alignment horizontal="center"/>
    </xf>
    <xf numFmtId="0" fontId="3" fillId="17" borderId="12" xfId="0" applyFont="1" applyFill="1" applyBorder="1"/>
    <xf numFmtId="0" fontId="3" fillId="18" borderId="18" xfId="0" applyFont="1" applyFill="1" applyBorder="1"/>
    <xf numFmtId="0" fontId="3" fillId="18" borderId="18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right"/>
    </xf>
    <xf numFmtId="0" fontId="3" fillId="18" borderId="18" xfId="0" applyFont="1" applyFill="1" applyBorder="1" applyAlignment="1">
      <alignment horizontal="right"/>
    </xf>
    <xf numFmtId="0" fontId="5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3" fillId="20" borderId="17" xfId="0" applyFont="1" applyFill="1" applyBorder="1"/>
    <xf numFmtId="0" fontId="3" fillId="20" borderId="7" xfId="0" applyFont="1" applyFill="1" applyBorder="1" applyAlignment="1">
      <alignment horizontal="center"/>
    </xf>
    <xf numFmtId="0" fontId="3" fillId="20" borderId="7" xfId="0" applyFont="1" applyFill="1" applyBorder="1"/>
    <xf numFmtId="0" fontId="3" fillId="20" borderId="12" xfId="0" applyFont="1" applyFill="1" applyBorder="1"/>
    <xf numFmtId="0" fontId="3" fillId="20" borderId="17" xfId="0" applyFont="1" applyFill="1" applyBorder="1" applyAlignment="1">
      <alignment horizontal="right"/>
    </xf>
    <xf numFmtId="0" fontId="9" fillId="20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10" fillId="9" borderId="20" xfId="0" applyFont="1" applyFill="1" applyBorder="1"/>
    <xf numFmtId="0" fontId="10" fillId="9" borderId="21" xfId="0" applyFont="1" applyFill="1" applyBorder="1" applyAlignment="1">
      <alignment horizontal="center"/>
    </xf>
    <xf numFmtId="0" fontId="10" fillId="9" borderId="16" xfId="0" applyFont="1" applyFill="1" applyBorder="1"/>
    <xf numFmtId="0" fontId="3" fillId="21" borderId="9" xfId="0" applyFont="1" applyFill="1" applyBorder="1" applyAlignment="1">
      <alignment horizontal="right"/>
    </xf>
    <xf numFmtId="0" fontId="10" fillId="9" borderId="22" xfId="0" applyFont="1" applyFill="1" applyBorder="1" applyAlignment="1">
      <alignment horizontal="right"/>
    </xf>
    <xf numFmtId="0" fontId="10" fillId="9" borderId="23" xfId="0" applyFont="1" applyFill="1" applyBorder="1" applyAlignment="1">
      <alignment horizontal="center"/>
    </xf>
    <xf numFmtId="0" fontId="10" fillId="18" borderId="16" xfId="0" applyFont="1" applyFill="1" applyBorder="1"/>
    <xf numFmtId="0" fontId="5" fillId="7" borderId="1" xfId="2" applyBorder="1"/>
    <xf numFmtId="0" fontId="6" fillId="8" borderId="0" xfId="1"/>
    <xf numFmtId="0" fontId="0" fillId="21" borderId="7" xfId="0" applyFill="1" applyBorder="1"/>
    <xf numFmtId="0" fontId="0" fillId="21" borderId="7" xfId="0" applyFont="1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1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1" fillId="23" borderId="31" xfId="0" applyFont="1" applyFill="1" applyBorder="1" applyAlignment="1">
      <alignment horizontal="right"/>
    </xf>
    <xf numFmtId="0" fontId="6" fillId="8" borderId="6" xfId="1" applyBorder="1"/>
    <xf numFmtId="0" fontId="0" fillId="22" borderId="7" xfId="0" applyFill="1" applyBorder="1"/>
    <xf numFmtId="0" fontId="0" fillId="24" borderId="7" xfId="0" applyFill="1" applyBorder="1"/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/>
    <xf numFmtId="0" fontId="11" fillId="23" borderId="34" xfId="0" applyFont="1" applyFill="1" applyBorder="1"/>
    <xf numFmtId="0" fontId="3" fillId="18" borderId="35" xfId="0" applyFont="1" applyFill="1" applyBorder="1"/>
    <xf numFmtId="0" fontId="3" fillId="18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11" fillId="23" borderId="31" xfId="0" applyFont="1" applyFill="1" applyBorder="1"/>
    <xf numFmtId="0" fontId="11" fillId="23" borderId="37" xfId="0" applyFont="1" applyFill="1" applyBorder="1"/>
    <xf numFmtId="0" fontId="11" fillId="23" borderId="38" xfId="0" applyFont="1" applyFill="1" applyBorder="1"/>
    <xf numFmtId="0" fontId="3" fillId="18" borderId="35" xfId="0" applyFont="1" applyFill="1" applyBorder="1" applyAlignment="1">
      <alignment horizontal="right"/>
    </xf>
    <xf numFmtId="0" fontId="0" fillId="0" borderId="7" xfId="0" applyBorder="1"/>
    <xf numFmtId="0" fontId="3" fillId="18" borderId="39" xfId="0" applyFont="1" applyFill="1" applyBorder="1"/>
    <xf numFmtId="0" fontId="11" fillId="25" borderId="40" xfId="0" applyFont="1" applyFill="1" applyBorder="1"/>
    <xf numFmtId="0" fontId="11" fillId="25" borderId="40" xfId="0" applyFont="1" applyFill="1" applyBorder="1" applyAlignment="1">
      <alignment horizontal="center"/>
    </xf>
    <xf numFmtId="0" fontId="11" fillId="25" borderId="41" xfId="0" applyFont="1" applyFill="1" applyBorder="1"/>
    <xf numFmtId="0" fontId="3" fillId="18" borderId="42" xfId="0" applyFont="1" applyFill="1" applyBorder="1"/>
    <xf numFmtId="0" fontId="3" fillId="18" borderId="42" xfId="0" applyFont="1" applyFill="1" applyBorder="1" applyAlignment="1">
      <alignment horizontal="center"/>
    </xf>
    <xf numFmtId="0" fontId="11" fillId="25" borderId="40" xfId="0" applyFont="1" applyFill="1" applyBorder="1" applyAlignment="1">
      <alignment horizontal="right"/>
    </xf>
    <xf numFmtId="0" fontId="3" fillId="18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4" fillId="9" borderId="44" xfId="0" applyFont="1" applyFill="1" applyBorder="1"/>
    <xf numFmtId="0" fontId="4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1" fillId="18" borderId="16" xfId="0" applyFont="1" applyFill="1" applyBorder="1"/>
    <xf numFmtId="0" fontId="11" fillId="18" borderId="16" xfId="0" applyFont="1" applyFill="1" applyBorder="1" applyAlignment="1">
      <alignment horizontal="center"/>
    </xf>
    <xf numFmtId="0" fontId="4" fillId="9" borderId="44" xfId="0" applyFont="1" applyFill="1" applyBorder="1" applyAlignment="1">
      <alignment horizontal="right"/>
    </xf>
    <xf numFmtId="0" fontId="11" fillId="18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3" fillId="18" borderId="16" xfId="0" applyFont="1" applyFill="1" applyBorder="1"/>
    <xf numFmtId="0" fontId="3" fillId="13" borderId="16" xfId="0" applyFont="1" applyFill="1" applyBorder="1"/>
    <xf numFmtId="0" fontId="3" fillId="13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1" borderId="1" xfId="0" applyFill="1" applyBorder="1"/>
    <xf numFmtId="0" fontId="0" fillId="31" borderId="8" xfId="0" applyFill="1" applyBorder="1"/>
    <xf numFmtId="0" fontId="9" fillId="32" borderId="48" xfId="0" applyFont="1" applyFill="1" applyBorder="1"/>
    <xf numFmtId="0" fontId="9" fillId="32" borderId="49" xfId="0" applyFont="1" applyFill="1" applyBorder="1" applyAlignment="1">
      <alignment horizontal="center"/>
    </xf>
    <xf numFmtId="0" fontId="9" fillId="32" borderId="49" xfId="0" applyFont="1" applyFill="1" applyBorder="1"/>
    <xf numFmtId="0" fontId="9" fillId="32" borderId="50" xfId="0" applyFont="1" applyFill="1" applyBorder="1"/>
    <xf numFmtId="0" fontId="9" fillId="32" borderId="51" xfId="0" applyFont="1" applyFill="1" applyBorder="1" applyAlignment="1">
      <alignment horizontal="right"/>
    </xf>
    <xf numFmtId="0" fontId="9" fillId="32" borderId="52" xfId="0" applyFont="1" applyFill="1" applyBorder="1" applyAlignment="1">
      <alignment horizontal="center"/>
    </xf>
    <xf numFmtId="0" fontId="9" fillId="32" borderId="52" xfId="0" applyFont="1" applyFill="1" applyBorder="1"/>
    <xf numFmtId="0" fontId="9" fillId="32" borderId="53" xfId="0" applyFont="1" applyFill="1" applyBorder="1"/>
    <xf numFmtId="0" fontId="3" fillId="13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3" fillId="13" borderId="54" xfId="0" applyFont="1" applyFill="1" applyBorder="1"/>
    <xf numFmtId="0" fontId="8" fillId="10" borderId="9" xfId="0" applyFont="1" applyFill="1" applyBorder="1"/>
    <xf numFmtId="0" fontId="8" fillId="10" borderId="9" xfId="0" applyFont="1" applyFill="1" applyBorder="1" applyAlignment="1">
      <alignment horizontal="center"/>
    </xf>
    <xf numFmtId="0" fontId="3" fillId="6" borderId="55" xfId="0" applyFont="1" applyFill="1" applyBorder="1"/>
    <xf numFmtId="0" fontId="8" fillId="10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5" borderId="1" xfId="0" applyFill="1" applyBorder="1"/>
    <xf numFmtId="0" fontId="0" fillId="36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3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3" fillId="13" borderId="35" xfId="0" applyFont="1" applyFill="1" applyBorder="1" applyAlignment="1">
      <alignment horizontal="center"/>
    </xf>
    <xf numFmtId="0" fontId="15" fillId="37" borderId="58" xfId="0" applyFont="1" applyFill="1" applyBorder="1"/>
    <xf numFmtId="0" fontId="15" fillId="37" borderId="2" xfId="0" applyFont="1" applyFill="1" applyBorder="1" applyAlignment="1">
      <alignment horizontal="center"/>
    </xf>
    <xf numFmtId="0" fontId="15" fillId="37" borderId="2" xfId="0" applyFont="1" applyFill="1" applyBorder="1"/>
    <xf numFmtId="0" fontId="9" fillId="19" borderId="48" xfId="0" applyFont="1" applyFill="1" applyBorder="1"/>
    <xf numFmtId="0" fontId="9" fillId="19" borderId="49" xfId="0" applyFont="1" applyFill="1" applyBorder="1" applyAlignment="1">
      <alignment horizontal="center"/>
    </xf>
    <xf numFmtId="0" fontId="15" fillId="37" borderId="59" xfId="0" applyFont="1" applyFill="1" applyBorder="1" applyAlignment="1">
      <alignment horizontal="right"/>
    </xf>
    <xf numFmtId="0" fontId="15" fillId="37" borderId="60" xfId="0" applyFont="1" applyFill="1" applyBorder="1" applyAlignment="1">
      <alignment horizontal="center"/>
    </xf>
    <xf numFmtId="0" fontId="15" fillId="37" borderId="60" xfId="0" applyFont="1" applyFill="1" applyBorder="1"/>
    <xf numFmtId="0" fontId="9" fillId="19" borderId="51" xfId="0" applyFont="1" applyFill="1" applyBorder="1" applyAlignment="1">
      <alignment horizontal="right"/>
    </xf>
    <xf numFmtId="0" fontId="9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9" fillId="19" borderId="49" xfId="0" applyFont="1" applyFill="1" applyBorder="1"/>
    <xf numFmtId="0" fontId="9" fillId="19" borderId="50" xfId="0" applyFont="1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9" fillId="19" borderId="52" xfId="0" applyFont="1" applyFill="1" applyBorder="1"/>
    <xf numFmtId="0" fontId="9" fillId="19" borderId="53" xfId="0" applyFont="1" applyFill="1" applyBorder="1"/>
    <xf numFmtId="0" fontId="4" fillId="38" borderId="16" xfId="0" applyFont="1" applyFill="1" applyBorder="1" applyAlignment="1">
      <alignment horizontal="right"/>
    </xf>
    <xf numFmtId="0" fontId="0" fillId="10" borderId="1" xfId="0" applyFill="1" applyBorder="1"/>
    <xf numFmtId="0" fontId="4" fillId="39" borderId="16" xfId="0" applyFont="1" applyFill="1" applyBorder="1"/>
    <xf numFmtId="0" fontId="4" fillId="39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9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3" fillId="32" borderId="10" xfId="0" applyFont="1" applyFill="1" applyBorder="1"/>
    <xf numFmtId="0" fontId="3" fillId="32" borderId="16" xfId="0" applyFont="1" applyFill="1" applyBorder="1" applyAlignment="1">
      <alignment horizontal="center"/>
    </xf>
    <xf numFmtId="0" fontId="3" fillId="32" borderId="16" xfId="0" applyFont="1" applyFill="1" applyBorder="1"/>
    <xf numFmtId="0" fontId="3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3" fillId="32" borderId="54" xfId="0" applyFont="1" applyFill="1" applyBorder="1"/>
    <xf numFmtId="0" fontId="10" fillId="38" borderId="16" xfId="0" applyFont="1" applyFill="1" applyBorder="1"/>
    <xf numFmtId="0" fontId="10" fillId="38" borderId="16" xfId="0" applyFont="1" applyFill="1" applyBorder="1" applyAlignment="1">
      <alignment horizontal="center"/>
    </xf>
    <xf numFmtId="0" fontId="10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17" fillId="26" borderId="7" xfId="0" applyFont="1" applyFill="1" applyBorder="1"/>
    <xf numFmtId="0" fontId="0" fillId="26" borderId="17" xfId="0" applyFill="1" applyBorder="1"/>
    <xf numFmtId="0" fontId="0" fillId="26" borderId="12" xfId="0" applyFill="1" applyBorder="1"/>
    <xf numFmtId="0" fontId="1" fillId="26" borderId="7" xfId="0" applyFont="1" applyFill="1" applyBorder="1"/>
    <xf numFmtId="0" fontId="3" fillId="26" borderId="7" xfId="0" applyFont="1" applyFill="1" applyBorder="1"/>
    <xf numFmtId="0" fontId="0" fillId="26" borderId="7" xfId="0" applyFont="1" applyFill="1" applyBorder="1"/>
    <xf numFmtId="0" fontId="1" fillId="26" borderId="1" xfId="0" applyFont="1" applyFill="1" applyBorder="1"/>
    <xf numFmtId="0" fontId="12" fillId="9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0" fillId="26" borderId="1" xfId="0" applyFont="1" applyFill="1" applyBorder="1"/>
    <xf numFmtId="0" fontId="0" fillId="26" borderId="8" xfId="0" applyFill="1" applyBorder="1"/>
    <xf numFmtId="0" fontId="0" fillId="26" borderId="15" xfId="0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25" zoomScale="85" zoomScaleNormal="85" workbookViewId="0">
      <selection activeCell="L57" sqref="L57:P57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 x14ac:dyDescent="0.25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 x14ac:dyDescent="0.2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 x14ac:dyDescent="0.2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 x14ac:dyDescent="0.2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 x14ac:dyDescent="0.2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 x14ac:dyDescent="0.2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 x14ac:dyDescent="0.2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 x14ac:dyDescent="0.2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 x14ac:dyDescent="0.2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 x14ac:dyDescent="0.2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 x14ac:dyDescent="0.2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 x14ac:dyDescent="0.2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 x14ac:dyDescent="0.2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 x14ac:dyDescent="0.2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 x14ac:dyDescent="0.2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 x14ac:dyDescent="0.2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 x14ac:dyDescent="0.2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 x14ac:dyDescent="0.2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 x14ac:dyDescent="0.2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 x14ac:dyDescent="0.2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 x14ac:dyDescent="0.2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 x14ac:dyDescent="0.2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 x14ac:dyDescent="0.2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 x14ac:dyDescent="0.2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 x14ac:dyDescent="0.2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 x14ac:dyDescent="0.2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 x14ac:dyDescent="0.2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 x14ac:dyDescent="0.2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 x14ac:dyDescent="0.2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 x14ac:dyDescent="0.2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 x14ac:dyDescent="0.2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 x14ac:dyDescent="0.2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 x14ac:dyDescent="0.2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 x14ac:dyDescent="0.2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 x14ac:dyDescent="0.2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 x14ac:dyDescent="0.2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 x14ac:dyDescent="0.2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 x14ac:dyDescent="0.2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 x14ac:dyDescent="0.2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 x14ac:dyDescent="0.2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 x14ac:dyDescent="0.2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 x14ac:dyDescent="0.2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 x14ac:dyDescent="0.2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 x14ac:dyDescent="0.2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 x14ac:dyDescent="0.2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 x14ac:dyDescent="0.2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 x14ac:dyDescent="0.2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 x14ac:dyDescent="0.2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 x14ac:dyDescent="0.2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 x14ac:dyDescent="0.2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 x14ac:dyDescent="0.2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 x14ac:dyDescent="0.2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 x14ac:dyDescent="0.2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217">
        <v>52</v>
      </c>
      <c r="BA54" s="217" t="s">
        <v>53</v>
      </c>
      <c r="BB54" s="217">
        <v>-112</v>
      </c>
      <c r="BC54" s="217"/>
      <c r="BD54" s="217"/>
      <c r="BE54" s="74">
        <v>52</v>
      </c>
      <c r="BF54" s="74" t="s">
        <v>588</v>
      </c>
      <c r="BG54" s="74">
        <v>-600</v>
      </c>
      <c r="BH54" s="74"/>
      <c r="BI54" s="74"/>
      <c r="BJ54" s="217">
        <v>52</v>
      </c>
      <c r="BK54" s="217" t="s">
        <v>1099</v>
      </c>
      <c r="BL54" s="217">
        <v>-155</v>
      </c>
      <c r="BM54" s="217"/>
      <c r="BN54" s="217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589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590</v>
      </c>
      <c r="CA54" s="74">
        <v>-60</v>
      </c>
      <c r="CB54" s="74"/>
      <c r="CC54" s="74"/>
    </row>
    <row r="55" spans="2:81" ht="15.75" x14ac:dyDescent="0.2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591</v>
      </c>
      <c r="I55" s="74">
        <v>-2100</v>
      </c>
      <c r="J55" s="74"/>
      <c r="K55" s="74"/>
      <c r="L55" s="74">
        <v>53</v>
      </c>
      <c r="M55" s="74" t="s">
        <v>592</v>
      </c>
      <c r="N55" s="74">
        <v>-65</v>
      </c>
      <c r="O55" s="74"/>
      <c r="P55" s="141"/>
      <c r="Q55" s="74">
        <v>53</v>
      </c>
      <c r="R55" s="74" t="s">
        <v>593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594</v>
      </c>
      <c r="AM55" s="74">
        <v>-75</v>
      </c>
      <c r="AN55" s="74"/>
      <c r="AO55" s="74"/>
      <c r="AP55" s="132">
        <v>53</v>
      </c>
      <c r="AQ55" s="132" t="s">
        <v>595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596</v>
      </c>
      <c r="AW55" s="74">
        <v>-60</v>
      </c>
      <c r="AX55" s="74"/>
      <c r="AY55" s="74"/>
      <c r="AZ55" s="192">
        <v>53</v>
      </c>
      <c r="BA55" s="192"/>
      <c r="BB55" s="192"/>
      <c r="BC55" s="192"/>
      <c r="BD55" s="192"/>
      <c r="BE55" s="74">
        <v>53</v>
      </c>
      <c r="BF55" s="74" t="s">
        <v>420</v>
      </c>
      <c r="BG55" s="74">
        <v>-825</v>
      </c>
      <c r="BH55" s="74"/>
      <c r="BI55" s="74"/>
      <c r="BJ55" s="200">
        <v>53</v>
      </c>
      <c r="BK55" s="200"/>
      <c r="BL55" s="200"/>
      <c r="BM55" s="200"/>
      <c r="BN55" s="200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597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 x14ac:dyDescent="0.25">
      <c r="B56" s="74">
        <v>54</v>
      </c>
      <c r="C56" s="74" t="s">
        <v>598</v>
      </c>
      <c r="D56" s="74">
        <v>-60</v>
      </c>
      <c r="E56" s="74"/>
      <c r="F56" s="74"/>
      <c r="G56" s="132">
        <v>54</v>
      </c>
      <c r="H56" s="132" t="s">
        <v>599</v>
      </c>
      <c r="I56" s="132">
        <v>-2700</v>
      </c>
      <c r="J56" s="132">
        <v>110</v>
      </c>
      <c r="K56" s="132"/>
      <c r="L56" s="74">
        <v>54</v>
      </c>
      <c r="M56" s="74" t="s">
        <v>600</v>
      </c>
      <c r="N56" s="74">
        <v>-75</v>
      </c>
      <c r="O56" s="74"/>
      <c r="P56" s="141"/>
      <c r="Q56" s="154">
        <v>54</v>
      </c>
      <c r="R56" s="154"/>
      <c r="S56" s="154"/>
      <c r="T56" s="154"/>
      <c r="U56" s="154"/>
      <c r="V56" s="74">
        <v>54</v>
      </c>
      <c r="W56" s="74" t="s">
        <v>601</v>
      </c>
      <c r="X56" s="74">
        <v>-75</v>
      </c>
      <c r="Y56" s="74"/>
      <c r="Z56" s="74"/>
      <c r="AA56" s="74">
        <v>54</v>
      </c>
      <c r="AB56" s="74" t="s">
        <v>591</v>
      </c>
      <c r="AC56" s="74">
        <v>-112</v>
      </c>
      <c r="AD56" s="74"/>
      <c r="AE56" s="74"/>
      <c r="AF56" s="74">
        <v>54</v>
      </c>
      <c r="AG56" s="74" t="s">
        <v>602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20">
        <v>54</v>
      </c>
      <c r="AQ56" s="120" t="s">
        <v>603</v>
      </c>
      <c r="AR56" s="120">
        <v>-60</v>
      </c>
      <c r="AS56" s="120"/>
      <c r="AT56" s="120"/>
      <c r="AU56" s="74">
        <v>54</v>
      </c>
      <c r="AV56" s="74" t="s">
        <v>602</v>
      </c>
      <c r="AW56" s="74">
        <v>-65</v>
      </c>
      <c r="AX56" s="74"/>
      <c r="AY56" s="74"/>
      <c r="AZ56" s="192">
        <v>54</v>
      </c>
      <c r="BA56" s="192"/>
      <c r="BB56" s="192"/>
      <c r="BC56" s="192"/>
      <c r="BD56" s="192"/>
      <c r="BE56" s="74">
        <v>54</v>
      </c>
      <c r="BF56" s="74" t="s">
        <v>604</v>
      </c>
      <c r="BG56" s="74">
        <v>-1050</v>
      </c>
      <c r="BH56" s="74"/>
      <c r="BI56" s="74"/>
      <c r="BJ56" s="200">
        <v>54</v>
      </c>
      <c r="BK56" s="200"/>
      <c r="BL56" s="200"/>
      <c r="BM56" s="200"/>
      <c r="BN56" s="200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217">
        <v>54</v>
      </c>
      <c r="BU56" s="217" t="s">
        <v>605</v>
      </c>
      <c r="BV56" s="217">
        <v>-65</v>
      </c>
      <c r="BW56" s="217"/>
      <c r="BX56" s="217"/>
      <c r="BY56" s="212">
        <v>54</v>
      </c>
      <c r="BZ56" s="213" t="s">
        <v>428</v>
      </c>
      <c r="CA56" s="212"/>
      <c r="CB56" s="212"/>
      <c r="CC56" s="212"/>
    </row>
    <row r="57" spans="2:81" ht="15.75" x14ac:dyDescent="0.25">
      <c r="B57" s="132">
        <v>55</v>
      </c>
      <c r="C57" s="132" t="s">
        <v>606</v>
      </c>
      <c r="D57" s="132">
        <v>-65</v>
      </c>
      <c r="E57" s="132">
        <f>351+SUM(D56:D57)</f>
        <v>226</v>
      </c>
      <c r="F57" s="132"/>
      <c r="G57" s="217">
        <v>55</v>
      </c>
      <c r="H57" s="217" t="s">
        <v>607</v>
      </c>
      <c r="I57" s="217">
        <v>-60</v>
      </c>
      <c r="J57" s="217"/>
      <c r="K57" s="217"/>
      <c r="L57" s="217">
        <v>55</v>
      </c>
      <c r="M57" s="217" t="s">
        <v>608</v>
      </c>
      <c r="N57" s="217">
        <v>-90</v>
      </c>
      <c r="O57" s="217"/>
      <c r="P57" s="228"/>
      <c r="Q57" s="154">
        <v>55</v>
      </c>
      <c r="R57" s="154"/>
      <c r="S57" s="154"/>
      <c r="T57" s="154"/>
      <c r="U57" s="154"/>
      <c r="V57" s="217">
        <v>55</v>
      </c>
      <c r="W57" s="224" t="s">
        <v>99</v>
      </c>
      <c r="X57" s="217">
        <v>-90</v>
      </c>
      <c r="Y57" s="217"/>
      <c r="Z57" s="217"/>
      <c r="AA57" s="74">
        <v>55</v>
      </c>
      <c r="AB57" s="74" t="s">
        <v>609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155">
        <v>55</v>
      </c>
      <c r="AL57" s="155"/>
      <c r="AM57" s="155"/>
      <c r="AN57" s="155"/>
      <c r="AO57" s="155"/>
      <c r="AP57" s="183">
        <v>55</v>
      </c>
      <c r="AQ57" s="183" t="s">
        <v>421</v>
      </c>
      <c r="AR57" s="183"/>
      <c r="AS57" s="183"/>
      <c r="AT57" s="183"/>
      <c r="AU57" s="120">
        <v>55</v>
      </c>
      <c r="AV57" s="120" t="s">
        <v>603</v>
      </c>
      <c r="AW57" s="120">
        <v>-75</v>
      </c>
      <c r="AX57" s="120"/>
      <c r="AY57" s="120"/>
      <c r="AZ57" s="192">
        <v>55</v>
      </c>
      <c r="BA57" s="192"/>
      <c r="BB57" s="192"/>
      <c r="BC57" s="192"/>
      <c r="BD57" s="192"/>
      <c r="BE57" s="132">
        <v>55</v>
      </c>
      <c r="BF57" s="132" t="s">
        <v>589</v>
      </c>
      <c r="BG57" s="132">
        <v>-1300</v>
      </c>
      <c r="BH57" s="132">
        <v>185</v>
      </c>
      <c r="BI57" s="132"/>
      <c r="BJ57" s="200">
        <v>55</v>
      </c>
      <c r="BK57" s="200"/>
      <c r="BL57" s="200"/>
      <c r="BM57" s="200"/>
      <c r="BN57" s="200"/>
      <c r="BO57" s="74">
        <v>55</v>
      </c>
      <c r="BP57" s="74" t="s">
        <v>278</v>
      </c>
      <c r="BQ57" s="74">
        <v>-60</v>
      </c>
      <c r="BR57" s="74"/>
      <c r="BS57" s="74"/>
      <c r="BT57" s="206">
        <v>55</v>
      </c>
      <c r="BU57" s="206" t="s">
        <v>610</v>
      </c>
      <c r="BV57" s="206"/>
      <c r="BW57" s="206"/>
      <c r="BX57" s="206"/>
      <c r="BY57" s="212">
        <v>55</v>
      </c>
      <c r="BZ57" s="213" t="s">
        <v>611</v>
      </c>
      <c r="CA57" s="212"/>
      <c r="CB57" s="212"/>
      <c r="CC57" s="212"/>
    </row>
    <row r="58" spans="2:81" ht="15.75" x14ac:dyDescent="0.25">
      <c r="B58" s="217">
        <v>56</v>
      </c>
      <c r="C58" s="217" t="s">
        <v>612</v>
      </c>
      <c r="D58" s="217">
        <v>-60</v>
      </c>
      <c r="E58" s="217"/>
      <c r="F58" s="217"/>
      <c r="G58" s="134">
        <v>56</v>
      </c>
      <c r="H58" s="134" t="s">
        <v>447</v>
      </c>
      <c r="I58" s="134"/>
      <c r="J58" s="134"/>
      <c r="K58" s="134"/>
      <c r="L58" s="142">
        <v>56</v>
      </c>
      <c r="M58" s="142" t="s">
        <v>613</v>
      </c>
      <c r="N58" s="142"/>
      <c r="O58" s="142"/>
      <c r="P58" s="143"/>
      <c r="Q58" s="154">
        <v>56</v>
      </c>
      <c r="R58" s="154"/>
      <c r="S58" s="154"/>
      <c r="T58" s="154"/>
      <c r="U58" s="154"/>
      <c r="V58" s="155">
        <v>56</v>
      </c>
      <c r="W58" s="155"/>
      <c r="X58" s="155"/>
      <c r="Y58" s="155"/>
      <c r="Z58" s="155"/>
      <c r="AA58" s="163">
        <v>56</v>
      </c>
      <c r="AB58" s="163"/>
      <c r="AC58" s="163"/>
      <c r="AD58" s="163"/>
      <c r="AE58" s="163"/>
      <c r="AF58" s="164">
        <v>56</v>
      </c>
      <c r="AG58" s="164" t="s">
        <v>75</v>
      </c>
      <c r="AH58" s="164"/>
      <c r="AI58" s="164"/>
      <c r="AJ58" s="164"/>
      <c r="AK58" s="155">
        <v>56</v>
      </c>
      <c r="AL58" s="155"/>
      <c r="AM58" s="155"/>
      <c r="AN58" s="155"/>
      <c r="AO58" s="155"/>
      <c r="AP58" s="183">
        <v>56</v>
      </c>
      <c r="AQ58" s="183" t="s">
        <v>614</v>
      </c>
      <c r="AR58" s="183"/>
      <c r="AS58" s="183"/>
      <c r="AT58" s="183"/>
      <c r="AU58" s="184">
        <v>56</v>
      </c>
      <c r="AV58" s="184" t="s">
        <v>615</v>
      </c>
      <c r="AW58" s="184"/>
      <c r="AX58" s="184"/>
      <c r="AY58" s="184"/>
      <c r="AZ58" s="192">
        <v>56</v>
      </c>
      <c r="BA58" s="192"/>
      <c r="BB58" s="192"/>
      <c r="BC58" s="192"/>
      <c r="BD58" s="192"/>
      <c r="BE58" s="74">
        <v>56</v>
      </c>
      <c r="BF58" s="74" t="s">
        <v>369</v>
      </c>
      <c r="BG58" s="74">
        <v>-60</v>
      </c>
      <c r="BH58" s="74"/>
      <c r="BI58" s="74"/>
      <c r="BJ58" s="200">
        <v>56</v>
      </c>
      <c r="BK58" s="200"/>
      <c r="BL58" s="200"/>
      <c r="BM58" s="200"/>
      <c r="BN58" s="200"/>
      <c r="BO58" s="74">
        <v>56</v>
      </c>
      <c r="BP58" s="74" t="s">
        <v>609</v>
      </c>
      <c r="BQ58" s="74">
        <v>-65</v>
      </c>
      <c r="BR58" s="74"/>
      <c r="BS58" s="74"/>
      <c r="BT58" s="206">
        <v>56</v>
      </c>
      <c r="BU58" s="206" t="s">
        <v>616</v>
      </c>
      <c r="BV58" s="206"/>
      <c r="BW58" s="206"/>
      <c r="BX58" s="206"/>
      <c r="BY58" s="212">
        <v>56</v>
      </c>
      <c r="BZ58" s="213" t="s">
        <v>561</v>
      </c>
      <c r="CA58" s="212"/>
      <c r="CB58" s="212"/>
      <c r="CC58" s="212"/>
    </row>
    <row r="59" spans="2:81" x14ac:dyDescent="0.25">
      <c r="B59" s="135">
        <v>57</v>
      </c>
      <c r="C59" s="135" t="s">
        <v>617</v>
      </c>
      <c r="D59" s="135"/>
      <c r="E59" s="135"/>
      <c r="F59" s="135"/>
      <c r="G59" s="134">
        <v>57</v>
      </c>
      <c r="H59" s="134" t="s">
        <v>618</v>
      </c>
      <c r="I59" s="134"/>
      <c r="J59" s="134"/>
      <c r="K59" s="134"/>
      <c r="L59" s="142">
        <v>57</v>
      </c>
      <c r="M59" s="142" t="s">
        <v>619</v>
      </c>
      <c r="N59" s="142"/>
      <c r="O59" s="142"/>
      <c r="P59" s="143"/>
      <c r="Q59" s="154">
        <v>57</v>
      </c>
      <c r="R59" s="154"/>
      <c r="S59" s="154"/>
      <c r="T59" s="154"/>
      <c r="U59" s="154"/>
      <c r="V59" s="155">
        <v>57</v>
      </c>
      <c r="W59" s="155"/>
      <c r="X59" s="155"/>
      <c r="Y59" s="155"/>
      <c r="Z59" s="155"/>
      <c r="AA59" s="163">
        <v>57</v>
      </c>
      <c r="AB59" s="163"/>
      <c r="AC59" s="163"/>
      <c r="AD59" s="163"/>
      <c r="AE59" s="163"/>
      <c r="AF59" s="164">
        <v>57</v>
      </c>
      <c r="AG59" s="164" t="s">
        <v>530</v>
      </c>
      <c r="AH59" s="164"/>
      <c r="AI59" s="164"/>
      <c r="AJ59" s="164"/>
      <c r="AK59" s="155">
        <v>57</v>
      </c>
      <c r="AL59" s="155"/>
      <c r="AM59" s="155"/>
      <c r="AN59" s="155"/>
      <c r="AO59" s="155"/>
      <c r="AP59" s="183">
        <v>57</v>
      </c>
      <c r="AQ59" s="183" t="s">
        <v>574</v>
      </c>
      <c r="AR59" s="183"/>
      <c r="AS59" s="183"/>
      <c r="AT59" s="183"/>
      <c r="AU59" s="184">
        <v>57</v>
      </c>
      <c r="AV59" s="184" t="s">
        <v>196</v>
      </c>
      <c r="AW59" s="184"/>
      <c r="AX59" s="184"/>
      <c r="AY59" s="184"/>
      <c r="AZ59" s="192">
        <v>57</v>
      </c>
      <c r="BA59" s="192"/>
      <c r="BB59" s="192"/>
      <c r="BC59" s="192"/>
      <c r="BD59" s="192"/>
      <c r="BE59" s="201">
        <v>57</v>
      </c>
      <c r="BF59" s="201"/>
      <c r="BG59" s="201"/>
      <c r="BH59" s="201"/>
      <c r="BI59" s="201"/>
      <c r="BJ59" s="200">
        <v>57</v>
      </c>
      <c r="BK59" s="200"/>
      <c r="BL59" s="200"/>
      <c r="BM59" s="200"/>
      <c r="BN59" s="200"/>
      <c r="BO59" s="217">
        <v>57</v>
      </c>
      <c r="BP59" s="227" t="s">
        <v>53</v>
      </c>
      <c r="BQ59" s="217">
        <v>-75</v>
      </c>
      <c r="BR59" s="217"/>
      <c r="BS59" s="217"/>
      <c r="BT59" s="206">
        <v>57</v>
      </c>
      <c r="BU59" s="206" t="s">
        <v>620</v>
      </c>
      <c r="BV59" s="206"/>
      <c r="BW59" s="206"/>
      <c r="BX59" s="206"/>
      <c r="BY59" s="212">
        <v>57</v>
      </c>
      <c r="BZ59" s="213" t="s">
        <v>621</v>
      </c>
      <c r="CA59" s="212"/>
      <c r="CB59" s="212"/>
      <c r="CC59" s="212"/>
    </row>
    <row r="60" spans="2:81" x14ac:dyDescent="0.25">
      <c r="B60" s="135">
        <v>58</v>
      </c>
      <c r="C60" s="135" t="s">
        <v>622</v>
      </c>
      <c r="D60" s="135"/>
      <c r="E60" s="135"/>
      <c r="F60" s="135"/>
      <c r="G60" s="134">
        <v>58</v>
      </c>
      <c r="H60" s="134" t="s">
        <v>623</v>
      </c>
      <c r="I60" s="134"/>
      <c r="J60" s="134"/>
      <c r="K60" s="134"/>
      <c r="L60" s="142">
        <v>58</v>
      </c>
      <c r="M60" s="142" t="s">
        <v>623</v>
      </c>
      <c r="N60" s="142"/>
      <c r="O60" s="142"/>
      <c r="P60" s="143"/>
      <c r="Q60" s="154">
        <v>58</v>
      </c>
      <c r="R60" s="154"/>
      <c r="S60" s="154"/>
      <c r="T60" s="154"/>
      <c r="U60" s="154"/>
      <c r="V60" s="155">
        <v>58</v>
      </c>
      <c r="W60" s="155"/>
      <c r="X60" s="155"/>
      <c r="Y60" s="155"/>
      <c r="Z60" s="155"/>
      <c r="AA60" s="163">
        <v>58</v>
      </c>
      <c r="AB60" s="163"/>
      <c r="AC60" s="163"/>
      <c r="AD60" s="163"/>
      <c r="AE60" s="163"/>
      <c r="AF60" s="164">
        <v>58</v>
      </c>
      <c r="AG60" s="164" t="s">
        <v>624</v>
      </c>
      <c r="AH60" s="164"/>
      <c r="AI60" s="164"/>
      <c r="AJ60" s="164"/>
      <c r="AK60" s="155">
        <v>58</v>
      </c>
      <c r="AL60" s="155"/>
      <c r="AM60" s="155"/>
      <c r="AN60" s="155"/>
      <c r="AO60" s="155"/>
      <c r="AP60" s="183">
        <v>58</v>
      </c>
      <c r="AQ60" s="183" t="s">
        <v>625</v>
      </c>
      <c r="AR60" s="183"/>
      <c r="AS60" s="183"/>
      <c r="AT60" s="183"/>
      <c r="AU60" s="184">
        <v>58</v>
      </c>
      <c r="AV60" s="184" t="s">
        <v>232</v>
      </c>
      <c r="AW60" s="184"/>
      <c r="AX60" s="184"/>
      <c r="AY60" s="184"/>
      <c r="AZ60" s="192">
        <v>58</v>
      </c>
      <c r="BA60" s="192"/>
      <c r="BB60" s="192"/>
      <c r="BC60" s="192"/>
      <c r="BD60" s="192"/>
      <c r="BE60" s="201">
        <v>58</v>
      </c>
      <c r="BF60" s="201"/>
      <c r="BG60" s="201"/>
      <c r="BH60" s="201"/>
      <c r="BI60" s="201"/>
      <c r="BJ60" s="200">
        <v>58</v>
      </c>
      <c r="BK60" s="200"/>
      <c r="BL60" s="200"/>
      <c r="BM60" s="200"/>
      <c r="BN60" s="200"/>
      <c r="BO60" s="154">
        <v>58</v>
      </c>
      <c r="BP60" s="207" t="s">
        <v>386</v>
      </c>
      <c r="BQ60" s="154"/>
      <c r="BR60" s="154"/>
      <c r="BS60" s="154"/>
      <c r="BT60" s="206">
        <v>58</v>
      </c>
      <c r="BU60" s="206" t="s">
        <v>626</v>
      </c>
      <c r="BV60" s="206"/>
      <c r="BW60" s="206"/>
      <c r="BX60" s="206"/>
      <c r="BY60" s="212">
        <v>58</v>
      </c>
      <c r="BZ60" s="213" t="s">
        <v>627</v>
      </c>
      <c r="CA60" s="212"/>
      <c r="CB60" s="212"/>
      <c r="CC60" s="212"/>
    </row>
    <row r="61" spans="2:81" x14ac:dyDescent="0.25">
      <c r="B61" s="135">
        <v>59</v>
      </c>
      <c r="C61" s="135" t="s">
        <v>628</v>
      </c>
      <c r="D61" s="135"/>
      <c r="E61" s="135"/>
      <c r="F61" s="135"/>
      <c r="G61" s="134">
        <v>59</v>
      </c>
      <c r="H61" s="134" t="s">
        <v>629</v>
      </c>
      <c r="I61" s="134"/>
      <c r="J61" s="134"/>
      <c r="K61" s="134"/>
      <c r="L61" s="142">
        <v>59</v>
      </c>
      <c r="M61" s="142" t="s">
        <v>630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 t="s">
        <v>141</v>
      </c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 t="s">
        <v>631</v>
      </c>
      <c r="AR61" s="183"/>
      <c r="AS61" s="183"/>
      <c r="AT61" s="183"/>
      <c r="AU61" s="184">
        <v>59</v>
      </c>
      <c r="AV61" s="184" t="s">
        <v>35</v>
      </c>
      <c r="AW61" s="184"/>
      <c r="AX61" s="184"/>
      <c r="AY61" s="184"/>
      <c r="AZ61" s="192">
        <v>59</v>
      </c>
      <c r="BA61" s="192"/>
      <c r="BB61" s="192"/>
      <c r="BC61" s="192"/>
      <c r="BD61" s="192"/>
      <c r="BE61" s="201">
        <v>59</v>
      </c>
      <c r="BF61" s="201"/>
      <c r="BG61" s="201"/>
      <c r="BH61" s="201"/>
      <c r="BI61" s="201"/>
      <c r="BJ61" s="200">
        <v>59</v>
      </c>
      <c r="BK61" s="200"/>
      <c r="BL61" s="200"/>
      <c r="BM61" s="200"/>
      <c r="BN61" s="200"/>
      <c r="BO61" s="154">
        <v>59</v>
      </c>
      <c r="BP61" s="207" t="s">
        <v>574</v>
      </c>
      <c r="BQ61" s="154"/>
      <c r="BR61" s="154"/>
      <c r="BS61" s="154"/>
      <c r="BT61" s="206">
        <v>59</v>
      </c>
      <c r="BU61" s="206" t="s">
        <v>632</v>
      </c>
      <c r="BV61" s="206"/>
      <c r="BW61" s="206"/>
      <c r="BX61" s="206"/>
      <c r="BY61" s="212">
        <v>59</v>
      </c>
      <c r="BZ61" s="213" t="s">
        <v>633</v>
      </c>
      <c r="CA61" s="212"/>
      <c r="CB61" s="212"/>
      <c r="CC61" s="212"/>
    </row>
    <row r="62" spans="2:81" x14ac:dyDescent="0.25">
      <c r="B62" s="135">
        <v>60</v>
      </c>
      <c r="C62" s="135" t="s">
        <v>634</v>
      </c>
      <c r="D62" s="135"/>
      <c r="E62" s="135"/>
      <c r="F62" s="135"/>
      <c r="G62" s="134">
        <v>60</v>
      </c>
      <c r="H62" s="134" t="s">
        <v>635</v>
      </c>
      <c r="I62" s="134"/>
      <c r="J62" s="134"/>
      <c r="K62" s="134"/>
      <c r="L62" s="142">
        <v>60</v>
      </c>
      <c r="M62" s="142" t="s">
        <v>636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154">
        <v>60</v>
      </c>
      <c r="BP62" s="207" t="s">
        <v>637</v>
      </c>
      <c r="BQ62" s="154"/>
      <c r="BR62" s="154"/>
      <c r="BS62" s="15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638</v>
      </c>
      <c r="CA62" s="212"/>
      <c r="CB62" s="212"/>
      <c r="CC62" s="212"/>
    </row>
    <row r="63" spans="2:81" x14ac:dyDescent="0.25">
      <c r="B63" s="135">
        <v>61</v>
      </c>
      <c r="C63" s="135" t="s">
        <v>639</v>
      </c>
      <c r="D63" s="135"/>
      <c r="E63" s="135"/>
      <c r="F63" s="135"/>
      <c r="G63" s="134">
        <v>61</v>
      </c>
      <c r="H63" s="134" t="s">
        <v>640</v>
      </c>
      <c r="I63" s="134"/>
      <c r="J63" s="134"/>
      <c r="K63" s="134"/>
      <c r="L63" s="142">
        <v>61</v>
      </c>
      <c r="M63" s="142" t="s">
        <v>641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642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207" t="s">
        <v>546</v>
      </c>
      <c r="BQ63" s="154"/>
      <c r="BR63" s="154"/>
      <c r="BS63" s="15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643</v>
      </c>
      <c r="CA63" s="212"/>
      <c r="CB63" s="212"/>
      <c r="CC63" s="212"/>
    </row>
    <row r="64" spans="2:81" x14ac:dyDescent="0.25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644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645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646</v>
      </c>
      <c r="AR64" s="183"/>
      <c r="AS64" s="183"/>
      <c r="AT64" s="183"/>
      <c r="AU64" s="184">
        <v>62</v>
      </c>
      <c r="AV64" s="184" t="s">
        <v>647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648</v>
      </c>
      <c r="CA64" s="212"/>
      <c r="CB64" s="212"/>
      <c r="CC64" s="212"/>
    </row>
    <row r="65" spans="2:81" x14ac:dyDescent="0.25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649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650</v>
      </c>
      <c r="AR65" s="183"/>
      <c r="AS65" s="183"/>
      <c r="AT65" s="183"/>
      <c r="AU65" s="184">
        <v>63</v>
      </c>
      <c r="AV65" s="184" t="s">
        <v>651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652</v>
      </c>
      <c r="CA65" s="212"/>
      <c r="CB65" s="212"/>
      <c r="CC65" s="212"/>
    </row>
    <row r="66" spans="2:81" x14ac:dyDescent="0.25">
      <c r="B66" s="135">
        <v>64</v>
      </c>
      <c r="C66" s="135" t="s">
        <v>653</v>
      </c>
      <c r="D66" s="135"/>
      <c r="E66" s="135"/>
      <c r="F66" s="135"/>
      <c r="G66" s="134">
        <v>64</v>
      </c>
      <c r="H66" s="134" t="s">
        <v>654</v>
      </c>
      <c r="I66" s="134"/>
      <c r="J66" s="134"/>
      <c r="K66" s="134"/>
      <c r="L66" s="142">
        <v>64</v>
      </c>
      <c r="M66" s="142" t="s">
        <v>655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656</v>
      </c>
      <c r="AR66" s="183"/>
      <c r="AS66" s="183"/>
      <c r="AT66" s="183"/>
      <c r="AU66" s="184">
        <v>64</v>
      </c>
      <c r="AV66" s="184" t="s">
        <v>657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658</v>
      </c>
      <c r="BV66" s="206"/>
      <c r="BW66" s="206"/>
      <c r="BX66" s="206"/>
      <c r="BY66" s="212">
        <v>64</v>
      </c>
      <c r="BZ66" s="213" t="s">
        <v>659</v>
      </c>
      <c r="CA66" s="212"/>
      <c r="CB66" s="212"/>
      <c r="CC66" s="212"/>
    </row>
    <row r="67" spans="2:81" x14ac:dyDescent="0.25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660</v>
      </c>
      <c r="I67" s="134"/>
      <c r="J67" s="134"/>
      <c r="K67" s="134"/>
      <c r="L67" s="142">
        <v>65</v>
      </c>
      <c r="M67" s="142" t="s">
        <v>661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661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662</v>
      </c>
      <c r="BV67" s="206"/>
      <c r="BW67" s="206"/>
      <c r="BX67" s="206"/>
      <c r="BY67" s="212">
        <v>65</v>
      </c>
      <c r="BZ67" s="213" t="s">
        <v>663</v>
      </c>
      <c r="CA67" s="212"/>
      <c r="CB67" s="212"/>
      <c r="CC67" s="212"/>
    </row>
    <row r="68" spans="2:81" x14ac:dyDescent="0.25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664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665</v>
      </c>
      <c r="CA68" s="212"/>
      <c r="CB68" s="212"/>
      <c r="CC68" s="212"/>
    </row>
    <row r="69" spans="2:81" x14ac:dyDescent="0.25">
      <c r="B69" s="135">
        <v>67</v>
      </c>
      <c r="C69" s="135" t="s">
        <v>666</v>
      </c>
      <c r="D69" s="135"/>
      <c r="E69" s="135"/>
      <c r="F69" s="135"/>
      <c r="G69" s="134">
        <v>67</v>
      </c>
      <c r="H69" s="134" t="s">
        <v>667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668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669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609</v>
      </c>
      <c r="BQ69" s="154"/>
      <c r="BR69" s="154"/>
      <c r="BS69" s="154"/>
      <c r="BT69" s="206">
        <v>67</v>
      </c>
      <c r="BU69" s="206" t="s">
        <v>662</v>
      </c>
      <c r="BV69" s="206"/>
      <c r="BW69" s="206"/>
      <c r="BX69" s="206"/>
      <c r="BY69" s="212">
        <v>67</v>
      </c>
      <c r="BZ69" s="213" t="s">
        <v>670</v>
      </c>
      <c r="CA69" s="212"/>
      <c r="CB69" s="212"/>
      <c r="CC69" s="212"/>
    </row>
    <row r="70" spans="2:81" x14ac:dyDescent="0.25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671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672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669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673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 x14ac:dyDescent="0.25">
      <c r="B71" s="135">
        <v>69</v>
      </c>
      <c r="C71" s="135" t="s">
        <v>674</v>
      </c>
      <c r="D71" s="135"/>
      <c r="E71" s="135"/>
      <c r="F71" s="135"/>
      <c r="G71" s="134">
        <v>69</v>
      </c>
      <c r="H71" s="134" t="s">
        <v>675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676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631</v>
      </c>
      <c r="AR71" s="183"/>
      <c r="AS71" s="183"/>
      <c r="AT71" s="183"/>
      <c r="AU71" s="184">
        <v>69</v>
      </c>
      <c r="AV71" s="184" t="s">
        <v>677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678</v>
      </c>
      <c r="BQ71" s="154"/>
      <c r="BR71" s="154"/>
      <c r="BS71" s="154"/>
      <c r="BT71" s="206">
        <v>69</v>
      </c>
      <c r="BU71" s="206" t="s">
        <v>679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 x14ac:dyDescent="0.25">
      <c r="B72" s="135">
        <v>70</v>
      </c>
      <c r="C72" s="135" t="s">
        <v>680</v>
      </c>
      <c r="D72" s="135"/>
      <c r="E72" s="135"/>
      <c r="F72" s="135"/>
      <c r="G72" s="134">
        <v>70</v>
      </c>
      <c r="H72" s="134" t="s">
        <v>681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682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683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684</v>
      </c>
      <c r="BQ72" s="154"/>
      <c r="BR72" s="154"/>
      <c r="BS72" s="154"/>
      <c r="BT72" s="206">
        <v>70</v>
      </c>
      <c r="BU72" s="206" t="s">
        <v>685</v>
      </c>
      <c r="BV72" s="206"/>
      <c r="BW72" s="206"/>
      <c r="BX72" s="206"/>
      <c r="BY72" s="212">
        <v>70</v>
      </c>
      <c r="BZ72" s="213" t="s">
        <v>652</v>
      </c>
      <c r="CA72" s="212"/>
      <c r="CB72" s="212"/>
      <c r="CC72" s="212"/>
    </row>
    <row r="73" spans="2:81" x14ac:dyDescent="0.25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686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687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647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688</v>
      </c>
      <c r="BQ73" s="154"/>
      <c r="BR73" s="154"/>
      <c r="BS73" s="154"/>
      <c r="BT73" s="206">
        <v>71</v>
      </c>
      <c r="BU73" s="206" t="s">
        <v>689</v>
      </c>
      <c r="BV73" s="206"/>
      <c r="BW73" s="206"/>
      <c r="BX73" s="206"/>
      <c r="BY73" s="212">
        <v>71</v>
      </c>
      <c r="BZ73" s="213" t="s">
        <v>627</v>
      </c>
      <c r="CA73" s="212"/>
      <c r="CB73" s="212"/>
      <c r="CC73" s="212"/>
    </row>
    <row r="74" spans="2:81" x14ac:dyDescent="0.25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690</v>
      </c>
      <c r="I74" s="134"/>
      <c r="J74" s="134"/>
      <c r="K74" s="134"/>
      <c r="L74" s="142">
        <v>72</v>
      </c>
      <c r="M74" s="142" t="s">
        <v>685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691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692</v>
      </c>
      <c r="BV74" s="206"/>
      <c r="BW74" s="206"/>
      <c r="BX74" s="206"/>
      <c r="BY74" s="212">
        <v>72</v>
      </c>
      <c r="BZ74" s="213" t="s">
        <v>692</v>
      </c>
      <c r="CA74" s="212"/>
      <c r="CB74" s="212"/>
      <c r="CC74" s="212"/>
    </row>
    <row r="75" spans="2:81" x14ac:dyDescent="0.25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693</v>
      </c>
      <c r="AR75" s="183"/>
      <c r="AS75" s="183"/>
      <c r="AT75" s="183"/>
      <c r="AU75" s="184">
        <v>73</v>
      </c>
      <c r="AV75" s="184" t="s">
        <v>694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 x14ac:dyDescent="0.25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695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696</v>
      </c>
      <c r="AR76" s="183"/>
      <c r="AS76" s="183"/>
      <c r="AT76" s="183"/>
      <c r="AU76" s="184">
        <v>74</v>
      </c>
      <c r="AV76" s="184" t="s">
        <v>697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698</v>
      </c>
      <c r="CA76" s="212"/>
      <c r="CB76" s="212"/>
      <c r="CC76" s="212"/>
    </row>
    <row r="77" spans="2:81" x14ac:dyDescent="0.25">
      <c r="B77" s="135">
        <v>75</v>
      </c>
      <c r="C77" s="135" t="s">
        <v>699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700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701</v>
      </c>
      <c r="AR77" s="183"/>
      <c r="AS77" s="183"/>
      <c r="AT77" s="183"/>
      <c r="AU77" s="184">
        <v>75</v>
      </c>
      <c r="AV77" s="184" t="s">
        <v>702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643</v>
      </c>
      <c r="CA77" s="212"/>
      <c r="CB77" s="212"/>
      <c r="CC77" s="212"/>
    </row>
    <row r="78" spans="2:81" x14ac:dyDescent="0.25">
      <c r="B78" s="135">
        <v>76</v>
      </c>
      <c r="C78" s="135" t="s">
        <v>703</v>
      </c>
      <c r="D78" s="135"/>
      <c r="E78" s="135"/>
      <c r="F78" s="135"/>
      <c r="G78" s="134">
        <v>76</v>
      </c>
      <c r="H78" s="134" t="s">
        <v>698</v>
      </c>
      <c r="I78" s="134"/>
      <c r="J78" s="134"/>
      <c r="K78" s="134"/>
      <c r="L78" s="142">
        <v>76</v>
      </c>
      <c r="M78" s="142" t="s">
        <v>704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657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658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 x14ac:dyDescent="0.25">
      <c r="B79" s="135">
        <v>77</v>
      </c>
      <c r="C79" s="135" t="s">
        <v>704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602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705</v>
      </c>
      <c r="AR79" s="183"/>
      <c r="AS79" s="183"/>
      <c r="AT79" s="183"/>
      <c r="AU79" s="184">
        <v>77</v>
      </c>
      <c r="AV79" s="184" t="s">
        <v>706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707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 x14ac:dyDescent="0.25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671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603</v>
      </c>
      <c r="AR80" s="183"/>
      <c r="AS80" s="183"/>
      <c r="AT80" s="183"/>
      <c r="AU80" s="184">
        <v>78</v>
      </c>
      <c r="AV80" s="184" t="s">
        <v>602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708</v>
      </c>
      <c r="BV80" s="206"/>
      <c r="BW80" s="206"/>
      <c r="BX80" s="206"/>
      <c r="BY80" s="212">
        <v>78</v>
      </c>
      <c r="BZ80" s="213" t="s">
        <v>627</v>
      </c>
      <c r="CA80" s="212"/>
      <c r="CB80" s="212"/>
      <c r="CC80" s="212"/>
    </row>
    <row r="81" spans="2:81" x14ac:dyDescent="0.25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709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710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710</v>
      </c>
      <c r="AR81" s="183"/>
      <c r="AS81" s="183"/>
      <c r="AT81" s="183"/>
      <c r="AU81" s="184">
        <v>79</v>
      </c>
      <c r="AV81" s="184" t="s">
        <v>603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689</v>
      </c>
      <c r="BV81" s="206"/>
      <c r="BW81" s="206"/>
      <c r="BX81" s="206"/>
      <c r="BY81" s="212">
        <v>79</v>
      </c>
      <c r="BZ81" s="213" t="s">
        <v>698</v>
      </c>
      <c r="CA81" s="212"/>
      <c r="CB81" s="212"/>
      <c r="CC81" s="212"/>
    </row>
    <row r="82" spans="2:81" x14ac:dyDescent="0.25">
      <c r="B82" s="135">
        <v>80</v>
      </c>
      <c r="C82" s="135" t="s">
        <v>711</v>
      </c>
      <c r="D82" s="135"/>
      <c r="E82" s="135"/>
      <c r="F82" s="135"/>
      <c r="G82" s="134">
        <v>80</v>
      </c>
      <c r="H82" s="134" t="s">
        <v>698</v>
      </c>
      <c r="I82" s="134"/>
      <c r="J82" s="134"/>
      <c r="K82" s="134"/>
      <c r="L82" s="142">
        <v>80</v>
      </c>
      <c r="M82" s="142" t="s">
        <v>712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669</v>
      </c>
      <c r="AR82" s="183"/>
      <c r="AS82" s="183"/>
      <c r="AT82" s="183"/>
      <c r="AU82" s="184">
        <v>80</v>
      </c>
      <c r="AV82" s="184" t="s">
        <v>647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611</v>
      </c>
      <c r="CA82" s="212"/>
      <c r="CB82" s="212"/>
      <c r="CC82" s="212"/>
    </row>
    <row r="83" spans="2:81" x14ac:dyDescent="0.25">
      <c r="B83" s="135">
        <v>81</v>
      </c>
      <c r="C83" s="135" t="s">
        <v>699</v>
      </c>
      <c r="D83" s="135"/>
      <c r="E83" s="135"/>
      <c r="F83" s="135"/>
      <c r="G83" s="134">
        <v>81</v>
      </c>
      <c r="H83" s="134" t="s">
        <v>629</v>
      </c>
      <c r="I83" s="134"/>
      <c r="J83" s="134"/>
      <c r="K83" s="134"/>
      <c r="L83" s="142">
        <v>81</v>
      </c>
      <c r="M83" s="142" t="s">
        <v>713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669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 x14ac:dyDescent="0.25">
      <c r="B84" s="214">
        <v>82</v>
      </c>
      <c r="C84" s="214" t="s">
        <v>680</v>
      </c>
      <c r="D84" s="214"/>
      <c r="E84" s="214"/>
      <c r="F84" s="214"/>
      <c r="G84" s="134">
        <v>82</v>
      </c>
      <c r="H84" s="134" t="s">
        <v>635</v>
      </c>
      <c r="I84" s="134"/>
      <c r="J84" s="134"/>
      <c r="K84" s="134"/>
      <c r="L84" s="142">
        <v>82</v>
      </c>
      <c r="M84" s="142" t="s">
        <v>636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714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 x14ac:dyDescent="0.25">
      <c r="B85" s="215" t="s">
        <v>715</v>
      </c>
      <c r="C85" s="216"/>
      <c r="D85" s="216">
        <f>SUM(D3:D84)</f>
        <v>-5283</v>
      </c>
      <c r="E85" s="120">
        <f>SUM(E3:E84)</f>
        <v>3321</v>
      </c>
      <c r="F85" s="216"/>
      <c r="G85" s="215" t="s">
        <v>715</v>
      </c>
      <c r="H85" s="216"/>
      <c r="I85" s="216">
        <f t="shared" ref="I85:J85" si="0">SUM(I3:I84)</f>
        <v>-16739</v>
      </c>
      <c r="J85" s="120">
        <f t="shared" si="0"/>
        <v>1378</v>
      </c>
      <c r="K85" s="216"/>
      <c r="L85" s="215" t="s">
        <v>715</v>
      </c>
      <c r="M85" s="216"/>
      <c r="N85" s="216">
        <f t="shared" ref="N85:O85" si="1">SUM(N3:N84)</f>
        <v>-6444</v>
      </c>
      <c r="O85" s="120">
        <f t="shared" si="1"/>
        <v>2488</v>
      </c>
      <c r="P85" s="216"/>
      <c r="Q85" s="215" t="s">
        <v>715</v>
      </c>
      <c r="R85" s="216"/>
      <c r="S85" s="216">
        <f t="shared" ref="S85:T85" si="2">SUM(S3:S84)</f>
        <v>-6263</v>
      </c>
      <c r="T85" s="120">
        <f t="shared" si="2"/>
        <v>2611</v>
      </c>
      <c r="U85" s="216"/>
      <c r="V85" s="215" t="s">
        <v>715</v>
      </c>
      <c r="W85" s="216"/>
      <c r="X85" s="216">
        <f t="shared" ref="X85:Y85" si="3">SUM(X3:X84)</f>
        <v>-5574</v>
      </c>
      <c r="Y85" s="120">
        <f t="shared" si="3"/>
        <v>2545</v>
      </c>
      <c r="Z85" s="216"/>
      <c r="AA85" s="215" t="s">
        <v>715</v>
      </c>
      <c r="AB85" s="216"/>
      <c r="AC85" s="216">
        <f t="shared" ref="AC85:AD85" si="4">SUM(AC3:AC84)</f>
        <v>-23489</v>
      </c>
      <c r="AD85" s="120">
        <f t="shared" si="4"/>
        <v>300</v>
      </c>
      <c r="AE85" s="216"/>
      <c r="AF85" s="215" t="s">
        <v>715</v>
      </c>
      <c r="AG85" s="216"/>
      <c r="AH85" s="216">
        <f t="shared" ref="AH85:AI85" si="5">SUM(AH3:AH84)</f>
        <v>-5661</v>
      </c>
      <c r="AI85" s="120">
        <f t="shared" si="5"/>
        <v>3017</v>
      </c>
      <c r="AJ85" s="216"/>
      <c r="AK85" s="215" t="s">
        <v>715</v>
      </c>
      <c r="AL85" s="216"/>
      <c r="AM85" s="216">
        <f t="shared" ref="AM85:AN85" si="6">SUM(AM3:AM84)</f>
        <v>-13623</v>
      </c>
      <c r="AN85" s="120">
        <f t="shared" si="6"/>
        <v>1729</v>
      </c>
      <c r="AO85" s="216"/>
      <c r="AP85" s="215" t="s">
        <v>715</v>
      </c>
      <c r="AQ85" s="216"/>
      <c r="AR85" s="216">
        <f t="shared" ref="AR85:AS85" si="7">SUM(AR3:AR84)</f>
        <v>-3831</v>
      </c>
      <c r="AS85" s="120">
        <f t="shared" si="7"/>
        <v>2861</v>
      </c>
      <c r="AT85" s="216"/>
      <c r="AU85" s="215" t="s">
        <v>715</v>
      </c>
      <c r="AV85" s="216"/>
      <c r="AW85" s="216">
        <f t="shared" ref="AW85:AX85" si="8">SUM(AW3:AW84)</f>
        <v>-11222</v>
      </c>
      <c r="AX85" s="120">
        <f t="shared" si="8"/>
        <v>2181</v>
      </c>
      <c r="AY85" s="216"/>
      <c r="AZ85" s="215" t="s">
        <v>715</v>
      </c>
      <c r="BA85" s="216"/>
      <c r="BB85" s="216">
        <f t="shared" ref="BB85:BC85" si="9">SUM(BB3:BB84)</f>
        <v>-14722</v>
      </c>
      <c r="BC85" s="120">
        <f t="shared" si="9"/>
        <v>661</v>
      </c>
      <c r="BD85" s="216"/>
      <c r="BE85" s="215" t="s">
        <v>715</v>
      </c>
      <c r="BF85" s="216"/>
      <c r="BG85" s="216">
        <f t="shared" ref="BG85:BH85" si="10">SUM(BG3:BG84)</f>
        <v>-10842</v>
      </c>
      <c r="BH85" s="120">
        <f t="shared" si="10"/>
        <v>2323</v>
      </c>
      <c r="BI85" s="216"/>
      <c r="BJ85" s="215" t="s">
        <v>715</v>
      </c>
      <c r="BK85" s="216"/>
      <c r="BL85" s="216">
        <f t="shared" ref="BL85:BM85" si="11">SUM(BL3:BL84)</f>
        <v>-6909</v>
      </c>
      <c r="BM85" s="120">
        <f t="shared" si="11"/>
        <v>1665</v>
      </c>
      <c r="BN85" s="216"/>
      <c r="BO85" s="215" t="s">
        <v>715</v>
      </c>
      <c r="BP85" s="216"/>
      <c r="BQ85" s="216">
        <f t="shared" ref="BQ85:BR85" si="12">SUM(BQ3:BQ84)</f>
        <v>-7151</v>
      </c>
      <c r="BR85" s="120">
        <f t="shared" si="12"/>
        <v>1946</v>
      </c>
      <c r="BS85" s="216"/>
      <c r="BT85" s="215" t="s">
        <v>715</v>
      </c>
      <c r="BU85" s="216"/>
      <c r="BV85" s="216">
        <f t="shared" ref="BV85:BW85" si="13">SUM(BV3:BV84)</f>
        <v>-4196</v>
      </c>
      <c r="BW85" s="120">
        <f t="shared" si="13"/>
        <v>3171</v>
      </c>
      <c r="BX85" s="216"/>
      <c r="BY85" s="215" t="s">
        <v>715</v>
      </c>
      <c r="BZ85" s="216"/>
      <c r="CA85" s="216">
        <f t="shared" ref="CA85:CB85" si="14">SUM(CA3:CA84)</f>
        <v>-7144</v>
      </c>
      <c r="CB85" s="120">
        <f t="shared" si="14"/>
        <v>2144</v>
      </c>
      <c r="CC85" s="216"/>
    </row>
    <row r="92" spans="2:81" x14ac:dyDescent="0.25">
      <c r="H92" s="225" t="s">
        <v>716</v>
      </c>
      <c r="I92" s="225">
        <f>SUM(E85,J85,O85,T85,Y85,AD85,AI85,AN85,AS85,AX85,BC85,BH85,BM85,BR85,BW85,CB85)</f>
        <v>34341</v>
      </c>
      <c r="J92" s="225"/>
    </row>
    <row r="93" spans="2:81" x14ac:dyDescent="0.25">
      <c r="H93" s="225"/>
      <c r="I93" s="225"/>
      <c r="J93" s="225"/>
    </row>
    <row r="94" spans="2:81" x14ac:dyDescent="0.25">
      <c r="H94" s="225"/>
      <c r="I94" s="225"/>
      <c r="J94" s="225"/>
    </row>
    <row r="95" spans="2:81" x14ac:dyDescent="0.25">
      <c r="H95" s="225"/>
      <c r="I95" s="225"/>
      <c r="J95" s="225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25" zoomScale="86" zoomScaleNormal="86" workbookViewId="0">
      <selection activeCell="P58" sqref="P58:T58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 x14ac:dyDescent="0.25">
      <c r="A2" s="11" t="s">
        <v>4</v>
      </c>
      <c r="B2" s="6" t="s">
        <v>717</v>
      </c>
      <c r="C2" s="5"/>
      <c r="D2" s="7"/>
      <c r="E2" s="7"/>
      <c r="F2" s="12" t="s">
        <v>4</v>
      </c>
      <c r="G2" s="13" t="s">
        <v>718</v>
      </c>
      <c r="H2" s="14"/>
      <c r="I2" s="14"/>
      <c r="J2" s="25"/>
      <c r="K2" s="26" t="s">
        <v>4</v>
      </c>
      <c r="L2" s="23" t="s">
        <v>719</v>
      </c>
      <c r="M2" s="22"/>
      <c r="N2" s="22"/>
      <c r="O2" s="22"/>
      <c r="P2" s="27" t="s">
        <v>4</v>
      </c>
      <c r="Q2" s="40" t="s">
        <v>720</v>
      </c>
      <c r="R2" s="41"/>
      <c r="S2" s="41"/>
      <c r="T2" s="41"/>
      <c r="U2" s="45" t="s">
        <v>4</v>
      </c>
      <c r="V2" s="43" t="s">
        <v>721</v>
      </c>
      <c r="W2" s="44"/>
      <c r="X2" s="44"/>
      <c r="Y2" s="44"/>
      <c r="Z2" s="54" t="s">
        <v>4</v>
      </c>
      <c r="AA2" s="50" t="s">
        <v>722</v>
      </c>
      <c r="AB2" s="49"/>
      <c r="AC2" s="49"/>
      <c r="AD2" s="51"/>
      <c r="AE2" s="55" t="s">
        <v>4</v>
      </c>
      <c r="AF2" s="53" t="s">
        <v>723</v>
      </c>
      <c r="AG2" s="52"/>
      <c r="AH2" s="52"/>
      <c r="AI2" s="52"/>
      <c r="AJ2" s="63" t="s">
        <v>4</v>
      </c>
      <c r="AK2" s="60" t="s">
        <v>724</v>
      </c>
      <c r="AL2" s="61"/>
      <c r="AM2" s="61"/>
      <c r="AN2" s="62"/>
      <c r="AO2" s="70" t="s">
        <v>4</v>
      </c>
      <c r="AP2" s="66" t="s">
        <v>725</v>
      </c>
      <c r="AQ2" s="65"/>
      <c r="AR2" s="65"/>
      <c r="AS2" s="65"/>
      <c r="AT2" s="71" t="s">
        <v>4</v>
      </c>
      <c r="AU2" s="72" t="s">
        <v>726</v>
      </c>
      <c r="AV2" s="73"/>
      <c r="AW2" s="69"/>
      <c r="AX2" s="73"/>
      <c r="AY2" s="83" t="s">
        <v>4</v>
      </c>
      <c r="AZ2" s="84" t="s">
        <v>727</v>
      </c>
      <c r="BA2" s="85"/>
      <c r="BB2" s="85"/>
      <c r="BC2" s="86"/>
      <c r="BD2" s="87" t="s">
        <v>4</v>
      </c>
      <c r="BE2" s="96" t="s">
        <v>728</v>
      </c>
      <c r="BF2" s="97"/>
      <c r="BG2" s="98"/>
      <c r="BH2" s="99"/>
      <c r="BI2" s="100" t="s">
        <v>4</v>
      </c>
      <c r="BJ2" s="95" t="s">
        <v>729</v>
      </c>
      <c r="BK2" s="94"/>
      <c r="BL2" s="94"/>
      <c r="BM2" s="102"/>
      <c r="BN2" s="108" t="s">
        <v>4</v>
      </c>
      <c r="BO2" s="104" t="s">
        <v>730</v>
      </c>
      <c r="BP2" s="103"/>
      <c r="BQ2" s="103"/>
      <c r="BR2" s="105"/>
      <c r="BS2" s="109" t="s">
        <v>4</v>
      </c>
      <c r="BT2" s="107" t="s">
        <v>731</v>
      </c>
      <c r="BU2" s="106"/>
      <c r="BV2" s="106"/>
      <c r="BW2" s="106"/>
      <c r="BX2" s="116" t="s">
        <v>4</v>
      </c>
      <c r="BY2" s="115" t="s">
        <v>732</v>
      </c>
      <c r="BZ2" s="89"/>
      <c r="CA2" s="89"/>
      <c r="CB2" s="89"/>
    </row>
    <row r="3" spans="1:80" ht="15.75" x14ac:dyDescent="0.25">
      <c r="A3" s="15">
        <v>1</v>
      </c>
      <c r="B3" s="15" t="s">
        <v>733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734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735</v>
      </c>
      <c r="W3" s="17">
        <v>-60</v>
      </c>
      <c r="X3" s="17"/>
      <c r="Y3" s="17"/>
      <c r="Z3" s="16">
        <v>1</v>
      </c>
      <c r="AA3" s="16" t="s">
        <v>736</v>
      </c>
      <c r="AB3" s="16">
        <v>-60</v>
      </c>
      <c r="AC3" s="16">
        <f>270+AB3</f>
        <v>210</v>
      </c>
      <c r="AD3" s="16"/>
      <c r="AE3" s="15">
        <v>1</v>
      </c>
      <c r="AF3" s="15" t="s">
        <v>737</v>
      </c>
      <c r="AG3" s="15">
        <v>-60</v>
      </c>
      <c r="AH3" s="15"/>
      <c r="AI3" s="15"/>
      <c r="AJ3" s="17">
        <v>1</v>
      </c>
      <c r="AK3" s="17" t="s">
        <v>735</v>
      </c>
      <c r="AL3" s="17">
        <v>-60</v>
      </c>
      <c r="AM3" s="17"/>
      <c r="AN3" s="17"/>
      <c r="AO3" s="15">
        <v>1</v>
      </c>
      <c r="AP3" s="15" t="s">
        <v>738</v>
      </c>
      <c r="AQ3" s="15">
        <v>-60</v>
      </c>
      <c r="AR3" s="15"/>
      <c r="AS3" s="15"/>
      <c r="AT3" s="15">
        <v>1</v>
      </c>
      <c r="AU3" s="15" t="s">
        <v>739</v>
      </c>
      <c r="AV3" s="15">
        <v>-60</v>
      </c>
      <c r="AW3" s="15"/>
      <c r="AX3" s="15"/>
      <c r="AY3" s="15">
        <v>1</v>
      </c>
      <c r="AZ3" s="15" t="s">
        <v>740</v>
      </c>
      <c r="BA3" s="15">
        <v>-60</v>
      </c>
      <c r="BB3" s="15"/>
      <c r="BC3" s="15"/>
      <c r="BD3" s="88">
        <v>1</v>
      </c>
      <c r="BE3" s="88" t="s">
        <v>736</v>
      </c>
      <c r="BF3" s="88">
        <v>-60</v>
      </c>
      <c r="BG3" s="88">
        <f>270+BF3</f>
        <v>210</v>
      </c>
      <c r="BH3" s="88"/>
      <c r="BI3" s="15">
        <v>1</v>
      </c>
      <c r="BJ3" s="15" t="s">
        <v>741</v>
      </c>
      <c r="BK3" s="15">
        <v>-60</v>
      </c>
      <c r="BL3" s="15"/>
      <c r="BM3" s="15"/>
      <c r="BN3" s="15">
        <v>1</v>
      </c>
      <c r="BO3" s="15" t="s">
        <v>742</v>
      </c>
      <c r="BP3" s="15">
        <v>-60</v>
      </c>
      <c r="BQ3" s="15"/>
      <c r="BR3" s="15"/>
      <c r="BS3" s="15">
        <v>1</v>
      </c>
      <c r="BT3" s="15" t="s">
        <v>734</v>
      </c>
      <c r="BU3" s="15">
        <v>-60</v>
      </c>
      <c r="BV3" s="15"/>
      <c r="BW3" s="15"/>
      <c r="BX3" s="17">
        <v>1</v>
      </c>
      <c r="BY3" s="17" t="s">
        <v>742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743</v>
      </c>
      <c r="W4" s="16">
        <v>-65</v>
      </c>
      <c r="X4" s="16">
        <f>338+SUM(W3:W4)</f>
        <v>213</v>
      </c>
      <c r="Y4" s="16"/>
      <c r="Z4" s="16">
        <v>2</v>
      </c>
      <c r="AA4" s="16" t="s">
        <v>744</v>
      </c>
      <c r="AB4" s="16">
        <v>-60</v>
      </c>
      <c r="AC4" s="16">
        <f>258+AB4</f>
        <v>198</v>
      </c>
      <c r="AD4" s="16"/>
      <c r="AE4" s="17">
        <v>2</v>
      </c>
      <c r="AF4" s="17" t="s">
        <v>745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746</v>
      </c>
      <c r="AV4" s="17">
        <v>-65</v>
      </c>
      <c r="AW4" s="17"/>
      <c r="AX4" s="17"/>
      <c r="AY4" s="16">
        <v>2</v>
      </c>
      <c r="AZ4" s="16" t="s">
        <v>743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747</v>
      </c>
      <c r="BF4" s="16">
        <v>-60</v>
      </c>
      <c r="BG4" s="16">
        <f>264+BF4</f>
        <v>204</v>
      </c>
      <c r="BH4" s="16"/>
      <c r="BI4" s="17">
        <v>2</v>
      </c>
      <c r="BJ4" s="17" t="s">
        <v>745</v>
      </c>
      <c r="BK4" s="17">
        <v>-65</v>
      </c>
      <c r="BL4" s="17"/>
      <c r="BM4" s="17"/>
      <c r="BN4" s="17">
        <v>2</v>
      </c>
      <c r="BO4" s="17" t="s">
        <v>740</v>
      </c>
      <c r="BP4" s="17">
        <v>-65</v>
      </c>
      <c r="BQ4" s="17"/>
      <c r="BR4" s="17"/>
      <c r="BS4" s="17">
        <v>2</v>
      </c>
      <c r="BT4" s="17" t="s">
        <v>748</v>
      </c>
      <c r="BU4" s="17">
        <v>-65</v>
      </c>
      <c r="BV4" s="17"/>
      <c r="BW4" s="17"/>
      <c r="BX4" s="17">
        <v>2</v>
      </c>
      <c r="BY4" s="17" t="s">
        <v>746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749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750</v>
      </c>
      <c r="R5" s="32">
        <v>-75</v>
      </c>
      <c r="S5" s="32"/>
      <c r="T5" s="32"/>
      <c r="U5" s="48">
        <v>3</v>
      </c>
      <c r="V5" s="18" t="s">
        <v>751</v>
      </c>
      <c r="W5" s="18">
        <v>-60</v>
      </c>
      <c r="X5" s="18"/>
      <c r="Y5" s="18"/>
      <c r="Z5" s="17">
        <v>3</v>
      </c>
      <c r="AA5" s="17" t="s">
        <v>749</v>
      </c>
      <c r="AB5" s="17">
        <v>-60</v>
      </c>
      <c r="AC5" s="17"/>
      <c r="AD5" s="17"/>
      <c r="AE5" s="18">
        <v>3</v>
      </c>
      <c r="AF5" s="18" t="s">
        <v>752</v>
      </c>
      <c r="AG5" s="18">
        <v>-75</v>
      </c>
      <c r="AH5" s="18"/>
      <c r="AI5" s="18"/>
      <c r="AJ5" s="18">
        <v>3</v>
      </c>
      <c r="AK5" s="18" t="s">
        <v>753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754</v>
      </c>
      <c r="BA5" s="17">
        <v>-60</v>
      </c>
      <c r="BB5" s="17"/>
      <c r="BC5" s="17"/>
      <c r="BD5" s="17">
        <v>3</v>
      </c>
      <c r="BE5" s="17" t="s">
        <v>755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733</v>
      </c>
      <c r="BP5" s="17">
        <v>-75</v>
      </c>
      <c r="BQ5" s="17"/>
      <c r="BR5" s="17"/>
      <c r="BS5" s="18">
        <v>3</v>
      </c>
      <c r="BT5" s="18" t="s">
        <v>753</v>
      </c>
      <c r="BU5" s="18">
        <v>-75</v>
      </c>
      <c r="BV5" s="18"/>
      <c r="BW5" s="18"/>
      <c r="BX5" s="16">
        <v>3</v>
      </c>
      <c r="BY5" s="16" t="s">
        <v>747</v>
      </c>
      <c r="BZ5" s="16">
        <v>-75</v>
      </c>
      <c r="CA5" s="16">
        <f>330+SUM(BZ3:BZ5)</f>
        <v>130</v>
      </c>
      <c r="CB5" s="75"/>
    </row>
    <row r="6" spans="1:80" ht="15.75" x14ac:dyDescent="0.25">
      <c r="A6" s="17">
        <v>4</v>
      </c>
      <c r="B6" s="17" t="s">
        <v>756</v>
      </c>
      <c r="C6" s="17">
        <v>-90</v>
      </c>
      <c r="D6" s="17"/>
      <c r="E6" s="17"/>
      <c r="F6" s="17">
        <v>4</v>
      </c>
      <c r="G6" s="17" t="s">
        <v>755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757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758</v>
      </c>
      <c r="AL6" s="17">
        <v>-65</v>
      </c>
      <c r="AM6" s="17"/>
      <c r="AN6" s="17"/>
      <c r="AO6" s="17">
        <v>4</v>
      </c>
      <c r="AP6" s="17" t="s">
        <v>758</v>
      </c>
      <c r="AQ6" s="17">
        <v>-90</v>
      </c>
      <c r="AR6" s="17"/>
      <c r="AS6" s="17"/>
      <c r="AT6" s="18">
        <v>4</v>
      </c>
      <c r="AU6" s="18" t="s">
        <v>752</v>
      </c>
      <c r="AV6" s="18">
        <v>-90</v>
      </c>
      <c r="AW6" s="18"/>
      <c r="AX6" s="18"/>
      <c r="AY6" s="18">
        <v>4</v>
      </c>
      <c r="AZ6" s="18" t="s">
        <v>759</v>
      </c>
      <c r="BA6" s="18">
        <v>-65</v>
      </c>
      <c r="BB6" s="18"/>
      <c r="BC6" s="18">
        <v>-4.5</v>
      </c>
      <c r="BD6" s="17">
        <v>4</v>
      </c>
      <c r="BE6" s="17" t="s">
        <v>760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744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761</v>
      </c>
      <c r="BU6" s="17">
        <v>-90</v>
      </c>
      <c r="BV6" s="17"/>
      <c r="BW6" s="17"/>
      <c r="BX6" s="18">
        <v>4</v>
      </c>
      <c r="BY6" s="18" t="s">
        <v>751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756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757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762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764</v>
      </c>
      <c r="BA7" s="17">
        <v>-75</v>
      </c>
      <c r="BB7" s="17"/>
      <c r="BC7" s="17">
        <f>BA22*BC6</f>
        <v>9787.5</v>
      </c>
      <c r="BD7" s="17">
        <v>5</v>
      </c>
      <c r="BE7" s="17" t="s">
        <v>765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761</v>
      </c>
      <c r="BP7" s="17">
        <v>-60</v>
      </c>
      <c r="BQ7" s="17"/>
      <c r="BR7" s="17"/>
      <c r="BS7" s="16">
        <v>5</v>
      </c>
      <c r="BT7" s="16" t="s">
        <v>762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766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767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768</v>
      </c>
      <c r="AG8" s="17">
        <v>-60</v>
      </c>
      <c r="AH8" s="17"/>
      <c r="AI8" s="17"/>
      <c r="AJ8" s="17">
        <v>6</v>
      </c>
      <c r="AK8" s="17" t="s">
        <v>766</v>
      </c>
      <c r="AL8" s="17">
        <v>-90</v>
      </c>
      <c r="AM8" s="17"/>
      <c r="AN8" s="17"/>
      <c r="AO8" s="17">
        <v>6</v>
      </c>
      <c r="AP8" s="17" t="s">
        <v>768</v>
      </c>
      <c r="AQ8" s="17">
        <v>-60</v>
      </c>
      <c r="AR8" s="17"/>
      <c r="AS8" s="17"/>
      <c r="AT8" s="17">
        <v>6</v>
      </c>
      <c r="AU8" s="17" t="s">
        <v>764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769</v>
      </c>
      <c r="BF8" s="17">
        <v>-90</v>
      </c>
      <c r="BG8" s="17"/>
      <c r="BH8" s="17"/>
      <c r="BI8" s="17">
        <v>6</v>
      </c>
      <c r="BJ8" s="17" t="s">
        <v>770</v>
      </c>
      <c r="BK8" s="17">
        <v>-155</v>
      </c>
      <c r="BL8" s="17"/>
      <c r="BM8" s="17"/>
      <c r="BN8" s="17">
        <v>6</v>
      </c>
      <c r="BO8" s="17" t="s">
        <v>767</v>
      </c>
      <c r="BP8" s="17">
        <v>-65</v>
      </c>
      <c r="BQ8" s="17"/>
      <c r="BR8" s="17"/>
      <c r="BS8" s="17">
        <v>6</v>
      </c>
      <c r="BT8" s="17" t="s">
        <v>771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772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773</v>
      </c>
      <c r="AL9" s="17">
        <v>-112</v>
      </c>
      <c r="AM9" s="17"/>
      <c r="AN9" s="17"/>
      <c r="AO9" s="17">
        <v>7</v>
      </c>
      <c r="AP9" s="17" t="s">
        <v>774</v>
      </c>
      <c r="AQ9" s="17">
        <v>-65</v>
      </c>
      <c r="AR9" s="17"/>
      <c r="AS9" s="17"/>
      <c r="AT9" s="17">
        <v>7</v>
      </c>
      <c r="AU9" s="17" t="s">
        <v>770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775</v>
      </c>
      <c r="BF9" s="17">
        <v>-112</v>
      </c>
      <c r="BG9" s="17"/>
      <c r="BH9" s="17"/>
      <c r="BI9" s="17">
        <v>7</v>
      </c>
      <c r="BJ9" s="17" t="s">
        <v>776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778</v>
      </c>
      <c r="H10" s="17">
        <v>-215</v>
      </c>
      <c r="I10" s="17"/>
      <c r="J10" s="31"/>
      <c r="K10" s="17">
        <v>8</v>
      </c>
      <c r="L10" s="17" t="s">
        <v>769</v>
      </c>
      <c r="M10" s="17">
        <v>-112</v>
      </c>
      <c r="N10" s="17"/>
      <c r="O10" s="31"/>
      <c r="P10" s="34">
        <v>8</v>
      </c>
      <c r="Q10" s="34" t="s">
        <v>779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780</v>
      </c>
      <c r="AB10" s="17">
        <v>-90</v>
      </c>
      <c r="AC10" s="17"/>
      <c r="AD10" s="17"/>
      <c r="AE10" s="17">
        <v>8</v>
      </c>
      <c r="AF10" s="17" t="s">
        <v>781</v>
      </c>
      <c r="AG10" s="17">
        <v>-75</v>
      </c>
      <c r="AH10" s="17"/>
      <c r="AI10" s="17">
        <v>-4.8</v>
      </c>
      <c r="AJ10" s="16">
        <v>8</v>
      </c>
      <c r="AK10" s="16" t="s">
        <v>782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783</v>
      </c>
      <c r="BF10" s="17">
        <v>-155</v>
      </c>
      <c r="BG10" s="17"/>
      <c r="BH10" s="17"/>
      <c r="BI10" s="16">
        <v>8</v>
      </c>
      <c r="BJ10" s="16" t="s">
        <v>784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785</v>
      </c>
      <c r="C11" s="17">
        <v>-65</v>
      </c>
      <c r="D11" s="17"/>
      <c r="E11" s="17"/>
      <c r="F11" s="16">
        <v>9</v>
      </c>
      <c r="G11" s="16" t="s">
        <v>786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781</v>
      </c>
      <c r="M11" s="17">
        <v>-155</v>
      </c>
      <c r="N11" s="17"/>
      <c r="O11" s="31"/>
      <c r="P11" s="32">
        <v>9</v>
      </c>
      <c r="Q11" s="32" t="s">
        <v>778</v>
      </c>
      <c r="R11" s="32">
        <v>-60</v>
      </c>
      <c r="S11" s="32"/>
      <c r="T11" s="32"/>
      <c r="U11" s="46">
        <v>9</v>
      </c>
      <c r="V11" s="17" t="s">
        <v>783</v>
      </c>
      <c r="W11" s="17">
        <v>-215</v>
      </c>
      <c r="X11" s="17"/>
      <c r="Y11" s="17"/>
      <c r="Z11" s="17">
        <v>9</v>
      </c>
      <c r="AA11" s="17" t="s">
        <v>787</v>
      </c>
      <c r="AB11" s="17">
        <v>-112</v>
      </c>
      <c r="AC11" s="17"/>
      <c r="AD11" s="17"/>
      <c r="AE11" s="17">
        <v>9</v>
      </c>
      <c r="AF11" s="17" t="s">
        <v>787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789</v>
      </c>
      <c r="BK11" s="17">
        <v>-60</v>
      </c>
      <c r="BL11" s="17"/>
      <c r="BM11" s="17"/>
      <c r="BN11" s="16">
        <v>9</v>
      </c>
      <c r="BO11" s="16" t="s">
        <v>782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786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780</v>
      </c>
      <c r="M12" s="17">
        <v>-215</v>
      </c>
      <c r="N12" s="17"/>
      <c r="O12" s="31"/>
      <c r="P12" s="32">
        <v>10</v>
      </c>
      <c r="Q12" s="32" t="s">
        <v>790</v>
      </c>
      <c r="R12" s="32">
        <v>-65</v>
      </c>
      <c r="S12" s="32"/>
      <c r="T12" s="32"/>
      <c r="U12" s="46">
        <v>10</v>
      </c>
      <c r="V12" s="17" t="s">
        <v>791</v>
      </c>
      <c r="W12" s="17">
        <v>-250</v>
      </c>
      <c r="X12" s="17"/>
      <c r="Y12" s="17"/>
      <c r="Z12" s="17">
        <v>10</v>
      </c>
      <c r="AA12" s="17" t="s">
        <v>792</v>
      </c>
      <c r="AB12" s="17">
        <v>-155</v>
      </c>
      <c r="AC12" s="17"/>
      <c r="AD12" s="17"/>
      <c r="AE12" s="17">
        <v>10</v>
      </c>
      <c r="AF12" s="17" t="s">
        <v>793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794</v>
      </c>
      <c r="AV12" s="17">
        <v>-65</v>
      </c>
      <c r="AW12" s="17"/>
      <c r="AX12" s="17"/>
      <c r="AY12" s="17">
        <v>10</v>
      </c>
      <c r="AZ12" s="17" t="s">
        <v>795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797</v>
      </c>
      <c r="C13" s="17">
        <v>-60</v>
      </c>
      <c r="D13" s="17"/>
      <c r="E13" s="17"/>
      <c r="F13" s="17">
        <v>11</v>
      </c>
      <c r="G13" s="17" t="s">
        <v>798</v>
      </c>
      <c r="H13" s="17">
        <v>-65</v>
      </c>
      <c r="I13" s="17"/>
      <c r="J13" s="31"/>
      <c r="K13" s="17">
        <v>11</v>
      </c>
      <c r="L13" s="17" t="s">
        <v>799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800</v>
      </c>
      <c r="BF13" s="17">
        <v>-320</v>
      </c>
      <c r="BG13" s="17"/>
      <c r="BH13" s="17"/>
      <c r="BI13" s="17">
        <v>11</v>
      </c>
      <c r="BJ13" s="17" t="s">
        <v>801</v>
      </c>
      <c r="BK13" s="17">
        <v>-75</v>
      </c>
      <c r="BL13" s="17"/>
      <c r="BM13" s="17"/>
      <c r="BN13" s="17">
        <v>11</v>
      </c>
      <c r="BO13" s="17" t="s">
        <v>796</v>
      </c>
      <c r="BP13" s="17">
        <v>-60</v>
      </c>
      <c r="BQ13" s="17"/>
      <c r="BR13" s="17"/>
      <c r="BS13" s="17">
        <v>11</v>
      </c>
      <c r="BT13" s="17" t="s">
        <v>798</v>
      </c>
      <c r="BU13" s="17">
        <v>-65</v>
      </c>
      <c r="BV13" s="17"/>
      <c r="BW13" s="17"/>
      <c r="BX13" s="17">
        <v>11</v>
      </c>
      <c r="BY13" s="17" t="s">
        <v>794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802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803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804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805</v>
      </c>
      <c r="AG14" s="17">
        <v>-215</v>
      </c>
      <c r="AH14" s="17"/>
      <c r="AI14" s="17"/>
      <c r="AJ14" s="17">
        <v>12</v>
      </c>
      <c r="AK14" s="17" t="s">
        <v>806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807</v>
      </c>
      <c r="BF14" s="17">
        <v>-400</v>
      </c>
      <c r="BG14" s="17"/>
      <c r="BH14" s="17"/>
      <c r="BI14" s="17">
        <v>12</v>
      </c>
      <c r="BJ14" s="17" t="s">
        <v>741</v>
      </c>
      <c r="BK14" s="17">
        <v>-90</v>
      </c>
      <c r="BL14" s="17"/>
      <c r="BM14" s="17"/>
      <c r="BN14" s="17">
        <v>12</v>
      </c>
      <c r="BO14" s="17" t="s">
        <v>791</v>
      </c>
      <c r="BP14" s="17">
        <v>-65</v>
      </c>
      <c r="BQ14" s="17"/>
      <c r="BR14" s="17"/>
      <c r="BS14" s="17">
        <v>12</v>
      </c>
      <c r="BT14" s="17" t="s">
        <v>808</v>
      </c>
      <c r="BU14" s="17">
        <v>-75</v>
      </c>
      <c r="BV14" s="17"/>
      <c r="BW14" s="17"/>
      <c r="BX14" s="17">
        <v>12</v>
      </c>
      <c r="BY14" s="17" t="s">
        <v>809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755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783</v>
      </c>
      <c r="W15" s="17">
        <v>-440</v>
      </c>
      <c r="X15" s="17"/>
      <c r="Y15" s="17"/>
      <c r="Z15" s="17">
        <v>13</v>
      </c>
      <c r="AA15" s="17" t="s">
        <v>810</v>
      </c>
      <c r="AB15" s="17">
        <v>-415</v>
      </c>
      <c r="AC15" s="17"/>
      <c r="AD15" s="17"/>
      <c r="AE15" s="17">
        <v>13</v>
      </c>
      <c r="AF15" s="17" t="s">
        <v>811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812</v>
      </c>
      <c r="AV15" s="17">
        <v>-112</v>
      </c>
      <c r="AW15" s="17"/>
      <c r="AX15" s="17"/>
      <c r="AY15" s="17">
        <v>13</v>
      </c>
      <c r="AZ15" s="17" t="s">
        <v>805</v>
      </c>
      <c r="BA15" s="17">
        <v>-370</v>
      </c>
      <c r="BB15" s="17"/>
      <c r="BC15" s="17"/>
      <c r="BD15" s="17">
        <v>13</v>
      </c>
      <c r="BE15" s="17" t="s">
        <v>783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813</v>
      </c>
      <c r="BP15" s="17">
        <v>-75</v>
      </c>
      <c r="BQ15" s="17"/>
      <c r="BR15" s="17"/>
      <c r="BS15" s="17">
        <v>13</v>
      </c>
      <c r="BT15" s="17" t="s">
        <v>812</v>
      </c>
      <c r="BU15" s="17">
        <v>-90</v>
      </c>
      <c r="BV15" s="17"/>
      <c r="BW15" s="17"/>
      <c r="BX15" s="16">
        <v>13</v>
      </c>
      <c r="BY15" s="16" t="s">
        <v>802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814</v>
      </c>
      <c r="C16" s="17">
        <v>-90</v>
      </c>
      <c r="D16" s="17"/>
      <c r="E16" s="17"/>
      <c r="F16" s="17">
        <v>14</v>
      </c>
      <c r="G16" s="17" t="s">
        <v>815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751</v>
      </c>
      <c r="W16" s="17">
        <v>-585</v>
      </c>
      <c r="X16" s="17"/>
      <c r="Y16" s="17"/>
      <c r="Z16" s="17">
        <v>14</v>
      </c>
      <c r="AA16" s="17" t="s">
        <v>816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815</v>
      </c>
      <c r="AV16" s="17">
        <v>-155</v>
      </c>
      <c r="AW16" s="17"/>
      <c r="AX16" s="17"/>
      <c r="AY16" s="17">
        <v>14</v>
      </c>
      <c r="AZ16" s="17" t="s">
        <v>817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818</v>
      </c>
      <c r="BK16" s="17">
        <v>0</v>
      </c>
      <c r="BL16" s="17"/>
      <c r="BM16" s="17"/>
      <c r="BN16" s="17">
        <v>14</v>
      </c>
      <c r="BO16" s="17" t="s">
        <v>806</v>
      </c>
      <c r="BP16" s="17">
        <v>-90</v>
      </c>
      <c r="BQ16" s="17"/>
      <c r="BR16" s="17"/>
      <c r="BS16" s="17">
        <v>14</v>
      </c>
      <c r="BT16" s="17" t="s">
        <v>819</v>
      </c>
      <c r="BU16" s="17">
        <v>-112</v>
      </c>
      <c r="BV16" s="17"/>
      <c r="BW16" s="17"/>
      <c r="BX16" s="17">
        <v>14</v>
      </c>
      <c r="BY16" s="17" t="s">
        <v>804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820</v>
      </c>
      <c r="C17" s="17">
        <v>-112</v>
      </c>
      <c r="D17" s="17"/>
      <c r="E17" s="17"/>
      <c r="F17" s="16">
        <v>15</v>
      </c>
      <c r="G17" s="16" t="s">
        <v>821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822</v>
      </c>
      <c r="M17" s="17">
        <v>-65</v>
      </c>
      <c r="N17" s="17"/>
      <c r="O17" s="31"/>
      <c r="P17" s="32">
        <v>15</v>
      </c>
      <c r="Q17" s="32" t="s">
        <v>823</v>
      </c>
      <c r="R17" s="32">
        <v>-215</v>
      </c>
      <c r="S17" s="32"/>
      <c r="T17" s="32"/>
      <c r="U17" s="46">
        <v>15</v>
      </c>
      <c r="V17" s="17" t="s">
        <v>824</v>
      </c>
      <c r="W17" s="17">
        <v>-650</v>
      </c>
      <c r="X17" s="17"/>
      <c r="Y17" s="17"/>
      <c r="Z17" s="16">
        <v>15</v>
      </c>
      <c r="AA17" s="16" t="s">
        <v>821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826</v>
      </c>
      <c r="AL17" s="17">
        <v>-65</v>
      </c>
      <c r="AM17" s="17"/>
      <c r="AN17" s="17"/>
      <c r="AO17" s="17">
        <v>15</v>
      </c>
      <c r="AP17" s="17" t="s">
        <v>816</v>
      </c>
      <c r="AQ17" s="17">
        <v>-90</v>
      </c>
      <c r="AR17" s="17"/>
      <c r="AS17" s="17"/>
      <c r="AT17" s="17">
        <v>15</v>
      </c>
      <c r="AU17" s="17" t="s">
        <v>820</v>
      </c>
      <c r="AV17" s="17">
        <v>-215</v>
      </c>
      <c r="AW17" s="17"/>
      <c r="AX17" s="17"/>
      <c r="AY17" s="17">
        <v>15</v>
      </c>
      <c r="AZ17" s="17" t="s">
        <v>814</v>
      </c>
      <c r="BA17" s="17">
        <v>-655</v>
      </c>
      <c r="BB17" s="17"/>
      <c r="BC17" s="17"/>
      <c r="BD17" s="17">
        <v>15</v>
      </c>
      <c r="BE17" s="17" t="s">
        <v>827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811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824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829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830</v>
      </c>
      <c r="W18" s="17">
        <v>-955</v>
      </c>
      <c r="X18" s="17"/>
      <c r="Y18" s="17"/>
      <c r="Z18" s="17">
        <v>16</v>
      </c>
      <c r="AA18" s="17" t="s">
        <v>831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832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832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751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833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834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834</v>
      </c>
      <c r="AV19" s="17">
        <v>-415</v>
      </c>
      <c r="AW19" s="17"/>
      <c r="AX19" s="17"/>
      <c r="AY19" s="17">
        <v>17</v>
      </c>
      <c r="AZ19" s="17" t="s">
        <v>827</v>
      </c>
      <c r="BA19" s="17">
        <v>-1055</v>
      </c>
      <c r="BB19" s="17"/>
      <c r="BC19" s="17"/>
      <c r="BD19" s="18">
        <v>17</v>
      </c>
      <c r="BE19" s="18" t="s">
        <v>835</v>
      </c>
      <c r="BF19" s="18">
        <v>-1350</v>
      </c>
      <c r="BG19" s="18"/>
      <c r="BH19" s="18"/>
      <c r="BI19" s="17">
        <v>17</v>
      </c>
      <c r="BJ19" s="17" t="s">
        <v>829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836</v>
      </c>
      <c r="BU19" s="17">
        <v>-298</v>
      </c>
      <c r="BV19" s="17"/>
      <c r="BW19" s="17"/>
      <c r="BX19" s="16">
        <v>17</v>
      </c>
      <c r="BY19" s="16" t="s">
        <v>825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835</v>
      </c>
      <c r="C20" s="18">
        <v>-298</v>
      </c>
      <c r="D20" s="18"/>
      <c r="E20" s="18"/>
      <c r="F20" s="17">
        <v>18</v>
      </c>
      <c r="G20" s="17" t="s">
        <v>773</v>
      </c>
      <c r="H20" s="17">
        <v>-75</v>
      </c>
      <c r="I20" s="17"/>
      <c r="J20" s="31"/>
      <c r="K20" s="16">
        <v>18</v>
      </c>
      <c r="L20" s="16" t="s">
        <v>799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837</v>
      </c>
      <c r="W20" s="17">
        <v>-1550</v>
      </c>
      <c r="X20" s="17"/>
      <c r="Y20" s="17"/>
      <c r="Z20" s="16">
        <v>18</v>
      </c>
      <c r="AA20" s="16" t="s">
        <v>838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839</v>
      </c>
      <c r="AL20" s="17">
        <v>-112</v>
      </c>
      <c r="AM20" s="17"/>
      <c r="AN20" s="17"/>
      <c r="AO20" s="17">
        <v>18</v>
      </c>
      <c r="AP20" s="17" t="s">
        <v>840</v>
      </c>
      <c r="AQ20" s="17">
        <v>-60</v>
      </c>
      <c r="AR20" s="17"/>
      <c r="AS20" s="17"/>
      <c r="AT20" s="17">
        <v>18</v>
      </c>
      <c r="AU20" s="17" t="s">
        <v>841</v>
      </c>
      <c r="AV20" s="17">
        <v>-480</v>
      </c>
      <c r="AW20" s="17"/>
      <c r="AX20" s="17"/>
      <c r="AY20" s="17">
        <v>18</v>
      </c>
      <c r="AZ20" s="17" t="s">
        <v>842</v>
      </c>
      <c r="BA20" s="17">
        <v>-1100</v>
      </c>
      <c r="BB20" s="17"/>
      <c r="BC20" s="17"/>
      <c r="BD20" s="18">
        <v>18</v>
      </c>
      <c r="BE20" s="18" t="s">
        <v>843</v>
      </c>
      <c r="BF20" s="18">
        <v>-1730</v>
      </c>
      <c r="BG20" s="18"/>
      <c r="BH20" s="18"/>
      <c r="BI20" s="17">
        <v>18</v>
      </c>
      <c r="BJ20" s="17" t="s">
        <v>844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843</v>
      </c>
      <c r="H21" s="17">
        <v>-90</v>
      </c>
      <c r="I21" s="17"/>
      <c r="J21" s="31"/>
      <c r="K21" s="17">
        <v>19</v>
      </c>
      <c r="L21" s="17" t="s">
        <v>841</v>
      </c>
      <c r="M21" s="17">
        <v>-60</v>
      </c>
      <c r="N21" s="17"/>
      <c r="O21" s="31"/>
      <c r="P21" s="35">
        <v>19</v>
      </c>
      <c r="Q21" s="35" t="s">
        <v>845</v>
      </c>
      <c r="R21" s="35">
        <v>-60</v>
      </c>
      <c r="S21" s="35"/>
      <c r="T21" s="35"/>
      <c r="U21" s="46">
        <v>19</v>
      </c>
      <c r="V21" s="17" t="s">
        <v>840</v>
      </c>
      <c r="W21" s="17">
        <v>-2050</v>
      </c>
      <c r="X21" s="17"/>
      <c r="Y21" s="17"/>
      <c r="Z21" s="17">
        <v>19</v>
      </c>
      <c r="AA21" s="17" t="s">
        <v>846</v>
      </c>
      <c r="AB21" s="17">
        <v>-60</v>
      </c>
      <c r="AC21" s="17"/>
      <c r="AD21" s="17"/>
      <c r="AE21" s="17">
        <v>19</v>
      </c>
      <c r="AF21" s="17" t="s">
        <v>847</v>
      </c>
      <c r="AG21" s="17">
        <v>-90</v>
      </c>
      <c r="AH21" s="17"/>
      <c r="AI21" s="17"/>
      <c r="AJ21" s="17">
        <v>19</v>
      </c>
      <c r="AK21" s="17" t="s">
        <v>848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849</v>
      </c>
      <c r="AV21" s="17">
        <v>-580</v>
      </c>
      <c r="AW21" s="17"/>
      <c r="AX21" s="17"/>
      <c r="AY21" s="17">
        <v>19</v>
      </c>
      <c r="AZ21" s="17" t="s">
        <v>850</v>
      </c>
      <c r="BA21" s="17">
        <v>-1500</v>
      </c>
      <c r="BB21" s="17"/>
      <c r="BC21" s="17"/>
      <c r="BD21" s="17">
        <v>19</v>
      </c>
      <c r="BE21" s="17" t="s">
        <v>849</v>
      </c>
      <c r="BF21" s="17">
        <v>-2300</v>
      </c>
      <c r="BG21" s="17"/>
      <c r="BH21" s="17"/>
      <c r="BI21" s="17">
        <v>19</v>
      </c>
      <c r="BJ21" s="17" t="s">
        <v>851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844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839</v>
      </c>
      <c r="C22" s="17">
        <v>-415</v>
      </c>
      <c r="D22" s="17"/>
      <c r="E22" s="17"/>
      <c r="F22" s="17">
        <v>20</v>
      </c>
      <c r="G22" s="17" t="s">
        <v>852</v>
      </c>
      <c r="H22" s="17">
        <v>-112</v>
      </c>
      <c r="I22" s="17"/>
      <c r="J22" s="31"/>
      <c r="K22" s="17">
        <v>20</v>
      </c>
      <c r="L22" s="17" t="s">
        <v>846</v>
      </c>
      <c r="M22" s="17">
        <v>-65</v>
      </c>
      <c r="N22" s="17"/>
      <c r="O22" s="31"/>
      <c r="P22" s="35">
        <v>20</v>
      </c>
      <c r="Q22" s="35" t="s">
        <v>853</v>
      </c>
      <c r="R22" s="35">
        <v>-65</v>
      </c>
      <c r="S22" s="35"/>
      <c r="T22" s="35"/>
      <c r="U22" s="46">
        <v>20</v>
      </c>
      <c r="V22" s="17" t="s">
        <v>854</v>
      </c>
      <c r="W22" s="17">
        <v>-2550</v>
      </c>
      <c r="X22" s="17"/>
      <c r="Y22" s="17"/>
      <c r="Z22" s="17">
        <v>20</v>
      </c>
      <c r="AA22" s="17" t="s">
        <v>810</v>
      </c>
      <c r="AB22" s="17">
        <v>-65</v>
      </c>
      <c r="AC22" s="17"/>
      <c r="AD22" s="17"/>
      <c r="AE22" s="17">
        <v>20</v>
      </c>
      <c r="AF22" s="17" t="s">
        <v>855</v>
      </c>
      <c r="AG22" s="17">
        <v>-112</v>
      </c>
      <c r="AH22" s="17"/>
      <c r="AI22" s="17"/>
      <c r="AJ22" s="17">
        <v>20</v>
      </c>
      <c r="AK22" s="17" t="s">
        <v>856</v>
      </c>
      <c r="AL22" s="17">
        <v>-215</v>
      </c>
      <c r="AM22" s="17"/>
      <c r="AN22" s="17"/>
      <c r="AO22" s="17">
        <v>20</v>
      </c>
      <c r="AP22" s="17" t="s">
        <v>857</v>
      </c>
      <c r="AQ22" s="17">
        <v>-75</v>
      </c>
      <c r="AR22" s="17"/>
      <c r="AS22" s="17"/>
      <c r="AT22" s="17">
        <v>20</v>
      </c>
      <c r="AU22" s="17" t="s">
        <v>858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859</v>
      </c>
      <c r="BF22" s="17">
        <v>-2900</v>
      </c>
      <c r="BG22" s="17"/>
      <c r="BH22" s="17"/>
      <c r="BI22" s="17">
        <v>20</v>
      </c>
      <c r="BJ22" s="17" t="s">
        <v>837</v>
      </c>
      <c r="BK22" s="17">
        <v>-90</v>
      </c>
      <c r="BL22" s="17"/>
      <c r="BM22" s="17"/>
      <c r="BN22" s="16">
        <v>20</v>
      </c>
      <c r="BO22" s="16" t="s">
        <v>838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858</v>
      </c>
      <c r="BU22" s="17">
        <v>-65</v>
      </c>
      <c r="BV22" s="17"/>
      <c r="BW22" s="17"/>
      <c r="BX22" s="75">
        <v>20</v>
      </c>
      <c r="BY22" s="75" t="s">
        <v>809</v>
      </c>
      <c r="BZ22" s="75">
        <v>-65</v>
      </c>
      <c r="CA22" s="75">
        <f>286+SUM(BZ21:BZ22)</f>
        <v>161</v>
      </c>
      <c r="CB22" s="75"/>
    </row>
    <row r="23" spans="1:80" ht="15.75" x14ac:dyDescent="0.25">
      <c r="A23" s="17">
        <v>21</v>
      </c>
      <c r="B23" s="17" t="s">
        <v>855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854</v>
      </c>
      <c r="M23" s="17">
        <v>-75</v>
      </c>
      <c r="N23" s="17"/>
      <c r="O23" s="31"/>
      <c r="P23" s="32">
        <v>21</v>
      </c>
      <c r="Q23" s="32" t="s">
        <v>860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862</v>
      </c>
      <c r="AL23" s="17">
        <v>-298</v>
      </c>
      <c r="AM23" s="17"/>
      <c r="AN23" s="17"/>
      <c r="AO23" s="17">
        <v>21</v>
      </c>
      <c r="AP23" s="17" t="s">
        <v>863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864</v>
      </c>
      <c r="BA23" s="17">
        <v>-60</v>
      </c>
      <c r="BB23" s="17"/>
      <c r="BC23" s="17"/>
      <c r="BD23" s="17">
        <v>21</v>
      </c>
      <c r="BE23" s="17" t="s">
        <v>857</v>
      </c>
      <c r="BF23" s="17">
        <v>-3605</v>
      </c>
      <c r="BG23" s="17"/>
      <c r="BH23" s="17"/>
      <c r="BI23" s="17">
        <v>21</v>
      </c>
      <c r="BJ23" s="17" t="s">
        <v>865</v>
      </c>
      <c r="BK23" s="17">
        <v>-112</v>
      </c>
      <c r="BL23" s="17"/>
      <c r="BM23" s="17"/>
      <c r="BN23" s="17">
        <v>21</v>
      </c>
      <c r="BO23" s="17" t="s">
        <v>852</v>
      </c>
      <c r="BP23" s="17">
        <v>-60</v>
      </c>
      <c r="BQ23" s="17"/>
      <c r="BR23" s="17"/>
      <c r="BS23" s="17">
        <v>21</v>
      </c>
      <c r="BT23" s="17" t="s">
        <v>819</v>
      </c>
      <c r="BU23" s="17">
        <v>-75</v>
      </c>
      <c r="BV23" s="17"/>
      <c r="BW23" s="17"/>
      <c r="BX23" s="17">
        <v>21</v>
      </c>
      <c r="BY23" s="17" t="s">
        <v>850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866</v>
      </c>
      <c r="C24" s="17">
        <v>-595</v>
      </c>
      <c r="D24" s="17"/>
      <c r="E24" s="17"/>
      <c r="F24" s="16">
        <v>22</v>
      </c>
      <c r="G24" s="16" t="s">
        <v>867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868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869</v>
      </c>
      <c r="R24" s="32">
        <v>-90</v>
      </c>
      <c r="S24" s="32"/>
      <c r="T24" s="32"/>
      <c r="U24" s="47">
        <v>22</v>
      </c>
      <c r="V24" s="16" t="s">
        <v>870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872</v>
      </c>
      <c r="AQ24" s="17">
        <v>-112</v>
      </c>
      <c r="AR24" s="17"/>
      <c r="AS24" s="17"/>
      <c r="AT24" s="17">
        <v>22</v>
      </c>
      <c r="AU24" s="17" t="s">
        <v>863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873</v>
      </c>
      <c r="BF24" s="17">
        <v>-4875</v>
      </c>
      <c r="BG24" s="17"/>
      <c r="BH24" s="17"/>
      <c r="BI24" s="17">
        <v>22</v>
      </c>
      <c r="BJ24" s="17" t="s">
        <v>864</v>
      </c>
      <c r="BK24" s="17">
        <v>-155</v>
      </c>
      <c r="BL24" s="17"/>
      <c r="BM24" s="17"/>
      <c r="BN24" s="16">
        <v>22</v>
      </c>
      <c r="BO24" s="16" t="s">
        <v>868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871</v>
      </c>
      <c r="BU24" s="17">
        <v>-90</v>
      </c>
      <c r="BV24" s="17"/>
      <c r="BW24" s="17"/>
      <c r="BX24" s="17">
        <v>22</v>
      </c>
      <c r="BY24" s="17" t="s">
        <v>865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843</v>
      </c>
      <c r="H25" s="17">
        <v>-60</v>
      </c>
      <c r="I25" s="17"/>
      <c r="J25" s="31"/>
      <c r="K25" s="16">
        <v>23</v>
      </c>
      <c r="L25" s="16" t="s">
        <v>780</v>
      </c>
      <c r="M25" s="16">
        <v>-60</v>
      </c>
      <c r="N25" s="16">
        <v>204</v>
      </c>
      <c r="O25" s="28"/>
      <c r="P25" s="32">
        <v>23</v>
      </c>
      <c r="Q25" s="32" t="s">
        <v>874</v>
      </c>
      <c r="R25" s="32">
        <v>-112</v>
      </c>
      <c r="S25" s="32"/>
      <c r="T25" s="32"/>
      <c r="U25" s="47">
        <v>23</v>
      </c>
      <c r="V25" s="16" t="s">
        <v>875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877</v>
      </c>
      <c r="BA25" s="17">
        <v>-75</v>
      </c>
      <c r="BB25" s="17"/>
      <c r="BC25" s="17"/>
      <c r="BD25" s="17">
        <v>23</v>
      </c>
      <c r="BE25" s="17" t="s">
        <v>843</v>
      </c>
      <c r="BF25" s="17">
        <v>-6310</v>
      </c>
      <c r="BG25" s="17"/>
      <c r="BH25" s="17"/>
      <c r="BI25" s="17">
        <v>23</v>
      </c>
      <c r="BJ25" s="17" t="s">
        <v>866</v>
      </c>
      <c r="BK25" s="17">
        <v>-215</v>
      </c>
      <c r="BL25" s="17"/>
      <c r="BM25" s="17"/>
      <c r="BN25" s="16">
        <v>23</v>
      </c>
      <c r="BO25" s="16" t="s">
        <v>861</v>
      </c>
      <c r="BP25" s="16">
        <v>-60</v>
      </c>
      <c r="BQ25" s="16">
        <f>282+BP25</f>
        <v>222</v>
      </c>
      <c r="BR25" s="16"/>
      <c r="BS25" s="17">
        <v>23</v>
      </c>
      <c r="BT25" s="17" t="s">
        <v>869</v>
      </c>
      <c r="BU25" s="17">
        <v>-112</v>
      </c>
      <c r="BV25" s="17"/>
      <c r="BW25" s="17"/>
      <c r="BX25" s="17">
        <v>23</v>
      </c>
      <c r="BY25" s="17" t="s">
        <v>853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875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829</v>
      </c>
      <c r="M26" s="17">
        <v>-60</v>
      </c>
      <c r="N26" s="17"/>
      <c r="O26" s="31"/>
      <c r="P26" s="34">
        <v>24</v>
      </c>
      <c r="Q26" s="34" t="s">
        <v>878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735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882</v>
      </c>
      <c r="BK26" s="17">
        <v>-298</v>
      </c>
      <c r="BL26" s="17"/>
      <c r="BM26" s="17"/>
      <c r="BN26" s="17">
        <v>24</v>
      </c>
      <c r="BO26" s="17" t="s">
        <v>882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883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824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876</v>
      </c>
      <c r="M27" s="17">
        <v>-65</v>
      </c>
      <c r="N27" s="17"/>
      <c r="O27" s="31"/>
      <c r="P27" s="32">
        <v>25</v>
      </c>
      <c r="Q27" s="32" t="s">
        <v>884</v>
      </c>
      <c r="R27" s="32">
        <v>-60</v>
      </c>
      <c r="S27" s="32"/>
      <c r="T27" s="32"/>
      <c r="U27" s="46">
        <v>25</v>
      </c>
      <c r="V27" s="17" t="s">
        <v>885</v>
      </c>
      <c r="W27" s="17">
        <v>-65</v>
      </c>
      <c r="X27" s="17"/>
      <c r="Y27" s="17"/>
      <c r="Z27" s="16">
        <v>25</v>
      </c>
      <c r="AA27" s="16" t="s">
        <v>886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887</v>
      </c>
      <c r="AQ27" s="17">
        <v>-298</v>
      </c>
      <c r="AR27" s="17"/>
      <c r="AS27" s="17"/>
      <c r="AT27" s="16">
        <v>25</v>
      </c>
      <c r="AU27" s="16" t="s">
        <v>878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888</v>
      </c>
      <c r="BF27" s="17">
        <v>-60</v>
      </c>
      <c r="BG27" s="17"/>
      <c r="BH27" s="17"/>
      <c r="BI27" s="17">
        <v>25</v>
      </c>
      <c r="BJ27" s="17" t="s">
        <v>829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884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890</v>
      </c>
      <c r="M28" s="17">
        <v>-75</v>
      </c>
      <c r="N28" s="17"/>
      <c r="O28" s="31"/>
      <c r="P28" s="32">
        <v>26</v>
      </c>
      <c r="Q28" s="32" t="s">
        <v>859</v>
      </c>
      <c r="R28" s="32">
        <v>-65</v>
      </c>
      <c r="S28" s="32"/>
      <c r="T28" s="32"/>
      <c r="U28" s="46">
        <v>26</v>
      </c>
      <c r="V28" s="17" t="s">
        <v>889</v>
      </c>
      <c r="W28" s="17">
        <v>-75</v>
      </c>
      <c r="X28" s="17"/>
      <c r="Y28" s="17">
        <v>-4.5</v>
      </c>
      <c r="Z28" s="17">
        <v>26</v>
      </c>
      <c r="AA28" s="17" t="s">
        <v>838</v>
      </c>
      <c r="AB28" s="17">
        <v>-60</v>
      </c>
      <c r="AC28" s="17"/>
      <c r="AD28" s="17"/>
      <c r="AE28" s="17">
        <v>26</v>
      </c>
      <c r="AF28" s="17" t="s">
        <v>891</v>
      </c>
      <c r="AG28" s="17">
        <v>-112</v>
      </c>
      <c r="AH28" s="17"/>
      <c r="AI28" s="17"/>
      <c r="AJ28" s="17">
        <v>26</v>
      </c>
      <c r="AK28" s="17" t="s">
        <v>892</v>
      </c>
      <c r="AL28" s="17">
        <v>-65</v>
      </c>
      <c r="AM28" s="17"/>
      <c r="AN28" s="17"/>
      <c r="AO28" s="17">
        <v>26</v>
      </c>
      <c r="AP28" s="17" t="s">
        <v>893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894</v>
      </c>
      <c r="BK28" s="17">
        <v>-450</v>
      </c>
      <c r="BL28" s="17"/>
      <c r="BM28" s="17"/>
      <c r="BN28" s="16">
        <v>26</v>
      </c>
      <c r="BO28" s="16" t="s">
        <v>881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895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859</v>
      </c>
      <c r="BF29" s="17">
        <v>-75</v>
      </c>
      <c r="BG29" s="17"/>
      <c r="BH29" s="17"/>
      <c r="BI29" s="17">
        <v>27</v>
      </c>
      <c r="BJ29" s="17" t="s">
        <v>880</v>
      </c>
      <c r="BK29" s="17">
        <v>-580</v>
      </c>
      <c r="BL29" s="17"/>
      <c r="BM29" s="17"/>
      <c r="BN29" s="17">
        <v>27</v>
      </c>
      <c r="BO29" s="17" t="s">
        <v>888</v>
      </c>
      <c r="BP29" s="17">
        <v>-60</v>
      </c>
      <c r="BQ29" s="17"/>
      <c r="BR29" s="17"/>
      <c r="BS29" s="17">
        <v>27</v>
      </c>
      <c r="BT29" s="17" t="s">
        <v>898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854</v>
      </c>
      <c r="M30" s="17">
        <v>-112</v>
      </c>
      <c r="N30" s="17"/>
      <c r="O30" s="31"/>
      <c r="P30" s="32">
        <v>28</v>
      </c>
      <c r="Q30" s="32" t="s">
        <v>891</v>
      </c>
      <c r="R30" s="32">
        <v>-90</v>
      </c>
      <c r="S30" s="32"/>
      <c r="T30" s="32"/>
      <c r="U30" s="46">
        <v>28</v>
      </c>
      <c r="V30" s="17" t="s">
        <v>899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900</v>
      </c>
      <c r="AL30" s="17">
        <v>-60</v>
      </c>
      <c r="AM30" s="17"/>
      <c r="AN30" s="17"/>
      <c r="AO30" s="16">
        <v>28</v>
      </c>
      <c r="AP30" s="16" t="s">
        <v>901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838</v>
      </c>
      <c r="BP30" s="17">
        <v>-65</v>
      </c>
      <c r="BQ30" s="17"/>
      <c r="BR30" s="17"/>
      <c r="BS30" s="17">
        <v>28</v>
      </c>
      <c r="BT30" s="17" t="s">
        <v>892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902</v>
      </c>
      <c r="H31" s="17">
        <v>-215</v>
      </c>
      <c r="I31" s="17"/>
      <c r="J31" s="31"/>
      <c r="K31" s="16">
        <v>29</v>
      </c>
      <c r="L31" s="16" t="s">
        <v>903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904</v>
      </c>
      <c r="R31" s="32">
        <v>-112</v>
      </c>
      <c r="S31" s="32"/>
      <c r="T31" s="32"/>
      <c r="U31" s="46">
        <v>29</v>
      </c>
      <c r="V31" s="17" t="s">
        <v>905</v>
      </c>
      <c r="W31" s="17">
        <v>-155</v>
      </c>
      <c r="X31" s="17"/>
      <c r="Y31" s="17"/>
      <c r="Z31" s="16">
        <v>29</v>
      </c>
      <c r="AA31" s="16" t="s">
        <v>906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907</v>
      </c>
      <c r="AG31" s="17">
        <v>-298</v>
      </c>
      <c r="AH31" s="17"/>
      <c r="AI31" s="17"/>
      <c r="AJ31" s="17">
        <v>29</v>
      </c>
      <c r="AK31" s="17" t="s">
        <v>908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909</v>
      </c>
      <c r="BU31" s="17">
        <v>-590</v>
      </c>
      <c r="BV31" s="17"/>
      <c r="BW31" s="17"/>
      <c r="BX31" s="17">
        <v>29</v>
      </c>
      <c r="BY31" s="17" t="s">
        <v>910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911</v>
      </c>
      <c r="H32" s="17">
        <v>-298</v>
      </c>
      <c r="I32" s="17"/>
      <c r="J32" s="31"/>
      <c r="K32" s="16">
        <v>30</v>
      </c>
      <c r="L32" s="16" t="s">
        <v>897</v>
      </c>
      <c r="M32" s="16">
        <v>-60</v>
      </c>
      <c r="N32" s="16">
        <v>210</v>
      </c>
      <c r="O32" s="28"/>
      <c r="P32" s="32">
        <v>30</v>
      </c>
      <c r="Q32" s="32" t="s">
        <v>912</v>
      </c>
      <c r="R32" s="32">
        <v>-155</v>
      </c>
      <c r="S32" s="32"/>
      <c r="T32" s="32"/>
      <c r="U32" s="46">
        <v>30</v>
      </c>
      <c r="V32" s="17" t="s">
        <v>909</v>
      </c>
      <c r="W32" s="17">
        <v>-215</v>
      </c>
      <c r="X32" s="17"/>
      <c r="Y32" s="17"/>
      <c r="Z32" s="16">
        <v>30</v>
      </c>
      <c r="AA32" s="16" t="s">
        <v>913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915</v>
      </c>
      <c r="BA32" s="17">
        <v>-65</v>
      </c>
      <c r="BB32" s="17"/>
      <c r="BC32" s="17"/>
      <c r="BD32" s="16">
        <v>30</v>
      </c>
      <c r="BE32" s="16" t="s">
        <v>906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916</v>
      </c>
      <c r="R33" s="32">
        <v>-215</v>
      </c>
      <c r="S33" s="32"/>
      <c r="T33" s="32"/>
      <c r="U33" s="46">
        <v>31</v>
      </c>
      <c r="V33" s="17" t="s">
        <v>917</v>
      </c>
      <c r="W33" s="17">
        <v>-250</v>
      </c>
      <c r="X33" s="17"/>
      <c r="Y33" s="17"/>
      <c r="Z33" s="16">
        <v>31</v>
      </c>
      <c r="AA33" s="16" t="s">
        <v>918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901</v>
      </c>
      <c r="BK33" s="16">
        <v>-1650</v>
      </c>
      <c r="BL33" s="16">
        <v>30</v>
      </c>
      <c r="BM33" s="16"/>
      <c r="BN33" s="17">
        <v>31</v>
      </c>
      <c r="BO33" s="17" t="s">
        <v>920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904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921</v>
      </c>
      <c r="C34" s="17">
        <v>-298</v>
      </c>
      <c r="D34" s="17"/>
      <c r="E34" s="17"/>
      <c r="F34" s="17">
        <v>32</v>
      </c>
      <c r="G34" s="17" t="s">
        <v>922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916</v>
      </c>
      <c r="W34" s="17">
        <v>-300</v>
      </c>
      <c r="X34" s="17"/>
      <c r="Y34" s="17"/>
      <c r="Z34" s="56">
        <v>32</v>
      </c>
      <c r="AA34" s="56" t="s">
        <v>923</v>
      </c>
      <c r="AB34" s="56">
        <v>-60</v>
      </c>
      <c r="AC34" s="56"/>
      <c r="AD34" s="56"/>
      <c r="AE34" s="17">
        <v>32</v>
      </c>
      <c r="AF34" s="17" t="s">
        <v>805</v>
      </c>
      <c r="AG34" s="17">
        <v>-500</v>
      </c>
      <c r="AH34" s="17"/>
      <c r="AI34" s="17"/>
      <c r="AJ34" s="17">
        <v>32</v>
      </c>
      <c r="AK34" s="17" t="s">
        <v>806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770</v>
      </c>
      <c r="AV34" s="17">
        <v>-65</v>
      </c>
      <c r="AW34" s="17"/>
      <c r="AX34" s="17"/>
      <c r="AY34" s="17">
        <v>32</v>
      </c>
      <c r="AZ34" s="17" t="s">
        <v>924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912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896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925</v>
      </c>
      <c r="C35" s="17">
        <v>-415</v>
      </c>
      <c r="D35" s="17"/>
      <c r="E35" s="17"/>
      <c r="F35" s="17">
        <v>33</v>
      </c>
      <c r="G35" s="17" t="s">
        <v>926</v>
      </c>
      <c r="H35" s="17">
        <v>-550</v>
      </c>
      <c r="I35" s="17"/>
      <c r="J35" s="31"/>
      <c r="K35" s="17">
        <v>33</v>
      </c>
      <c r="L35" s="17" t="s">
        <v>921</v>
      </c>
      <c r="M35" s="17">
        <v>-75</v>
      </c>
      <c r="N35" s="17"/>
      <c r="O35" s="31"/>
      <c r="P35" s="32">
        <v>33</v>
      </c>
      <c r="Q35" s="32" t="s">
        <v>927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906</v>
      </c>
      <c r="AB35" s="56">
        <v>-65</v>
      </c>
      <c r="AC35" s="56"/>
      <c r="AD35" s="56"/>
      <c r="AE35" s="16">
        <v>33</v>
      </c>
      <c r="AF35" s="16" t="s">
        <v>928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929</v>
      </c>
      <c r="BA35" s="17">
        <v>-112</v>
      </c>
      <c r="BB35" s="17"/>
      <c r="BC35" s="17"/>
      <c r="BD35" s="17">
        <v>33</v>
      </c>
      <c r="BE35" s="17" t="s">
        <v>927</v>
      </c>
      <c r="BF35" s="17">
        <v>-75</v>
      </c>
      <c r="BG35" s="17"/>
      <c r="BH35" s="17"/>
      <c r="BI35" s="17">
        <v>33</v>
      </c>
      <c r="BJ35" s="17" t="s">
        <v>770</v>
      </c>
      <c r="BK35" s="17">
        <v>-65</v>
      </c>
      <c r="BL35" s="17"/>
      <c r="BM35" s="17"/>
      <c r="BN35" s="17">
        <v>33</v>
      </c>
      <c r="BO35" s="17" t="s">
        <v>930</v>
      </c>
      <c r="BP35" s="17">
        <v>-75</v>
      </c>
      <c r="BQ35" s="17"/>
      <c r="BR35" s="17"/>
      <c r="BS35" s="16">
        <v>33</v>
      </c>
      <c r="BT35" s="16" t="s">
        <v>931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913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813</v>
      </c>
      <c r="C36" s="17">
        <v>-450</v>
      </c>
      <c r="D36" s="17"/>
      <c r="E36" s="17"/>
      <c r="F36" s="16">
        <v>34</v>
      </c>
      <c r="G36" s="16" t="s">
        <v>867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914</v>
      </c>
      <c r="M36" s="17">
        <v>-90</v>
      </c>
      <c r="N36" s="17"/>
      <c r="O36" s="31"/>
      <c r="P36" s="34">
        <v>34</v>
      </c>
      <c r="Q36" s="34" t="s">
        <v>931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926</v>
      </c>
      <c r="W36" s="17">
        <v>-455</v>
      </c>
      <c r="X36" s="17"/>
      <c r="Y36" s="17"/>
      <c r="Z36" s="16">
        <v>34</v>
      </c>
      <c r="AA36" s="16" t="s">
        <v>932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933</v>
      </c>
      <c r="AQ36" s="17">
        <v>-75</v>
      </c>
      <c r="AR36" s="17"/>
      <c r="AS36" s="17"/>
      <c r="AT36" s="17">
        <v>34</v>
      </c>
      <c r="AU36" s="17" t="s">
        <v>923</v>
      </c>
      <c r="AV36" s="17">
        <v>-90</v>
      </c>
      <c r="AW36" s="17"/>
      <c r="AX36" s="17"/>
      <c r="AY36" s="17">
        <v>34</v>
      </c>
      <c r="AZ36" s="17" t="s">
        <v>842</v>
      </c>
      <c r="BA36" s="17">
        <v>-155</v>
      </c>
      <c r="BB36" s="17"/>
      <c r="BC36" s="17"/>
      <c r="BD36" s="17">
        <v>34</v>
      </c>
      <c r="BE36" s="17" t="s">
        <v>906</v>
      </c>
      <c r="BF36" s="17">
        <v>-90</v>
      </c>
      <c r="BG36" s="17"/>
      <c r="BH36" s="17"/>
      <c r="BI36" s="16">
        <v>34</v>
      </c>
      <c r="BJ36" s="16" t="s">
        <v>918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934</v>
      </c>
      <c r="BU36" s="17">
        <v>-60</v>
      </c>
      <c r="BV36" s="17"/>
      <c r="BW36" s="17"/>
      <c r="BX36" s="17">
        <v>34</v>
      </c>
      <c r="BY36" s="17" t="s">
        <v>935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786</v>
      </c>
      <c r="C37" s="17">
        <v>-500</v>
      </c>
      <c r="D37" s="17"/>
      <c r="E37" s="17"/>
      <c r="F37" s="17">
        <v>35</v>
      </c>
      <c r="G37" s="17" t="s">
        <v>786</v>
      </c>
      <c r="H37" s="17">
        <v>-60</v>
      </c>
      <c r="I37" s="17"/>
      <c r="J37" s="31"/>
      <c r="K37" s="17">
        <v>35</v>
      </c>
      <c r="L37" s="17" t="s">
        <v>936</v>
      </c>
      <c r="M37" s="17">
        <v>-112</v>
      </c>
      <c r="N37" s="17"/>
      <c r="O37" s="31"/>
      <c r="P37" s="34">
        <v>35</v>
      </c>
      <c r="Q37" s="34" t="s">
        <v>937</v>
      </c>
      <c r="R37" s="34">
        <v>-60</v>
      </c>
      <c r="S37" s="34">
        <f>324+R37</f>
        <v>264</v>
      </c>
      <c r="T37" s="34"/>
      <c r="U37" s="47">
        <v>35</v>
      </c>
      <c r="V37" s="16" t="s">
        <v>870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932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939</v>
      </c>
      <c r="BA37" s="17">
        <v>-215</v>
      </c>
      <c r="BB37" s="17"/>
      <c r="BC37" s="17"/>
      <c r="BD37" s="17">
        <v>35</v>
      </c>
      <c r="BE37" s="17" t="s">
        <v>940</v>
      </c>
      <c r="BF37" s="17">
        <v>-112</v>
      </c>
      <c r="BG37" s="17"/>
      <c r="BH37" s="17"/>
      <c r="BI37" s="17">
        <v>35</v>
      </c>
      <c r="BJ37" s="17" t="s">
        <v>842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941</v>
      </c>
      <c r="BU37" s="17">
        <v>-65</v>
      </c>
      <c r="BV37" s="17"/>
      <c r="BW37" s="17"/>
      <c r="BX37" s="17">
        <v>35</v>
      </c>
      <c r="BY37" s="17" t="s">
        <v>925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942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943</v>
      </c>
      <c r="M38" s="17">
        <v>-155</v>
      </c>
      <c r="N38" s="17"/>
      <c r="O38" s="31"/>
      <c r="P38" s="32">
        <v>36</v>
      </c>
      <c r="Q38" s="32" t="s">
        <v>937</v>
      </c>
      <c r="R38" s="32">
        <v>-60</v>
      </c>
      <c r="S38" s="32"/>
      <c r="T38" s="32"/>
      <c r="U38" s="46">
        <v>36</v>
      </c>
      <c r="V38" s="17" t="s">
        <v>940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856</v>
      </c>
      <c r="AL38" s="17">
        <v>-60</v>
      </c>
      <c r="AM38" s="17"/>
      <c r="AN38" s="17"/>
      <c r="AO38" s="17">
        <v>36</v>
      </c>
      <c r="AP38" s="17" t="s">
        <v>897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805</v>
      </c>
      <c r="BA38" s="17">
        <v>-255</v>
      </c>
      <c r="BB38" s="17"/>
      <c r="BC38" s="17"/>
      <c r="BD38" s="17">
        <v>36</v>
      </c>
      <c r="BE38" s="17" t="s">
        <v>760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813</v>
      </c>
      <c r="BP38" s="17">
        <v>-155</v>
      </c>
      <c r="BQ38" s="17"/>
      <c r="BR38" s="17"/>
      <c r="BS38" s="17">
        <v>36</v>
      </c>
      <c r="BT38" s="17" t="s">
        <v>944</v>
      </c>
      <c r="BU38" s="17">
        <v>-75</v>
      </c>
      <c r="BV38" s="17"/>
      <c r="BW38" s="17"/>
      <c r="BX38" s="17">
        <v>36</v>
      </c>
      <c r="BY38" s="17" t="s">
        <v>936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945</v>
      </c>
      <c r="H39" s="17">
        <v>-75</v>
      </c>
      <c r="I39" s="17"/>
      <c r="J39" s="31"/>
      <c r="K39" s="17">
        <v>37</v>
      </c>
      <c r="L39" s="17" t="s">
        <v>897</v>
      </c>
      <c r="M39" s="17">
        <v>-215</v>
      </c>
      <c r="N39" s="17"/>
      <c r="O39" s="31"/>
      <c r="P39" s="32">
        <v>37</v>
      </c>
      <c r="Q39" s="32" t="s">
        <v>823</v>
      </c>
      <c r="R39" s="32">
        <v>-65</v>
      </c>
      <c r="S39" s="32"/>
      <c r="T39" s="32"/>
      <c r="U39" s="46">
        <v>37</v>
      </c>
      <c r="V39" s="17" t="s">
        <v>917</v>
      </c>
      <c r="W39" s="17">
        <v>-65</v>
      </c>
      <c r="X39" s="17"/>
      <c r="Y39" s="17"/>
      <c r="Z39" s="16">
        <v>37</v>
      </c>
      <c r="AA39" s="16" t="s">
        <v>831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917</v>
      </c>
      <c r="BA39" s="17">
        <v>-300</v>
      </c>
      <c r="BB39" s="17"/>
      <c r="BC39" s="17"/>
      <c r="BD39" s="17">
        <v>37</v>
      </c>
      <c r="BE39" s="17" t="s">
        <v>946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806</v>
      </c>
      <c r="BP39" s="17">
        <v>-215</v>
      </c>
      <c r="BQ39" s="17"/>
      <c r="BR39" s="17"/>
      <c r="BS39" s="17">
        <v>37</v>
      </c>
      <c r="BT39" s="17" t="s">
        <v>898</v>
      </c>
      <c r="BU39" s="17">
        <v>-90</v>
      </c>
      <c r="BV39" s="17"/>
      <c r="BW39" s="17"/>
      <c r="BX39" s="16">
        <v>37</v>
      </c>
      <c r="BY39" s="16" t="s">
        <v>947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895</v>
      </c>
      <c r="C40" s="17">
        <v>-60</v>
      </c>
      <c r="D40" s="17"/>
      <c r="E40" s="17"/>
      <c r="F40" s="17">
        <v>38</v>
      </c>
      <c r="G40" s="17" t="s">
        <v>798</v>
      </c>
      <c r="H40" s="17">
        <v>-90</v>
      </c>
      <c r="I40" s="17"/>
      <c r="J40" s="31"/>
      <c r="K40" s="17">
        <v>38</v>
      </c>
      <c r="L40" s="17" t="s">
        <v>841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948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949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776</v>
      </c>
      <c r="BK40" s="17">
        <v>-90</v>
      </c>
      <c r="BL40" s="17"/>
      <c r="BM40" s="17"/>
      <c r="BN40" s="17">
        <v>38</v>
      </c>
      <c r="BO40" s="17" t="s">
        <v>742</v>
      </c>
      <c r="BP40" s="17">
        <v>-298</v>
      </c>
      <c r="BQ40" s="17"/>
      <c r="BR40" s="17"/>
      <c r="BS40" s="17">
        <v>38</v>
      </c>
      <c r="BT40" s="17" t="s">
        <v>895</v>
      </c>
      <c r="BU40" s="17">
        <v>-112</v>
      </c>
      <c r="BV40" s="17"/>
      <c r="BW40" s="17"/>
      <c r="BX40" s="17">
        <v>38</v>
      </c>
      <c r="BY40" s="17" t="s">
        <v>951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830</v>
      </c>
      <c r="W41" s="16">
        <v>-60</v>
      </c>
      <c r="X41" s="16">
        <f>210</f>
        <v>210</v>
      </c>
      <c r="Y41" s="16"/>
      <c r="Z41" s="56">
        <v>39</v>
      </c>
      <c r="AA41" s="56" t="s">
        <v>816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816</v>
      </c>
      <c r="AQ41" s="17">
        <v>-60</v>
      </c>
      <c r="AR41" s="17"/>
      <c r="AS41" s="17"/>
      <c r="AT41" s="17">
        <v>39</v>
      </c>
      <c r="AU41" s="17" t="s">
        <v>841</v>
      </c>
      <c r="AV41" s="17">
        <v>-65</v>
      </c>
      <c r="AW41" s="17"/>
      <c r="AX41" s="17"/>
      <c r="AY41" s="17">
        <v>39</v>
      </c>
      <c r="AZ41" s="17" t="s">
        <v>898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742</v>
      </c>
      <c r="BP41" s="17">
        <v>-415</v>
      </c>
      <c r="BQ41" s="17"/>
      <c r="BR41" s="17"/>
      <c r="BS41" s="17">
        <v>39</v>
      </c>
      <c r="BT41" s="17" t="s">
        <v>798</v>
      </c>
      <c r="BU41" s="17">
        <v>-155</v>
      </c>
      <c r="BV41" s="17"/>
      <c r="BW41" s="17"/>
      <c r="BX41" s="17">
        <v>39</v>
      </c>
      <c r="BY41" s="17" t="s">
        <v>951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820</v>
      </c>
      <c r="C42" s="17">
        <v>-75</v>
      </c>
      <c r="D42" s="17"/>
      <c r="E42" s="17"/>
      <c r="F42" s="17">
        <v>40</v>
      </c>
      <c r="G42" s="17" t="s">
        <v>952</v>
      </c>
      <c r="H42" s="17">
        <v>-60</v>
      </c>
      <c r="I42" s="17"/>
      <c r="J42" s="31"/>
      <c r="K42" s="17">
        <v>40</v>
      </c>
      <c r="L42" s="17" t="s">
        <v>953</v>
      </c>
      <c r="M42" s="17">
        <v>-498</v>
      </c>
      <c r="N42" s="17"/>
      <c r="O42" s="31"/>
      <c r="P42" s="32">
        <v>40</v>
      </c>
      <c r="Q42" s="32" t="s">
        <v>953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954</v>
      </c>
      <c r="AQ42" s="17">
        <v>-65</v>
      </c>
      <c r="AR42" s="17"/>
      <c r="AS42" s="17"/>
      <c r="AT42" s="17">
        <v>40</v>
      </c>
      <c r="AU42" s="17" t="s">
        <v>949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955</v>
      </c>
      <c r="BU42" s="17">
        <v>-215</v>
      </c>
      <c r="BV42" s="17"/>
      <c r="BW42" s="17"/>
      <c r="BX42" s="17">
        <v>40</v>
      </c>
      <c r="BY42" s="17" t="s">
        <v>956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957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958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949</v>
      </c>
      <c r="AB43" s="17">
        <v>-90</v>
      </c>
      <c r="AC43" s="17"/>
      <c r="AD43" s="17"/>
      <c r="AE43" s="17">
        <v>41</v>
      </c>
      <c r="AF43" s="17" t="s">
        <v>825</v>
      </c>
      <c r="AG43" s="17">
        <v>-65</v>
      </c>
      <c r="AH43" s="17"/>
      <c r="AI43" s="17"/>
      <c r="AJ43" s="17">
        <v>41</v>
      </c>
      <c r="AK43" s="17" t="s">
        <v>959</v>
      </c>
      <c r="AL43" s="17">
        <v>-75</v>
      </c>
      <c r="AM43" s="17"/>
      <c r="AN43" s="17"/>
      <c r="AO43" s="16">
        <v>41</v>
      </c>
      <c r="AP43" s="16" t="s">
        <v>960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961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952</v>
      </c>
      <c r="M44" s="17">
        <v>-780</v>
      </c>
      <c r="N44" s="17"/>
      <c r="O44" s="31"/>
      <c r="P44" s="32">
        <v>42</v>
      </c>
      <c r="Q44" s="32" t="s">
        <v>869</v>
      </c>
      <c r="R44" s="32">
        <v>-215</v>
      </c>
      <c r="S44" s="32"/>
      <c r="T44" s="32"/>
      <c r="U44" s="46">
        <v>42</v>
      </c>
      <c r="V44" s="17" t="s">
        <v>962</v>
      </c>
      <c r="W44" s="17">
        <v>-60</v>
      </c>
      <c r="X44" s="17"/>
      <c r="Y44" s="17"/>
      <c r="Z44" s="17">
        <v>42</v>
      </c>
      <c r="AA44" s="17" t="s">
        <v>932</v>
      </c>
      <c r="AB44" s="17">
        <v>-112</v>
      </c>
      <c r="AC44" s="17"/>
      <c r="AD44" s="17"/>
      <c r="AE44" s="17">
        <v>42</v>
      </c>
      <c r="AF44" s="17" t="s">
        <v>963</v>
      </c>
      <c r="AG44" s="17">
        <v>-75</v>
      </c>
      <c r="AH44" s="17"/>
      <c r="AI44" s="17"/>
      <c r="AJ44" s="17">
        <v>42</v>
      </c>
      <c r="AK44" s="17" t="s">
        <v>964</v>
      </c>
      <c r="AL44" s="17">
        <v>-90</v>
      </c>
      <c r="AM44" s="17"/>
      <c r="AN44" s="17"/>
      <c r="AO44" s="17">
        <v>42</v>
      </c>
      <c r="AP44" s="17" t="s">
        <v>957</v>
      </c>
      <c r="AQ44" s="17">
        <v>-60</v>
      </c>
      <c r="AR44" s="17"/>
      <c r="AS44" s="17"/>
      <c r="AT44" s="17">
        <v>42</v>
      </c>
      <c r="AU44" s="17" t="s">
        <v>949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962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966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967</v>
      </c>
      <c r="H45" s="17">
        <v>-60</v>
      </c>
      <c r="I45" s="17"/>
      <c r="J45" s="31"/>
      <c r="K45" s="17">
        <v>43</v>
      </c>
      <c r="L45" s="17" t="s">
        <v>903</v>
      </c>
      <c r="M45" s="17">
        <v>-1000</v>
      </c>
      <c r="N45" s="17"/>
      <c r="O45" s="31"/>
      <c r="P45" s="32">
        <v>43</v>
      </c>
      <c r="Q45" s="32" t="s">
        <v>968</v>
      </c>
      <c r="R45" s="32">
        <v>-298</v>
      </c>
      <c r="S45" s="32"/>
      <c r="T45" s="32"/>
      <c r="U45" s="46">
        <v>43</v>
      </c>
      <c r="V45" s="17" t="s">
        <v>969</v>
      </c>
      <c r="W45" s="17">
        <v>-65</v>
      </c>
      <c r="X45" s="17"/>
      <c r="Y45" s="17"/>
      <c r="Z45" s="17">
        <v>43</v>
      </c>
      <c r="AA45" s="17" t="s">
        <v>959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971</v>
      </c>
      <c r="H46" s="17">
        <v>-65</v>
      </c>
      <c r="I46" s="17"/>
      <c r="J46" s="31"/>
      <c r="K46" s="16">
        <v>44</v>
      </c>
      <c r="L46" s="16" t="s">
        <v>961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972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973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891</v>
      </c>
      <c r="AG46" s="17">
        <v>-112</v>
      </c>
      <c r="AH46" s="17"/>
      <c r="AI46" s="17"/>
      <c r="AJ46" s="16">
        <v>44</v>
      </c>
      <c r="AK46" s="16" t="s">
        <v>919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977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793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978</v>
      </c>
      <c r="AV47" s="17">
        <v>-298</v>
      </c>
      <c r="AW47" s="17"/>
      <c r="AX47" s="17"/>
      <c r="AY47" s="16">
        <v>45</v>
      </c>
      <c r="AZ47" s="16" t="s">
        <v>972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769</v>
      </c>
      <c r="BF47" s="17">
        <v>-90</v>
      </c>
      <c r="BG47" s="17"/>
      <c r="BH47" s="17"/>
      <c r="BI47" s="17">
        <v>45</v>
      </c>
      <c r="BJ47" s="17" t="s">
        <v>979</v>
      </c>
      <c r="BK47" s="17">
        <v>-60</v>
      </c>
      <c r="BL47" s="17"/>
      <c r="BM47" s="17"/>
      <c r="BN47" s="17">
        <v>45</v>
      </c>
      <c r="BO47" s="17" t="s">
        <v>974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980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963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981</v>
      </c>
      <c r="AG48" s="17">
        <v>-215</v>
      </c>
      <c r="AH48" s="17"/>
      <c r="AI48" s="17"/>
      <c r="AJ48" s="17">
        <v>46</v>
      </c>
      <c r="AK48" s="17" t="s">
        <v>982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971</v>
      </c>
      <c r="AV48" s="17">
        <v>-415</v>
      </c>
      <c r="AW48" s="17"/>
      <c r="AX48" s="17"/>
      <c r="AY48" s="17">
        <v>46</v>
      </c>
      <c r="AZ48" s="17" t="s">
        <v>977</v>
      </c>
      <c r="BA48" s="17">
        <v>-60</v>
      </c>
      <c r="BB48" s="17"/>
      <c r="BC48" s="17"/>
      <c r="BD48" s="16">
        <v>46</v>
      </c>
      <c r="BE48" s="16" t="s">
        <v>775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825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985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769</v>
      </c>
      <c r="M49" s="17">
        <v>-75</v>
      </c>
      <c r="N49" s="17"/>
      <c r="O49" s="31"/>
      <c r="P49" s="32">
        <v>47</v>
      </c>
      <c r="Q49" s="32" t="s">
        <v>986</v>
      </c>
      <c r="R49" s="32">
        <v>-60</v>
      </c>
      <c r="S49" s="32"/>
      <c r="T49" s="32"/>
      <c r="U49" s="46">
        <v>47</v>
      </c>
      <c r="V49" s="17" t="s">
        <v>987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942</v>
      </c>
      <c r="AG49" s="17">
        <v>-298</v>
      </c>
      <c r="AH49" s="17"/>
      <c r="AI49" s="17"/>
      <c r="AJ49" s="16">
        <v>47</v>
      </c>
      <c r="AK49" s="16" t="s">
        <v>988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989</v>
      </c>
      <c r="BF49" s="16">
        <v>-60</v>
      </c>
      <c r="BG49" s="16">
        <v>204</v>
      </c>
      <c r="BH49" s="16"/>
      <c r="BI49" s="17">
        <v>47</v>
      </c>
      <c r="BJ49" s="17" t="s">
        <v>986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990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991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904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928</v>
      </c>
      <c r="AG50" s="17">
        <v>-415</v>
      </c>
      <c r="AH50" s="17"/>
      <c r="AI50" s="17"/>
      <c r="AJ50" s="17">
        <v>48</v>
      </c>
      <c r="AK50" s="17" t="s">
        <v>978</v>
      </c>
      <c r="AL50" s="17">
        <v>-60</v>
      </c>
      <c r="AM50" s="17"/>
      <c r="AN50" s="17"/>
      <c r="AO50" s="17">
        <v>48</v>
      </c>
      <c r="AP50" s="17" t="s">
        <v>992</v>
      </c>
      <c r="AQ50" s="17">
        <v>-215</v>
      </c>
      <c r="AR50" s="17"/>
      <c r="AS50" s="17"/>
      <c r="AT50" s="17">
        <v>48</v>
      </c>
      <c r="AU50" s="17" t="s">
        <v>992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988</v>
      </c>
      <c r="BF50" s="16">
        <v>-60</v>
      </c>
      <c r="BG50" s="16">
        <v>204</v>
      </c>
      <c r="BH50" s="16"/>
      <c r="BI50" s="16">
        <v>48</v>
      </c>
      <c r="BJ50" s="16" t="s">
        <v>993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904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994</v>
      </c>
      <c r="C51" s="17">
        <v>-60</v>
      </c>
      <c r="D51" s="17"/>
      <c r="E51" s="17"/>
      <c r="F51" s="17">
        <v>49</v>
      </c>
      <c r="G51" s="17" t="s">
        <v>995</v>
      </c>
      <c r="H51" s="17">
        <v>-215</v>
      </c>
      <c r="I51" s="17"/>
      <c r="J51" s="31"/>
      <c r="K51" s="17">
        <v>49</v>
      </c>
      <c r="L51" s="17" t="s">
        <v>996</v>
      </c>
      <c r="M51" s="17">
        <v>-112</v>
      </c>
      <c r="N51" s="17"/>
      <c r="O51" s="31">
        <v>-4.4000000000000004</v>
      </c>
      <c r="P51" s="32">
        <v>49</v>
      </c>
      <c r="Q51" s="32" t="s">
        <v>891</v>
      </c>
      <c r="R51" s="32">
        <v>-75</v>
      </c>
      <c r="S51" s="32"/>
      <c r="T51" s="32"/>
      <c r="U51" s="46">
        <v>49</v>
      </c>
      <c r="V51" s="17" t="s">
        <v>982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997</v>
      </c>
      <c r="AG51" s="17">
        <v>-465</v>
      </c>
      <c r="AH51" s="17"/>
      <c r="AI51" s="17"/>
      <c r="AJ51" s="17">
        <v>49</v>
      </c>
      <c r="AK51" s="17" t="s">
        <v>998</v>
      </c>
      <c r="AL51" s="17">
        <v>-65</v>
      </c>
      <c r="AM51" s="17"/>
      <c r="AN51" s="17"/>
      <c r="AO51" s="17">
        <v>49</v>
      </c>
      <c r="AP51" s="17" t="s">
        <v>994</v>
      </c>
      <c r="AQ51" s="17">
        <v>-298</v>
      </c>
      <c r="AR51" s="17"/>
      <c r="AS51" s="17"/>
      <c r="AT51" s="17">
        <v>49</v>
      </c>
      <c r="AU51" s="17" t="s">
        <v>793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989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999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815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1000</v>
      </c>
      <c r="M52" s="17">
        <v>-155</v>
      </c>
      <c r="N52" s="17"/>
      <c r="O52" s="31">
        <f>O51*M58</f>
        <v>3520.0000000000005</v>
      </c>
      <c r="P52" s="32">
        <v>50</v>
      </c>
      <c r="Q52" s="32" t="s">
        <v>996</v>
      </c>
      <c r="R52" s="32">
        <v>-90</v>
      </c>
      <c r="S52" s="32"/>
      <c r="T52" s="32"/>
      <c r="U52" s="47">
        <v>50</v>
      </c>
      <c r="V52" s="16" t="s">
        <v>1001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1002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1003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942</v>
      </c>
      <c r="C53" s="17">
        <v>-60</v>
      </c>
      <c r="D53" s="17"/>
      <c r="E53" s="17"/>
      <c r="F53" s="17">
        <v>51</v>
      </c>
      <c r="G53" s="17" t="s">
        <v>604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>
        <f>O52+SUM(M47:M58)</f>
        <v>185.00000000000045</v>
      </c>
      <c r="P53" s="32">
        <v>51</v>
      </c>
      <c r="Q53" s="32" t="s">
        <v>1003</v>
      </c>
      <c r="R53" s="32">
        <v>-112</v>
      </c>
      <c r="S53" s="32"/>
      <c r="T53" s="32"/>
      <c r="U53" s="46">
        <v>51</v>
      </c>
      <c r="V53" s="17" t="s">
        <v>1006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1007</v>
      </c>
      <c r="AG53" s="16">
        <v>-750</v>
      </c>
      <c r="AH53" s="16">
        <v>125</v>
      </c>
      <c r="AI53" s="16"/>
      <c r="AJ53" s="17">
        <v>51</v>
      </c>
      <c r="AK53" s="17" t="s">
        <v>594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978</v>
      </c>
      <c r="AV53" s="17">
        <v>-60</v>
      </c>
      <c r="AW53" s="17"/>
      <c r="AX53" s="17"/>
      <c r="AY53" s="16">
        <v>51</v>
      </c>
      <c r="AZ53" s="16" t="s">
        <v>814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1009</v>
      </c>
      <c r="BU53" s="17">
        <v>-112</v>
      </c>
      <c r="BV53" s="17"/>
      <c r="BW53" s="17"/>
      <c r="BX53" s="17">
        <v>51</v>
      </c>
      <c r="BY53" s="17" t="s">
        <v>1004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1010</v>
      </c>
      <c r="C54" s="17">
        <v>-65</v>
      </c>
      <c r="D54" s="17"/>
      <c r="E54" s="17"/>
      <c r="F54" s="17">
        <v>52</v>
      </c>
      <c r="G54" s="17" t="s">
        <v>1011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1012</v>
      </c>
      <c r="W54" s="17">
        <v>-65</v>
      </c>
      <c r="X54" s="17"/>
      <c r="Y54" s="17"/>
      <c r="Z54" s="17">
        <v>52</v>
      </c>
      <c r="AA54" s="17" t="s">
        <v>1013</v>
      </c>
      <c r="AB54" s="17">
        <v>-75</v>
      </c>
      <c r="AC54" s="17"/>
      <c r="AD54" s="17"/>
      <c r="AE54" s="111">
        <v>52</v>
      </c>
      <c r="AF54" s="111" t="s">
        <v>1023</v>
      </c>
      <c r="AG54" s="111">
        <v>-60</v>
      </c>
      <c r="AH54" s="111"/>
      <c r="AI54" s="111"/>
      <c r="AJ54" s="16">
        <v>52</v>
      </c>
      <c r="AK54" s="16" t="s">
        <v>1014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1015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815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1005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981</v>
      </c>
      <c r="BP54" s="17">
        <v>-90</v>
      </c>
      <c r="BQ54" s="17"/>
      <c r="BR54" s="17"/>
      <c r="BS54" s="111">
        <v>52</v>
      </c>
      <c r="BT54" s="111" t="s">
        <v>734</v>
      </c>
      <c r="BU54" s="111">
        <v>-155</v>
      </c>
      <c r="BV54" s="111"/>
      <c r="BW54" s="111"/>
      <c r="BX54" s="17">
        <v>52</v>
      </c>
      <c r="BY54" s="17" t="s">
        <v>1016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592</v>
      </c>
      <c r="H55" s="17">
        <v>-75</v>
      </c>
      <c r="I55" s="17"/>
      <c r="J55" s="31"/>
      <c r="K55" s="17">
        <v>53</v>
      </c>
      <c r="L55" s="17" t="s">
        <v>596</v>
      </c>
      <c r="M55" s="17">
        <v>-415</v>
      </c>
      <c r="N55" s="17"/>
      <c r="O55" s="31"/>
      <c r="P55" s="32">
        <v>53</v>
      </c>
      <c r="Q55" s="32" t="s">
        <v>912</v>
      </c>
      <c r="R55" s="32">
        <v>-60</v>
      </c>
      <c r="S55" s="32"/>
      <c r="T55" s="32"/>
      <c r="U55" s="46">
        <v>53</v>
      </c>
      <c r="V55" s="17" t="s">
        <v>590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57">
        <v>53</v>
      </c>
      <c r="AF55" s="57"/>
      <c r="AG55" s="57"/>
      <c r="AH55" s="57"/>
      <c r="AI55" s="57"/>
      <c r="AJ55" s="218">
        <v>53</v>
      </c>
      <c r="AK55" s="218" t="s">
        <v>1099</v>
      </c>
      <c r="AL55" s="218">
        <v>-60</v>
      </c>
      <c r="AM55" s="218"/>
      <c r="AN55" s="218"/>
      <c r="AO55" s="17">
        <v>53</v>
      </c>
      <c r="AP55" s="17" t="s">
        <v>1017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1018</v>
      </c>
      <c r="BA55" s="17">
        <v>-65</v>
      </c>
      <c r="BB55" s="17"/>
      <c r="BC55" s="17"/>
      <c r="BD55" s="17">
        <v>53</v>
      </c>
      <c r="BE55" s="17" t="s">
        <v>1002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995</v>
      </c>
      <c r="BP55" s="17">
        <v>-112</v>
      </c>
      <c r="BQ55" s="17"/>
      <c r="BR55" s="17"/>
      <c r="BS55" s="112">
        <v>53</v>
      </c>
      <c r="BT55" s="101"/>
      <c r="BU55" s="101"/>
      <c r="BV55" s="101"/>
      <c r="BW55" s="101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597</v>
      </c>
      <c r="C56" s="17">
        <v>-90</v>
      </c>
      <c r="D56" s="17"/>
      <c r="E56" s="17"/>
      <c r="F56" s="111">
        <v>54</v>
      </c>
      <c r="G56" s="111" t="s">
        <v>926</v>
      </c>
      <c r="H56" s="111">
        <v>-90</v>
      </c>
      <c r="I56" s="111"/>
      <c r="J56" s="220"/>
      <c r="K56" s="17">
        <v>54</v>
      </c>
      <c r="L56" s="17" t="s">
        <v>1018</v>
      </c>
      <c r="M56" s="17">
        <v>-450</v>
      </c>
      <c r="N56" s="17"/>
      <c r="O56" s="31"/>
      <c r="P56" s="32">
        <v>54</v>
      </c>
      <c r="Q56" s="32" t="s">
        <v>1019</v>
      </c>
      <c r="R56" s="32">
        <v>-65</v>
      </c>
      <c r="S56" s="32"/>
      <c r="T56" s="32"/>
      <c r="U56" s="46">
        <v>54</v>
      </c>
      <c r="V56" s="17" t="s">
        <v>1020</v>
      </c>
      <c r="W56" s="17">
        <v>-90</v>
      </c>
      <c r="X56" s="17"/>
      <c r="Y56" s="17"/>
      <c r="Z56" s="17">
        <v>54</v>
      </c>
      <c r="AA56" s="17" t="s">
        <v>923</v>
      </c>
      <c r="AB56" s="17">
        <v>-112</v>
      </c>
      <c r="AC56" s="17"/>
      <c r="AD56" s="17"/>
      <c r="AE56" s="57">
        <v>54</v>
      </c>
      <c r="AF56" s="57"/>
      <c r="AG56" s="57"/>
      <c r="AH56" s="57"/>
      <c r="AI56" s="57"/>
      <c r="AJ56" s="64">
        <v>54</v>
      </c>
      <c r="AK56" s="64"/>
      <c r="AL56" s="64"/>
      <c r="AM56" s="64"/>
      <c r="AN56" s="64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923</v>
      </c>
      <c r="AV56" s="17">
        <v>-65</v>
      </c>
      <c r="AW56" s="17"/>
      <c r="AX56" s="17"/>
      <c r="AY56" s="17">
        <v>54</v>
      </c>
      <c r="AZ56" s="17" t="s">
        <v>1021</v>
      </c>
      <c r="BA56" s="17">
        <v>-75</v>
      </c>
      <c r="BB56" s="17"/>
      <c r="BC56" s="17"/>
      <c r="BD56" s="17">
        <v>54</v>
      </c>
      <c r="BE56" s="17" t="s">
        <v>1022</v>
      </c>
      <c r="BF56" s="17">
        <v>-155</v>
      </c>
      <c r="BG56" s="17"/>
      <c r="BH56" s="17"/>
      <c r="BI56" s="17">
        <v>54</v>
      </c>
      <c r="BJ56" s="17" t="s">
        <v>912</v>
      </c>
      <c r="BK56" s="17">
        <v>-60</v>
      </c>
      <c r="BL56" s="17"/>
      <c r="BM56" s="17"/>
      <c r="BN56" s="17">
        <v>54</v>
      </c>
      <c r="BO56" s="17" t="s">
        <v>1015</v>
      </c>
      <c r="BP56" s="17">
        <v>-155</v>
      </c>
      <c r="BQ56" s="17"/>
      <c r="BR56" s="17"/>
      <c r="BS56" s="112">
        <v>54</v>
      </c>
      <c r="BT56" s="101"/>
      <c r="BU56" s="101"/>
      <c r="BV56" s="101"/>
      <c r="BW56" s="101"/>
      <c r="BX56" s="16">
        <v>54</v>
      </c>
      <c r="BY56" s="16" t="s">
        <v>595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11">
        <v>55</v>
      </c>
      <c r="B57" s="111" t="s">
        <v>607</v>
      </c>
      <c r="C57" s="111">
        <v>-112</v>
      </c>
      <c r="D57" s="111"/>
      <c r="E57" s="111"/>
      <c r="F57" s="111">
        <v>55</v>
      </c>
      <c r="G57" s="111" t="s">
        <v>1023</v>
      </c>
      <c r="H57" s="111">
        <v>-112</v>
      </c>
      <c r="I57" s="111"/>
      <c r="J57" s="220"/>
      <c r="K57" s="17">
        <v>55</v>
      </c>
      <c r="L57" s="17" t="s">
        <v>601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219">
        <v>55</v>
      </c>
      <c r="V57" s="111" t="s">
        <v>926</v>
      </c>
      <c r="W57" s="111">
        <v>-112</v>
      </c>
      <c r="X57" s="111"/>
      <c r="Y57" s="111"/>
      <c r="Z57" s="16">
        <v>55</v>
      </c>
      <c r="AA57" s="16" t="s">
        <v>1007</v>
      </c>
      <c r="AB57" s="16">
        <v>-155</v>
      </c>
      <c r="AC57" s="16">
        <f>698+SUM(AB52:AB57)</f>
        <v>141</v>
      </c>
      <c r="AD57" s="16"/>
      <c r="AE57" s="57">
        <v>55</v>
      </c>
      <c r="AF57" s="57"/>
      <c r="AG57" s="57"/>
      <c r="AH57" s="57"/>
      <c r="AI57" s="57"/>
      <c r="AJ57" s="64">
        <v>55</v>
      </c>
      <c r="AK57" s="64"/>
      <c r="AL57" s="64"/>
      <c r="AM57" s="64"/>
      <c r="AN57" s="64"/>
      <c r="AO57" s="111">
        <v>55</v>
      </c>
      <c r="AP57" s="223" t="s">
        <v>880</v>
      </c>
      <c r="AQ57" s="111">
        <v>-60</v>
      </c>
      <c r="AR57" s="111"/>
      <c r="AS57" s="111"/>
      <c r="AT57" s="17">
        <v>55</v>
      </c>
      <c r="AU57" s="17" t="s">
        <v>849</v>
      </c>
      <c r="AV57" s="17">
        <v>-75</v>
      </c>
      <c r="AW57" s="17"/>
      <c r="AX57" s="17"/>
      <c r="AY57" s="111">
        <v>55</v>
      </c>
      <c r="AZ57" s="111" t="s">
        <v>740</v>
      </c>
      <c r="BA57" s="111">
        <v>-90</v>
      </c>
      <c r="BB57" s="111"/>
      <c r="BC57" s="111"/>
      <c r="BD57" s="111">
        <v>55</v>
      </c>
      <c r="BE57" s="221" t="s">
        <v>578</v>
      </c>
      <c r="BF57" s="111">
        <v>-215</v>
      </c>
      <c r="BG57" s="111"/>
      <c r="BH57" s="111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600</v>
      </c>
      <c r="BP57" s="17">
        <v>-215</v>
      </c>
      <c r="BQ57" s="17"/>
      <c r="BR57" s="17"/>
      <c r="BS57" s="112">
        <v>55</v>
      </c>
      <c r="BT57" s="101"/>
      <c r="BU57" s="101"/>
      <c r="BV57" s="101"/>
      <c r="BW57" s="101"/>
      <c r="BX57" s="17">
        <v>55</v>
      </c>
      <c r="BY57" s="17" t="s">
        <v>598</v>
      </c>
      <c r="BZ57" s="17">
        <v>-60</v>
      </c>
      <c r="CA57" s="17"/>
      <c r="CB57" s="17"/>
    </row>
    <row r="58" spans="1:80" ht="15.75" x14ac:dyDescent="0.25">
      <c r="A58" s="20">
        <v>56</v>
      </c>
      <c r="B58" s="20" t="s">
        <v>1024</v>
      </c>
      <c r="C58" s="20"/>
      <c r="D58" s="20"/>
      <c r="E58" s="20"/>
      <c r="F58" s="19">
        <v>56</v>
      </c>
      <c r="G58" s="19" t="s">
        <v>610</v>
      </c>
      <c r="H58" s="19"/>
      <c r="I58" s="19"/>
      <c r="J58" s="36"/>
      <c r="K58" s="111">
        <v>56</v>
      </c>
      <c r="L58" s="111" t="s">
        <v>734</v>
      </c>
      <c r="M58" s="111">
        <v>-800</v>
      </c>
      <c r="N58" s="111"/>
      <c r="O58" s="220"/>
      <c r="P58" s="229">
        <v>56</v>
      </c>
      <c r="Q58" s="229" t="s">
        <v>608</v>
      </c>
      <c r="R58" s="229">
        <v>-90</v>
      </c>
      <c r="S58" s="229"/>
      <c r="T58" s="229"/>
      <c r="U58" s="42">
        <v>56</v>
      </c>
      <c r="V58" s="44" t="s">
        <v>837</v>
      </c>
      <c r="W58" s="44"/>
      <c r="X58" s="44"/>
      <c r="Y58" s="44"/>
      <c r="Z58" s="222">
        <v>56</v>
      </c>
      <c r="AA58" s="223" t="s">
        <v>612</v>
      </c>
      <c r="AB58" s="222">
        <v>-60</v>
      </c>
      <c r="AC58" s="222"/>
      <c r="AD58" s="222"/>
      <c r="AE58" s="57">
        <v>56</v>
      </c>
      <c r="AF58" s="57"/>
      <c r="AG58" s="57"/>
      <c r="AH58" s="57"/>
      <c r="AI58" s="57"/>
      <c r="AJ58" s="64">
        <v>56</v>
      </c>
      <c r="AK58" s="64"/>
      <c r="AL58" s="64"/>
      <c r="AM58" s="64"/>
      <c r="AN58" s="64"/>
      <c r="AO58" s="76">
        <v>56</v>
      </c>
      <c r="AP58" s="77" t="s">
        <v>933</v>
      </c>
      <c r="AQ58" s="76"/>
      <c r="AR58" s="76"/>
      <c r="AS58" s="76"/>
      <c r="AT58" s="57">
        <v>56</v>
      </c>
      <c r="AU58" s="57"/>
      <c r="AV58" s="57"/>
      <c r="AW58" s="57"/>
      <c r="AX58" s="57"/>
      <c r="AY58" s="89">
        <v>56</v>
      </c>
      <c r="AZ58" s="89"/>
      <c r="BA58" s="89"/>
      <c r="BB58" s="89"/>
      <c r="BC58" s="89"/>
      <c r="BD58" s="90">
        <v>56</v>
      </c>
      <c r="BE58" s="90"/>
      <c r="BF58" s="90"/>
      <c r="BG58" s="90"/>
      <c r="BH58" s="90"/>
      <c r="BI58" s="17">
        <v>56</v>
      </c>
      <c r="BJ58" s="17" t="s">
        <v>1009</v>
      </c>
      <c r="BK58" s="17">
        <v>-75</v>
      </c>
      <c r="BL58" s="17"/>
      <c r="BM58" s="17"/>
      <c r="BN58" s="111">
        <v>56</v>
      </c>
      <c r="BO58" s="111" t="s">
        <v>740</v>
      </c>
      <c r="BP58" s="111">
        <v>-298</v>
      </c>
      <c r="BQ58" s="111"/>
      <c r="BR58" s="111"/>
      <c r="BS58" s="112">
        <v>56</v>
      </c>
      <c r="BT58" s="101"/>
      <c r="BU58" s="101"/>
      <c r="BV58" s="101"/>
      <c r="BW58" s="101"/>
      <c r="BX58" s="111">
        <v>56</v>
      </c>
      <c r="BY58" s="221" t="s">
        <v>99</v>
      </c>
      <c r="BZ58" s="111">
        <v>-65</v>
      </c>
      <c r="CA58" s="111"/>
      <c r="CB58" s="111"/>
    </row>
    <row r="59" spans="1:80" x14ac:dyDescent="0.25">
      <c r="A59" s="20">
        <v>57</v>
      </c>
      <c r="B59" s="20" t="s">
        <v>1025</v>
      </c>
      <c r="C59" s="20"/>
      <c r="D59" s="20"/>
      <c r="E59" s="20"/>
      <c r="F59" s="19">
        <v>57</v>
      </c>
      <c r="G59" s="19" t="s">
        <v>833</v>
      </c>
      <c r="H59" s="19"/>
      <c r="I59" s="19"/>
      <c r="J59" s="36"/>
      <c r="K59" s="37">
        <v>57</v>
      </c>
      <c r="L59" s="37" t="s">
        <v>622</v>
      </c>
      <c r="M59" s="37"/>
      <c r="N59" s="37"/>
      <c r="O59" s="38"/>
      <c r="P59" s="39">
        <v>57</v>
      </c>
      <c r="Q59" s="39" t="s">
        <v>1026</v>
      </c>
      <c r="R59" s="39"/>
      <c r="S59" s="39"/>
      <c r="T59" s="39"/>
      <c r="U59" s="42">
        <v>57</v>
      </c>
      <c r="V59" s="44" t="s">
        <v>1027</v>
      </c>
      <c r="W59" s="44"/>
      <c r="X59" s="44"/>
      <c r="Y59" s="44"/>
      <c r="Z59" s="49">
        <v>57</v>
      </c>
      <c r="AA59" s="58" t="s">
        <v>615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4">
        <v>57</v>
      </c>
      <c r="AK59" s="64"/>
      <c r="AL59" s="64"/>
      <c r="AM59" s="64"/>
      <c r="AN59" s="64"/>
      <c r="AO59" s="76">
        <v>57</v>
      </c>
      <c r="AP59" s="77" t="s">
        <v>887</v>
      </c>
      <c r="AQ59" s="76"/>
      <c r="AR59" s="76"/>
      <c r="AS59" s="76"/>
      <c r="AT59" s="57">
        <v>57</v>
      </c>
      <c r="AU59" s="57"/>
      <c r="AV59" s="57"/>
      <c r="AW59" s="57"/>
      <c r="AX59" s="57"/>
      <c r="AY59" s="89">
        <v>57</v>
      </c>
      <c r="AZ59" s="89"/>
      <c r="BA59" s="89"/>
      <c r="BB59" s="89"/>
      <c r="BC59" s="89"/>
      <c r="BD59" s="90">
        <v>57</v>
      </c>
      <c r="BE59" s="90"/>
      <c r="BF59" s="90"/>
      <c r="BG59" s="90"/>
      <c r="BH59" s="90"/>
      <c r="BI59" s="111">
        <v>57</v>
      </c>
      <c r="BJ59" s="221" t="s">
        <v>901</v>
      </c>
      <c r="BK59" s="111">
        <v>-90</v>
      </c>
      <c r="BL59" s="111"/>
      <c r="BM59" s="111"/>
      <c r="BN59" s="113">
        <v>57</v>
      </c>
      <c r="BO59" s="113"/>
      <c r="BP59" s="113"/>
      <c r="BQ59" s="113"/>
      <c r="BR59" s="113"/>
      <c r="BS59" s="112">
        <v>57</v>
      </c>
      <c r="BT59" s="101"/>
      <c r="BU59" s="101"/>
      <c r="BV59" s="101"/>
      <c r="BW59" s="101"/>
      <c r="BX59" s="89">
        <v>57</v>
      </c>
      <c r="BY59" s="89"/>
      <c r="BZ59" s="89"/>
      <c r="CA59" s="89"/>
      <c r="CB59" s="89"/>
    </row>
    <row r="60" spans="1:80" x14ac:dyDescent="0.25">
      <c r="A60" s="20">
        <v>58</v>
      </c>
      <c r="B60" s="20" t="s">
        <v>1028</v>
      </c>
      <c r="C60" s="20"/>
      <c r="D60" s="20"/>
      <c r="E60" s="20"/>
      <c r="F60" s="19">
        <v>58</v>
      </c>
      <c r="G60" s="19" t="s">
        <v>1029</v>
      </c>
      <c r="H60" s="19"/>
      <c r="I60" s="19"/>
      <c r="J60" s="36"/>
      <c r="K60" s="37">
        <v>58</v>
      </c>
      <c r="L60" s="37" t="s">
        <v>781</v>
      </c>
      <c r="M60" s="37"/>
      <c r="N60" s="37"/>
      <c r="O60" s="38"/>
      <c r="P60" s="39">
        <v>58</v>
      </c>
      <c r="Q60" s="39" t="s">
        <v>931</v>
      </c>
      <c r="R60" s="39"/>
      <c r="S60" s="39"/>
      <c r="T60" s="39"/>
      <c r="U60" s="42">
        <v>58</v>
      </c>
      <c r="V60" s="44" t="s">
        <v>620</v>
      </c>
      <c r="W60" s="44"/>
      <c r="X60" s="44"/>
      <c r="Y60" s="44"/>
      <c r="Z60" s="49">
        <v>58</v>
      </c>
      <c r="AA60" s="58" t="s">
        <v>1030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76">
        <v>58</v>
      </c>
      <c r="AP60" s="77" t="s">
        <v>893</v>
      </c>
      <c r="AQ60" s="76"/>
      <c r="AR60" s="76"/>
      <c r="AS60" s="76"/>
      <c r="AT60" s="57">
        <v>58</v>
      </c>
      <c r="AU60" s="57"/>
      <c r="AV60" s="57"/>
      <c r="AW60" s="57"/>
      <c r="AX60" s="57"/>
      <c r="AY60" s="89">
        <v>58</v>
      </c>
      <c r="AZ60" s="89"/>
      <c r="BA60" s="89"/>
      <c r="BB60" s="89"/>
      <c r="BC60" s="89"/>
      <c r="BD60" s="90">
        <v>58</v>
      </c>
      <c r="BE60" s="90"/>
      <c r="BF60" s="90"/>
      <c r="BG60" s="90"/>
      <c r="BH60" s="90"/>
      <c r="BI60" s="101">
        <v>58</v>
      </c>
      <c r="BJ60" s="101"/>
      <c r="BK60" s="101"/>
      <c r="BL60" s="101"/>
      <c r="BM60" s="101"/>
      <c r="BN60" s="113">
        <v>58</v>
      </c>
      <c r="BO60" s="113"/>
      <c r="BP60" s="113"/>
      <c r="BQ60" s="113"/>
      <c r="BR60" s="113"/>
      <c r="BS60" s="112">
        <v>58</v>
      </c>
      <c r="BT60" s="101"/>
      <c r="BU60" s="101"/>
      <c r="BV60" s="101"/>
      <c r="BW60" s="101"/>
      <c r="BX60" s="89">
        <v>58</v>
      </c>
      <c r="BY60" s="89"/>
      <c r="BZ60" s="89"/>
      <c r="CA60" s="89"/>
      <c r="CB60" s="89"/>
    </row>
    <row r="61" spans="1:80" x14ac:dyDescent="0.25">
      <c r="A61" s="20">
        <v>59</v>
      </c>
      <c r="B61" s="20" t="s">
        <v>977</v>
      </c>
      <c r="C61" s="20"/>
      <c r="D61" s="20"/>
      <c r="E61" s="20"/>
      <c r="F61" s="19">
        <v>59</v>
      </c>
      <c r="G61" s="19" t="s">
        <v>632</v>
      </c>
      <c r="H61" s="19"/>
      <c r="I61" s="19"/>
      <c r="J61" s="36"/>
      <c r="K61" s="37">
        <v>59</v>
      </c>
      <c r="L61" s="37" t="s">
        <v>1031</v>
      </c>
      <c r="M61" s="37"/>
      <c r="N61" s="37"/>
      <c r="O61" s="38"/>
      <c r="P61" s="39">
        <v>59</v>
      </c>
      <c r="Q61" s="39" t="s">
        <v>1032</v>
      </c>
      <c r="R61" s="39"/>
      <c r="S61" s="39"/>
      <c r="T61" s="39"/>
      <c r="U61" s="42">
        <v>59</v>
      </c>
      <c r="V61" s="44" t="s">
        <v>1033</v>
      </c>
      <c r="W61" s="44"/>
      <c r="X61" s="44"/>
      <c r="Y61" s="44"/>
      <c r="Z61" s="49">
        <v>59</v>
      </c>
      <c r="AA61" s="58" t="s">
        <v>619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6">
        <v>59</v>
      </c>
      <c r="AP61" s="77" t="s">
        <v>513</v>
      </c>
      <c r="AQ61" s="76"/>
      <c r="AR61" s="76"/>
      <c r="AS61" s="76"/>
      <c r="AT61" s="57">
        <v>59</v>
      </c>
      <c r="AU61" s="57"/>
      <c r="AV61" s="57"/>
      <c r="AW61" s="57"/>
      <c r="AX61" s="5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01">
        <v>59</v>
      </c>
      <c r="BJ61" s="101"/>
      <c r="BK61" s="101"/>
      <c r="BL61" s="101"/>
      <c r="BM61" s="101"/>
      <c r="BN61" s="113">
        <v>59</v>
      </c>
      <c r="BO61" s="113"/>
      <c r="BP61" s="113"/>
      <c r="BQ61" s="113"/>
      <c r="BR61" s="113"/>
      <c r="BS61" s="112">
        <v>59</v>
      </c>
      <c r="BT61" s="101"/>
      <c r="BU61" s="101"/>
      <c r="BV61" s="101"/>
      <c r="BW61" s="101"/>
      <c r="BX61" s="89">
        <v>59</v>
      </c>
      <c r="BY61" s="89"/>
      <c r="BZ61" s="89"/>
      <c r="CA61" s="89"/>
      <c r="CB61" s="89"/>
    </row>
    <row r="62" spans="1:80" x14ac:dyDescent="0.25">
      <c r="A62" s="20">
        <v>60</v>
      </c>
      <c r="B62" s="20" t="s">
        <v>1034</v>
      </c>
      <c r="C62" s="20"/>
      <c r="D62" s="20"/>
      <c r="E62" s="20"/>
      <c r="F62" s="19">
        <v>60</v>
      </c>
      <c r="G62" s="19" t="s">
        <v>1035</v>
      </c>
      <c r="H62" s="19"/>
      <c r="I62" s="19"/>
      <c r="J62" s="36"/>
      <c r="K62" s="37">
        <v>60</v>
      </c>
      <c r="L62" s="37" t="s">
        <v>1036</v>
      </c>
      <c r="M62" s="37"/>
      <c r="N62" s="37"/>
      <c r="O62" s="38"/>
      <c r="P62" s="39">
        <v>60</v>
      </c>
      <c r="Q62" s="39" t="s">
        <v>916</v>
      </c>
      <c r="R62" s="39"/>
      <c r="S62" s="39"/>
      <c r="T62" s="39"/>
      <c r="U62" s="42">
        <v>60</v>
      </c>
      <c r="V62" s="44" t="s">
        <v>1033</v>
      </c>
      <c r="W62" s="44"/>
      <c r="X62" s="44"/>
      <c r="Y62" s="44"/>
      <c r="Z62" s="49">
        <v>60</v>
      </c>
      <c r="AA62" s="58" t="s">
        <v>1037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863</v>
      </c>
      <c r="AQ62" s="76"/>
      <c r="AR62" s="76"/>
      <c r="AS62" s="76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01">
        <v>60</v>
      </c>
      <c r="BJ62" s="101"/>
      <c r="BK62" s="101"/>
      <c r="BL62" s="101"/>
      <c r="BM62" s="101"/>
      <c r="BN62" s="113">
        <v>60</v>
      </c>
      <c r="BO62" s="113"/>
      <c r="BP62" s="113"/>
      <c r="BQ62" s="113"/>
      <c r="BR62" s="113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 x14ac:dyDescent="0.25">
      <c r="A63" s="20">
        <v>61</v>
      </c>
      <c r="B63" s="20" t="s">
        <v>1038</v>
      </c>
      <c r="C63" s="20"/>
      <c r="D63" s="20"/>
      <c r="E63" s="20"/>
      <c r="F63" s="19">
        <v>61</v>
      </c>
      <c r="G63" s="19" t="s">
        <v>638</v>
      </c>
      <c r="H63" s="19"/>
      <c r="I63" s="19"/>
      <c r="J63" s="36"/>
      <c r="K63" s="37">
        <v>61</v>
      </c>
      <c r="L63" s="37" t="s">
        <v>936</v>
      </c>
      <c r="M63" s="37"/>
      <c r="N63" s="37"/>
      <c r="O63" s="38"/>
      <c r="P63" s="39">
        <v>61</v>
      </c>
      <c r="Q63" s="39" t="s">
        <v>1039</v>
      </c>
      <c r="R63" s="39"/>
      <c r="S63" s="39"/>
      <c r="T63" s="39"/>
      <c r="U63" s="42">
        <v>61</v>
      </c>
      <c r="V63" s="44" t="s">
        <v>916</v>
      </c>
      <c r="W63" s="44"/>
      <c r="X63" s="44"/>
      <c r="Y63" s="44"/>
      <c r="Z63" s="49">
        <v>61</v>
      </c>
      <c r="AA63" s="58" t="s">
        <v>1033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1040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01">
        <v>61</v>
      </c>
      <c r="BJ63" s="101"/>
      <c r="BK63" s="101"/>
      <c r="BL63" s="101"/>
      <c r="BM63" s="10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 x14ac:dyDescent="0.25">
      <c r="A64" s="20">
        <v>62</v>
      </c>
      <c r="B64" s="20" t="s">
        <v>1041</v>
      </c>
      <c r="C64" s="20"/>
      <c r="D64" s="20"/>
      <c r="E64" s="20"/>
      <c r="F64" s="19">
        <v>62</v>
      </c>
      <c r="G64" s="19" t="s">
        <v>778</v>
      </c>
      <c r="H64" s="19"/>
      <c r="I64" s="19"/>
      <c r="J64" s="36"/>
      <c r="K64" s="37">
        <v>62</v>
      </c>
      <c r="L64" s="37" t="s">
        <v>1042</v>
      </c>
      <c r="M64" s="37"/>
      <c r="N64" s="37"/>
      <c r="O64" s="38"/>
      <c r="P64" s="39">
        <v>62</v>
      </c>
      <c r="Q64" s="39" t="s">
        <v>757</v>
      </c>
      <c r="R64" s="39"/>
      <c r="S64" s="39"/>
      <c r="T64" s="39"/>
      <c r="U64" s="42">
        <v>62</v>
      </c>
      <c r="V64" s="44" t="s">
        <v>834</v>
      </c>
      <c r="W64" s="44"/>
      <c r="X64" s="44"/>
      <c r="Y64" s="44"/>
      <c r="Z64" s="49">
        <v>62</v>
      </c>
      <c r="AA64" s="58" t="s">
        <v>1043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1044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x14ac:dyDescent="0.25">
      <c r="A65" s="20">
        <v>63</v>
      </c>
      <c r="B65" s="20" t="s">
        <v>749</v>
      </c>
      <c r="C65" s="20"/>
      <c r="D65" s="20"/>
      <c r="E65" s="20"/>
      <c r="F65" s="19">
        <v>63</v>
      </c>
      <c r="G65" s="19" t="s">
        <v>1011</v>
      </c>
      <c r="H65" s="19"/>
      <c r="I65" s="19"/>
      <c r="J65" s="36"/>
      <c r="K65" s="37">
        <v>63</v>
      </c>
      <c r="L65" s="37" t="s">
        <v>1045</v>
      </c>
      <c r="M65" s="37"/>
      <c r="N65" s="37"/>
      <c r="O65" s="38"/>
      <c r="P65" s="39">
        <v>63</v>
      </c>
      <c r="Q65" s="39" t="s">
        <v>778</v>
      </c>
      <c r="R65" s="39"/>
      <c r="S65" s="39"/>
      <c r="T65" s="39"/>
      <c r="U65" s="42">
        <v>63</v>
      </c>
      <c r="V65" s="44" t="s">
        <v>757</v>
      </c>
      <c r="W65" s="44"/>
      <c r="X65" s="44"/>
      <c r="Y65" s="44"/>
      <c r="Z65" s="49">
        <v>63</v>
      </c>
      <c r="AA65" s="58" t="s">
        <v>1046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1017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 x14ac:dyDescent="0.25">
      <c r="A66" s="20">
        <v>64</v>
      </c>
      <c r="B66" s="20" t="s">
        <v>650</v>
      </c>
      <c r="C66" s="20"/>
      <c r="D66" s="20"/>
      <c r="E66" s="20"/>
      <c r="F66" s="19">
        <v>64</v>
      </c>
      <c r="G66" s="19" t="s">
        <v>1047</v>
      </c>
      <c r="H66" s="19"/>
      <c r="I66" s="19"/>
      <c r="J66" s="36"/>
      <c r="K66" s="37">
        <v>64</v>
      </c>
      <c r="L66" s="37" t="s">
        <v>1048</v>
      </c>
      <c r="M66" s="37"/>
      <c r="N66" s="37"/>
      <c r="O66" s="38"/>
      <c r="P66" s="39">
        <v>64</v>
      </c>
      <c r="Q66" s="39" t="s">
        <v>648</v>
      </c>
      <c r="R66" s="39"/>
      <c r="S66" s="39"/>
      <c r="T66" s="39"/>
      <c r="U66" s="42">
        <v>64</v>
      </c>
      <c r="V66" s="44" t="s">
        <v>1049</v>
      </c>
      <c r="W66" s="44"/>
      <c r="X66" s="44"/>
      <c r="Y66" s="44"/>
      <c r="Z66" s="49">
        <v>64</v>
      </c>
      <c r="AA66" s="58" t="s">
        <v>1050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1051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 x14ac:dyDescent="0.25">
      <c r="A67" s="20">
        <v>65</v>
      </c>
      <c r="B67" s="20" t="s">
        <v>884</v>
      </c>
      <c r="C67" s="20"/>
      <c r="D67" s="20"/>
      <c r="E67" s="20"/>
      <c r="F67" s="19">
        <v>65</v>
      </c>
      <c r="G67" s="19" t="s">
        <v>1052</v>
      </c>
      <c r="H67" s="19"/>
      <c r="I67" s="19"/>
      <c r="J67" s="36"/>
      <c r="K67" s="37">
        <v>65</v>
      </c>
      <c r="L67" s="37" t="s">
        <v>1053</v>
      </c>
      <c r="M67" s="37"/>
      <c r="N67" s="37"/>
      <c r="O67" s="38"/>
      <c r="P67" s="39">
        <v>65</v>
      </c>
      <c r="Q67" s="39" t="s">
        <v>1052</v>
      </c>
      <c r="R67" s="39"/>
      <c r="S67" s="39"/>
      <c r="T67" s="39"/>
      <c r="U67" s="42">
        <v>65</v>
      </c>
      <c r="V67" s="44" t="s">
        <v>1051</v>
      </c>
      <c r="W67" s="44"/>
      <c r="X67" s="44"/>
      <c r="Y67" s="44"/>
      <c r="Z67" s="49">
        <v>65</v>
      </c>
      <c r="AA67" s="58" t="s">
        <v>749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863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 x14ac:dyDescent="0.25">
      <c r="A68" s="20">
        <v>66</v>
      </c>
      <c r="B68" s="20" t="s">
        <v>994</v>
      </c>
      <c r="C68" s="20"/>
      <c r="D68" s="20"/>
      <c r="E68" s="20"/>
      <c r="F68" s="19">
        <v>66</v>
      </c>
      <c r="G68" s="19" t="s">
        <v>957</v>
      </c>
      <c r="H68" s="19"/>
      <c r="I68" s="19"/>
      <c r="J68" s="36"/>
      <c r="K68" s="37">
        <v>66</v>
      </c>
      <c r="L68" s="37" t="s">
        <v>868</v>
      </c>
      <c r="M68" s="37"/>
      <c r="N68" s="37"/>
      <c r="O68" s="38"/>
      <c r="P68" s="39">
        <v>66</v>
      </c>
      <c r="Q68" s="39" t="s">
        <v>884</v>
      </c>
      <c r="R68" s="39"/>
      <c r="S68" s="39"/>
      <c r="T68" s="39"/>
      <c r="U68" s="42">
        <v>66</v>
      </c>
      <c r="V68" s="44" t="s">
        <v>1054</v>
      </c>
      <c r="W68" s="44"/>
      <c r="X68" s="44"/>
      <c r="Y68" s="44"/>
      <c r="Z68" s="49">
        <v>66</v>
      </c>
      <c r="AA68" s="58" t="s">
        <v>1055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1017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 x14ac:dyDescent="0.25">
      <c r="A69" s="20">
        <v>67</v>
      </c>
      <c r="B69" s="20" t="s">
        <v>1056</v>
      </c>
      <c r="C69" s="20"/>
      <c r="D69" s="20"/>
      <c r="E69" s="20"/>
      <c r="F69" s="19">
        <v>67</v>
      </c>
      <c r="G69" s="19" t="s">
        <v>1057</v>
      </c>
      <c r="H69" s="19"/>
      <c r="I69" s="19"/>
      <c r="J69" s="36"/>
      <c r="K69" s="37">
        <v>67</v>
      </c>
      <c r="L69" s="37" t="s">
        <v>668</v>
      </c>
      <c r="M69" s="37"/>
      <c r="N69" s="37"/>
      <c r="O69" s="38"/>
      <c r="P69" s="39">
        <v>67</v>
      </c>
      <c r="Q69" s="39" t="s">
        <v>1058</v>
      </c>
      <c r="R69" s="39"/>
      <c r="S69" s="39"/>
      <c r="T69" s="39"/>
      <c r="U69" s="42">
        <v>67</v>
      </c>
      <c r="V69" s="44" t="s">
        <v>1059</v>
      </c>
      <c r="W69" s="44"/>
      <c r="X69" s="44"/>
      <c r="Y69" s="44"/>
      <c r="Z69" s="49">
        <v>67</v>
      </c>
      <c r="AA69" s="58" t="s">
        <v>1060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1061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 x14ac:dyDescent="0.25">
      <c r="A70" s="20">
        <v>68</v>
      </c>
      <c r="B70" s="20" t="s">
        <v>1062</v>
      </c>
      <c r="C70" s="20"/>
      <c r="D70" s="20"/>
      <c r="E70" s="20"/>
      <c r="F70" s="19">
        <v>68</v>
      </c>
      <c r="G70" s="19" t="s">
        <v>1063</v>
      </c>
      <c r="H70" s="19"/>
      <c r="I70" s="19"/>
      <c r="J70" s="36"/>
      <c r="K70" s="37">
        <v>68</v>
      </c>
      <c r="L70" s="37" t="s">
        <v>670</v>
      </c>
      <c r="M70" s="37"/>
      <c r="N70" s="37"/>
      <c r="O70" s="38"/>
      <c r="P70" s="39">
        <v>68</v>
      </c>
      <c r="Q70" s="39" t="s">
        <v>1064</v>
      </c>
      <c r="R70" s="39"/>
      <c r="S70" s="39"/>
      <c r="T70" s="39"/>
      <c r="U70" s="42">
        <v>68</v>
      </c>
      <c r="V70" s="44" t="s">
        <v>1065</v>
      </c>
      <c r="W70" s="44"/>
      <c r="X70" s="44"/>
      <c r="Y70" s="44"/>
      <c r="Z70" s="49">
        <v>68</v>
      </c>
      <c r="AA70" s="58" t="s">
        <v>1066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1040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 x14ac:dyDescent="0.25">
      <c r="A71" s="20">
        <v>69</v>
      </c>
      <c r="B71" s="20" t="s">
        <v>1061</v>
      </c>
      <c r="C71" s="20"/>
      <c r="D71" s="20"/>
      <c r="E71" s="20"/>
      <c r="F71" s="19">
        <v>69</v>
      </c>
      <c r="G71" s="19" t="s">
        <v>821</v>
      </c>
      <c r="H71" s="19"/>
      <c r="I71" s="19"/>
      <c r="J71" s="36"/>
      <c r="K71" s="37">
        <v>69</v>
      </c>
      <c r="L71" s="37" t="s">
        <v>1067</v>
      </c>
      <c r="M71" s="37"/>
      <c r="N71" s="37"/>
      <c r="O71" s="38"/>
      <c r="P71" s="39">
        <v>69</v>
      </c>
      <c r="Q71" s="39" t="s">
        <v>1068</v>
      </c>
      <c r="R71" s="39"/>
      <c r="S71" s="39"/>
      <c r="T71" s="39"/>
      <c r="U71" s="42">
        <v>69</v>
      </c>
      <c r="V71" s="44" t="s">
        <v>940</v>
      </c>
      <c r="W71" s="44"/>
      <c r="X71" s="44"/>
      <c r="Y71" s="44"/>
      <c r="Z71" s="49">
        <v>69</v>
      </c>
      <c r="AA71" s="58" t="s">
        <v>959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1061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 x14ac:dyDescent="0.25">
      <c r="A72" s="20">
        <v>70</v>
      </c>
      <c r="B72" s="20" t="s">
        <v>1069</v>
      </c>
      <c r="C72" s="20"/>
      <c r="D72" s="20"/>
      <c r="E72" s="20"/>
      <c r="F72" s="19">
        <v>70</v>
      </c>
      <c r="G72" s="19" t="s">
        <v>802</v>
      </c>
      <c r="H72" s="19"/>
      <c r="I72" s="19"/>
      <c r="J72" s="36"/>
      <c r="K72" s="37">
        <v>70</v>
      </c>
      <c r="L72" s="37" t="s">
        <v>1070</v>
      </c>
      <c r="M72" s="37"/>
      <c r="N72" s="37"/>
      <c r="O72" s="38"/>
      <c r="P72" s="39">
        <v>70</v>
      </c>
      <c r="Q72" s="39" t="s">
        <v>1069</v>
      </c>
      <c r="R72" s="39"/>
      <c r="S72" s="39"/>
      <c r="T72" s="39"/>
      <c r="U72" s="42">
        <v>70</v>
      </c>
      <c r="V72" s="44" t="s">
        <v>1071</v>
      </c>
      <c r="W72" s="44"/>
      <c r="X72" s="44"/>
      <c r="Y72" s="44"/>
      <c r="Z72" s="49">
        <v>70</v>
      </c>
      <c r="AA72" s="58" t="s">
        <v>821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1072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 x14ac:dyDescent="0.25">
      <c r="A73" s="20">
        <v>71</v>
      </c>
      <c r="B73" s="20" t="s">
        <v>688</v>
      </c>
      <c r="C73" s="20"/>
      <c r="D73" s="20"/>
      <c r="E73" s="20"/>
      <c r="F73" s="19">
        <v>71</v>
      </c>
      <c r="G73" s="19" t="s">
        <v>1073</v>
      </c>
      <c r="H73" s="19"/>
      <c r="I73" s="19"/>
      <c r="J73" s="36"/>
      <c r="K73" s="37">
        <v>71</v>
      </c>
      <c r="L73" s="37" t="s">
        <v>953</v>
      </c>
      <c r="M73" s="37"/>
      <c r="N73" s="37"/>
      <c r="O73" s="38"/>
      <c r="P73" s="39">
        <v>71</v>
      </c>
      <c r="Q73" s="39" t="s">
        <v>1074</v>
      </c>
      <c r="R73" s="39"/>
      <c r="S73" s="39"/>
      <c r="T73" s="39"/>
      <c r="U73" s="42">
        <v>71</v>
      </c>
      <c r="V73" s="44" t="s">
        <v>1075</v>
      </c>
      <c r="W73" s="44"/>
      <c r="X73" s="44"/>
      <c r="Y73" s="44"/>
      <c r="Z73" s="49">
        <v>71</v>
      </c>
      <c r="AA73" s="58" t="s">
        <v>1076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1040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 x14ac:dyDescent="0.25">
      <c r="A74" s="20">
        <v>72</v>
      </c>
      <c r="B74" s="20" t="s">
        <v>1077</v>
      </c>
      <c r="C74" s="20"/>
      <c r="D74" s="20"/>
      <c r="E74" s="20"/>
      <c r="F74" s="19">
        <v>72</v>
      </c>
      <c r="G74" s="19" t="s">
        <v>1078</v>
      </c>
      <c r="H74" s="19"/>
      <c r="I74" s="19"/>
      <c r="J74" s="36"/>
      <c r="K74" s="37">
        <v>72</v>
      </c>
      <c r="L74" s="37" t="s">
        <v>1079</v>
      </c>
      <c r="M74" s="37"/>
      <c r="N74" s="37"/>
      <c r="O74" s="38"/>
      <c r="P74" s="39">
        <v>72</v>
      </c>
      <c r="Q74" s="39" t="s">
        <v>953</v>
      </c>
      <c r="R74" s="39"/>
      <c r="S74" s="39"/>
      <c r="T74" s="39"/>
      <c r="U74" s="42">
        <v>72</v>
      </c>
      <c r="V74" s="44" t="s">
        <v>687</v>
      </c>
      <c r="W74" s="44"/>
      <c r="X74" s="44"/>
      <c r="Y74" s="44"/>
      <c r="Z74" s="49">
        <v>72</v>
      </c>
      <c r="AA74" s="58" t="s">
        <v>1073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1044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 x14ac:dyDescent="0.25">
      <c r="A75" s="20">
        <v>73</v>
      </c>
      <c r="B75" s="20" t="s">
        <v>1077</v>
      </c>
      <c r="C75" s="20"/>
      <c r="D75" s="20"/>
      <c r="E75" s="20"/>
      <c r="F75" s="19">
        <v>73</v>
      </c>
      <c r="G75" s="19" t="s">
        <v>971</v>
      </c>
      <c r="H75" s="19"/>
      <c r="I75" s="19"/>
      <c r="J75" s="36"/>
      <c r="K75" s="37">
        <v>73</v>
      </c>
      <c r="L75" s="37" t="s">
        <v>1080</v>
      </c>
      <c r="M75" s="37"/>
      <c r="N75" s="37"/>
      <c r="O75" s="38"/>
      <c r="P75" s="39">
        <v>73</v>
      </c>
      <c r="Q75" s="39" t="s">
        <v>1081</v>
      </c>
      <c r="R75" s="39"/>
      <c r="S75" s="39"/>
      <c r="T75" s="39"/>
      <c r="U75" s="42">
        <v>73</v>
      </c>
      <c r="V75" s="44" t="s">
        <v>1082</v>
      </c>
      <c r="W75" s="44"/>
      <c r="X75" s="44"/>
      <c r="Y75" s="44"/>
      <c r="Z75" s="49">
        <v>73</v>
      </c>
      <c r="AA75" s="58" t="s">
        <v>1050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1015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 x14ac:dyDescent="0.25">
      <c r="A76" s="20">
        <v>74</v>
      </c>
      <c r="B76" s="20" t="s">
        <v>855</v>
      </c>
      <c r="C76" s="20"/>
      <c r="D76" s="20"/>
      <c r="E76" s="20"/>
      <c r="F76" s="19">
        <v>74</v>
      </c>
      <c r="G76" s="19" t="s">
        <v>697</v>
      </c>
      <c r="H76" s="19"/>
      <c r="I76" s="19"/>
      <c r="J76" s="36"/>
      <c r="K76" s="37">
        <v>74</v>
      </c>
      <c r="L76" s="37" t="s">
        <v>1083</v>
      </c>
      <c r="M76" s="37"/>
      <c r="N76" s="37"/>
      <c r="O76" s="38"/>
      <c r="P76" s="39">
        <v>74</v>
      </c>
      <c r="Q76" s="39" t="s">
        <v>1084</v>
      </c>
      <c r="R76" s="39"/>
      <c r="S76" s="39"/>
      <c r="T76" s="39"/>
      <c r="U76" s="42">
        <v>74</v>
      </c>
      <c r="V76" s="44" t="s">
        <v>1085</v>
      </c>
      <c r="W76" s="44"/>
      <c r="X76" s="44"/>
      <c r="Y76" s="44"/>
      <c r="Z76" s="49">
        <v>74</v>
      </c>
      <c r="AA76" s="58" t="s">
        <v>792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 x14ac:dyDescent="0.25">
      <c r="A77" s="20">
        <v>75</v>
      </c>
      <c r="B77" s="20" t="s">
        <v>866</v>
      </c>
      <c r="C77" s="20"/>
      <c r="D77" s="20"/>
      <c r="E77" s="20"/>
      <c r="F77" s="19">
        <v>75</v>
      </c>
      <c r="G77" s="19" t="s">
        <v>1086</v>
      </c>
      <c r="H77" s="19"/>
      <c r="I77" s="19"/>
      <c r="J77" s="36"/>
      <c r="K77" s="37">
        <v>75</v>
      </c>
      <c r="L77" s="37" t="s">
        <v>1087</v>
      </c>
      <c r="M77" s="37"/>
      <c r="N77" s="37"/>
      <c r="O77" s="38"/>
      <c r="P77" s="39">
        <v>75</v>
      </c>
      <c r="Q77" s="39" t="s">
        <v>701</v>
      </c>
      <c r="R77" s="39"/>
      <c r="S77" s="39"/>
      <c r="T77" s="39"/>
      <c r="U77" s="42">
        <v>75</v>
      </c>
      <c r="V77" s="44" t="s">
        <v>1088</v>
      </c>
      <c r="W77" s="44"/>
      <c r="X77" s="44"/>
      <c r="Y77" s="44"/>
      <c r="Z77" s="49">
        <v>75</v>
      </c>
      <c r="AA77" s="58" t="s">
        <v>1089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1051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 x14ac:dyDescent="0.25">
      <c r="A78" s="20">
        <v>76</v>
      </c>
      <c r="B78" s="20" t="s">
        <v>1083</v>
      </c>
      <c r="C78" s="20"/>
      <c r="D78" s="20"/>
      <c r="E78" s="20"/>
      <c r="F78" s="19">
        <v>76</v>
      </c>
      <c r="G78" s="19" t="s">
        <v>995</v>
      </c>
      <c r="H78" s="19"/>
      <c r="I78" s="19"/>
      <c r="J78" s="36"/>
      <c r="K78" s="37">
        <v>76</v>
      </c>
      <c r="L78" s="37" t="s">
        <v>963</v>
      </c>
      <c r="M78" s="37"/>
      <c r="N78" s="37"/>
      <c r="O78" s="38"/>
      <c r="P78" s="39">
        <v>76</v>
      </c>
      <c r="Q78" s="39" t="s">
        <v>968</v>
      </c>
      <c r="R78" s="39"/>
      <c r="S78" s="39"/>
      <c r="T78" s="39"/>
      <c r="U78" s="42">
        <v>76</v>
      </c>
      <c r="V78" s="44" t="s">
        <v>840</v>
      </c>
      <c r="W78" s="44"/>
      <c r="X78" s="44"/>
      <c r="Y78" s="44"/>
      <c r="Z78" s="49">
        <v>76</v>
      </c>
      <c r="AA78" s="58" t="s">
        <v>1007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933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 x14ac:dyDescent="0.25">
      <c r="A79" s="20">
        <v>77</v>
      </c>
      <c r="B79" s="20" t="s">
        <v>925</v>
      </c>
      <c r="C79" s="20"/>
      <c r="D79" s="20"/>
      <c r="E79" s="20"/>
      <c r="F79" s="19">
        <v>77</v>
      </c>
      <c r="G79" s="19" t="s">
        <v>922</v>
      </c>
      <c r="H79" s="19"/>
      <c r="I79" s="19"/>
      <c r="J79" s="36"/>
      <c r="K79" s="37">
        <v>77</v>
      </c>
      <c r="L79" s="37" t="s">
        <v>1090</v>
      </c>
      <c r="M79" s="37"/>
      <c r="N79" s="37"/>
      <c r="O79" s="38"/>
      <c r="P79" s="39">
        <v>77</v>
      </c>
      <c r="Q79" s="39" t="s">
        <v>1003</v>
      </c>
      <c r="R79" s="39"/>
      <c r="S79" s="39"/>
      <c r="T79" s="39"/>
      <c r="U79" s="42">
        <v>77</v>
      </c>
      <c r="V79" s="44" t="s">
        <v>1065</v>
      </c>
      <c r="W79" s="44"/>
      <c r="X79" s="44"/>
      <c r="Y79" s="44"/>
      <c r="Z79" s="49">
        <v>77</v>
      </c>
      <c r="AA79" s="58" t="s">
        <v>968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1003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 x14ac:dyDescent="0.25">
      <c r="A80" s="20">
        <v>78</v>
      </c>
      <c r="B80" s="20" t="s">
        <v>835</v>
      </c>
      <c r="C80" s="20"/>
      <c r="D80" s="20"/>
      <c r="E80" s="20"/>
      <c r="F80" s="19">
        <v>78</v>
      </c>
      <c r="G80" s="19" t="s">
        <v>1091</v>
      </c>
      <c r="H80" s="19"/>
      <c r="I80" s="19"/>
      <c r="J80" s="36"/>
      <c r="K80" s="37">
        <v>78</v>
      </c>
      <c r="L80" s="37" t="s">
        <v>914</v>
      </c>
      <c r="M80" s="37"/>
      <c r="N80" s="37"/>
      <c r="O80" s="38"/>
      <c r="P80" s="39">
        <v>78</v>
      </c>
      <c r="Q80" s="39" t="s">
        <v>927</v>
      </c>
      <c r="R80" s="39"/>
      <c r="S80" s="39"/>
      <c r="T80" s="39"/>
      <c r="U80" s="42">
        <v>78</v>
      </c>
      <c r="V80" s="44" t="s">
        <v>1033</v>
      </c>
      <c r="W80" s="44"/>
      <c r="X80" s="44"/>
      <c r="Y80" s="44"/>
      <c r="Z80" s="49">
        <v>78</v>
      </c>
      <c r="AA80" s="58" t="s">
        <v>1033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1051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 x14ac:dyDescent="0.25">
      <c r="A81" s="20">
        <v>79</v>
      </c>
      <c r="B81" s="20" t="s">
        <v>839</v>
      </c>
      <c r="C81" s="20"/>
      <c r="D81" s="20"/>
      <c r="E81" s="20"/>
      <c r="F81" s="19">
        <v>79</v>
      </c>
      <c r="G81" s="19" t="s">
        <v>967</v>
      </c>
      <c r="H81" s="19"/>
      <c r="I81" s="19"/>
      <c r="J81" s="36"/>
      <c r="K81" s="37">
        <v>79</v>
      </c>
      <c r="L81" s="37" t="s">
        <v>921</v>
      </c>
      <c r="M81" s="37"/>
      <c r="N81" s="37"/>
      <c r="O81" s="38"/>
      <c r="P81" s="39">
        <v>79</v>
      </c>
      <c r="Q81" s="39" t="s">
        <v>878</v>
      </c>
      <c r="R81" s="39"/>
      <c r="S81" s="39"/>
      <c r="T81" s="39"/>
      <c r="U81" s="42">
        <v>79</v>
      </c>
      <c r="V81" s="44" t="s">
        <v>1051</v>
      </c>
      <c r="W81" s="44"/>
      <c r="X81" s="44"/>
      <c r="Y81" s="44"/>
      <c r="Z81" s="49">
        <v>79</v>
      </c>
      <c r="AA81" s="58" t="s">
        <v>1092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1015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 x14ac:dyDescent="0.25">
      <c r="A82" s="20">
        <v>80</v>
      </c>
      <c r="B82" s="20" t="s">
        <v>921</v>
      </c>
      <c r="C82" s="20"/>
      <c r="D82" s="20"/>
      <c r="E82" s="20"/>
      <c r="F82" s="19">
        <v>80</v>
      </c>
      <c r="G82" s="19" t="s">
        <v>1093</v>
      </c>
      <c r="H82" s="19"/>
      <c r="I82" s="19"/>
      <c r="J82" s="36"/>
      <c r="K82" s="37">
        <v>80</v>
      </c>
      <c r="L82" s="37" t="s">
        <v>961</v>
      </c>
      <c r="M82" s="37"/>
      <c r="N82" s="37"/>
      <c r="O82" s="38"/>
      <c r="P82" s="39">
        <v>80</v>
      </c>
      <c r="Q82" s="39" t="s">
        <v>713</v>
      </c>
      <c r="R82" s="39"/>
      <c r="S82" s="39"/>
      <c r="T82" s="39"/>
      <c r="U82" s="42">
        <v>80</v>
      </c>
      <c r="V82" s="44" t="s">
        <v>889</v>
      </c>
      <c r="W82" s="44"/>
      <c r="X82" s="44"/>
      <c r="Y82" s="44"/>
      <c r="Z82" s="49">
        <v>80</v>
      </c>
      <c r="AA82" s="58" t="s">
        <v>1043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1044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 x14ac:dyDescent="0.25">
      <c r="A83" s="20">
        <v>81</v>
      </c>
      <c r="B83" s="20" t="s">
        <v>1025</v>
      </c>
      <c r="C83" s="20"/>
      <c r="D83" s="20"/>
      <c r="E83" s="20"/>
      <c r="F83" s="19">
        <v>81</v>
      </c>
      <c r="G83" s="19" t="s">
        <v>961</v>
      </c>
      <c r="H83" s="19"/>
      <c r="I83" s="19"/>
      <c r="J83" s="36"/>
      <c r="K83" s="37">
        <v>81</v>
      </c>
      <c r="L83" s="37" t="s">
        <v>1067</v>
      </c>
      <c r="M83" s="37"/>
      <c r="N83" s="37"/>
      <c r="O83" s="38"/>
      <c r="P83" s="39">
        <v>81</v>
      </c>
      <c r="Q83" s="39" t="s">
        <v>779</v>
      </c>
      <c r="R83" s="39"/>
      <c r="S83" s="39"/>
      <c r="T83" s="39"/>
      <c r="U83" s="42">
        <v>81</v>
      </c>
      <c r="V83" s="44" t="s">
        <v>791</v>
      </c>
      <c r="W83" s="44"/>
      <c r="X83" s="44"/>
      <c r="Y83" s="44"/>
      <c r="Z83" s="49">
        <v>81</v>
      </c>
      <c r="AA83" s="58" t="s">
        <v>913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1072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 x14ac:dyDescent="0.25">
      <c r="A84" s="117">
        <v>82</v>
      </c>
      <c r="B84" s="117" t="s">
        <v>733</v>
      </c>
      <c r="C84" s="117"/>
      <c r="D84" s="117"/>
      <c r="E84" s="117"/>
      <c r="F84" s="19">
        <v>82</v>
      </c>
      <c r="G84" s="19" t="s">
        <v>1023</v>
      </c>
      <c r="H84" s="19"/>
      <c r="I84" s="19"/>
      <c r="J84" s="36"/>
      <c r="K84" s="37">
        <v>82</v>
      </c>
      <c r="L84" s="37" t="s">
        <v>1018</v>
      </c>
      <c r="M84" s="37"/>
      <c r="N84" s="37"/>
      <c r="O84" s="38"/>
      <c r="P84" s="39">
        <v>82</v>
      </c>
      <c r="Q84" s="39" t="s">
        <v>1068</v>
      </c>
      <c r="R84" s="39"/>
      <c r="S84" s="39"/>
      <c r="T84" s="39"/>
      <c r="U84" s="42">
        <v>82</v>
      </c>
      <c r="V84" s="44" t="s">
        <v>1094</v>
      </c>
      <c r="W84" s="44"/>
      <c r="X84" s="44"/>
      <c r="Y84" s="44"/>
      <c r="Z84" s="49">
        <v>82</v>
      </c>
      <c r="AA84" s="58" t="s">
        <v>736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893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 x14ac:dyDescent="0.25">
      <c r="A85" s="118" t="s">
        <v>715</v>
      </c>
      <c r="B85" s="119"/>
      <c r="C85" s="119">
        <f>SUM(C3:C84)</f>
        <v>-11113</v>
      </c>
      <c r="D85" s="120">
        <f>SUM(D3:D84)</f>
        <v>1372</v>
      </c>
      <c r="E85" s="119"/>
      <c r="F85" s="118" t="s">
        <v>715</v>
      </c>
      <c r="G85" s="119"/>
      <c r="H85" s="119">
        <f t="shared" ref="H85:I85" si="0">SUM(H3:H84)</f>
        <v>-7629</v>
      </c>
      <c r="I85" s="120">
        <f t="shared" si="0"/>
        <v>1644</v>
      </c>
      <c r="J85" s="119"/>
      <c r="K85" s="118" t="s">
        <v>715</v>
      </c>
      <c r="L85" s="119"/>
      <c r="M85" s="119">
        <f t="shared" ref="M85:N85" si="1">SUM(M3:M84)</f>
        <v>-12300</v>
      </c>
      <c r="N85" s="120">
        <f t="shared" si="1"/>
        <v>1258</v>
      </c>
      <c r="O85" s="119"/>
      <c r="P85" s="118" t="s">
        <v>715</v>
      </c>
      <c r="Q85" s="119"/>
      <c r="R85" s="119">
        <f t="shared" ref="R85:S85" si="2">SUM(R3:R84)</f>
        <v>-7683</v>
      </c>
      <c r="S85" s="120">
        <f t="shared" si="2"/>
        <v>1609</v>
      </c>
      <c r="T85" s="119"/>
      <c r="U85" s="118" t="s">
        <v>715</v>
      </c>
      <c r="V85" s="119"/>
      <c r="W85" s="119">
        <f t="shared" ref="W85:X85" si="3">SUM(W3:W84)</f>
        <v>-24396</v>
      </c>
      <c r="X85" s="120">
        <f t="shared" si="3"/>
        <v>1449</v>
      </c>
      <c r="Y85" s="119"/>
      <c r="Z85" s="118" t="s">
        <v>715</v>
      </c>
      <c r="AA85" s="119"/>
      <c r="AB85" s="119">
        <f t="shared" ref="AB85:AC85" si="4">SUM(AB3:AB84)</f>
        <v>-6477</v>
      </c>
      <c r="AC85" s="120">
        <f t="shared" si="4"/>
        <v>2728</v>
      </c>
      <c r="AD85" s="119"/>
      <c r="AE85" s="118" t="s">
        <v>715</v>
      </c>
      <c r="AF85" s="119"/>
      <c r="AG85" s="119">
        <f t="shared" ref="AG85:AH85" si="5">SUM(AG3:AG84)</f>
        <v>-9901</v>
      </c>
      <c r="AH85" s="120">
        <f t="shared" si="5"/>
        <v>1396</v>
      </c>
      <c r="AI85" s="119"/>
      <c r="AJ85" s="118" t="s">
        <v>715</v>
      </c>
      <c r="AK85" s="119"/>
      <c r="AL85" s="119">
        <f t="shared" ref="AL85:AM85" si="6">SUM(AL3:AL84)</f>
        <v>-4980</v>
      </c>
      <c r="AM85" s="120">
        <f t="shared" si="6"/>
        <v>2541</v>
      </c>
      <c r="AN85" s="119"/>
      <c r="AO85" s="118" t="s">
        <v>715</v>
      </c>
      <c r="AP85" s="119"/>
      <c r="AQ85" s="119">
        <f t="shared" ref="AQ85:AR85" si="7">SUM(AQ3:AQ84)</f>
        <v>-8811</v>
      </c>
      <c r="AR85" s="120">
        <f t="shared" si="7"/>
        <v>1480</v>
      </c>
      <c r="AS85" s="119"/>
      <c r="AT85" s="118" t="s">
        <v>715</v>
      </c>
      <c r="AU85" s="119"/>
      <c r="AV85" s="119">
        <f t="shared" ref="AV85:AW85" si="8">SUM(AV3:AV84)</f>
        <v>-11230</v>
      </c>
      <c r="AW85" s="120">
        <f t="shared" si="8"/>
        <v>1407</v>
      </c>
      <c r="AX85" s="119"/>
      <c r="AY85" s="118" t="s">
        <v>715</v>
      </c>
      <c r="AZ85" s="119"/>
      <c r="BA85" s="119">
        <f t="shared" ref="BA85:BB85" si="9">SUM(BA3:BA84)</f>
        <v>-19944</v>
      </c>
      <c r="BB85" s="120">
        <f t="shared" si="9"/>
        <v>1749</v>
      </c>
      <c r="BC85" s="119"/>
      <c r="BD85" s="118" t="s">
        <v>715</v>
      </c>
      <c r="BE85" s="119"/>
      <c r="BF85" s="119">
        <f t="shared" ref="BF85:BG85" si="10">SUM(BF3:BF84)</f>
        <v>-38726</v>
      </c>
      <c r="BG85" s="120">
        <f t="shared" si="10"/>
        <v>792</v>
      </c>
      <c r="BH85" s="119"/>
      <c r="BI85" s="118" t="s">
        <v>715</v>
      </c>
      <c r="BJ85" s="119"/>
      <c r="BK85" s="119">
        <f t="shared" ref="BK85:BL85" si="11">SUM(BK3:BK84)</f>
        <v>-11535</v>
      </c>
      <c r="BL85" s="120">
        <f t="shared" si="11"/>
        <v>1713</v>
      </c>
      <c r="BM85" s="119"/>
      <c r="BN85" s="118" t="s">
        <v>715</v>
      </c>
      <c r="BO85" s="119"/>
      <c r="BP85" s="119">
        <f t="shared" ref="BP85:BQ85" si="12">SUM(BP3:BP84)</f>
        <v>-8412</v>
      </c>
      <c r="BQ85" s="120">
        <f t="shared" si="12"/>
        <v>2365</v>
      </c>
      <c r="BR85" s="119"/>
      <c r="BS85" s="118" t="s">
        <v>715</v>
      </c>
      <c r="BT85" s="119"/>
      <c r="BU85" s="119">
        <f t="shared" ref="BU85:BV85" si="13">SUM(BU3:BU84)</f>
        <v>-8714</v>
      </c>
      <c r="BV85" s="120">
        <f t="shared" si="13"/>
        <v>1290</v>
      </c>
      <c r="BW85" s="119"/>
      <c r="BX85" s="118" t="s">
        <v>715</v>
      </c>
      <c r="BY85" s="119"/>
      <c r="BZ85" s="119">
        <f t="shared" ref="BZ85:CA85" si="14">SUM(BZ3:BZ84)</f>
        <v>-6372</v>
      </c>
      <c r="CA85" s="120">
        <f t="shared" si="14"/>
        <v>2160</v>
      </c>
      <c r="CB85" s="119"/>
      <c r="CC85" s="118" t="s">
        <v>715</v>
      </c>
    </row>
    <row r="95" spans="1:81" x14ac:dyDescent="0.25">
      <c r="G95" s="225" t="s">
        <v>716</v>
      </c>
      <c r="H95" s="225">
        <f>SUM(D85,I85,N85,S85,X85,AC86,AC85,AC86,AH85,AM85,AR85,AW85,BB85,BG85,BL85,BQ85,BV85,CA85)</f>
        <v>26953</v>
      </c>
      <c r="I95" s="225"/>
    </row>
    <row r="96" spans="1:81" x14ac:dyDescent="0.25">
      <c r="G96" s="225"/>
      <c r="H96" s="225"/>
      <c r="I96" s="225"/>
    </row>
    <row r="97" spans="7:9" x14ac:dyDescent="0.25">
      <c r="G97" s="225"/>
      <c r="H97" s="225"/>
      <c r="I97" s="225"/>
    </row>
    <row r="98" spans="7:9" x14ac:dyDescent="0.25">
      <c r="G98" s="225"/>
      <c r="H98" s="225"/>
      <c r="I98" s="225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6" t="s">
        <v>1095</v>
      </c>
      <c r="F1" s="226"/>
      <c r="G1" s="226"/>
      <c r="H1" s="2">
        <v>3.6</v>
      </c>
    </row>
    <row r="2" spans="5:8" ht="15.75" x14ac:dyDescent="0.25">
      <c r="E2" s="1" t="s">
        <v>1096</v>
      </c>
      <c r="F2" s="1" t="s">
        <v>2</v>
      </c>
      <c r="G2" s="1" t="s">
        <v>1097</v>
      </c>
      <c r="H2" s="1" t="s">
        <v>1098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2024-02-19T19:55:52Z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