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3"/>
  </bookViews>
  <sheets>
    <sheet name="Апрель 2024" sheetId="1" r:id="rId1"/>
    <sheet name="Май 2024" sheetId="2" r:id="rId2"/>
    <sheet name="Июнь 2024" sheetId="3" r:id="rId3"/>
    <sheet name="Июль 2024" sheetId="4" r:id="rId4"/>
  </sheets>
  <calcPr calcId="125725"/>
</workbook>
</file>

<file path=xl/calcChain.xml><?xml version="1.0" encoding="utf-8"?>
<calcChain xmlns="http://schemas.openxmlformats.org/spreadsheetml/2006/main">
  <c r="C11" i="4"/>
  <c r="AA8"/>
  <c r="AC8" s="1"/>
  <c r="AC35" s="1"/>
  <c r="Z34"/>
  <c r="F37"/>
  <c r="G37"/>
  <c r="H37"/>
  <c r="J37"/>
  <c r="K37"/>
  <c r="L37"/>
  <c r="M37"/>
  <c r="N37"/>
  <c r="O37"/>
  <c r="P37"/>
  <c r="Q37"/>
  <c r="R37"/>
  <c r="S37"/>
  <c r="T37"/>
  <c r="U37"/>
  <c r="V37"/>
  <c r="W37"/>
  <c r="X37"/>
  <c r="Y37"/>
  <c r="Z36"/>
  <c r="AD36" s="1"/>
  <c r="AB35"/>
  <c r="AA35"/>
  <c r="D35"/>
  <c r="D37" s="1"/>
  <c r="E35"/>
  <c r="E37" s="1"/>
  <c r="F35"/>
  <c r="G35"/>
  <c r="H35"/>
  <c r="I35"/>
  <c r="I37" s="1"/>
  <c r="J35"/>
  <c r="K35"/>
  <c r="L35"/>
  <c r="M35"/>
  <c r="N35"/>
  <c r="O35"/>
  <c r="P35"/>
  <c r="Q35"/>
  <c r="R35"/>
  <c r="S35"/>
  <c r="T35"/>
  <c r="U35"/>
  <c r="V35"/>
  <c r="W35"/>
  <c r="X35"/>
  <c r="Y35"/>
  <c r="C35"/>
  <c r="C37" s="1"/>
  <c r="AC33"/>
  <c r="Z33"/>
  <c r="AC32"/>
  <c r="Z32"/>
  <c r="AC31"/>
  <c r="Z31"/>
  <c r="AC30"/>
  <c r="Z30"/>
  <c r="AC29"/>
  <c r="Z29"/>
  <c r="A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Z8"/>
  <c r="AC7"/>
  <c r="Z7"/>
  <c r="AC6"/>
  <c r="Z6"/>
  <c r="AC5"/>
  <c r="Z5"/>
  <c r="AC4"/>
  <c r="Z4"/>
  <c r="C31" i="3"/>
  <c r="R28"/>
  <c r="C29"/>
  <c r="C28"/>
  <c r="C13"/>
  <c r="Z35" i="4" l="1"/>
  <c r="Z28"/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5" i="4" l="1"/>
  <c r="AD34" i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color indexed="81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color indexed="81"/>
            <rFont val="Tahoma"/>
            <charset val="1"/>
          </rPr>
          <t xml:space="preserve">Шампунь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sharedStrings.xml><?xml version="1.0" encoding="utf-8"?>
<sst xmlns="http://schemas.openxmlformats.org/spreadsheetml/2006/main" count="276" uniqueCount="46">
  <si>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</si>
  <si>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</si>
  <si>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</si>
  <si>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</si>
  <si>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</si>
  <si>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</si>
  <si>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</si>
  <si>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</si>
  <si>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</si>
  <si>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</si>
  <si>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</si>
  <si>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</si>
  <si>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</si>
  <si>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</si>
  <si>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</si>
  <si>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</si>
  <si>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</si>
  <si>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</si>
  <si>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</si>
  <si>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</si>
  <si>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</si>
  <si>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</si>
  <si>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</si>
  <si>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</si>
  <si>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</si>
  <si>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</si>
  <si>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</si>
  <si>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</si>
  <si>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</si>
  <si>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</si>
  <si>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</si>
  <si>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</si>
  <si>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</si>
  <si>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</si>
  <si>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</si>
  <si>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</si>
  <si>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</si>
  <si>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</si>
  <si>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</si>
  <si>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</si>
  <si>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</si>
  <si>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</si>
  <si>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</si>
  <si>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</si>
  <si>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Лимиты</t>
  </si>
  <si>
    <t>Остаток по категории</t>
  </si>
</sst>
</file>

<file path=xl/styles.xml><?xml version="1.0" encoding="utf-8"?>
<styleSheet xmlns="http://schemas.openxmlformats.org/spreadsheetml/2006/main">
  <numFmts count="1">
    <numFmt numFmtId="164" formatCode="dd\.mm\.yyyy"/>
  </numFmts>
  <fonts count="2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  <font>
      <sz val="11"/>
      <name val="Calibri"/>
      <family val="2"/>
      <charset val="204"/>
      <scheme val="minor"/>
    </font>
    <font>
      <sz val="12"/>
      <color rgb="FF9C0006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20" borderId="0" xfId="0" applyFill="1"/>
    <xf numFmtId="0" fontId="0" fillId="9" borderId="0" xfId="0" applyFill="1"/>
    <xf numFmtId="0" fontId="12" fillId="3" borderId="1" xfId="2" applyFont="1" applyFill="1" applyBorder="1"/>
    <xf numFmtId="0" fontId="11" fillId="3" borderId="1" xfId="0" applyFont="1" applyFill="1" applyBorder="1"/>
    <xf numFmtId="0" fontId="12" fillId="3" borderId="1" xfId="3" applyFont="1" applyFill="1" applyBorder="1"/>
    <xf numFmtId="0" fontId="11" fillId="3" borderId="1" xfId="1" applyFont="1" applyFill="1" applyBorder="1" applyAlignment="1"/>
    <xf numFmtId="0" fontId="6" fillId="21" borderId="1" xfId="2" applyFill="1" applyBorder="1" applyAlignment="1"/>
    <xf numFmtId="0" fontId="0" fillId="22" borderId="1" xfId="0" applyFill="1" applyBorder="1"/>
    <xf numFmtId="0" fontId="0" fillId="23" borderId="1" xfId="0" applyFill="1" applyBorder="1"/>
    <xf numFmtId="0" fontId="17" fillId="2" borderId="1" xfId="1" applyFont="1" applyFill="1" applyBorder="1" applyAlignment="1"/>
    <xf numFmtId="0" fontId="17" fillId="3" borderId="1" xfId="1" applyFont="1" applyFill="1" applyBorder="1" applyAlignment="1"/>
    <xf numFmtId="0" fontId="17" fillId="19" borderId="1" xfId="1" applyFont="1" applyFill="1" applyBorder="1" applyAlignment="1"/>
    <xf numFmtId="0" fontId="18" fillId="19" borderId="1" xfId="2" applyFont="1" applyFill="1" applyBorder="1"/>
    <xf numFmtId="0" fontId="18" fillId="19" borderId="1" xfId="3" applyFont="1" applyFill="1" applyBorder="1"/>
    <xf numFmtId="0" fontId="18" fillId="7" borderId="1" xfId="3" applyFont="1" applyFill="1" applyBorder="1"/>
    <xf numFmtId="0" fontId="18" fillId="2" borderId="1" xfId="3" applyFont="1" applyFill="1" applyBorder="1"/>
    <xf numFmtId="0" fontId="18" fillId="3" borderId="1" xfId="2" applyFont="1" applyFill="1" applyBorder="1"/>
    <xf numFmtId="0" fontId="18" fillId="2" borderId="1" xfId="2" applyFont="1" applyFill="1" applyBorder="1"/>
    <xf numFmtId="0" fontId="17" fillId="9" borderId="1" xfId="1" applyFont="1" applyFill="1" applyBorder="1" applyAlignment="1"/>
    <xf numFmtId="0" fontId="18" fillId="2" borderId="1" xfId="2" applyFont="1" applyFill="1" applyBorder="1" applyAlignment="1"/>
    <xf numFmtId="0" fontId="18" fillId="9" borderId="1" xfId="2" applyFont="1" applyFill="1" applyBorder="1"/>
    <xf numFmtId="0" fontId="18" fillId="2" borderId="1" xfId="3" applyFont="1" applyFill="1" applyBorder="1" applyAlignment="1"/>
    <xf numFmtId="0" fontId="17" fillId="9" borderId="0" xfId="0" applyFont="1" applyFill="1"/>
    <xf numFmtId="0" fontId="17" fillId="3" borderId="0" xfId="0" applyFont="1" applyFill="1"/>
    <xf numFmtId="0" fontId="18" fillId="9" borderId="1" xfId="3" applyFont="1" applyFill="1" applyBorder="1"/>
    <xf numFmtId="0" fontId="18" fillId="3" borderId="1" xfId="3" applyFont="1" applyFill="1" applyBorder="1"/>
    <xf numFmtId="0" fontId="17" fillId="7" borderId="1" xfId="1" applyFont="1" applyFill="1" applyBorder="1" applyAlignment="1"/>
    <xf numFmtId="0" fontId="18" fillId="7" borderId="1" xfId="2" applyFont="1" applyFill="1" applyBorder="1" applyAlignment="1"/>
    <xf numFmtId="0" fontId="18" fillId="7" borderId="1" xfId="2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9" fillId="21" borderId="1" xfId="1" applyFont="1" applyFill="1" applyBorder="1" applyAlignment="1"/>
    <xf numFmtId="0" fontId="20" fillId="6" borderId="1" xfId="2" applyFont="1" applyBorder="1"/>
    <xf numFmtId="0" fontId="14" fillId="5" borderId="1" xfId="3" applyFon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</row>
    <row r="2" spans="1:30">
      <c r="A2" s="1" t="s">
        <v>1</v>
      </c>
      <c r="B2" s="2" t="s">
        <v>2</v>
      </c>
      <c r="C2" s="121" t="s">
        <v>3</v>
      </c>
      <c r="D2" s="121"/>
      <c r="E2" s="121"/>
      <c r="F2" s="121"/>
      <c r="G2" s="122" t="s">
        <v>4</v>
      </c>
      <c r="H2" s="122"/>
      <c r="I2" s="122"/>
      <c r="J2" s="123" t="s">
        <v>5</v>
      </c>
      <c r="K2" s="123"/>
      <c r="L2" s="123"/>
      <c r="M2" s="123"/>
      <c r="N2" s="123"/>
      <c r="O2" s="123"/>
      <c r="P2" s="124" t="s">
        <v>6</v>
      </c>
      <c r="Q2" s="124"/>
      <c r="R2" s="124"/>
      <c r="S2" s="124"/>
      <c r="T2" s="124"/>
      <c r="U2" s="125" t="s">
        <v>7</v>
      </c>
      <c r="V2" s="125"/>
      <c r="W2" s="125"/>
      <c r="X2" s="125"/>
      <c r="Y2" s="125"/>
      <c r="Z2" s="35"/>
      <c r="AA2" s="126" t="s">
        <v>8</v>
      </c>
      <c r="AB2" s="126"/>
      <c r="AC2" s="126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119" t="s">
        <v>41</v>
      </c>
      <c r="B34" s="119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120" t="s">
        <v>42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</row>
    <row r="2" spans="1:30">
      <c r="A2" s="1" t="s">
        <v>1</v>
      </c>
      <c r="B2" s="2" t="s">
        <v>2</v>
      </c>
      <c r="C2" s="121" t="s">
        <v>3</v>
      </c>
      <c r="D2" s="121"/>
      <c r="E2" s="121"/>
      <c r="F2" s="121"/>
      <c r="G2" s="122" t="s">
        <v>4</v>
      </c>
      <c r="H2" s="122"/>
      <c r="I2" s="122"/>
      <c r="J2" s="123" t="s">
        <v>5</v>
      </c>
      <c r="K2" s="123"/>
      <c r="L2" s="123"/>
      <c r="M2" s="123"/>
      <c r="N2" s="123"/>
      <c r="O2" s="123"/>
      <c r="P2" s="124" t="s">
        <v>6</v>
      </c>
      <c r="Q2" s="124"/>
      <c r="R2" s="124"/>
      <c r="S2" s="124"/>
      <c r="T2" s="124"/>
      <c r="U2" s="125" t="s">
        <v>7</v>
      </c>
      <c r="V2" s="125"/>
      <c r="W2" s="125"/>
      <c r="X2" s="125"/>
      <c r="Y2" s="125"/>
      <c r="Z2" s="35"/>
      <c r="AA2" s="126" t="s">
        <v>8</v>
      </c>
      <c r="AB2" s="126"/>
      <c r="AC2" s="126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88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119" t="s">
        <v>41</v>
      </c>
      <c r="B35" s="119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H42" sqref="H42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11.140625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120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</row>
    <row r="2" spans="1:30">
      <c r="A2" s="1" t="s">
        <v>1</v>
      </c>
      <c r="B2" s="2" t="s">
        <v>2</v>
      </c>
      <c r="C2" s="121" t="s">
        <v>3</v>
      </c>
      <c r="D2" s="121"/>
      <c r="E2" s="121"/>
      <c r="F2" s="121"/>
      <c r="G2" s="122" t="s">
        <v>4</v>
      </c>
      <c r="H2" s="122"/>
      <c r="I2" s="122"/>
      <c r="J2" s="123" t="s">
        <v>5</v>
      </c>
      <c r="K2" s="123"/>
      <c r="L2" s="123"/>
      <c r="M2" s="123"/>
      <c r="N2" s="123"/>
      <c r="O2" s="123"/>
      <c r="P2" s="124" t="s">
        <v>6</v>
      </c>
      <c r="Q2" s="124"/>
      <c r="R2" s="124"/>
      <c r="S2" s="124"/>
      <c r="T2" s="124"/>
      <c r="U2" s="125" t="s">
        <v>7</v>
      </c>
      <c r="V2" s="125"/>
      <c r="W2" s="125"/>
      <c r="X2" s="125"/>
      <c r="Y2" s="125"/>
      <c r="Z2" s="35"/>
      <c r="AA2" s="126" t="s">
        <v>8</v>
      </c>
      <c r="AB2" s="126"/>
      <c r="AC2" s="126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89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 ht="15.75">
      <c r="A14" s="3" t="s">
        <v>35</v>
      </c>
      <c r="B14" s="7">
        <v>45454</v>
      </c>
      <c r="C14" s="46">
        <v>516</v>
      </c>
      <c r="D14" s="62"/>
      <c r="E14" s="16">
        <v>284</v>
      </c>
      <c r="F14" s="62"/>
      <c r="G14" s="65"/>
      <c r="H14" s="65"/>
      <c r="I14" s="16">
        <v>419</v>
      </c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1219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12">
        <v>0</v>
      </c>
      <c r="D15" s="16">
        <v>488</v>
      </c>
      <c r="E15" s="62"/>
      <c r="F15" s="62"/>
      <c r="G15" s="65"/>
      <c r="H15" s="63"/>
      <c r="I15" s="65"/>
      <c r="J15" s="66"/>
      <c r="K15" s="66"/>
      <c r="L15" s="66"/>
      <c r="M15" s="16">
        <v>1243</v>
      </c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1731</v>
      </c>
      <c r="AA15" s="71"/>
      <c r="AB15" s="71"/>
      <c r="AC15" s="72">
        <f t="shared" si="1"/>
        <v>0</v>
      </c>
      <c r="AD15" s="73"/>
    </row>
    <row r="16" spans="1:30" ht="15.75">
      <c r="A16" s="3" t="s">
        <v>37</v>
      </c>
      <c r="B16" s="7">
        <v>45456</v>
      </c>
      <c r="C16" s="12">
        <v>345</v>
      </c>
      <c r="D16" s="62"/>
      <c r="E16" s="62"/>
      <c r="F16" s="62"/>
      <c r="G16" s="65"/>
      <c r="H16" s="65"/>
      <c r="I16" s="16">
        <v>33</v>
      </c>
      <c r="J16" s="66"/>
      <c r="K16" s="66"/>
      <c r="L16" s="66"/>
      <c r="M16" s="66"/>
      <c r="N16" s="66"/>
      <c r="O16" s="16">
        <v>3067</v>
      </c>
      <c r="P16" s="67"/>
      <c r="Q16" s="67"/>
      <c r="R16" s="67"/>
      <c r="S16" s="67"/>
      <c r="T16" s="16">
        <v>100</v>
      </c>
      <c r="U16" s="69"/>
      <c r="V16" s="69"/>
      <c r="W16" s="69"/>
      <c r="X16" s="69"/>
      <c r="Y16" s="69"/>
      <c r="Z16" s="70">
        <f t="shared" si="0"/>
        <v>3545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12">
        <v>328</v>
      </c>
      <c r="D17" s="82"/>
      <c r="E17" s="62"/>
      <c r="F17" s="62"/>
      <c r="G17" s="65"/>
      <c r="H17" s="65"/>
      <c r="I17" s="16">
        <v>30</v>
      </c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358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12">
        <v>0</v>
      </c>
      <c r="F18" s="62"/>
      <c r="G18" s="12">
        <v>0</v>
      </c>
      <c r="H18" s="65"/>
      <c r="I18" s="65"/>
      <c r="J18" s="12">
        <v>0</v>
      </c>
      <c r="K18" s="66"/>
      <c r="L18" s="66"/>
      <c r="M18" s="66"/>
      <c r="N18" s="66"/>
      <c r="O18" s="66"/>
      <c r="P18" s="67"/>
      <c r="Q18" s="67"/>
      <c r="R18" s="67"/>
      <c r="S18" s="67"/>
      <c r="T18" s="12">
        <v>0</v>
      </c>
      <c r="U18" s="69"/>
      <c r="V18" s="69"/>
      <c r="W18" s="69"/>
      <c r="X18" s="69"/>
      <c r="Y18" s="69"/>
      <c r="Z18" s="70">
        <f t="shared" si="0"/>
        <v>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12">
        <v>1500</v>
      </c>
      <c r="G19" s="65"/>
      <c r="H19" s="65"/>
      <c r="I19" s="65"/>
      <c r="J19" s="66"/>
      <c r="K19" s="66"/>
      <c r="L19" s="15">
        <v>350</v>
      </c>
      <c r="M19" s="66"/>
      <c r="N19" s="66"/>
      <c r="O19" s="66"/>
      <c r="P19" s="67"/>
      <c r="Q19" s="67"/>
      <c r="R19" s="67"/>
      <c r="S19" s="67"/>
      <c r="T19" s="12">
        <v>0</v>
      </c>
      <c r="U19" s="69"/>
      <c r="V19" s="69"/>
      <c r="W19" s="69"/>
      <c r="X19" s="69"/>
      <c r="Y19" s="69"/>
      <c r="Z19" s="70">
        <f t="shared" si="0"/>
        <v>1850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12">
        <v>362</v>
      </c>
      <c r="D20" s="15">
        <v>80</v>
      </c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442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12">
        <v>280</v>
      </c>
      <c r="D21" s="15">
        <v>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280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12">
        <v>398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6">
        <v>1100</v>
      </c>
      <c r="U22" s="69"/>
      <c r="V22" s="69"/>
      <c r="W22" s="69"/>
      <c r="X22" s="69"/>
      <c r="Y22" s="69"/>
      <c r="Z22" s="70">
        <f t="shared" si="0"/>
        <v>1498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24">
        <v>500</v>
      </c>
      <c r="D23" s="15">
        <v>70</v>
      </c>
      <c r="E23" s="62"/>
      <c r="F23" s="62"/>
      <c r="G23" s="63"/>
      <c r="H23" s="65"/>
      <c r="I23" s="65"/>
      <c r="J23" s="66"/>
      <c r="K23" s="66"/>
      <c r="L23" s="15">
        <v>0</v>
      </c>
      <c r="M23" s="85"/>
      <c r="N23" s="74"/>
      <c r="O23" s="66"/>
      <c r="P23" s="67"/>
      <c r="Q23" s="67"/>
      <c r="R23" s="91"/>
      <c r="S23" s="67"/>
      <c r="T23" s="67"/>
      <c r="U23" s="69"/>
      <c r="V23" s="69"/>
      <c r="W23" s="69"/>
      <c r="X23" s="69"/>
      <c r="Y23" s="69"/>
      <c r="Z23" s="70">
        <f t="shared" si="0"/>
        <v>570</v>
      </c>
      <c r="AA23" s="46">
        <v>19741</v>
      </c>
      <c r="AB23" s="71"/>
      <c r="AC23" s="72">
        <f t="shared" si="1"/>
        <v>19741</v>
      </c>
      <c r="AD23" s="73"/>
    </row>
    <row r="24" spans="1:30" ht="15.75">
      <c r="A24" s="3" t="s">
        <v>38</v>
      </c>
      <c r="B24" s="7">
        <v>45464</v>
      </c>
      <c r="C24" s="12">
        <v>300</v>
      </c>
      <c r="D24" s="24">
        <v>196</v>
      </c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496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77"/>
      <c r="F25" s="62"/>
      <c r="G25" s="65"/>
      <c r="H25" s="90"/>
      <c r="I25" s="16">
        <v>388</v>
      </c>
      <c r="J25" s="12">
        <v>0</v>
      </c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388</v>
      </c>
      <c r="AA25" s="71"/>
      <c r="AB25" s="71"/>
      <c r="AC25" s="72">
        <f t="shared" si="1"/>
        <v>0</v>
      </c>
      <c r="AD25" s="73"/>
    </row>
    <row r="26" spans="1:30" ht="15.75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5">
        <v>1500</v>
      </c>
      <c r="U26" s="69"/>
      <c r="V26" s="69"/>
      <c r="W26" s="69"/>
      <c r="X26" s="69"/>
      <c r="Y26" s="69"/>
      <c r="Z26" s="70">
        <f t="shared" si="0"/>
        <v>1500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46">
        <v>550</v>
      </c>
      <c r="D27" s="15">
        <v>703</v>
      </c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1253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12">
        <f>384+61</f>
        <v>445</v>
      </c>
      <c r="D28" s="15">
        <v>687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15">
        <f>2000+7407-5000</f>
        <v>4407</v>
      </c>
      <c r="S28" s="67"/>
      <c r="T28" s="67"/>
      <c r="U28" s="69"/>
      <c r="V28" s="69"/>
      <c r="W28" s="69"/>
      <c r="X28" s="15">
        <v>700</v>
      </c>
      <c r="Y28" s="69"/>
      <c r="Z28" s="70">
        <f t="shared" si="0"/>
        <v>6239</v>
      </c>
      <c r="AA28" s="71"/>
      <c r="AB28" s="71"/>
      <c r="AC28" s="72">
        <f t="shared" si="1"/>
        <v>0</v>
      </c>
      <c r="AD28" s="73"/>
    </row>
    <row r="29" spans="1:30" ht="15.75">
      <c r="A29" s="3" t="s">
        <v>36</v>
      </c>
      <c r="B29" s="7">
        <v>45469</v>
      </c>
      <c r="C29" s="16">
        <f>458+50</f>
        <v>508</v>
      </c>
      <c r="D29" s="62"/>
      <c r="E29" s="62"/>
      <c r="F29" s="62"/>
      <c r="G29" s="65"/>
      <c r="H29" s="65"/>
      <c r="I29" s="16">
        <v>157</v>
      </c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665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46">
        <v>579</v>
      </c>
      <c r="D30" s="77"/>
      <c r="E30" s="62"/>
      <c r="F30" s="62"/>
      <c r="G30" s="63"/>
      <c r="H30" s="65"/>
      <c r="I30" s="65"/>
      <c r="J30" s="66"/>
      <c r="K30" s="66"/>
      <c r="L30" s="15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929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46">
        <f>250+480</f>
        <v>730</v>
      </c>
      <c r="D31" s="61"/>
      <c r="E31" s="62"/>
      <c r="F31" s="62"/>
      <c r="G31" s="65"/>
      <c r="H31" s="65"/>
      <c r="I31" s="15">
        <v>336</v>
      </c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1066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12">
        <v>0</v>
      </c>
      <c r="F32" s="62"/>
      <c r="G32" s="12">
        <v>0</v>
      </c>
      <c r="H32" s="65"/>
      <c r="I32" s="64"/>
      <c r="J32" s="12">
        <v>0</v>
      </c>
      <c r="K32" s="66"/>
      <c r="L32" s="66"/>
      <c r="M32" s="66"/>
      <c r="N32" s="66"/>
      <c r="O32" s="66"/>
      <c r="P32" s="67"/>
      <c r="Q32" s="67"/>
      <c r="R32" s="67"/>
      <c r="S32" s="67"/>
      <c r="T32" s="12">
        <v>0</v>
      </c>
      <c r="U32" s="69"/>
      <c r="V32" s="69"/>
      <c r="W32" s="69"/>
      <c r="X32" s="69"/>
      <c r="Y32" s="69"/>
      <c r="Z32" s="70">
        <f t="shared" si="0"/>
        <v>0</v>
      </c>
      <c r="AA32" s="71"/>
      <c r="AB32" s="71"/>
      <c r="AC32" s="72">
        <f t="shared" si="1"/>
        <v>0</v>
      </c>
      <c r="AD32" s="73"/>
    </row>
    <row r="33" spans="1:30" ht="15.75">
      <c r="A33" s="3" t="s">
        <v>40</v>
      </c>
      <c r="B33" s="7">
        <v>45473</v>
      </c>
      <c r="C33" s="62"/>
      <c r="D33" s="62"/>
      <c r="E33" s="15">
        <v>550</v>
      </c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2">
        <v>0</v>
      </c>
      <c r="U33" s="69"/>
      <c r="V33" s="69"/>
      <c r="W33" s="69"/>
      <c r="X33" s="69"/>
      <c r="Y33" s="69"/>
      <c r="Z33" s="70">
        <f t="shared" si="0"/>
        <v>550</v>
      </c>
      <c r="AA33" s="71"/>
      <c r="AB33" s="71"/>
      <c r="AC33" s="72">
        <f t="shared" si="1"/>
        <v>0</v>
      </c>
      <c r="AD33" s="73"/>
    </row>
    <row r="34" spans="1:30">
      <c r="A34" s="119" t="s">
        <v>41</v>
      </c>
      <c r="B34" s="119"/>
      <c r="C34" s="17">
        <f>SUM(C4:C33)</f>
        <v>7618</v>
      </c>
      <c r="D34" s="17">
        <f t="shared" ref="D34:Y34" si="2">SUM(D4:D33)</f>
        <v>3895</v>
      </c>
      <c r="E34" s="17">
        <f t="shared" si="2"/>
        <v>3553</v>
      </c>
      <c r="F34" s="17">
        <f t="shared" si="2"/>
        <v>1500</v>
      </c>
      <c r="G34" s="17">
        <f t="shared" si="2"/>
        <v>500</v>
      </c>
      <c r="H34" s="17">
        <f t="shared" si="2"/>
        <v>0</v>
      </c>
      <c r="I34" s="17">
        <f t="shared" si="2"/>
        <v>2021</v>
      </c>
      <c r="J34" s="17">
        <f t="shared" si="2"/>
        <v>1200</v>
      </c>
      <c r="K34" s="17">
        <f t="shared" si="2"/>
        <v>0</v>
      </c>
      <c r="L34" s="17">
        <f t="shared" si="2"/>
        <v>1150</v>
      </c>
      <c r="M34" s="17">
        <f t="shared" si="2"/>
        <v>1243</v>
      </c>
      <c r="N34" s="17">
        <f t="shared" si="2"/>
        <v>850</v>
      </c>
      <c r="O34" s="17">
        <f t="shared" si="2"/>
        <v>3067</v>
      </c>
      <c r="P34" s="17">
        <f t="shared" si="2"/>
        <v>0</v>
      </c>
      <c r="Q34" s="17">
        <f t="shared" si="2"/>
        <v>0</v>
      </c>
      <c r="R34" s="17">
        <f t="shared" si="2"/>
        <v>4407</v>
      </c>
      <c r="S34" s="17">
        <f t="shared" si="2"/>
        <v>0</v>
      </c>
      <c r="T34" s="17">
        <f t="shared" si="2"/>
        <v>2700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68639</v>
      </c>
      <c r="AA34" s="17">
        <f>SUM(AA4:AA33)</f>
        <v>52609</v>
      </c>
      <c r="AB34" s="17">
        <f>SUM(AB4:AB33)</f>
        <v>0</v>
      </c>
      <c r="AC34" s="17">
        <f>SUM(AC4:AC33)</f>
        <v>52609</v>
      </c>
      <c r="AD34" s="43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tabSelected="1" zoomScale="80" zoomScaleNormal="80" workbookViewId="0">
      <selection activeCell="D11" sqref="D11"/>
    </sheetView>
  </sheetViews>
  <sheetFormatPr defaultRowHeight="15"/>
  <cols>
    <col min="1" max="1" width="13.42578125" customWidth="1"/>
    <col min="2" max="2" width="10.85546875" bestFit="1" customWidth="1"/>
    <col min="5" max="5" width="16.42578125" bestFit="1" customWidth="1"/>
    <col min="6" max="6" width="14.85546875" customWidth="1"/>
    <col min="7" max="7" width="7.7109375" bestFit="1" customWidth="1"/>
    <col min="8" max="8" width="10.7109375" bestFit="1" customWidth="1"/>
    <col min="14" max="14" width="17.7109375" bestFit="1" customWidth="1"/>
    <col min="19" max="19" width="10.7109375" bestFit="1" customWidth="1"/>
    <col min="26" max="26" width="12.7109375" customWidth="1"/>
  </cols>
  <sheetData>
    <row r="1" spans="1:30" ht="26.25">
      <c r="A1" s="120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</row>
    <row r="2" spans="1:30">
      <c r="A2" s="1" t="s">
        <v>1</v>
      </c>
      <c r="B2" s="2" t="s">
        <v>2</v>
      </c>
      <c r="C2" s="121" t="s">
        <v>3</v>
      </c>
      <c r="D2" s="121"/>
      <c r="E2" s="121"/>
      <c r="F2" s="121"/>
      <c r="G2" s="122" t="s">
        <v>4</v>
      </c>
      <c r="H2" s="122"/>
      <c r="I2" s="122"/>
      <c r="J2" s="123" t="s">
        <v>5</v>
      </c>
      <c r="K2" s="123"/>
      <c r="L2" s="123"/>
      <c r="M2" s="123"/>
      <c r="N2" s="123"/>
      <c r="O2" s="123"/>
      <c r="P2" s="124" t="s">
        <v>6</v>
      </c>
      <c r="Q2" s="124"/>
      <c r="R2" s="124"/>
      <c r="S2" s="124"/>
      <c r="T2" s="124"/>
      <c r="U2" s="125" t="s">
        <v>7</v>
      </c>
      <c r="V2" s="125"/>
      <c r="W2" s="125"/>
      <c r="X2" s="125"/>
      <c r="Y2" s="125"/>
      <c r="Z2" s="35"/>
      <c r="AA2" s="126" t="s">
        <v>8</v>
      </c>
      <c r="AB2" s="126"/>
      <c r="AC2" s="126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45474</v>
      </c>
      <c r="C4" s="12">
        <v>248</v>
      </c>
      <c r="D4" s="62"/>
      <c r="E4" s="99"/>
      <c r="F4" s="62"/>
      <c r="G4" s="100"/>
      <c r="H4" s="92"/>
      <c r="I4" s="93"/>
      <c r="J4" s="101"/>
      <c r="K4" s="66"/>
      <c r="L4" s="102"/>
      <c r="M4" s="66"/>
      <c r="N4" s="103"/>
      <c r="O4" s="66"/>
      <c r="P4" s="67"/>
      <c r="Q4" s="67"/>
      <c r="R4" s="68"/>
      <c r="S4" s="67"/>
      <c r="T4" s="67"/>
      <c r="U4" s="15">
        <v>17600</v>
      </c>
      <c r="V4" s="24">
        <v>6635</v>
      </c>
      <c r="W4" s="69"/>
      <c r="X4" s="69"/>
      <c r="Y4" s="69"/>
      <c r="Z4" s="70">
        <f>SUM(C4:Y4)</f>
        <v>24483</v>
      </c>
      <c r="AA4" s="71"/>
      <c r="AB4" s="71"/>
      <c r="AC4" s="72">
        <f>SUM(AA4:AB4)</f>
        <v>0</v>
      </c>
      <c r="AD4" s="73"/>
    </row>
    <row r="5" spans="1:30">
      <c r="A5" s="3" t="s">
        <v>35</v>
      </c>
      <c r="B5" s="7">
        <v>45475</v>
      </c>
      <c r="C5" s="12">
        <v>350</v>
      </c>
      <c r="D5" s="61"/>
      <c r="E5" s="62"/>
      <c r="F5" s="62"/>
      <c r="G5" s="93"/>
      <c r="H5" s="93"/>
      <c r="I5" s="93"/>
      <c r="J5" s="66"/>
      <c r="K5" s="66"/>
      <c r="L5" s="74"/>
      <c r="M5" s="66"/>
      <c r="N5" s="66"/>
      <c r="O5" s="66"/>
      <c r="P5" s="67"/>
      <c r="Q5" s="67"/>
      <c r="R5" s="67"/>
      <c r="S5" s="67"/>
      <c r="T5" s="67"/>
      <c r="U5" s="75"/>
      <c r="V5" s="69"/>
      <c r="W5" s="69"/>
      <c r="X5" s="69"/>
      <c r="Y5" s="69"/>
      <c r="Z5" s="70">
        <f t="shared" ref="Z5:Z34" si="0">SUM(C5:Y5)</f>
        <v>350</v>
      </c>
      <c r="AA5" s="71"/>
      <c r="AB5" s="71"/>
      <c r="AC5" s="72">
        <f t="shared" ref="AC5:AC33" si="1">SUM(AA5:AB5)</f>
        <v>0</v>
      </c>
      <c r="AD5" s="73"/>
    </row>
    <row r="6" spans="1:30" ht="15.75">
      <c r="A6" s="3" t="s">
        <v>36</v>
      </c>
      <c r="B6" s="7">
        <v>45476</v>
      </c>
      <c r="C6" s="46">
        <v>553</v>
      </c>
      <c r="D6" s="15">
        <v>597</v>
      </c>
      <c r="E6" s="62"/>
      <c r="F6" s="62"/>
      <c r="G6" s="93"/>
      <c r="H6" s="93"/>
      <c r="I6" s="16">
        <v>292</v>
      </c>
      <c r="J6" s="66"/>
      <c r="K6" s="66"/>
      <c r="L6" s="66"/>
      <c r="M6" s="66"/>
      <c r="N6" s="66"/>
      <c r="O6" s="15">
        <v>1287</v>
      </c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2729</v>
      </c>
      <c r="AA6" s="76"/>
      <c r="AB6" s="71"/>
      <c r="AC6" s="72">
        <f t="shared" si="1"/>
        <v>0</v>
      </c>
      <c r="AD6" s="73"/>
    </row>
    <row r="7" spans="1:30" ht="15.75">
      <c r="A7" s="3" t="s">
        <v>37</v>
      </c>
      <c r="B7" s="7">
        <v>45477</v>
      </c>
      <c r="C7" s="12">
        <v>309</v>
      </c>
      <c r="D7" s="105"/>
      <c r="E7" s="16">
        <v>650</v>
      </c>
      <c r="F7" s="62"/>
      <c r="G7" s="94"/>
      <c r="H7" s="93"/>
      <c r="I7" s="106"/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959</v>
      </c>
      <c r="AA7" s="71"/>
      <c r="AB7" s="71"/>
      <c r="AC7" s="72">
        <f t="shared" si="1"/>
        <v>0</v>
      </c>
      <c r="AD7" s="73"/>
    </row>
    <row r="8" spans="1:30" ht="15.75">
      <c r="A8" s="3" t="s">
        <v>38</v>
      </c>
      <c r="B8" s="7">
        <v>45478</v>
      </c>
      <c r="C8" s="12">
        <v>340</v>
      </c>
      <c r="D8" s="77"/>
      <c r="E8" s="77"/>
      <c r="F8" s="62"/>
      <c r="G8" s="93"/>
      <c r="H8" s="95"/>
      <c r="I8" s="16">
        <v>232</v>
      </c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572</v>
      </c>
      <c r="AA8" s="129">
        <f>31868+15727</f>
        <v>47595</v>
      </c>
      <c r="AB8" s="71"/>
      <c r="AC8" s="72">
        <f t="shared" si="1"/>
        <v>47595</v>
      </c>
      <c r="AD8" s="73"/>
    </row>
    <row r="9" spans="1:30" ht="15.75">
      <c r="A9" s="3" t="s">
        <v>39</v>
      </c>
      <c r="B9" s="7">
        <v>45479</v>
      </c>
      <c r="C9" s="99"/>
      <c r="D9" s="62"/>
      <c r="E9" s="130">
        <v>650</v>
      </c>
      <c r="F9" s="62"/>
      <c r="G9" s="93"/>
      <c r="H9" s="93"/>
      <c r="I9" s="93"/>
      <c r="J9" s="66"/>
      <c r="K9" s="66"/>
      <c r="L9" s="101"/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650</v>
      </c>
      <c r="AA9" s="71"/>
      <c r="AB9" s="71"/>
      <c r="AC9" s="72">
        <f t="shared" si="1"/>
        <v>0</v>
      </c>
      <c r="AD9" s="73"/>
    </row>
    <row r="10" spans="1:30" ht="15.75">
      <c r="A10" s="3" t="s">
        <v>40</v>
      </c>
      <c r="B10" s="7">
        <v>45480</v>
      </c>
      <c r="C10" s="99"/>
      <c r="D10" s="89">
        <v>1045</v>
      </c>
      <c r="E10" s="130">
        <v>840</v>
      </c>
      <c r="F10" s="62"/>
      <c r="G10" s="93"/>
      <c r="H10" s="93"/>
      <c r="I10" s="93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31">
        <v>10000</v>
      </c>
      <c r="X10" s="69"/>
      <c r="Y10" s="69"/>
      <c r="Z10" s="70">
        <f t="shared" si="0"/>
        <v>11885</v>
      </c>
      <c r="AA10" s="71"/>
      <c r="AB10" s="71"/>
      <c r="AC10" s="72">
        <f t="shared" si="1"/>
        <v>0</v>
      </c>
      <c r="AD10" s="73"/>
    </row>
    <row r="11" spans="1:30" ht="15.75">
      <c r="A11" s="3" t="s">
        <v>34</v>
      </c>
      <c r="B11" s="7">
        <v>45481</v>
      </c>
      <c r="C11" s="88">
        <f>558-210</f>
        <v>348</v>
      </c>
      <c r="D11" s="131">
        <v>418</v>
      </c>
      <c r="E11" s="107"/>
      <c r="F11" s="62"/>
      <c r="G11" s="100"/>
      <c r="H11" s="93"/>
      <c r="I11" s="130">
        <v>181</v>
      </c>
      <c r="J11" s="101"/>
      <c r="K11" s="66"/>
      <c r="L11" s="66"/>
      <c r="M11" s="66"/>
      <c r="N11" s="66"/>
      <c r="O11" s="66"/>
      <c r="P11" s="67"/>
      <c r="Q11" s="67"/>
      <c r="R11" s="83"/>
      <c r="S11" s="67"/>
      <c r="T11" s="108"/>
      <c r="U11" s="69"/>
      <c r="V11" s="69"/>
      <c r="W11" s="84"/>
      <c r="X11" s="69"/>
      <c r="Y11" s="69"/>
      <c r="Z11" s="70">
        <f t="shared" si="0"/>
        <v>947</v>
      </c>
      <c r="AA11" s="71"/>
      <c r="AB11" s="71"/>
      <c r="AC11" s="72">
        <f t="shared" si="1"/>
        <v>0</v>
      </c>
      <c r="AD11" s="73"/>
    </row>
    <row r="12" spans="1:30" ht="15.75">
      <c r="A12" s="3" t="s">
        <v>35</v>
      </c>
      <c r="B12" s="7">
        <v>45482</v>
      </c>
      <c r="C12" s="87">
        <v>400</v>
      </c>
      <c r="D12" s="99"/>
      <c r="E12" s="107"/>
      <c r="F12" s="62"/>
      <c r="G12" s="93"/>
      <c r="H12" s="93"/>
      <c r="I12" s="93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08"/>
      <c r="U12" s="69"/>
      <c r="V12" s="69"/>
      <c r="W12" s="69"/>
      <c r="X12" s="69"/>
      <c r="Y12" s="69"/>
      <c r="Z12" s="70">
        <f t="shared" si="0"/>
        <v>400</v>
      </c>
      <c r="AA12" s="71"/>
      <c r="AB12" s="71"/>
      <c r="AC12" s="72">
        <f t="shared" si="1"/>
        <v>0</v>
      </c>
      <c r="AD12" s="73"/>
    </row>
    <row r="13" spans="1:30" ht="15.75">
      <c r="A13" s="3" t="s">
        <v>36</v>
      </c>
      <c r="B13" s="7">
        <v>45483</v>
      </c>
      <c r="C13" s="116">
        <v>400</v>
      </c>
      <c r="D13" s="77"/>
      <c r="E13" s="62"/>
      <c r="F13" s="62"/>
      <c r="G13" s="94"/>
      <c r="H13" s="93"/>
      <c r="I13" s="106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400</v>
      </c>
      <c r="AA13" s="71"/>
      <c r="AB13" s="71"/>
      <c r="AC13" s="72">
        <f t="shared" si="1"/>
        <v>0</v>
      </c>
      <c r="AD13" s="73"/>
    </row>
    <row r="14" spans="1:30" ht="15.75">
      <c r="A14" s="3" t="s">
        <v>37</v>
      </c>
      <c r="B14" s="7">
        <v>45484</v>
      </c>
      <c r="C14" s="117">
        <v>400</v>
      </c>
      <c r="D14" s="62"/>
      <c r="E14" s="107"/>
      <c r="F14" s="62"/>
      <c r="G14" s="93"/>
      <c r="H14" s="93"/>
      <c r="I14" s="106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400</v>
      </c>
      <c r="AA14" s="71"/>
      <c r="AB14" s="71"/>
      <c r="AC14" s="72">
        <f t="shared" si="1"/>
        <v>0</v>
      </c>
      <c r="AD14" s="73"/>
    </row>
    <row r="15" spans="1:30" ht="15.75">
      <c r="A15" s="3" t="s">
        <v>38</v>
      </c>
      <c r="B15" s="7">
        <v>45485</v>
      </c>
      <c r="C15" s="116">
        <v>400</v>
      </c>
      <c r="D15" s="107"/>
      <c r="E15" s="62"/>
      <c r="F15" s="62"/>
      <c r="G15" s="93"/>
      <c r="H15" s="95"/>
      <c r="I15" s="93"/>
      <c r="J15" s="66"/>
      <c r="K15" s="66"/>
      <c r="L15" s="66"/>
      <c r="M15" s="102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400</v>
      </c>
      <c r="AA15" s="71"/>
      <c r="AB15" s="71"/>
      <c r="AC15" s="72">
        <f t="shared" si="1"/>
        <v>0</v>
      </c>
      <c r="AD15" s="73"/>
    </row>
    <row r="16" spans="1:30" ht="15.75">
      <c r="A16" s="3" t="s">
        <v>39</v>
      </c>
      <c r="B16" s="7">
        <v>45486</v>
      </c>
      <c r="C16" s="99"/>
      <c r="D16" s="62"/>
      <c r="E16" s="62"/>
      <c r="F16" s="62"/>
      <c r="G16" s="93"/>
      <c r="H16" s="93"/>
      <c r="I16" s="106"/>
      <c r="J16" s="66"/>
      <c r="K16" s="66"/>
      <c r="L16" s="66"/>
      <c r="M16" s="66"/>
      <c r="N16" s="66"/>
      <c r="O16" s="102"/>
      <c r="P16" s="67"/>
      <c r="Q16" s="67"/>
      <c r="R16" s="67"/>
      <c r="S16" s="67"/>
      <c r="T16" s="110"/>
      <c r="U16" s="69"/>
      <c r="V16" s="69"/>
      <c r="W16" s="69"/>
      <c r="X16" s="69"/>
      <c r="Y16" s="69"/>
      <c r="Z16" s="70">
        <f t="shared" si="0"/>
        <v>0</v>
      </c>
      <c r="AA16" s="71"/>
      <c r="AB16" s="71"/>
      <c r="AC16" s="72">
        <f t="shared" si="1"/>
        <v>0</v>
      </c>
      <c r="AD16" s="73"/>
    </row>
    <row r="17" spans="1:30" ht="15.75">
      <c r="A17" s="3" t="s">
        <v>40</v>
      </c>
      <c r="B17" s="7">
        <v>45487</v>
      </c>
      <c r="C17" s="99"/>
      <c r="D17" s="82"/>
      <c r="E17" s="62"/>
      <c r="F17" s="62"/>
      <c r="G17" s="93"/>
      <c r="H17" s="93"/>
      <c r="I17" s="106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0</v>
      </c>
      <c r="AA17" s="71"/>
      <c r="AB17" s="71"/>
      <c r="AC17" s="72">
        <f t="shared" si="1"/>
        <v>0</v>
      </c>
      <c r="AD17" s="73"/>
    </row>
    <row r="18" spans="1:30">
      <c r="A18" s="3" t="s">
        <v>34</v>
      </c>
      <c r="B18" s="7">
        <v>45488</v>
      </c>
      <c r="C18" s="87">
        <v>400</v>
      </c>
      <c r="D18" s="62"/>
      <c r="E18" s="99"/>
      <c r="F18" s="62"/>
      <c r="G18" s="100"/>
      <c r="H18" s="93"/>
      <c r="I18" s="93"/>
      <c r="J18" s="101"/>
      <c r="K18" s="66"/>
      <c r="L18" s="66"/>
      <c r="M18" s="66"/>
      <c r="N18" s="66"/>
      <c r="O18" s="66"/>
      <c r="P18" s="67"/>
      <c r="Q18" s="67"/>
      <c r="R18" s="67"/>
      <c r="S18" s="67"/>
      <c r="T18" s="108"/>
      <c r="U18" s="69"/>
      <c r="V18" s="69"/>
      <c r="W18" s="69"/>
      <c r="X18" s="69"/>
      <c r="Y18" s="69"/>
      <c r="Z18" s="70">
        <f t="shared" si="0"/>
        <v>400</v>
      </c>
      <c r="AA18" s="71"/>
      <c r="AB18" s="71"/>
      <c r="AC18" s="72">
        <f t="shared" si="1"/>
        <v>0</v>
      </c>
      <c r="AD18" s="73"/>
    </row>
    <row r="19" spans="1:30" ht="15.75">
      <c r="A19" s="3" t="s">
        <v>35</v>
      </c>
      <c r="B19" s="7">
        <v>45489</v>
      </c>
      <c r="C19" s="87">
        <v>400</v>
      </c>
      <c r="D19" s="77"/>
      <c r="E19" s="62"/>
      <c r="F19" s="99"/>
      <c r="G19" s="93"/>
      <c r="H19" s="93"/>
      <c r="I19" s="93"/>
      <c r="J19" s="66"/>
      <c r="K19" s="66"/>
      <c r="L19" s="103"/>
      <c r="M19" s="66"/>
      <c r="N19" s="66"/>
      <c r="O19" s="66"/>
      <c r="P19" s="67"/>
      <c r="Q19" s="67"/>
      <c r="R19" s="67"/>
      <c r="S19" s="67"/>
      <c r="T19" s="108"/>
      <c r="U19" s="69"/>
      <c r="V19" s="69"/>
      <c r="W19" s="69"/>
      <c r="X19" s="69"/>
      <c r="Y19" s="69"/>
      <c r="Z19" s="70">
        <f t="shared" si="0"/>
        <v>400</v>
      </c>
      <c r="AA19" s="71"/>
      <c r="AB19" s="71"/>
      <c r="AC19" s="72">
        <f t="shared" si="1"/>
        <v>0</v>
      </c>
      <c r="AD19" s="73"/>
    </row>
    <row r="20" spans="1:30" ht="15.75">
      <c r="A20" s="3" t="s">
        <v>36</v>
      </c>
      <c r="B20" s="7">
        <v>45490</v>
      </c>
      <c r="C20" s="116">
        <v>400</v>
      </c>
      <c r="D20" s="105"/>
      <c r="E20" s="77"/>
      <c r="F20" s="62"/>
      <c r="G20" s="93"/>
      <c r="H20" s="93"/>
      <c r="I20" s="92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400</v>
      </c>
      <c r="AA20" s="71"/>
      <c r="AB20" s="71"/>
      <c r="AC20" s="72">
        <f t="shared" si="1"/>
        <v>0</v>
      </c>
      <c r="AD20" s="73"/>
    </row>
    <row r="21" spans="1:30" ht="15.75">
      <c r="A21" s="3" t="s">
        <v>37</v>
      </c>
      <c r="B21" s="7">
        <v>45491</v>
      </c>
      <c r="C21" s="116">
        <v>400</v>
      </c>
      <c r="D21" s="105"/>
      <c r="E21" s="77"/>
      <c r="F21" s="62"/>
      <c r="G21" s="93"/>
      <c r="H21" s="93"/>
      <c r="I21" s="93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400</v>
      </c>
      <c r="AA21" s="71"/>
      <c r="AB21" s="71"/>
      <c r="AC21" s="72">
        <f t="shared" si="1"/>
        <v>0</v>
      </c>
      <c r="AD21" s="73"/>
    </row>
    <row r="22" spans="1:30" ht="15.75">
      <c r="A22" s="3" t="s">
        <v>38</v>
      </c>
      <c r="B22" s="7">
        <v>45492</v>
      </c>
      <c r="C22" s="116">
        <v>400</v>
      </c>
      <c r="D22" s="62"/>
      <c r="E22" s="77"/>
      <c r="F22" s="62"/>
      <c r="G22" s="93"/>
      <c r="H22" s="95"/>
      <c r="I22" s="93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10"/>
      <c r="U22" s="69"/>
      <c r="V22" s="69"/>
      <c r="W22" s="69"/>
      <c r="X22" s="69"/>
      <c r="Y22" s="69"/>
      <c r="Z22" s="70">
        <f t="shared" si="0"/>
        <v>400</v>
      </c>
      <c r="AA22" s="71"/>
      <c r="AB22" s="71"/>
      <c r="AC22" s="72">
        <f t="shared" si="1"/>
        <v>0</v>
      </c>
      <c r="AD22" s="73"/>
    </row>
    <row r="23" spans="1:30" ht="15.75">
      <c r="A23" s="3" t="s">
        <v>39</v>
      </c>
      <c r="B23" s="7">
        <v>45493</v>
      </c>
      <c r="C23" s="111"/>
      <c r="D23" s="105"/>
      <c r="E23" s="62"/>
      <c r="F23" s="62"/>
      <c r="G23" s="95"/>
      <c r="H23" s="93"/>
      <c r="I23" s="93"/>
      <c r="J23" s="66"/>
      <c r="K23" s="66"/>
      <c r="L23" s="103"/>
      <c r="M23" s="85"/>
      <c r="N23" s="74"/>
      <c r="O23" s="66"/>
      <c r="P23" s="67"/>
      <c r="Q23" s="67"/>
      <c r="R23" s="112"/>
      <c r="S23" s="67"/>
      <c r="T23" s="67"/>
      <c r="U23" s="69"/>
      <c r="V23" s="69"/>
      <c r="W23" s="69"/>
      <c r="X23" s="69"/>
      <c r="Y23" s="69"/>
      <c r="Z23" s="70">
        <f t="shared" si="0"/>
        <v>0</v>
      </c>
      <c r="AA23" s="96"/>
      <c r="AB23" s="71"/>
      <c r="AC23" s="72">
        <f t="shared" si="1"/>
        <v>0</v>
      </c>
      <c r="AD23" s="73"/>
    </row>
    <row r="24" spans="1:30" ht="15.75">
      <c r="A24" s="3" t="s">
        <v>40</v>
      </c>
      <c r="B24" s="7">
        <v>45494</v>
      </c>
      <c r="C24" s="99"/>
      <c r="D24" s="111"/>
      <c r="E24" s="62"/>
      <c r="F24" s="62"/>
      <c r="G24" s="93"/>
      <c r="H24" s="93"/>
      <c r="I24" s="93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0</v>
      </c>
      <c r="AA24" s="71"/>
      <c r="AB24" s="71"/>
      <c r="AC24" s="72">
        <f t="shared" si="1"/>
        <v>0</v>
      </c>
      <c r="AD24" s="73"/>
    </row>
    <row r="25" spans="1:30" ht="15.75">
      <c r="A25" s="3" t="s">
        <v>34</v>
      </c>
      <c r="B25" s="7">
        <v>45495</v>
      </c>
      <c r="C25" s="87">
        <v>400</v>
      </c>
      <c r="D25" s="62"/>
      <c r="E25" s="77"/>
      <c r="F25" s="62"/>
      <c r="G25" s="93"/>
      <c r="H25" s="113"/>
      <c r="I25" s="106"/>
      <c r="J25" s="101"/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400</v>
      </c>
      <c r="AA25" s="71"/>
      <c r="AB25" s="71"/>
      <c r="AC25" s="72">
        <f t="shared" si="1"/>
        <v>0</v>
      </c>
      <c r="AD25" s="73"/>
    </row>
    <row r="26" spans="1:30" ht="15.75">
      <c r="A26" s="3" t="s">
        <v>35</v>
      </c>
      <c r="B26" s="7">
        <v>45496</v>
      </c>
      <c r="C26" s="87">
        <v>400</v>
      </c>
      <c r="D26" s="62"/>
      <c r="E26" s="62"/>
      <c r="F26" s="62"/>
      <c r="G26" s="93"/>
      <c r="H26" s="93"/>
      <c r="I26" s="93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14"/>
      <c r="U26" s="69"/>
      <c r="V26" s="69"/>
      <c r="W26" s="69"/>
      <c r="X26" s="69"/>
      <c r="Y26" s="69"/>
      <c r="Z26" s="70">
        <f t="shared" si="0"/>
        <v>400</v>
      </c>
      <c r="AA26" s="71"/>
      <c r="AB26" s="71"/>
      <c r="AC26" s="72">
        <f t="shared" si="1"/>
        <v>0</v>
      </c>
      <c r="AD26" s="73"/>
    </row>
    <row r="27" spans="1:30" ht="15.75">
      <c r="A27" s="3" t="s">
        <v>36</v>
      </c>
      <c r="B27" s="7">
        <v>45497</v>
      </c>
      <c r="C27" s="117">
        <v>400</v>
      </c>
      <c r="D27" s="105"/>
      <c r="E27" s="62"/>
      <c r="F27" s="62"/>
      <c r="G27" s="93"/>
      <c r="H27" s="93"/>
      <c r="I27" s="93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400</v>
      </c>
      <c r="AA27" s="71"/>
      <c r="AB27" s="71"/>
      <c r="AC27" s="72">
        <f t="shared" si="1"/>
        <v>0</v>
      </c>
      <c r="AD27" s="73"/>
    </row>
    <row r="28" spans="1:30" ht="15.75">
      <c r="A28" s="3" t="s">
        <v>37</v>
      </c>
      <c r="B28" s="7">
        <v>45498</v>
      </c>
      <c r="C28" s="116">
        <v>400</v>
      </c>
      <c r="D28" s="105"/>
      <c r="E28" s="77"/>
      <c r="F28" s="62"/>
      <c r="G28" s="93"/>
      <c r="H28" s="93"/>
      <c r="I28" s="93"/>
      <c r="J28" s="74"/>
      <c r="K28" s="66"/>
      <c r="L28" s="66"/>
      <c r="M28" s="66"/>
      <c r="N28" s="80"/>
      <c r="O28" s="66"/>
      <c r="P28" s="67"/>
      <c r="Q28" s="67"/>
      <c r="R28" s="114"/>
      <c r="S28" s="67"/>
      <c r="T28" s="67"/>
      <c r="U28" s="69"/>
      <c r="V28" s="69"/>
      <c r="W28" s="69"/>
      <c r="X28" s="104">
        <v>700</v>
      </c>
      <c r="Y28" s="69"/>
      <c r="Z28" s="70">
        <f t="shared" si="0"/>
        <v>1100</v>
      </c>
      <c r="AA28" s="71"/>
      <c r="AB28" s="71"/>
      <c r="AC28" s="72">
        <f t="shared" si="1"/>
        <v>0</v>
      </c>
      <c r="AD28" s="73"/>
    </row>
    <row r="29" spans="1:30" ht="15.75">
      <c r="A29" s="3" t="s">
        <v>38</v>
      </c>
      <c r="B29" s="7">
        <v>45499</v>
      </c>
      <c r="C29" s="118">
        <v>400</v>
      </c>
      <c r="D29" s="62"/>
      <c r="E29" s="62"/>
      <c r="F29" s="62"/>
      <c r="G29" s="93"/>
      <c r="H29" s="93"/>
      <c r="I29" s="106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400</v>
      </c>
      <c r="AA29" s="71"/>
      <c r="AB29" s="71"/>
      <c r="AC29" s="72">
        <f t="shared" si="1"/>
        <v>0</v>
      </c>
      <c r="AD29" s="73"/>
    </row>
    <row r="30" spans="1:30" ht="15.75">
      <c r="A30" s="3" t="s">
        <v>39</v>
      </c>
      <c r="B30" s="7">
        <v>45500</v>
      </c>
      <c r="C30" s="109"/>
      <c r="D30" s="77"/>
      <c r="E30" s="62"/>
      <c r="F30" s="62"/>
      <c r="G30" s="95"/>
      <c r="H30" s="93"/>
      <c r="I30" s="93"/>
      <c r="J30" s="66"/>
      <c r="K30" s="66"/>
      <c r="L30" s="103"/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0</v>
      </c>
      <c r="AA30" s="71"/>
      <c r="AB30" s="71"/>
      <c r="AC30" s="72">
        <f t="shared" si="1"/>
        <v>0</v>
      </c>
      <c r="AD30" s="73"/>
    </row>
    <row r="31" spans="1:30" ht="15.75">
      <c r="A31" s="3" t="s">
        <v>40</v>
      </c>
      <c r="B31" s="7">
        <v>45501</v>
      </c>
      <c r="C31" s="109"/>
      <c r="D31" s="61"/>
      <c r="E31" s="62"/>
      <c r="F31" s="62"/>
      <c r="G31" s="93"/>
      <c r="H31" s="93"/>
      <c r="I31" s="11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0</v>
      </c>
      <c r="AA31" s="71"/>
      <c r="AB31" s="71"/>
      <c r="AC31" s="72">
        <f t="shared" si="1"/>
        <v>0</v>
      </c>
      <c r="AD31" s="73"/>
    </row>
    <row r="32" spans="1:30" ht="15.75">
      <c r="A32" s="3" t="s">
        <v>34</v>
      </c>
      <c r="B32" s="7">
        <v>45502</v>
      </c>
      <c r="C32" s="73">
        <v>400</v>
      </c>
      <c r="D32" s="62"/>
      <c r="E32" s="99"/>
      <c r="F32" s="62"/>
      <c r="G32" s="100"/>
      <c r="H32" s="93"/>
      <c r="I32" s="92"/>
      <c r="J32" s="101"/>
      <c r="K32" s="66"/>
      <c r="L32" s="66"/>
      <c r="M32" s="66"/>
      <c r="N32" s="66"/>
      <c r="O32" s="66"/>
      <c r="P32" s="67"/>
      <c r="Q32" s="67"/>
      <c r="R32" s="67"/>
      <c r="S32" s="67"/>
      <c r="T32" s="108"/>
      <c r="U32" s="69"/>
      <c r="V32" s="69"/>
      <c r="W32" s="69"/>
      <c r="X32" s="69"/>
      <c r="Y32" s="69"/>
      <c r="Z32" s="70">
        <f t="shared" si="0"/>
        <v>400</v>
      </c>
      <c r="AA32" s="71"/>
      <c r="AB32" s="71"/>
      <c r="AC32" s="72">
        <f t="shared" si="1"/>
        <v>0</v>
      </c>
      <c r="AD32" s="73"/>
    </row>
    <row r="33" spans="1:30" ht="15.75">
      <c r="A33" s="3" t="s">
        <v>35</v>
      </c>
      <c r="B33" s="7">
        <v>45503</v>
      </c>
      <c r="C33" s="73">
        <v>400</v>
      </c>
      <c r="D33" s="62"/>
      <c r="E33" s="105"/>
      <c r="F33" s="62"/>
      <c r="G33" s="93"/>
      <c r="H33" s="93"/>
      <c r="I33" s="93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08"/>
      <c r="U33" s="69"/>
      <c r="V33" s="69"/>
      <c r="W33" s="69"/>
      <c r="X33" s="69"/>
      <c r="Y33" s="69"/>
      <c r="Z33" s="70">
        <f t="shared" si="0"/>
        <v>400</v>
      </c>
      <c r="AA33" s="71"/>
      <c r="AB33" s="71"/>
      <c r="AC33" s="72">
        <f t="shared" si="1"/>
        <v>0</v>
      </c>
      <c r="AD33" s="73"/>
    </row>
    <row r="34" spans="1:30" ht="15.75">
      <c r="A34" s="3" t="s">
        <v>36</v>
      </c>
      <c r="B34" s="7">
        <v>45504</v>
      </c>
      <c r="C34" s="73">
        <v>400</v>
      </c>
      <c r="D34" s="62"/>
      <c r="E34" s="105"/>
      <c r="F34" s="62"/>
      <c r="G34" s="93"/>
      <c r="H34" s="93"/>
      <c r="I34" s="93"/>
      <c r="J34" s="66"/>
      <c r="K34" s="66"/>
      <c r="L34" s="74"/>
      <c r="M34" s="66"/>
      <c r="N34" s="66"/>
      <c r="O34" s="66"/>
      <c r="P34" s="67"/>
      <c r="Q34" s="67"/>
      <c r="R34" s="67"/>
      <c r="S34" s="67"/>
      <c r="T34" s="108"/>
      <c r="U34" s="69"/>
      <c r="V34" s="69"/>
      <c r="W34" s="69"/>
      <c r="X34" s="69"/>
      <c r="Y34" s="69"/>
      <c r="Z34" s="70">
        <f t="shared" si="0"/>
        <v>400</v>
      </c>
      <c r="AA34" s="71"/>
      <c r="AB34" s="71"/>
      <c r="AC34" s="72"/>
      <c r="AD34" s="73"/>
    </row>
    <row r="35" spans="1:30">
      <c r="A35" s="119" t="s">
        <v>41</v>
      </c>
      <c r="B35" s="119"/>
      <c r="C35" s="17">
        <f>SUM(C4:C34)</f>
        <v>8948</v>
      </c>
      <c r="D35" s="17">
        <f t="shared" ref="D35:Z35" si="2">SUM(D4:D34)</f>
        <v>2060</v>
      </c>
      <c r="E35" s="17">
        <f t="shared" si="2"/>
        <v>2140</v>
      </c>
      <c r="F35" s="17">
        <f t="shared" si="2"/>
        <v>0</v>
      </c>
      <c r="G35" s="17">
        <f t="shared" si="2"/>
        <v>0</v>
      </c>
      <c r="H35" s="17">
        <f t="shared" si="2"/>
        <v>0</v>
      </c>
      <c r="I35" s="17">
        <f t="shared" si="2"/>
        <v>705</v>
      </c>
      <c r="J35" s="17">
        <f t="shared" si="2"/>
        <v>0</v>
      </c>
      <c r="K35" s="17">
        <f t="shared" si="2"/>
        <v>0</v>
      </c>
      <c r="L35" s="17">
        <f t="shared" si="2"/>
        <v>0</v>
      </c>
      <c r="M35" s="17">
        <f t="shared" si="2"/>
        <v>0</v>
      </c>
      <c r="N35" s="17">
        <f t="shared" si="2"/>
        <v>0</v>
      </c>
      <c r="O35" s="17">
        <f t="shared" si="2"/>
        <v>1287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6635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50075</v>
      </c>
      <c r="AA35" s="17">
        <f>SUM(AA4:AA34)</f>
        <v>47595</v>
      </c>
      <c r="AB35" s="17">
        <f t="shared" ref="AB35:AC35" si="3">SUM(AB4:AB34)</f>
        <v>0</v>
      </c>
      <c r="AC35" s="17">
        <f t="shared" si="3"/>
        <v>47595</v>
      </c>
      <c r="AD35" s="43">
        <f>AC35-Z35</f>
        <v>-2480</v>
      </c>
    </row>
    <row r="36" spans="1:30">
      <c r="A36" s="127" t="s">
        <v>44</v>
      </c>
      <c r="B36" s="127"/>
      <c r="C36" s="97">
        <v>7500</v>
      </c>
      <c r="D36" s="97">
        <v>4500</v>
      </c>
      <c r="E36" s="97">
        <v>3300</v>
      </c>
      <c r="F36" s="97">
        <v>1000</v>
      </c>
      <c r="G36" s="97">
        <v>1500</v>
      </c>
      <c r="H36" s="97">
        <v>0</v>
      </c>
      <c r="I36" s="97">
        <v>0</v>
      </c>
      <c r="J36" s="97">
        <v>1500</v>
      </c>
      <c r="K36" s="97">
        <v>0</v>
      </c>
      <c r="L36" s="97">
        <v>700</v>
      </c>
      <c r="M36" s="97">
        <v>0</v>
      </c>
      <c r="N36" s="97">
        <v>850</v>
      </c>
      <c r="O36" s="97">
        <v>0</v>
      </c>
      <c r="P36" s="97">
        <v>0</v>
      </c>
      <c r="Q36" s="97"/>
      <c r="R36" s="97">
        <v>600</v>
      </c>
      <c r="S36" s="97">
        <v>0</v>
      </c>
      <c r="T36" s="97">
        <v>13000</v>
      </c>
      <c r="U36" s="97">
        <v>17600</v>
      </c>
      <c r="V36" s="97">
        <v>6635</v>
      </c>
      <c r="W36" s="97">
        <v>10000</v>
      </c>
      <c r="X36" s="97">
        <v>700</v>
      </c>
      <c r="Y36" s="97"/>
      <c r="Z36" s="97">
        <f>SUM(C36:Y36)</f>
        <v>69385</v>
      </c>
      <c r="AA36" s="97">
        <v>47000</v>
      </c>
      <c r="AB36" s="97"/>
      <c r="AC36" s="97"/>
      <c r="AD36" s="36">
        <f>AA36-Z36</f>
        <v>-22385</v>
      </c>
    </row>
    <row r="37" spans="1:30">
      <c r="A37" s="128" t="s">
        <v>45</v>
      </c>
      <c r="B37" s="128"/>
      <c r="C37" s="98">
        <f>C36-C35</f>
        <v>-1448</v>
      </c>
      <c r="D37" s="98">
        <f t="shared" ref="D37:Y37" si="4">D36-D35</f>
        <v>2440</v>
      </c>
      <c r="E37" s="98">
        <f t="shared" si="4"/>
        <v>1160</v>
      </c>
      <c r="F37" s="98">
        <f t="shared" si="4"/>
        <v>1000</v>
      </c>
      <c r="G37" s="98">
        <f t="shared" si="4"/>
        <v>1500</v>
      </c>
      <c r="H37" s="98">
        <f t="shared" si="4"/>
        <v>0</v>
      </c>
      <c r="I37" s="98">
        <f t="shared" si="4"/>
        <v>-705</v>
      </c>
      <c r="J37" s="98">
        <f t="shared" si="4"/>
        <v>1500</v>
      </c>
      <c r="K37" s="98">
        <f t="shared" si="4"/>
        <v>0</v>
      </c>
      <c r="L37" s="98">
        <f t="shared" si="4"/>
        <v>700</v>
      </c>
      <c r="M37" s="98">
        <f t="shared" si="4"/>
        <v>0</v>
      </c>
      <c r="N37" s="98">
        <f t="shared" si="4"/>
        <v>850</v>
      </c>
      <c r="O37" s="98">
        <f t="shared" si="4"/>
        <v>-1287</v>
      </c>
      <c r="P37" s="98">
        <f t="shared" si="4"/>
        <v>0</v>
      </c>
      <c r="Q37" s="98">
        <f t="shared" si="4"/>
        <v>0</v>
      </c>
      <c r="R37" s="98">
        <f t="shared" si="4"/>
        <v>600</v>
      </c>
      <c r="S37" s="98">
        <f t="shared" si="4"/>
        <v>0</v>
      </c>
      <c r="T37" s="98">
        <f t="shared" si="4"/>
        <v>13000</v>
      </c>
      <c r="U37" s="98">
        <f t="shared" si="4"/>
        <v>0</v>
      </c>
      <c r="V37" s="98">
        <f t="shared" si="4"/>
        <v>0</v>
      </c>
      <c r="W37" s="98">
        <f t="shared" si="4"/>
        <v>0</v>
      </c>
      <c r="X37" s="98">
        <f t="shared" si="4"/>
        <v>0</v>
      </c>
      <c r="Y37" s="98">
        <f t="shared" si="4"/>
        <v>0</v>
      </c>
      <c r="Z37" s="98"/>
      <c r="AA37" s="98"/>
      <c r="AB37" s="98"/>
      <c r="AC37" s="98"/>
      <c r="AD37" s="98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Апрель 2024</vt:lpstr>
      <vt:lpstr>Май 2024</vt:lpstr>
      <vt:lpstr>Июнь 2024</vt:lpstr>
      <vt:lpstr>Июль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2024-07-09T06:37:49Z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