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24000" windowHeight="11010" activeTab="2"/>
  </bookViews>
  <sheets>
    <sheet name="Апрель 2024" sheetId="1" r:id="rId1"/>
    <sheet name="Май 2024" sheetId="2" r:id="rId2"/>
    <sheet name="Июнь 2024" sheetId="3" r:id="rId3"/>
  </sheets>
  <calcPr calcId="125725"/>
</workbook>
</file>

<file path=xl/calcChain.xml><?xml version="1.0" encoding="utf-8"?>
<calcChain xmlns="http://schemas.openxmlformats.org/spreadsheetml/2006/main">
  <c r="D33" i="2"/>
  <c r="D35" s="1"/>
  <c r="D34" i="3"/>
  <c r="E34"/>
  <c r="F34"/>
  <c r="G34"/>
  <c r="H34"/>
  <c r="I34"/>
  <c r="J34"/>
  <c r="K34"/>
  <c r="L34"/>
  <c r="M34"/>
  <c r="N34"/>
  <c r="O34"/>
  <c r="P34"/>
  <c r="Q34"/>
  <c r="R34"/>
  <c r="S34"/>
  <c r="T34"/>
  <c r="U34"/>
  <c r="V34"/>
  <c r="W34"/>
  <c r="X34"/>
  <c r="Y34"/>
  <c r="C34"/>
  <c r="AB34"/>
  <c r="AA34"/>
  <c r="AC33"/>
  <c r="Z33"/>
  <c r="AC32"/>
  <c r="Z32"/>
  <c r="AC31"/>
  <c r="Z31"/>
  <c r="AC30"/>
  <c r="Z30"/>
  <c r="AC29"/>
  <c r="Z29"/>
  <c r="AC28"/>
  <c r="Z28"/>
  <c r="AC27"/>
  <c r="Z27"/>
  <c r="AC26"/>
  <c r="Z26"/>
  <c r="AC25"/>
  <c r="Z25"/>
  <c r="AC24"/>
  <c r="Z24"/>
  <c r="AC23"/>
  <c r="Z23"/>
  <c r="AC22"/>
  <c r="Z22"/>
  <c r="AC21"/>
  <c r="Z21"/>
  <c r="AC20"/>
  <c r="Z20"/>
  <c r="AC19"/>
  <c r="Z19"/>
  <c r="AC18"/>
  <c r="Z18"/>
  <c r="AC17"/>
  <c r="Z17"/>
  <c r="AC16"/>
  <c r="Z16"/>
  <c r="AC15"/>
  <c r="Z15"/>
  <c r="AC14"/>
  <c r="Z14"/>
  <c r="AC13"/>
  <c r="Z13"/>
  <c r="AC12"/>
  <c r="Z12"/>
  <c r="AC11"/>
  <c r="Z11"/>
  <c r="AC10"/>
  <c r="Z10"/>
  <c r="AC9"/>
  <c r="Z9"/>
  <c r="AC8"/>
  <c r="Z8"/>
  <c r="AC7"/>
  <c r="Z7"/>
  <c r="AC6"/>
  <c r="Z6"/>
  <c r="AC5"/>
  <c r="Z5"/>
  <c r="AC4"/>
  <c r="Z4"/>
  <c r="C35" i="2"/>
  <c r="C25"/>
  <c r="Z25" s="1"/>
  <c r="C24"/>
  <c r="Z24" s="1"/>
  <c r="I20"/>
  <c r="Z20" s="1"/>
  <c r="C17"/>
  <c r="C16"/>
  <c r="Z16" s="1"/>
  <c r="AB35"/>
  <c r="AA35"/>
  <c r="Y35"/>
  <c r="X35"/>
  <c r="W35"/>
  <c r="V35"/>
  <c r="U35"/>
  <c r="T35"/>
  <c r="S35"/>
  <c r="R35"/>
  <c r="Q35"/>
  <c r="P35"/>
  <c r="O35"/>
  <c r="N35"/>
  <c r="M35"/>
  <c r="L35"/>
  <c r="K35"/>
  <c r="J35"/>
  <c r="I35"/>
  <c r="H35"/>
  <c r="G35"/>
  <c r="F35"/>
  <c r="E35"/>
  <c r="AC34"/>
  <c r="Z34"/>
  <c r="AC33"/>
  <c r="AC32"/>
  <c r="Z32"/>
  <c r="AC31"/>
  <c r="Z31"/>
  <c r="AC30"/>
  <c r="Z30"/>
  <c r="AC29"/>
  <c r="Z29"/>
  <c r="AC28"/>
  <c r="Z28"/>
  <c r="AC27"/>
  <c r="Z27"/>
  <c r="AC26"/>
  <c r="Z26"/>
  <c r="AC25"/>
  <c r="AC24"/>
  <c r="AC23"/>
  <c r="AC35" s="1"/>
  <c r="Z23"/>
  <c r="AC22"/>
  <c r="Z22"/>
  <c r="AC21"/>
  <c r="Z21"/>
  <c r="AC20"/>
  <c r="AC19"/>
  <c r="Z19"/>
  <c r="AC18"/>
  <c r="Z18"/>
  <c r="AC17"/>
  <c r="AC16"/>
  <c r="AC15"/>
  <c r="Z15"/>
  <c r="AC14"/>
  <c r="Z14"/>
  <c r="AC13"/>
  <c r="Z13"/>
  <c r="AC12"/>
  <c r="Z12"/>
  <c r="AC11"/>
  <c r="Z11"/>
  <c r="AC10"/>
  <c r="Z10"/>
  <c r="C10"/>
  <c r="AC9"/>
  <c r="Z9"/>
  <c r="AC8"/>
  <c r="Z8"/>
  <c r="AC7"/>
  <c r="Z7"/>
  <c r="AC6"/>
  <c r="Z6"/>
  <c r="AC5"/>
  <c r="Z5"/>
  <c r="AC4"/>
  <c r="Z4"/>
  <c r="AD34" i="1"/>
  <c r="AC34"/>
  <c r="AB34"/>
  <c r="AA34"/>
  <c r="Z34"/>
  <c r="Y34"/>
  <c r="X34"/>
  <c r="W34"/>
  <c r="V34"/>
  <c r="U34"/>
  <c r="T34"/>
  <c r="S34"/>
  <c r="R34"/>
  <c r="Q34"/>
  <c r="P34"/>
  <c r="O34"/>
  <c r="N34"/>
  <c r="M34"/>
  <c r="L34"/>
  <c r="K34"/>
  <c r="J34"/>
  <c r="I34"/>
  <c r="H34"/>
  <c r="G34"/>
  <c r="F34"/>
  <c r="E34"/>
  <c r="D34"/>
  <c r="C34"/>
  <c r="AC33"/>
  <c r="Z33"/>
  <c r="AC32"/>
  <c r="Z32"/>
  <c r="AC31"/>
  <c r="Z31"/>
  <c r="AC30"/>
  <c r="Z30"/>
  <c r="AC29"/>
  <c r="Z29"/>
  <c r="AC28"/>
  <c r="Z28"/>
  <c r="AC27"/>
  <c r="Z27"/>
  <c r="AC26"/>
  <c r="Z26"/>
  <c r="AC25"/>
  <c r="Z25"/>
  <c r="AC24"/>
  <c r="Z24"/>
  <c r="AC23"/>
  <c r="Z23"/>
  <c r="AC22"/>
  <c r="Z22"/>
  <c r="AC21"/>
  <c r="Z21"/>
  <c r="AC20"/>
  <c r="Z20"/>
  <c r="AC19"/>
  <c r="Z19"/>
  <c r="C19"/>
  <c r="AC18"/>
  <c r="Z18"/>
  <c r="AC17"/>
  <c r="Z17"/>
  <c r="AC16"/>
  <c r="Z16"/>
  <c r="AC15"/>
  <c r="Z15"/>
  <c r="C15"/>
  <c r="AC14"/>
  <c r="Z14"/>
  <c r="C14"/>
  <c r="AC13"/>
  <c r="Z13"/>
  <c r="AC12"/>
  <c r="Z12"/>
  <c r="S12"/>
  <c r="AC11"/>
  <c r="Z11"/>
  <c r="AC10"/>
  <c r="Z10"/>
  <c r="AC9"/>
  <c r="Z9"/>
  <c r="AC8"/>
  <c r="AA8"/>
  <c r="Z8"/>
  <c r="AC7"/>
  <c r="Z7"/>
  <c r="R7"/>
  <c r="AC6"/>
  <c r="Z6"/>
  <c r="AC5"/>
  <c r="Z5"/>
  <c r="AC4"/>
  <c r="Z4"/>
  <c r="Z33" i="2" l="1"/>
  <c r="Z35" s="1"/>
  <c r="AD35" s="1"/>
  <c r="Z34" i="3"/>
  <c r="AC34"/>
  <c r="Z17" i="2"/>
  <c r="AD34" i="3" l="1"/>
</calcChain>
</file>

<file path=xl/comments1.xml><?xml version="1.0" encoding="utf-8"?>
<comments xmlns="http://schemas.openxmlformats.org/spreadsheetml/2006/main">
  <authors>
    <author>Собянин Евгений Андреевич</author>
    <author>easob</author>
  </authors>
  <commentList>
    <comment ref="AB25" authorId="0">
      <text>
        <r>
          <rPr>
            <b/>
            <sz val="9"/>
            <rFont val="Tahoma"/>
            <charset val="1"/>
          </rPr>
          <t>Собянин Евгений Андреевич:</t>
        </r>
        <r>
          <rPr>
            <sz val="9"/>
            <rFont val="Tahoma"/>
            <charset val="1"/>
          </rPr>
          <t xml:space="preserve">
Спор
</t>
        </r>
      </text>
    </comment>
    <comment ref="O30" authorId="1">
      <text>
        <r>
          <rPr>
            <b/>
            <sz val="9"/>
            <rFont val="Times New Roman"/>
            <charset val="134"/>
          </rPr>
          <t>easob:</t>
        </r>
        <r>
          <rPr>
            <sz val="9"/>
            <rFont val="Times New Roman"/>
            <charset val="134"/>
          </rPr>
          <t xml:space="preserve">
Беспроводные наушники
</t>
        </r>
      </text>
    </comment>
  </commentList>
</comments>
</file>

<file path=xl/comments2.xml><?xml version="1.0" encoding="utf-8"?>
<comments xmlns="http://schemas.openxmlformats.org/spreadsheetml/2006/main">
  <authors>
    <author>Собянин Евгений Андреевич</author>
  </authors>
  <commentList>
    <comment ref="I7" authorId="0">
      <text>
        <r>
          <rPr>
            <b/>
            <sz val="9"/>
            <color indexed="81"/>
            <rFont val="Tahoma"/>
            <charset val="1"/>
          </rPr>
          <t xml:space="preserve">Доставка ключей
</t>
        </r>
      </text>
    </comment>
  </commentList>
</comments>
</file>

<file path=xl/sharedStrings.xml><?xml version="1.0" encoding="utf-8"?>
<sst xmlns="http://schemas.openxmlformats.org/spreadsheetml/2006/main" count="205" uniqueCount="43">
  <si>
    <t>Доходы - Расходы Апрель 2024</t>
  </si>
  <si>
    <t>День недели</t>
  </si>
  <si>
    <t>Дата</t>
  </si>
  <si>
    <t>Еда</t>
  </si>
  <si>
    <t>Транспорт</t>
  </si>
  <si>
    <t>Покупки</t>
  </si>
  <si>
    <t>Незапланированные расходы</t>
  </si>
  <si>
    <t>Ежемесячные платежи</t>
  </si>
  <si>
    <t>Доходы</t>
  </si>
  <si>
    <t>Сальдо</t>
  </si>
  <si>
    <t>Обед</t>
  </si>
  <si>
    <t>Магазин</t>
  </si>
  <si>
    <t>Доставка/Кафе</t>
  </si>
  <si>
    <t>Еда (иное)</t>
  </si>
  <si>
    <t>Бензин</t>
  </si>
  <si>
    <t>Парковка</t>
  </si>
  <si>
    <t>Такси</t>
  </si>
  <si>
    <t>Теннис</t>
  </si>
  <si>
    <t>Одежда</t>
  </si>
  <si>
    <t>Снюс</t>
  </si>
  <si>
    <t>Книги</t>
  </si>
  <si>
    <t>Парикмахерская</t>
  </si>
  <si>
    <t>Иное</t>
  </si>
  <si>
    <t>Пьянка дома</t>
  </si>
  <si>
    <t>Пьянка не дома</t>
  </si>
  <si>
    <t>Подарки</t>
  </si>
  <si>
    <t>Здоровье</t>
  </si>
  <si>
    <t>Яндеркс-Практикум</t>
  </si>
  <si>
    <t>Академия-ТОП</t>
  </si>
  <si>
    <t>Ноутбук</t>
  </si>
  <si>
    <t>Сотовая связь</t>
  </si>
  <si>
    <t>Всего расходов</t>
  </si>
  <si>
    <t>Дирекция</t>
  </si>
  <si>
    <t>Всего Доходов</t>
  </si>
  <si>
    <t>Пн</t>
  </si>
  <si>
    <t>Вт</t>
  </si>
  <si>
    <t>Ср</t>
  </si>
  <si>
    <t>Чт</t>
  </si>
  <si>
    <t>Пт</t>
  </si>
  <si>
    <t>Сб</t>
  </si>
  <si>
    <t>Вс</t>
  </si>
  <si>
    <t>Итого за месяц</t>
  </si>
  <si>
    <t>Доходы - Расходы Май 2024</t>
  </si>
</sst>
</file>

<file path=xl/styles.xml><?xml version="1.0" encoding="utf-8"?>
<styleSheet xmlns="http://schemas.openxmlformats.org/spreadsheetml/2006/main">
  <numFmts count="1">
    <numFmt numFmtId="164" formatCode="dd\.mm\.yyyy"/>
  </numFmts>
  <fonts count="16">
    <font>
      <sz val="11"/>
      <color theme="1"/>
      <name val="Calibri"/>
      <charset val="134"/>
      <scheme val="minor"/>
    </font>
    <font>
      <sz val="20"/>
      <color theme="1"/>
      <name val="Calibri"/>
      <charset val="134"/>
      <scheme val="minor"/>
    </font>
    <font>
      <sz val="11"/>
      <name val="Calibri"/>
      <charset val="204"/>
      <scheme val="minor"/>
    </font>
    <font>
      <sz val="12"/>
      <name val="Times New Roman"/>
      <charset val="204"/>
    </font>
    <font>
      <sz val="11"/>
      <color rgb="FF006100"/>
      <name val="Calibri"/>
      <charset val="134"/>
      <scheme val="minor"/>
    </font>
    <font>
      <sz val="12"/>
      <color rgb="FF9C6500"/>
      <name val="Times New Roman"/>
      <charset val="204"/>
    </font>
    <font>
      <sz val="12"/>
      <color rgb="FF9C0006"/>
      <name val="Times New Roman"/>
      <charset val="204"/>
    </font>
    <font>
      <b/>
      <sz val="9"/>
      <name val="Times New Roman"/>
      <charset val="134"/>
    </font>
    <font>
      <sz val="9"/>
      <name val="Tahoma"/>
      <charset val="1"/>
    </font>
    <font>
      <b/>
      <sz val="9"/>
      <name val="Tahoma"/>
      <charset val="1"/>
    </font>
    <font>
      <sz val="9"/>
      <name val="Times New Roman"/>
      <charset val="134"/>
    </font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1"/>
      <color rgb="FF006100"/>
      <name val="Calibri"/>
      <family val="2"/>
      <charset val="204"/>
      <scheme val="minor"/>
    </font>
    <font>
      <sz val="12"/>
      <color rgb="FF9C6500"/>
      <name val="Times New Roman"/>
      <family val="1"/>
      <charset val="204"/>
    </font>
    <font>
      <b/>
      <sz val="9"/>
      <color indexed="81"/>
      <name val="Tahoma"/>
      <charset val="1"/>
    </font>
  </fonts>
  <fills count="22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88402966399123"/>
        <bgColor indexed="64"/>
      </patternFill>
    </fill>
    <fill>
      <patternFill patternType="solid">
        <fgColor rgb="FFFD5C0C"/>
        <bgColor indexed="64"/>
      </patternFill>
    </fill>
    <fill>
      <patternFill patternType="solid">
        <fgColor theme="4" tint="0.39991454817346722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88402966399123"/>
        <bgColor indexed="64"/>
      </patternFill>
    </fill>
    <fill>
      <patternFill patternType="solid">
        <fgColor theme="7" tint="0.39991454817346722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4" fillId="4" borderId="0" applyNumberFormat="0" applyBorder="0" applyAlignment="0" applyProtection="0">
      <alignment vertical="center"/>
    </xf>
    <xf numFmtId="0" fontId="6" fillId="6" borderId="0" applyNumberFormat="0" applyBorder="0" applyAlignment="0" applyProtection="0"/>
    <xf numFmtId="0" fontId="5" fillId="5" borderId="0" applyNumberFormat="0" applyBorder="0" applyAlignment="0" applyProtection="0"/>
  </cellStyleXfs>
  <cellXfs count="101">
    <xf numFmtId="0" fontId="0" fillId="0" borderId="0" xfId="0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1" xfId="0" applyBorder="1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164" fontId="0" fillId="0" borderId="1" xfId="0" applyNumberFormat="1" applyBorder="1"/>
    <xf numFmtId="0" fontId="2" fillId="2" borderId="1" xfId="1" applyFont="1" applyFill="1" applyBorder="1" applyAlignment="1"/>
    <xf numFmtId="0" fontId="2" fillId="2" borderId="1" xfId="0" applyFont="1" applyFill="1" applyBorder="1"/>
    <xf numFmtId="0" fontId="2" fillId="3" borderId="1" xfId="1" applyFont="1" applyFill="1" applyBorder="1" applyAlignment="1"/>
    <xf numFmtId="0" fontId="3" fillId="3" borderId="1" xfId="2" applyFont="1" applyFill="1" applyBorder="1"/>
    <xf numFmtId="0" fontId="4" fillId="4" borderId="1" xfId="1" applyBorder="1" applyAlignment="1"/>
    <xf numFmtId="0" fontId="2" fillId="3" borderId="1" xfId="0" applyFont="1" applyFill="1" applyBorder="1"/>
    <xf numFmtId="0" fontId="3" fillId="2" borderId="1" xfId="2" applyFont="1" applyFill="1" applyBorder="1"/>
    <xf numFmtId="0" fontId="5" fillId="5" borderId="1" xfId="3" applyBorder="1"/>
    <xf numFmtId="0" fontId="6" fillId="6" borderId="1" xfId="2" applyBorder="1"/>
    <xf numFmtId="0" fontId="0" fillId="2" borderId="1" xfId="0" applyNumberFormat="1" applyFill="1" applyBorder="1"/>
    <xf numFmtId="0" fontId="0" fillId="8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 wrapText="1"/>
    </xf>
    <xf numFmtId="0" fontId="2" fillId="10" borderId="1" xfId="0" applyFont="1" applyFill="1" applyBorder="1"/>
    <xf numFmtId="0" fontId="2" fillId="9" borderId="1" xfId="0" applyFont="1" applyFill="1" applyBorder="1"/>
    <xf numFmtId="0" fontId="2" fillId="11" borderId="1" xfId="0" applyFont="1" applyFill="1" applyBorder="1"/>
    <xf numFmtId="0" fontId="2" fillId="10" borderId="0" xfId="0" applyFont="1" applyFill="1"/>
    <xf numFmtId="0" fontId="5" fillId="5" borderId="1" xfId="3" applyBorder="1" applyAlignment="1"/>
    <xf numFmtId="0" fontId="3" fillId="10" borderId="1" xfId="2" applyFont="1" applyFill="1" applyBorder="1"/>
    <xf numFmtId="0" fontId="2" fillId="10" borderId="1" xfId="1" applyFont="1" applyFill="1" applyBorder="1" applyAlignment="1"/>
    <xf numFmtId="0" fontId="0" fillId="9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 wrapText="1"/>
    </xf>
    <xf numFmtId="0" fontId="0" fillId="12" borderId="1" xfId="0" applyFill="1" applyBorder="1" applyAlignment="1">
      <alignment horizontal="center" vertical="center"/>
    </xf>
    <xf numFmtId="0" fontId="3" fillId="9" borderId="1" xfId="3" applyFont="1" applyFill="1" applyBorder="1"/>
    <xf numFmtId="0" fontId="2" fillId="13" borderId="1" xfId="0" applyFont="1" applyFill="1" applyBorder="1"/>
    <xf numFmtId="0" fontId="2" fillId="13" borderId="0" xfId="0" applyFont="1" applyFill="1"/>
    <xf numFmtId="0" fontId="2" fillId="9" borderId="1" xfId="1" applyFont="1" applyFill="1" applyBorder="1" applyAlignment="1"/>
    <xf numFmtId="0" fontId="3" fillId="9" borderId="1" xfId="2" applyFont="1" applyFill="1" applyBorder="1"/>
    <xf numFmtId="0" fontId="0" fillId="14" borderId="3" xfId="0" applyFill="1" applyBorder="1"/>
    <xf numFmtId="0" fontId="0" fillId="7" borderId="1" xfId="0" applyFill="1" applyBorder="1"/>
    <xf numFmtId="0" fontId="0" fillId="14" borderId="4" xfId="0" applyFill="1" applyBorder="1" applyAlignment="1">
      <alignment horizontal="center" vertical="center"/>
    </xf>
    <xf numFmtId="0" fontId="0" fillId="15" borderId="1" xfId="0" applyFill="1" applyBorder="1"/>
    <xf numFmtId="0" fontId="2" fillId="14" borderId="4" xfId="0" applyNumberFormat="1" applyFont="1" applyFill="1" applyBorder="1"/>
    <xf numFmtId="0" fontId="2" fillId="16" borderId="1" xfId="0" applyFont="1" applyFill="1" applyBorder="1"/>
    <xf numFmtId="0" fontId="2" fillId="16" borderId="1" xfId="0" applyNumberFormat="1" applyFont="1" applyFill="1" applyBorder="1"/>
    <xf numFmtId="0" fontId="2" fillId="17" borderId="1" xfId="1" applyFont="1" applyFill="1" applyBorder="1" applyAlignment="1"/>
    <xf numFmtId="0" fontId="0" fillId="18" borderId="1" xfId="0" applyFill="1" applyBorder="1"/>
    <xf numFmtId="0" fontId="0" fillId="2" borderId="1" xfId="0" applyFill="1" applyBorder="1"/>
    <xf numFmtId="0" fontId="0" fillId="3" borderId="1" xfId="0" applyFill="1" applyBorder="1"/>
    <xf numFmtId="0" fontId="6" fillId="6" borderId="1" xfId="2" applyBorder="1" applyAlignment="1"/>
    <xf numFmtId="0" fontId="0" fillId="3" borderId="1" xfId="0" applyNumberFormat="1" applyFill="1" applyBorder="1"/>
    <xf numFmtId="0" fontId="0" fillId="8" borderId="1" xfId="0" applyFill="1" applyBorder="1"/>
    <xf numFmtId="0" fontId="0" fillId="9" borderId="1" xfId="0" applyFill="1" applyBorder="1"/>
    <xf numFmtId="0" fontId="0" fillId="8" borderId="0" xfId="0" applyFill="1"/>
    <xf numFmtId="0" fontId="0" fillId="8" borderId="1" xfId="0" applyNumberFormat="1" applyFill="1" applyBorder="1"/>
    <xf numFmtId="0" fontId="0" fillId="9" borderId="1" xfId="0" applyNumberFormat="1" applyFill="1" applyBorder="1"/>
    <xf numFmtId="0" fontId="0" fillId="12" borderId="1" xfId="0" applyFill="1" applyBorder="1"/>
    <xf numFmtId="0" fontId="0" fillId="13" borderId="0" xfId="0" applyFill="1"/>
    <xf numFmtId="0" fontId="0" fillId="12" borderId="1" xfId="0" applyNumberFormat="1" applyFill="1" applyBorder="1"/>
    <xf numFmtId="0" fontId="0" fillId="14" borderId="4" xfId="0" applyNumberFormat="1" applyFill="1" applyBorder="1"/>
    <xf numFmtId="0" fontId="0" fillId="15" borderId="1" xfId="0" applyNumberFormat="1" applyFill="1" applyBorder="1"/>
    <xf numFmtId="0" fontId="0" fillId="14" borderId="1" xfId="0" applyNumberFormat="1" applyFill="1" applyBorder="1"/>
    <xf numFmtId="0" fontId="2" fillId="19" borderId="1" xfId="0" applyFont="1" applyFill="1" applyBorder="1"/>
    <xf numFmtId="0" fontId="0" fillId="19" borderId="0" xfId="0" applyFill="1"/>
    <xf numFmtId="0" fontId="11" fillId="2" borderId="1" xfId="1" applyFont="1" applyFill="1" applyBorder="1" applyAlignment="1"/>
    <xf numFmtId="0" fontId="11" fillId="2" borderId="1" xfId="0" applyFont="1" applyFill="1" applyBorder="1"/>
    <xf numFmtId="0" fontId="11" fillId="20" borderId="1" xfId="1" applyFont="1" applyFill="1" applyBorder="1" applyAlignment="1"/>
    <xf numFmtId="0" fontId="12" fillId="20" borderId="1" xfId="2" applyFont="1" applyFill="1" applyBorder="1"/>
    <xf numFmtId="0" fontId="11" fillId="20" borderId="1" xfId="0" applyFont="1" applyFill="1" applyBorder="1"/>
    <xf numFmtId="0" fontId="11" fillId="19" borderId="1" xfId="0" applyFont="1" applyFill="1" applyBorder="1"/>
    <xf numFmtId="0" fontId="11" fillId="9" borderId="1" xfId="0" applyFont="1" applyFill="1" applyBorder="1"/>
    <xf numFmtId="0" fontId="12" fillId="9" borderId="1" xfId="3" applyFont="1" applyFill="1" applyBorder="1"/>
    <xf numFmtId="0" fontId="11" fillId="13" borderId="1" xfId="0" applyFont="1" applyFill="1" applyBorder="1"/>
    <xf numFmtId="0" fontId="11" fillId="14" borderId="4" xfId="0" applyNumberFormat="1" applyFont="1" applyFill="1" applyBorder="1"/>
    <xf numFmtId="0" fontId="11" fillId="21" borderId="1" xfId="0" applyFont="1" applyFill="1" applyBorder="1"/>
    <xf numFmtId="0" fontId="11" fillId="16" borderId="1" xfId="0" applyNumberFormat="1" applyFont="1" applyFill="1" applyBorder="1"/>
    <xf numFmtId="0" fontId="11" fillId="7" borderId="1" xfId="0" applyFont="1" applyFill="1" applyBorder="1"/>
    <xf numFmtId="0" fontId="11" fillId="19" borderId="1" xfId="1" applyFont="1" applyFill="1" applyBorder="1" applyAlignment="1"/>
    <xf numFmtId="0" fontId="11" fillId="13" borderId="0" xfId="0" applyFont="1" applyFill="1"/>
    <xf numFmtId="0" fontId="11" fillId="21" borderId="1" xfId="1" applyFont="1" applyFill="1" applyBorder="1" applyAlignment="1"/>
    <xf numFmtId="0" fontId="12" fillId="2" borderId="1" xfId="2" applyFont="1" applyFill="1" applyBorder="1"/>
    <xf numFmtId="0" fontId="12" fillId="20" borderId="1" xfId="3" applyFont="1" applyFill="1" applyBorder="1"/>
    <xf numFmtId="0" fontId="11" fillId="9" borderId="1" xfId="1" applyFont="1" applyFill="1" applyBorder="1" applyAlignment="1"/>
    <xf numFmtId="0" fontId="11" fillId="19" borderId="0" xfId="0" applyFont="1" applyFill="1"/>
    <xf numFmtId="0" fontId="12" fillId="19" borderId="1" xfId="3" applyFont="1" applyFill="1" applyBorder="1" applyAlignment="1"/>
    <xf numFmtId="0" fontId="12" fillId="2" borderId="1" xfId="3" applyFont="1" applyFill="1" applyBorder="1"/>
    <xf numFmtId="0" fontId="12" fillId="9" borderId="1" xfId="2" applyFont="1" applyFill="1" applyBorder="1"/>
    <xf numFmtId="0" fontId="12" fillId="13" borderId="1" xfId="3" applyFont="1" applyFill="1" applyBorder="1" applyAlignment="1"/>
    <xf numFmtId="0" fontId="12" fillId="19" borderId="1" xfId="2" applyFont="1" applyFill="1" applyBorder="1"/>
    <xf numFmtId="0" fontId="12" fillId="19" borderId="1" xfId="3" applyFont="1" applyFill="1" applyBorder="1"/>
    <xf numFmtId="0" fontId="11" fillId="7" borderId="1" xfId="1" applyFont="1" applyFill="1" applyBorder="1" applyAlignment="1"/>
    <xf numFmtId="0" fontId="12" fillId="7" borderId="1" xfId="2" applyFont="1" applyFill="1" applyBorder="1" applyAlignment="1"/>
    <xf numFmtId="0" fontId="12" fillId="7" borderId="1" xfId="3" applyFont="1" applyFill="1" applyBorder="1"/>
    <xf numFmtId="0" fontId="12" fillId="7" borderId="1" xfId="2" applyFont="1" applyFill="1" applyBorder="1"/>
    <xf numFmtId="0" fontId="13" fillId="4" borderId="1" xfId="1" applyFont="1" applyBorder="1" applyAlignment="1"/>
    <xf numFmtId="0" fontId="14" fillId="5" borderId="1" xfId="3" applyFont="1" applyBorder="1" applyAlignment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12" borderId="2" xfId="0" applyFill="1" applyBorder="1" applyAlignment="1">
      <alignment horizontal="center"/>
    </xf>
    <xf numFmtId="0" fontId="0" fillId="15" borderId="2" xfId="0" applyFill="1" applyBorder="1" applyAlignment="1">
      <alignment horizontal="center"/>
    </xf>
  </cellXfs>
  <cellStyles count="4">
    <cellStyle name="Нейтральный" xfId="3" builtinId="28"/>
    <cellStyle name="Обычный" xfId="0" builtinId="0"/>
    <cellStyle name="Плохой" xfId="2" builtinId="27"/>
    <cellStyle name="Хороший" xfId="1" builtinId="26"/>
  </cellStyles>
  <dxfs count="0"/>
  <tableStyles count="0" defaultTableStyle="TableStyleMedium2" defaultPivotStyle="PivotStyleLight16"/>
  <colors>
    <mruColors>
      <color rgb="FFFD5C0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D34"/>
  <sheetViews>
    <sheetView zoomScale="80" zoomScaleNormal="80" workbookViewId="0">
      <selection activeCell="U4" sqref="U4"/>
    </sheetView>
  </sheetViews>
  <sheetFormatPr defaultColWidth="9" defaultRowHeight="15"/>
  <cols>
    <col min="1" max="1" width="13.140625" customWidth="1"/>
    <col min="2" max="2" width="14.28515625" customWidth="1"/>
    <col min="3" max="3" width="9.140625" customWidth="1"/>
    <col min="5" max="5" width="13.7109375" customWidth="1"/>
    <col min="6" max="6" width="9.85546875" customWidth="1"/>
    <col min="8" max="8" width="9.85546875" customWidth="1"/>
    <col min="14" max="14" width="16.85546875" customWidth="1"/>
    <col min="16" max="16" width="9.5703125" customWidth="1"/>
    <col min="17" max="17" width="8.5703125" customWidth="1"/>
    <col min="18" max="18" width="11" customWidth="1"/>
    <col min="19" max="19" width="11.140625" customWidth="1"/>
    <col min="20" max="20" width="7.42578125" customWidth="1"/>
    <col min="21" max="21" width="10.42578125" customWidth="1"/>
    <col min="26" max="26" width="13" customWidth="1"/>
    <col min="27" max="27" width="9.140625" customWidth="1"/>
    <col min="29" max="29" width="15" customWidth="1"/>
    <col min="30" max="30" width="11.140625" customWidth="1"/>
  </cols>
  <sheetData>
    <row r="1" spans="1:30" ht="30.95" customHeight="1">
      <c r="A1" s="94" t="s">
        <v>0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  <c r="Z1" s="94"/>
      <c r="AA1" s="94"/>
      <c r="AB1" s="94"/>
      <c r="AC1" s="94"/>
    </row>
    <row r="2" spans="1:30">
      <c r="A2" s="1" t="s">
        <v>1</v>
      </c>
      <c r="B2" s="2" t="s">
        <v>2</v>
      </c>
      <c r="C2" s="95" t="s">
        <v>3</v>
      </c>
      <c r="D2" s="95"/>
      <c r="E2" s="95"/>
      <c r="F2" s="95"/>
      <c r="G2" s="96" t="s">
        <v>4</v>
      </c>
      <c r="H2" s="96"/>
      <c r="I2" s="96"/>
      <c r="J2" s="97" t="s">
        <v>5</v>
      </c>
      <c r="K2" s="97"/>
      <c r="L2" s="97"/>
      <c r="M2" s="97"/>
      <c r="N2" s="97"/>
      <c r="O2" s="97"/>
      <c r="P2" s="98" t="s">
        <v>6</v>
      </c>
      <c r="Q2" s="98"/>
      <c r="R2" s="98"/>
      <c r="S2" s="98"/>
      <c r="T2" s="98"/>
      <c r="U2" s="99" t="s">
        <v>7</v>
      </c>
      <c r="V2" s="99"/>
      <c r="W2" s="99"/>
      <c r="X2" s="99"/>
      <c r="Y2" s="99"/>
      <c r="Z2" s="35"/>
      <c r="AA2" s="100" t="s">
        <v>8</v>
      </c>
      <c r="AB2" s="100"/>
      <c r="AC2" s="100"/>
      <c r="AD2" s="36" t="s">
        <v>9</v>
      </c>
    </row>
    <row r="3" spans="1:30" ht="45.95" customHeight="1">
      <c r="A3" s="3"/>
      <c r="B3" s="3"/>
      <c r="C3" s="4" t="s">
        <v>10</v>
      </c>
      <c r="D3" s="4" t="s">
        <v>11</v>
      </c>
      <c r="E3" s="4" t="s">
        <v>12</v>
      </c>
      <c r="F3" s="5" t="s">
        <v>13</v>
      </c>
      <c r="G3" s="6" t="s">
        <v>14</v>
      </c>
      <c r="H3" s="6" t="s">
        <v>15</v>
      </c>
      <c r="I3" s="6" t="s">
        <v>16</v>
      </c>
      <c r="J3" s="18" t="s">
        <v>17</v>
      </c>
      <c r="K3" s="18" t="s">
        <v>18</v>
      </c>
      <c r="L3" s="18" t="s">
        <v>19</v>
      </c>
      <c r="M3" s="18" t="s">
        <v>20</v>
      </c>
      <c r="N3" s="18" t="s">
        <v>21</v>
      </c>
      <c r="O3" s="18" t="s">
        <v>22</v>
      </c>
      <c r="P3" s="19" t="s">
        <v>23</v>
      </c>
      <c r="Q3" s="19" t="s">
        <v>24</v>
      </c>
      <c r="R3" s="27" t="s">
        <v>25</v>
      </c>
      <c r="S3" s="27" t="s">
        <v>26</v>
      </c>
      <c r="T3" s="27" t="s">
        <v>22</v>
      </c>
      <c r="U3" s="28" t="s">
        <v>27</v>
      </c>
      <c r="V3" s="28" t="s">
        <v>28</v>
      </c>
      <c r="W3" s="29" t="s">
        <v>29</v>
      </c>
      <c r="X3" s="28" t="s">
        <v>30</v>
      </c>
      <c r="Y3" s="29" t="s">
        <v>22</v>
      </c>
      <c r="Z3" s="37" t="s">
        <v>31</v>
      </c>
      <c r="AA3" s="38" t="s">
        <v>32</v>
      </c>
      <c r="AB3" s="38" t="s">
        <v>22</v>
      </c>
      <c r="AC3" s="38" t="s">
        <v>33</v>
      </c>
      <c r="AD3" s="36"/>
    </row>
    <row r="4" spans="1:30" ht="15.75">
      <c r="A4" s="3" t="s">
        <v>34</v>
      </c>
      <c r="B4" s="7">
        <v>45383</v>
      </c>
      <c r="C4" s="12">
        <v>248</v>
      </c>
      <c r="D4" s="44"/>
      <c r="E4" s="44"/>
      <c r="F4" s="44"/>
      <c r="G4" s="12">
        <v>500</v>
      </c>
      <c r="H4" s="16">
        <v>103</v>
      </c>
      <c r="I4" s="45"/>
      <c r="J4" s="48"/>
      <c r="K4" s="48"/>
      <c r="L4" s="48"/>
      <c r="M4" s="48"/>
      <c r="N4" s="48"/>
      <c r="O4" s="48"/>
      <c r="P4" s="49"/>
      <c r="Q4" s="49"/>
      <c r="R4" s="15">
        <v>5000</v>
      </c>
      <c r="S4" s="49"/>
      <c r="T4" s="49"/>
      <c r="U4" s="15">
        <v>17600</v>
      </c>
      <c r="V4" s="15">
        <v>6635</v>
      </c>
      <c r="W4" s="53"/>
      <c r="X4" s="53"/>
      <c r="Y4" s="53"/>
      <c r="Z4" s="56">
        <f>SUM(C4:Y4)</f>
        <v>30086</v>
      </c>
      <c r="AA4" s="38"/>
      <c r="AB4" s="38"/>
      <c r="AC4" s="57">
        <f>SUM(AA4:AB4)</f>
        <v>0</v>
      </c>
      <c r="AD4" s="36"/>
    </row>
    <row r="5" spans="1:30">
      <c r="A5" s="3" t="s">
        <v>35</v>
      </c>
      <c r="B5" s="7">
        <v>45384</v>
      </c>
      <c r="C5" s="12">
        <v>130</v>
      </c>
      <c r="D5" s="12">
        <v>858</v>
      </c>
      <c r="E5" s="44"/>
      <c r="F5" s="44"/>
      <c r="G5" s="45"/>
      <c r="H5" s="45"/>
      <c r="I5" s="45"/>
      <c r="J5" s="48"/>
      <c r="K5" s="48"/>
      <c r="L5" s="48"/>
      <c r="M5" s="48"/>
      <c r="N5" s="48"/>
      <c r="O5" s="48"/>
      <c r="P5" s="49"/>
      <c r="Q5" s="49"/>
      <c r="R5" s="49"/>
      <c r="S5" s="49"/>
      <c r="T5" s="49"/>
      <c r="U5" s="54"/>
      <c r="V5" s="53"/>
      <c r="W5" s="53"/>
      <c r="X5" s="53"/>
      <c r="Y5" s="53"/>
      <c r="Z5" s="56">
        <f t="shared" ref="Z5:Z33" si="0">SUM(C5:Y5)</f>
        <v>988</v>
      </c>
      <c r="AA5" s="38"/>
      <c r="AB5" s="38"/>
      <c r="AC5" s="57">
        <f t="shared" ref="AC5:AC33" si="1">SUM(AA5:AB5)</f>
        <v>0</v>
      </c>
      <c r="AD5" s="36"/>
    </row>
    <row r="6" spans="1:30">
      <c r="A6" s="3" t="s">
        <v>36</v>
      </c>
      <c r="B6" s="7">
        <v>45385</v>
      </c>
      <c r="C6" s="12">
        <v>309</v>
      </c>
      <c r="D6" s="44"/>
      <c r="E6" s="44"/>
      <c r="F6" s="44"/>
      <c r="G6" s="45"/>
      <c r="H6" s="45"/>
      <c r="I6" s="45"/>
      <c r="J6" s="48"/>
      <c r="K6" s="48"/>
      <c r="L6" s="48"/>
      <c r="M6" s="48"/>
      <c r="N6" s="48"/>
      <c r="O6" s="48"/>
      <c r="P6" s="49"/>
      <c r="Q6" s="49"/>
      <c r="R6" s="49"/>
      <c r="S6" s="49"/>
      <c r="T6" s="49"/>
      <c r="U6" s="53"/>
      <c r="V6" s="53"/>
      <c r="W6" s="53"/>
      <c r="X6" s="53"/>
      <c r="Y6" s="53"/>
      <c r="Z6" s="56">
        <f t="shared" si="0"/>
        <v>309</v>
      </c>
      <c r="AA6" s="38"/>
      <c r="AB6" s="38"/>
      <c r="AC6" s="57">
        <f t="shared" si="1"/>
        <v>0</v>
      </c>
      <c r="AD6" s="36"/>
    </row>
    <row r="7" spans="1:30" ht="15.75">
      <c r="A7" s="3" t="s">
        <v>37</v>
      </c>
      <c r="B7" s="7">
        <v>45386</v>
      </c>
      <c r="C7" s="12">
        <v>298</v>
      </c>
      <c r="D7" s="16">
        <v>158</v>
      </c>
      <c r="E7" s="44"/>
      <c r="F7" s="44"/>
      <c r="G7" s="45"/>
      <c r="H7" s="45"/>
      <c r="I7" s="45"/>
      <c r="J7" s="48"/>
      <c r="K7" s="48"/>
      <c r="L7" s="48"/>
      <c r="M7" s="48"/>
      <c r="N7" s="48"/>
      <c r="O7" s="48"/>
      <c r="P7" s="49"/>
      <c r="Q7" s="49"/>
      <c r="R7" s="12">
        <f>SUM(1871+407)</f>
        <v>2278</v>
      </c>
      <c r="S7" s="49"/>
      <c r="T7" s="49"/>
      <c r="U7" s="53"/>
      <c r="V7" s="53"/>
      <c r="W7" s="53"/>
      <c r="X7" s="53"/>
      <c r="Y7" s="53"/>
      <c r="Z7" s="56">
        <f t="shared" si="0"/>
        <v>2734</v>
      </c>
      <c r="AA7" s="38"/>
      <c r="AB7" s="38"/>
      <c r="AC7" s="57">
        <f t="shared" si="1"/>
        <v>0</v>
      </c>
      <c r="AD7" s="36"/>
    </row>
    <row r="8" spans="1:30">
      <c r="A8" s="3" t="s">
        <v>38</v>
      </c>
      <c r="B8" s="7">
        <v>45387</v>
      </c>
      <c r="C8" s="12">
        <v>0</v>
      </c>
      <c r="D8" s="44"/>
      <c r="E8" s="44"/>
      <c r="F8" s="44"/>
      <c r="G8" s="45"/>
      <c r="H8" s="12">
        <v>0</v>
      </c>
      <c r="I8" s="45"/>
      <c r="J8" s="48"/>
      <c r="K8" s="50"/>
      <c r="L8" s="12">
        <v>0</v>
      </c>
      <c r="M8" s="48"/>
      <c r="N8" s="48"/>
      <c r="O8" s="48"/>
      <c r="P8" s="49"/>
      <c r="Q8" s="49"/>
      <c r="R8" s="49"/>
      <c r="S8" s="49"/>
      <c r="T8" s="49"/>
      <c r="U8" s="53"/>
      <c r="V8" s="53"/>
      <c r="W8" s="53"/>
      <c r="X8" s="53"/>
      <c r="Y8" s="53"/>
      <c r="Z8" s="56">
        <f t="shared" si="0"/>
        <v>0</v>
      </c>
      <c r="AA8" s="12">
        <f>28701.52+15727</f>
        <v>44428.52</v>
      </c>
      <c r="AB8" s="38"/>
      <c r="AC8" s="57">
        <f t="shared" si="1"/>
        <v>44428.52</v>
      </c>
      <c r="AD8" s="36"/>
    </row>
    <row r="9" spans="1:30">
      <c r="A9" s="3" t="s">
        <v>39</v>
      </c>
      <c r="B9" s="7">
        <v>45388</v>
      </c>
      <c r="C9" s="44"/>
      <c r="D9" s="44"/>
      <c r="E9" s="44"/>
      <c r="F9" s="44"/>
      <c r="G9" s="45"/>
      <c r="H9" s="45"/>
      <c r="I9" s="45"/>
      <c r="J9" s="48"/>
      <c r="K9" s="48"/>
      <c r="L9" s="48"/>
      <c r="M9" s="48"/>
      <c r="N9" s="48"/>
      <c r="O9" s="48"/>
      <c r="P9" s="49"/>
      <c r="Q9" s="49"/>
      <c r="R9" s="49"/>
      <c r="S9" s="49"/>
      <c r="T9" s="49"/>
      <c r="U9" s="53"/>
      <c r="V9" s="53"/>
      <c r="W9" s="53"/>
      <c r="X9" s="53"/>
      <c r="Y9" s="53"/>
      <c r="Z9" s="56">
        <f t="shared" si="0"/>
        <v>0</v>
      </c>
      <c r="AA9" s="38"/>
      <c r="AB9" s="38"/>
      <c r="AC9" s="57">
        <f t="shared" si="1"/>
        <v>0</v>
      </c>
      <c r="AD9" s="36"/>
    </row>
    <row r="10" spans="1:30">
      <c r="A10" s="3" t="s">
        <v>40</v>
      </c>
      <c r="B10" s="7">
        <v>45389</v>
      </c>
      <c r="C10" s="44"/>
      <c r="D10" s="44"/>
      <c r="E10" s="44"/>
      <c r="F10" s="44"/>
      <c r="G10" s="45"/>
      <c r="H10" s="45"/>
      <c r="I10" s="45"/>
      <c r="J10" s="48"/>
      <c r="K10" s="48"/>
      <c r="L10" s="48"/>
      <c r="M10" s="48"/>
      <c r="N10" s="48"/>
      <c r="O10" s="48"/>
      <c r="P10" s="49"/>
      <c r="Q10" s="49"/>
      <c r="R10" s="49"/>
      <c r="S10" s="49"/>
      <c r="T10" s="49"/>
      <c r="U10" s="53"/>
      <c r="V10" s="53"/>
      <c r="W10" s="54"/>
      <c r="X10" s="53"/>
      <c r="Y10" s="53"/>
      <c r="Z10" s="56">
        <f t="shared" si="0"/>
        <v>0</v>
      </c>
      <c r="AA10" s="38"/>
      <c r="AB10" s="38"/>
      <c r="AC10" s="57">
        <f t="shared" si="1"/>
        <v>0</v>
      </c>
      <c r="AD10" s="36"/>
    </row>
    <row r="11" spans="1:30" ht="15.75">
      <c r="A11" s="3" t="s">
        <v>34</v>
      </c>
      <c r="B11" s="7">
        <v>45390</v>
      </c>
      <c r="C11" s="12">
        <v>298</v>
      </c>
      <c r="D11" s="44"/>
      <c r="E11" s="44"/>
      <c r="F11" s="44"/>
      <c r="G11" s="12">
        <v>0</v>
      </c>
      <c r="H11" s="45"/>
      <c r="I11" s="45"/>
      <c r="J11" s="48"/>
      <c r="K11" s="48"/>
      <c r="L11" s="48"/>
      <c r="M11" s="48"/>
      <c r="N11" s="48"/>
      <c r="O11" s="48"/>
      <c r="P11" s="49"/>
      <c r="Q11" s="49"/>
      <c r="R11" s="16">
        <v>300</v>
      </c>
      <c r="S11" s="49"/>
      <c r="T11" s="49"/>
      <c r="U11" s="53"/>
      <c r="V11" s="53"/>
      <c r="W11" s="15">
        <v>10001</v>
      </c>
      <c r="X11" s="53"/>
      <c r="Y11" s="53"/>
      <c r="Z11" s="56">
        <f t="shared" si="0"/>
        <v>10599</v>
      </c>
      <c r="AA11" s="38"/>
      <c r="AB11" s="38"/>
      <c r="AC11" s="57">
        <f t="shared" si="1"/>
        <v>0</v>
      </c>
      <c r="AD11" s="36"/>
    </row>
    <row r="12" spans="1:30" ht="15.75">
      <c r="A12" s="3" t="s">
        <v>35</v>
      </c>
      <c r="B12" s="7">
        <v>45391</v>
      </c>
      <c r="C12" s="12">
        <v>30</v>
      </c>
      <c r="D12" s="44"/>
      <c r="E12" s="44"/>
      <c r="F12" s="44"/>
      <c r="G12" s="45"/>
      <c r="H12" s="45"/>
      <c r="I12" s="45"/>
      <c r="J12" s="48"/>
      <c r="K12" s="48"/>
      <c r="L12" s="48"/>
      <c r="M12" s="48"/>
      <c r="N12" s="48"/>
      <c r="O12" s="48"/>
      <c r="P12" s="49"/>
      <c r="Q12" s="49"/>
      <c r="R12" s="49"/>
      <c r="S12" s="16">
        <f>298+600+152</f>
        <v>1050</v>
      </c>
      <c r="T12" s="49"/>
      <c r="U12" s="53"/>
      <c r="V12" s="53"/>
      <c r="W12" s="53"/>
      <c r="X12" s="53"/>
      <c r="Y12" s="53"/>
      <c r="Z12" s="56">
        <f t="shared" si="0"/>
        <v>1080</v>
      </c>
      <c r="AA12" s="38"/>
      <c r="AB12" s="38"/>
      <c r="AC12" s="57">
        <f t="shared" si="1"/>
        <v>0</v>
      </c>
      <c r="AD12" s="36"/>
    </row>
    <row r="13" spans="1:30" ht="15.75">
      <c r="A13" s="3" t="s">
        <v>36</v>
      </c>
      <c r="B13" s="7">
        <v>45392</v>
      </c>
      <c r="C13" s="12">
        <v>360</v>
      </c>
      <c r="D13" s="16">
        <v>161</v>
      </c>
      <c r="E13" s="44"/>
      <c r="F13" s="44"/>
      <c r="G13" s="45"/>
      <c r="H13" s="45"/>
      <c r="I13" s="45"/>
      <c r="J13" s="48"/>
      <c r="K13" s="48"/>
      <c r="L13" s="16">
        <v>350</v>
      </c>
      <c r="M13" s="48"/>
      <c r="N13" s="48"/>
      <c r="O13" s="48"/>
      <c r="P13" s="49"/>
      <c r="Q13" s="49"/>
      <c r="R13" s="49"/>
      <c r="S13" s="49"/>
      <c r="T13" s="49"/>
      <c r="U13" s="53"/>
      <c r="V13" s="53"/>
      <c r="W13" s="53"/>
      <c r="X13" s="53"/>
      <c r="Y13" s="53"/>
      <c r="Z13" s="56">
        <f t="shared" si="0"/>
        <v>871</v>
      </c>
      <c r="AA13" s="38"/>
      <c r="AB13" s="38"/>
      <c r="AC13" s="57">
        <f t="shared" si="1"/>
        <v>0</v>
      </c>
      <c r="AD13" s="36"/>
    </row>
    <row r="14" spans="1:30">
      <c r="A14" s="3" t="s">
        <v>37</v>
      </c>
      <c r="B14" s="7">
        <v>45393</v>
      </c>
      <c r="C14" s="12">
        <f>290+155</f>
        <v>445</v>
      </c>
      <c r="D14" s="44"/>
      <c r="E14" s="44"/>
      <c r="F14" s="44"/>
      <c r="G14" s="45"/>
      <c r="H14" s="45"/>
      <c r="I14" s="45"/>
      <c r="J14" s="48"/>
      <c r="K14" s="48"/>
      <c r="L14" s="48"/>
      <c r="M14" s="48"/>
      <c r="N14" s="48"/>
      <c r="O14" s="48"/>
      <c r="P14" s="49"/>
      <c r="Q14" s="49"/>
      <c r="R14" s="49"/>
      <c r="S14" s="49"/>
      <c r="T14" s="49"/>
      <c r="U14" s="53"/>
      <c r="V14" s="53"/>
      <c r="W14" s="53"/>
      <c r="X14" s="53"/>
      <c r="Y14" s="53"/>
      <c r="Z14" s="56">
        <f t="shared" si="0"/>
        <v>445</v>
      </c>
      <c r="AA14" s="38"/>
      <c r="AB14" s="38"/>
      <c r="AC14" s="57">
        <f t="shared" si="1"/>
        <v>0</v>
      </c>
      <c r="AD14" s="36"/>
    </row>
    <row r="15" spans="1:30" ht="15.75">
      <c r="A15" s="3" t="s">
        <v>38</v>
      </c>
      <c r="B15" s="7">
        <v>45394</v>
      </c>
      <c r="C15" s="12">
        <f>255-90+310</f>
        <v>475</v>
      </c>
      <c r="D15" s="16">
        <v>291</v>
      </c>
      <c r="E15" s="44"/>
      <c r="F15" s="44"/>
      <c r="G15" s="45"/>
      <c r="H15" s="12">
        <v>0</v>
      </c>
      <c r="I15" s="45"/>
      <c r="J15" s="48"/>
      <c r="K15" s="48"/>
      <c r="L15" s="48"/>
      <c r="M15" s="48"/>
      <c r="N15" s="48"/>
      <c r="O15" s="48"/>
      <c r="P15" s="49"/>
      <c r="Q15" s="49"/>
      <c r="R15" s="49"/>
      <c r="S15" s="49"/>
      <c r="T15" s="49"/>
      <c r="U15" s="53"/>
      <c r="V15" s="53"/>
      <c r="W15" s="53"/>
      <c r="X15" s="53"/>
      <c r="Y15" s="53"/>
      <c r="Z15" s="56">
        <f t="shared" si="0"/>
        <v>766</v>
      </c>
      <c r="AA15" s="38"/>
      <c r="AB15" s="38"/>
      <c r="AC15" s="57">
        <f t="shared" si="1"/>
        <v>0</v>
      </c>
      <c r="AD15" s="36"/>
    </row>
    <row r="16" spans="1:30">
      <c r="A16" s="3" t="s">
        <v>39</v>
      </c>
      <c r="B16" s="7">
        <v>45395</v>
      </c>
      <c r="C16" s="44"/>
      <c r="D16" s="44"/>
      <c r="E16" s="44"/>
      <c r="F16" s="44"/>
      <c r="G16" s="45"/>
      <c r="H16" s="45"/>
      <c r="I16" s="45"/>
      <c r="J16" s="48"/>
      <c r="K16" s="48"/>
      <c r="L16" s="48"/>
      <c r="M16" s="48"/>
      <c r="N16" s="48"/>
      <c r="O16" s="48"/>
      <c r="P16" s="49"/>
      <c r="Q16" s="49"/>
      <c r="R16" s="49"/>
      <c r="S16" s="49"/>
      <c r="T16" s="49"/>
      <c r="U16" s="53"/>
      <c r="V16" s="53"/>
      <c r="W16" s="53"/>
      <c r="X16" s="53"/>
      <c r="Y16" s="53"/>
      <c r="Z16" s="56">
        <f t="shared" si="0"/>
        <v>0</v>
      </c>
      <c r="AA16" s="38"/>
      <c r="AB16" s="38"/>
      <c r="AC16" s="57">
        <f t="shared" si="1"/>
        <v>0</v>
      </c>
      <c r="AD16" s="36"/>
    </row>
    <row r="17" spans="1:30">
      <c r="A17" s="3" t="s">
        <v>40</v>
      </c>
      <c r="B17" s="7">
        <v>45396</v>
      </c>
      <c r="C17" s="44"/>
      <c r="D17" s="44"/>
      <c r="E17" s="44"/>
      <c r="F17" s="44"/>
      <c r="G17" s="45"/>
      <c r="H17" s="45"/>
      <c r="I17" s="45"/>
      <c r="J17" s="48"/>
      <c r="K17" s="48"/>
      <c r="L17" s="48"/>
      <c r="M17" s="48"/>
      <c r="N17" s="48"/>
      <c r="O17" s="48"/>
      <c r="P17" s="49"/>
      <c r="Q17" s="49"/>
      <c r="R17" s="49"/>
      <c r="S17" s="49"/>
      <c r="T17" s="49"/>
      <c r="U17" s="53"/>
      <c r="V17" s="53"/>
      <c r="W17" s="53"/>
      <c r="X17" s="53"/>
      <c r="Y17" s="53"/>
      <c r="Z17" s="56">
        <f t="shared" si="0"/>
        <v>0</v>
      </c>
      <c r="AA17" s="38"/>
      <c r="AB17" s="38"/>
      <c r="AC17" s="57">
        <f t="shared" si="1"/>
        <v>0</v>
      </c>
      <c r="AD17" s="36"/>
    </row>
    <row r="18" spans="1:30">
      <c r="A18" s="3" t="s">
        <v>34</v>
      </c>
      <c r="B18" s="7">
        <v>45397</v>
      </c>
      <c r="C18" s="12">
        <v>550</v>
      </c>
      <c r="D18" s="44"/>
      <c r="E18" s="44"/>
      <c r="F18" s="44"/>
      <c r="G18" s="12">
        <v>0</v>
      </c>
      <c r="H18" s="45"/>
      <c r="I18" s="45"/>
      <c r="J18" s="48"/>
      <c r="K18" s="48"/>
      <c r="L18" s="48"/>
      <c r="M18" s="48"/>
      <c r="N18" s="48"/>
      <c r="O18" s="48"/>
      <c r="P18" s="49"/>
      <c r="Q18" s="49"/>
      <c r="R18" s="49"/>
      <c r="S18" s="49"/>
      <c r="T18" s="49"/>
      <c r="U18" s="53"/>
      <c r="V18" s="53"/>
      <c r="W18" s="53"/>
      <c r="X18" s="53"/>
      <c r="Y18" s="53"/>
      <c r="Z18" s="56">
        <f t="shared" si="0"/>
        <v>550</v>
      </c>
      <c r="AA18" s="38"/>
      <c r="AB18" s="38"/>
      <c r="AC18" s="57">
        <f t="shared" si="1"/>
        <v>0</v>
      </c>
      <c r="AD18" s="36"/>
    </row>
    <row r="19" spans="1:30" ht="15.75">
      <c r="A19" s="3" t="s">
        <v>35</v>
      </c>
      <c r="B19" s="7">
        <v>45398</v>
      </c>
      <c r="C19" s="16">
        <f>1152-292</f>
        <v>860</v>
      </c>
      <c r="D19" s="16">
        <v>1555</v>
      </c>
      <c r="E19" s="44"/>
      <c r="F19" s="44"/>
      <c r="G19" s="45"/>
      <c r="H19" s="45"/>
      <c r="I19" s="45"/>
      <c r="J19" s="48"/>
      <c r="K19" s="48"/>
      <c r="L19" s="48"/>
      <c r="M19" s="48"/>
      <c r="N19" s="48"/>
      <c r="O19" s="48"/>
      <c r="P19" s="49"/>
      <c r="Q19" s="49"/>
      <c r="R19" s="49"/>
      <c r="S19" s="49"/>
      <c r="T19" s="49"/>
      <c r="U19" s="53"/>
      <c r="V19" s="53"/>
      <c r="W19" s="53"/>
      <c r="X19" s="53"/>
      <c r="Y19" s="53"/>
      <c r="Z19" s="56">
        <f t="shared" si="0"/>
        <v>2415</v>
      </c>
      <c r="AA19" s="38"/>
      <c r="AB19" s="38"/>
      <c r="AC19" s="57">
        <f t="shared" si="1"/>
        <v>0</v>
      </c>
      <c r="AD19" s="36"/>
    </row>
    <row r="20" spans="1:30" ht="15.75">
      <c r="A20" s="3" t="s">
        <v>36</v>
      </c>
      <c r="B20" s="7">
        <v>45399</v>
      </c>
      <c r="C20" s="12">
        <v>0</v>
      </c>
      <c r="D20" s="16">
        <v>90</v>
      </c>
      <c r="E20" s="44"/>
      <c r="F20" s="44"/>
      <c r="G20" s="45"/>
      <c r="H20" s="45"/>
      <c r="I20" s="45"/>
      <c r="J20" s="48"/>
      <c r="K20" s="48"/>
      <c r="L20" s="48"/>
      <c r="M20" s="48"/>
      <c r="N20" s="48"/>
      <c r="O20" s="48"/>
      <c r="P20" s="49"/>
      <c r="Q20" s="49"/>
      <c r="R20" s="49"/>
      <c r="S20" s="49"/>
      <c r="T20" s="49"/>
      <c r="U20" s="53"/>
      <c r="V20" s="53"/>
      <c r="W20" s="53"/>
      <c r="X20" s="53"/>
      <c r="Y20" s="53"/>
      <c r="Z20" s="56">
        <f t="shared" si="0"/>
        <v>90</v>
      </c>
      <c r="AA20" s="38"/>
      <c r="AB20" s="38"/>
      <c r="AC20" s="57">
        <f t="shared" si="1"/>
        <v>0</v>
      </c>
      <c r="AD20" s="36"/>
    </row>
    <row r="21" spans="1:30">
      <c r="A21" s="3" t="s">
        <v>37</v>
      </c>
      <c r="B21" s="7">
        <v>45400</v>
      </c>
      <c r="C21" s="12">
        <v>0</v>
      </c>
      <c r="D21" s="44"/>
      <c r="E21" s="44"/>
      <c r="F21" s="44"/>
      <c r="G21" s="45"/>
      <c r="H21" s="45"/>
      <c r="I21" s="45"/>
      <c r="J21" s="48"/>
      <c r="K21" s="48"/>
      <c r="L21" s="48"/>
      <c r="M21" s="48"/>
      <c r="N21" s="48"/>
      <c r="O21" s="48"/>
      <c r="P21" s="49"/>
      <c r="Q21" s="49"/>
      <c r="R21" s="49"/>
      <c r="S21" s="49"/>
      <c r="T21" s="49"/>
      <c r="U21" s="53"/>
      <c r="V21" s="53"/>
      <c r="W21" s="53"/>
      <c r="X21" s="53"/>
      <c r="Y21" s="53"/>
      <c r="Z21" s="56">
        <f t="shared" si="0"/>
        <v>0</v>
      </c>
      <c r="AA21" s="38"/>
      <c r="AB21" s="38"/>
      <c r="AC21" s="57">
        <f t="shared" si="1"/>
        <v>0</v>
      </c>
      <c r="AD21" s="36"/>
    </row>
    <row r="22" spans="1:30">
      <c r="A22" s="3" t="s">
        <v>38</v>
      </c>
      <c r="B22" s="7">
        <v>45401</v>
      </c>
      <c r="C22" s="12">
        <v>310</v>
      </c>
      <c r="D22" s="44"/>
      <c r="E22" s="44"/>
      <c r="F22" s="44"/>
      <c r="G22" s="45"/>
      <c r="H22" s="12">
        <v>0</v>
      </c>
      <c r="I22" s="45"/>
      <c r="J22" s="48"/>
      <c r="K22" s="50"/>
      <c r="L22" s="12">
        <v>0</v>
      </c>
      <c r="M22" s="48"/>
      <c r="N22" s="48"/>
      <c r="O22" s="48"/>
      <c r="P22" s="49"/>
      <c r="Q22" s="49"/>
      <c r="R22" s="49"/>
      <c r="S22" s="49"/>
      <c r="T22" s="49"/>
      <c r="U22" s="53"/>
      <c r="V22" s="53"/>
      <c r="W22" s="53"/>
      <c r="X22" s="53"/>
      <c r="Y22" s="53"/>
      <c r="Z22" s="56">
        <f t="shared" si="0"/>
        <v>310</v>
      </c>
      <c r="AA22" s="38"/>
      <c r="AB22" s="38"/>
      <c r="AC22" s="57">
        <f t="shared" si="1"/>
        <v>0</v>
      </c>
      <c r="AD22" s="36"/>
    </row>
    <row r="23" spans="1:30" ht="15.75">
      <c r="A23" s="3" t="s">
        <v>39</v>
      </c>
      <c r="B23" s="7">
        <v>45402</v>
      </c>
      <c r="C23" s="44"/>
      <c r="D23" s="44"/>
      <c r="E23" s="44"/>
      <c r="F23" s="44"/>
      <c r="G23" s="45"/>
      <c r="H23" s="45"/>
      <c r="I23" s="45"/>
      <c r="J23" s="48"/>
      <c r="K23" s="48"/>
      <c r="L23" s="48"/>
      <c r="M23" s="16">
        <v>524</v>
      </c>
      <c r="N23" s="12">
        <v>0</v>
      </c>
      <c r="O23" s="48"/>
      <c r="P23" s="49"/>
      <c r="Q23" s="49"/>
      <c r="R23" s="49"/>
      <c r="S23" s="49"/>
      <c r="T23" s="49"/>
      <c r="U23" s="53"/>
      <c r="V23" s="53"/>
      <c r="W23" s="53"/>
      <c r="X23" s="53"/>
      <c r="Y23" s="53"/>
      <c r="Z23" s="56">
        <f t="shared" si="0"/>
        <v>524</v>
      </c>
      <c r="AA23" s="12">
        <v>21830</v>
      </c>
      <c r="AB23" s="38"/>
      <c r="AC23" s="57">
        <f t="shared" si="1"/>
        <v>21830</v>
      </c>
      <c r="AD23" s="36"/>
    </row>
    <row r="24" spans="1:30">
      <c r="A24" s="3" t="s">
        <v>40</v>
      </c>
      <c r="B24" s="7">
        <v>45403</v>
      </c>
      <c r="C24" s="44"/>
      <c r="D24" s="44"/>
      <c r="E24" s="44"/>
      <c r="F24" s="44"/>
      <c r="G24" s="45"/>
      <c r="H24" s="45"/>
      <c r="I24" s="45"/>
      <c r="J24" s="48"/>
      <c r="K24" s="48"/>
      <c r="L24" s="48"/>
      <c r="M24" s="48"/>
      <c r="N24" s="48"/>
      <c r="O24" s="48"/>
      <c r="P24" s="49"/>
      <c r="Q24" s="49"/>
      <c r="R24" s="49"/>
      <c r="S24" s="49"/>
      <c r="T24" s="49"/>
      <c r="U24" s="53"/>
      <c r="V24" s="53"/>
      <c r="W24" s="53"/>
      <c r="X24" s="53"/>
      <c r="Y24" s="53"/>
      <c r="Z24" s="56">
        <f t="shared" si="0"/>
        <v>0</v>
      </c>
      <c r="AA24" s="38"/>
      <c r="AB24" s="38"/>
      <c r="AC24" s="57">
        <f t="shared" si="1"/>
        <v>0</v>
      </c>
      <c r="AD24" s="36"/>
    </row>
    <row r="25" spans="1:30" ht="15.75">
      <c r="A25" s="3" t="s">
        <v>34</v>
      </c>
      <c r="B25" s="7">
        <v>45404</v>
      </c>
      <c r="C25" s="12">
        <v>490</v>
      </c>
      <c r="D25" s="44"/>
      <c r="E25" s="44"/>
      <c r="F25" s="44"/>
      <c r="G25" s="12">
        <v>0</v>
      </c>
      <c r="H25" s="45"/>
      <c r="I25" s="45"/>
      <c r="J25" s="48"/>
      <c r="K25" s="48"/>
      <c r="L25" s="16">
        <v>350</v>
      </c>
      <c r="M25" s="48"/>
      <c r="N25" s="48"/>
      <c r="O25" s="48"/>
      <c r="P25" s="49"/>
      <c r="Q25" s="49"/>
      <c r="R25" s="49"/>
      <c r="S25" s="49"/>
      <c r="T25" s="49"/>
      <c r="U25" s="53"/>
      <c r="V25" s="53"/>
      <c r="W25" s="53"/>
      <c r="X25" s="53"/>
      <c r="Y25" s="53"/>
      <c r="Z25" s="56">
        <f t="shared" si="0"/>
        <v>840</v>
      </c>
      <c r="AA25" s="38"/>
      <c r="AB25" s="12">
        <v>500</v>
      </c>
      <c r="AC25" s="57">
        <f t="shared" si="1"/>
        <v>500</v>
      </c>
      <c r="AD25" s="36"/>
    </row>
    <row r="26" spans="1:30">
      <c r="A26" s="3" t="s">
        <v>35</v>
      </c>
      <c r="B26" s="7">
        <v>45405</v>
      </c>
      <c r="C26" s="12">
        <v>288</v>
      </c>
      <c r="D26" s="12">
        <v>730</v>
      </c>
      <c r="E26" s="44"/>
      <c r="F26" s="44"/>
      <c r="G26" s="12">
        <v>500</v>
      </c>
      <c r="H26" s="45"/>
      <c r="I26" s="45"/>
      <c r="J26" s="48"/>
      <c r="K26" s="48"/>
      <c r="L26" s="48"/>
      <c r="M26" s="48"/>
      <c r="N26" s="48"/>
      <c r="O26" s="48"/>
      <c r="P26" s="49"/>
      <c r="Q26" s="49"/>
      <c r="R26" s="49"/>
      <c r="S26" s="49"/>
      <c r="T26" s="49"/>
      <c r="U26" s="53"/>
      <c r="V26" s="53"/>
      <c r="W26" s="53"/>
      <c r="X26" s="53"/>
      <c r="Y26" s="53"/>
      <c r="Z26" s="56">
        <f t="shared" si="0"/>
        <v>1518</v>
      </c>
      <c r="AA26" s="38"/>
      <c r="AB26" s="38"/>
      <c r="AC26" s="57">
        <f t="shared" si="1"/>
        <v>0</v>
      </c>
      <c r="AD26" s="36"/>
    </row>
    <row r="27" spans="1:30">
      <c r="A27" s="3" t="s">
        <v>36</v>
      </c>
      <c r="B27" s="7">
        <v>45406</v>
      </c>
      <c r="C27" s="12">
        <v>274</v>
      </c>
      <c r="D27" s="44"/>
      <c r="E27" s="44"/>
      <c r="F27" s="44"/>
      <c r="G27" s="45"/>
      <c r="H27" s="45"/>
      <c r="I27" s="45"/>
      <c r="J27" s="48"/>
      <c r="K27" s="48"/>
      <c r="L27" s="48"/>
      <c r="M27" s="48"/>
      <c r="N27" s="48"/>
      <c r="O27" s="48"/>
      <c r="P27" s="49"/>
      <c r="Q27" s="49"/>
      <c r="R27" s="49"/>
      <c r="S27" s="49"/>
      <c r="T27" s="49"/>
      <c r="U27" s="53"/>
      <c r="V27" s="53"/>
      <c r="W27" s="53"/>
      <c r="X27" s="53"/>
      <c r="Y27" s="53"/>
      <c r="Z27" s="56">
        <f t="shared" si="0"/>
        <v>274</v>
      </c>
      <c r="AA27" s="38"/>
      <c r="AB27" s="38"/>
      <c r="AC27" s="57">
        <f t="shared" si="1"/>
        <v>0</v>
      </c>
      <c r="AD27" s="36"/>
    </row>
    <row r="28" spans="1:30" ht="15.75">
      <c r="A28" s="3" t="s">
        <v>37</v>
      </c>
      <c r="B28" s="7">
        <v>45407</v>
      </c>
      <c r="C28" s="12">
        <v>0</v>
      </c>
      <c r="D28" s="46">
        <v>401</v>
      </c>
      <c r="E28" s="44"/>
      <c r="F28" s="44"/>
      <c r="G28" s="45"/>
      <c r="H28" s="45"/>
      <c r="I28" s="45"/>
      <c r="J28" s="48"/>
      <c r="K28" s="48"/>
      <c r="L28" s="48"/>
      <c r="M28" s="48"/>
      <c r="N28" s="48"/>
      <c r="O28" s="48"/>
      <c r="P28" s="49"/>
      <c r="Q28" s="49"/>
      <c r="R28" s="49"/>
      <c r="S28" s="49"/>
      <c r="T28" s="49"/>
      <c r="U28" s="53"/>
      <c r="V28" s="15">
        <v>6635</v>
      </c>
      <c r="W28" s="53"/>
      <c r="X28" s="15">
        <v>700</v>
      </c>
      <c r="Y28" s="53"/>
      <c r="Z28" s="56">
        <f t="shared" si="0"/>
        <v>7736</v>
      </c>
      <c r="AA28" s="38"/>
      <c r="AB28" s="38"/>
      <c r="AC28" s="57">
        <f t="shared" si="1"/>
        <v>0</v>
      </c>
      <c r="AD28" s="36"/>
    </row>
    <row r="29" spans="1:30">
      <c r="A29" s="3" t="s">
        <v>38</v>
      </c>
      <c r="B29" s="7">
        <v>45408</v>
      </c>
      <c r="C29" s="12">
        <v>470</v>
      </c>
      <c r="D29" s="44"/>
      <c r="E29" s="44"/>
      <c r="F29" s="44"/>
      <c r="G29" s="45"/>
      <c r="H29" s="12">
        <v>0</v>
      </c>
      <c r="I29" s="45"/>
      <c r="J29" s="48"/>
      <c r="K29" s="48"/>
      <c r="L29" s="48"/>
      <c r="M29" s="48"/>
      <c r="N29" s="48"/>
      <c r="O29" s="48"/>
      <c r="P29" s="49"/>
      <c r="Q29" s="49"/>
      <c r="R29" s="49"/>
      <c r="S29" s="49"/>
      <c r="T29" s="49"/>
      <c r="U29" s="53"/>
      <c r="V29" s="53"/>
      <c r="W29" s="53"/>
      <c r="X29" s="53"/>
      <c r="Y29" s="53"/>
      <c r="Z29" s="56">
        <f t="shared" si="0"/>
        <v>470</v>
      </c>
      <c r="AA29" s="38"/>
      <c r="AB29" s="38"/>
      <c r="AC29" s="57">
        <f t="shared" si="1"/>
        <v>0</v>
      </c>
      <c r="AD29" s="36"/>
    </row>
    <row r="30" spans="1:30" ht="15.75">
      <c r="A30" s="3" t="s">
        <v>39</v>
      </c>
      <c r="B30" s="7">
        <v>45409</v>
      </c>
      <c r="C30" s="46">
        <v>245</v>
      </c>
      <c r="D30" s="44"/>
      <c r="E30" s="44"/>
      <c r="F30" s="44"/>
      <c r="G30" s="45"/>
      <c r="H30" s="45"/>
      <c r="I30" s="45"/>
      <c r="J30" s="48"/>
      <c r="K30" s="48"/>
      <c r="L30" s="48"/>
      <c r="M30" s="48"/>
      <c r="N30" s="48"/>
      <c r="O30" s="46">
        <v>2146</v>
      </c>
      <c r="P30" s="49"/>
      <c r="Q30" s="49"/>
      <c r="R30" s="49"/>
      <c r="S30" s="49"/>
      <c r="T30" s="49"/>
      <c r="U30" s="53"/>
      <c r="V30" s="53"/>
      <c r="W30" s="53"/>
      <c r="X30" s="53"/>
      <c r="Y30" s="53"/>
      <c r="Z30" s="56">
        <f t="shared" si="0"/>
        <v>2391</v>
      </c>
      <c r="AA30" s="38"/>
      <c r="AB30" s="38"/>
      <c r="AC30" s="57">
        <f t="shared" si="1"/>
        <v>0</v>
      </c>
      <c r="AD30" s="36"/>
    </row>
    <row r="31" spans="1:30">
      <c r="A31" s="3" t="s">
        <v>40</v>
      </c>
      <c r="B31" s="7">
        <v>45410</v>
      </c>
      <c r="C31" s="44"/>
      <c r="D31" s="44"/>
      <c r="E31" s="44"/>
      <c r="F31" s="44"/>
      <c r="G31" s="45"/>
      <c r="H31" s="45"/>
      <c r="I31" s="45"/>
      <c r="J31" s="48"/>
      <c r="K31" s="48"/>
      <c r="L31" s="48"/>
      <c r="M31" s="48"/>
      <c r="N31" s="48"/>
      <c r="O31" s="48"/>
      <c r="P31" s="49"/>
      <c r="Q31" s="49"/>
      <c r="R31" s="49"/>
      <c r="S31" s="49"/>
      <c r="T31" s="49"/>
      <c r="U31" s="53"/>
      <c r="V31" s="53"/>
      <c r="W31" s="53"/>
      <c r="X31" s="53"/>
      <c r="Y31" s="53"/>
      <c r="Z31" s="56">
        <f t="shared" si="0"/>
        <v>0</v>
      </c>
      <c r="AA31" s="38"/>
      <c r="AB31" s="38"/>
      <c r="AC31" s="57">
        <f t="shared" si="1"/>
        <v>0</v>
      </c>
      <c r="AD31" s="36"/>
    </row>
    <row r="32" spans="1:30" ht="15.75">
      <c r="A32" s="3" t="s">
        <v>34</v>
      </c>
      <c r="B32" s="7">
        <v>45411</v>
      </c>
      <c r="C32" s="12">
        <v>0</v>
      </c>
      <c r="D32" s="44"/>
      <c r="E32" s="16">
        <v>500</v>
      </c>
      <c r="F32" s="44"/>
      <c r="G32" s="12">
        <v>0</v>
      </c>
      <c r="H32" s="45"/>
      <c r="I32" s="45"/>
      <c r="J32" s="48"/>
      <c r="K32" s="48"/>
      <c r="L32" s="48"/>
      <c r="M32" s="48"/>
      <c r="N32" s="48"/>
      <c r="O32" s="48"/>
      <c r="P32" s="49"/>
      <c r="Q32" s="49"/>
      <c r="R32" s="49"/>
      <c r="S32" s="49"/>
      <c r="T32" s="49"/>
      <c r="U32" s="53"/>
      <c r="V32" s="53"/>
      <c r="W32" s="53"/>
      <c r="X32" s="53"/>
      <c r="Y32" s="53"/>
      <c r="Z32" s="56">
        <f t="shared" si="0"/>
        <v>500</v>
      </c>
      <c r="AA32" s="38"/>
      <c r="AB32" s="38"/>
      <c r="AC32" s="57">
        <f t="shared" si="1"/>
        <v>0</v>
      </c>
      <c r="AD32" s="36"/>
    </row>
    <row r="33" spans="1:30">
      <c r="A33" s="3" t="s">
        <v>35</v>
      </c>
      <c r="B33" s="7">
        <v>45412</v>
      </c>
      <c r="C33" s="12">
        <v>0</v>
      </c>
      <c r="D33" s="12">
        <v>360</v>
      </c>
      <c r="E33" s="44"/>
      <c r="F33" s="44"/>
      <c r="G33" s="45"/>
      <c r="H33" s="45"/>
      <c r="I33" s="45"/>
      <c r="J33" s="48"/>
      <c r="K33" s="48"/>
      <c r="L33" s="48"/>
      <c r="M33" s="48"/>
      <c r="N33" s="48"/>
      <c r="O33" s="48"/>
      <c r="P33" s="49"/>
      <c r="Q33" s="49"/>
      <c r="R33" s="49"/>
      <c r="S33" s="49"/>
      <c r="T33" s="49"/>
      <c r="U33" s="53"/>
      <c r="V33" s="53"/>
      <c r="W33" s="53"/>
      <c r="X33" s="53"/>
      <c r="Y33" s="53"/>
      <c r="Z33" s="56">
        <f t="shared" si="0"/>
        <v>360</v>
      </c>
      <c r="AA33" s="38"/>
      <c r="AB33" s="38"/>
      <c r="AC33" s="57">
        <f t="shared" si="1"/>
        <v>0</v>
      </c>
      <c r="AD33" s="36"/>
    </row>
    <row r="34" spans="1:30">
      <c r="A34" s="93" t="s">
        <v>41</v>
      </c>
      <c r="B34" s="93"/>
      <c r="C34" s="17">
        <f>SUM(C4:C33)</f>
        <v>6080</v>
      </c>
      <c r="D34" s="17">
        <f>SUM(D4:D33)</f>
        <v>4604</v>
      </c>
      <c r="E34" s="17">
        <f>SUM(E4:E33)</f>
        <v>500</v>
      </c>
      <c r="F34" s="17">
        <f>SUM(F4:F33)</f>
        <v>0</v>
      </c>
      <c r="G34" s="47">
        <f>SUM(G4:G33)</f>
        <v>1000</v>
      </c>
      <c r="H34" s="47">
        <f t="shared" ref="H34:AC34" si="2">SUM(H4:H33)</f>
        <v>103</v>
      </c>
      <c r="I34" s="47">
        <f t="shared" si="2"/>
        <v>0</v>
      </c>
      <c r="J34" s="51">
        <f t="shared" si="2"/>
        <v>0</v>
      </c>
      <c r="K34" s="51">
        <f t="shared" si="2"/>
        <v>0</v>
      </c>
      <c r="L34" s="51">
        <f t="shared" si="2"/>
        <v>700</v>
      </c>
      <c r="M34" s="51">
        <f t="shared" si="2"/>
        <v>524</v>
      </c>
      <c r="N34" s="51">
        <f t="shared" si="2"/>
        <v>0</v>
      </c>
      <c r="O34" s="51">
        <f t="shared" si="2"/>
        <v>2146</v>
      </c>
      <c r="P34" s="52">
        <f t="shared" si="2"/>
        <v>0</v>
      </c>
      <c r="Q34" s="52">
        <f t="shared" si="2"/>
        <v>0</v>
      </c>
      <c r="R34" s="52">
        <f t="shared" si="2"/>
        <v>7578</v>
      </c>
      <c r="S34" s="52">
        <f t="shared" si="2"/>
        <v>1050</v>
      </c>
      <c r="T34" s="52">
        <f t="shared" si="2"/>
        <v>0</v>
      </c>
      <c r="U34" s="55">
        <f t="shared" si="2"/>
        <v>17600</v>
      </c>
      <c r="V34" s="55">
        <f t="shared" si="2"/>
        <v>13270</v>
      </c>
      <c r="W34" s="55">
        <f t="shared" si="2"/>
        <v>10001</v>
      </c>
      <c r="X34" s="55">
        <f t="shared" si="2"/>
        <v>700</v>
      </c>
      <c r="Y34" s="55">
        <f t="shared" si="2"/>
        <v>0</v>
      </c>
      <c r="Z34" s="58">
        <f t="shared" si="2"/>
        <v>65856</v>
      </c>
      <c r="AA34" s="57">
        <f t="shared" si="2"/>
        <v>66258.52</v>
      </c>
      <c r="AB34" s="57">
        <f t="shared" si="2"/>
        <v>500</v>
      </c>
      <c r="AC34" s="57">
        <f t="shared" si="2"/>
        <v>66758.52</v>
      </c>
      <c r="AD34" s="43">
        <f>AC34-Z34</f>
        <v>902.52000000000396</v>
      </c>
    </row>
  </sheetData>
  <mergeCells count="8">
    <mergeCell ref="A34:B34"/>
    <mergeCell ref="A1:AC1"/>
    <mergeCell ref="C2:F2"/>
    <mergeCell ref="G2:I2"/>
    <mergeCell ref="J2:O2"/>
    <mergeCell ref="P2:T2"/>
    <mergeCell ref="U2:Y2"/>
    <mergeCell ref="AA2:AC2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D35"/>
  <sheetViews>
    <sheetView zoomScale="80" zoomScaleNormal="80" workbookViewId="0">
      <selection activeCell="C34" sqref="C34"/>
    </sheetView>
  </sheetViews>
  <sheetFormatPr defaultColWidth="9" defaultRowHeight="15"/>
  <cols>
    <col min="2" max="2" width="10.85546875" customWidth="1"/>
    <col min="5" max="5" width="16.42578125" customWidth="1"/>
    <col min="6" max="6" width="11.42578125" customWidth="1"/>
    <col min="8" max="8" width="10.7109375" customWidth="1"/>
    <col min="14" max="14" width="17.7109375" customWidth="1"/>
    <col min="18" max="18" width="9.5703125" customWidth="1"/>
    <col min="19" max="19" width="10.7109375" customWidth="1"/>
    <col min="21" max="21" width="11.42578125" customWidth="1"/>
    <col min="22" max="22" width="10.85546875" customWidth="1"/>
    <col min="26" max="26" width="16.42578125" customWidth="1"/>
    <col min="29" max="29" width="15.7109375" customWidth="1"/>
  </cols>
  <sheetData>
    <row r="1" spans="1:30" ht="26.25">
      <c r="A1" s="94" t="s">
        <v>42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  <c r="Z1" s="94"/>
      <c r="AA1" s="94"/>
      <c r="AB1" s="94"/>
      <c r="AC1" s="94"/>
    </row>
    <row r="2" spans="1:30">
      <c r="A2" s="1" t="s">
        <v>1</v>
      </c>
      <c r="B2" s="2" t="s">
        <v>2</v>
      </c>
      <c r="C2" s="95" t="s">
        <v>3</v>
      </c>
      <c r="D2" s="95"/>
      <c r="E2" s="95"/>
      <c r="F2" s="95"/>
      <c r="G2" s="96" t="s">
        <v>4</v>
      </c>
      <c r="H2" s="96"/>
      <c r="I2" s="96"/>
      <c r="J2" s="97" t="s">
        <v>5</v>
      </c>
      <c r="K2" s="97"/>
      <c r="L2" s="97"/>
      <c r="M2" s="97"/>
      <c r="N2" s="97"/>
      <c r="O2" s="97"/>
      <c r="P2" s="98" t="s">
        <v>6</v>
      </c>
      <c r="Q2" s="98"/>
      <c r="R2" s="98"/>
      <c r="S2" s="98"/>
      <c r="T2" s="98"/>
      <c r="U2" s="99" t="s">
        <v>7</v>
      </c>
      <c r="V2" s="99"/>
      <c r="W2" s="99"/>
      <c r="X2" s="99"/>
      <c r="Y2" s="99"/>
      <c r="Z2" s="35"/>
      <c r="AA2" s="100" t="s">
        <v>8</v>
      </c>
      <c r="AB2" s="100"/>
      <c r="AC2" s="100"/>
      <c r="AD2" s="36" t="s">
        <v>9</v>
      </c>
    </row>
    <row r="3" spans="1:30" ht="30">
      <c r="A3" s="3"/>
      <c r="B3" s="3"/>
      <c r="C3" s="4" t="s">
        <v>10</v>
      </c>
      <c r="D3" s="4" t="s">
        <v>11</v>
      </c>
      <c r="E3" s="4" t="s">
        <v>12</v>
      </c>
      <c r="F3" s="5" t="s">
        <v>13</v>
      </c>
      <c r="G3" s="6" t="s">
        <v>14</v>
      </c>
      <c r="H3" s="6" t="s">
        <v>15</v>
      </c>
      <c r="I3" s="6" t="s">
        <v>16</v>
      </c>
      <c r="J3" s="18" t="s">
        <v>17</v>
      </c>
      <c r="K3" s="18" t="s">
        <v>18</v>
      </c>
      <c r="L3" s="18" t="s">
        <v>19</v>
      </c>
      <c r="M3" s="18" t="s">
        <v>20</v>
      </c>
      <c r="N3" s="18" t="s">
        <v>21</v>
      </c>
      <c r="O3" s="18" t="s">
        <v>22</v>
      </c>
      <c r="P3" s="19" t="s">
        <v>23</v>
      </c>
      <c r="Q3" s="19" t="s">
        <v>24</v>
      </c>
      <c r="R3" s="27" t="s">
        <v>25</v>
      </c>
      <c r="S3" s="27" t="s">
        <v>26</v>
      </c>
      <c r="T3" s="27" t="s">
        <v>22</v>
      </c>
      <c r="U3" s="28" t="s">
        <v>27</v>
      </c>
      <c r="V3" s="28" t="s">
        <v>28</v>
      </c>
      <c r="W3" s="29" t="s">
        <v>29</v>
      </c>
      <c r="X3" s="28" t="s">
        <v>30</v>
      </c>
      <c r="Y3" s="29" t="s">
        <v>22</v>
      </c>
      <c r="Z3" s="37" t="s">
        <v>31</v>
      </c>
      <c r="AA3" s="38" t="s">
        <v>32</v>
      </c>
      <c r="AB3" s="38" t="s">
        <v>22</v>
      </c>
      <c r="AC3" s="38" t="s">
        <v>33</v>
      </c>
      <c r="AD3" s="36"/>
    </row>
    <row r="4" spans="1:30" ht="15.75">
      <c r="A4" s="3" t="s">
        <v>36</v>
      </c>
      <c r="B4" s="7">
        <v>45413</v>
      </c>
      <c r="C4" s="8"/>
      <c r="D4" s="9"/>
      <c r="E4" s="9"/>
      <c r="F4" s="9"/>
      <c r="G4" s="10"/>
      <c r="H4" s="11"/>
      <c r="I4" s="13"/>
      <c r="J4" s="20"/>
      <c r="K4" s="20"/>
      <c r="L4" s="20"/>
      <c r="M4" s="20"/>
      <c r="N4" s="20"/>
      <c r="O4" s="20"/>
      <c r="P4" s="21"/>
      <c r="Q4" s="21"/>
      <c r="R4" s="30"/>
      <c r="S4" s="21"/>
      <c r="T4" s="21"/>
      <c r="U4" s="15">
        <v>17600</v>
      </c>
      <c r="V4" s="12">
        <v>0</v>
      </c>
      <c r="W4" s="31"/>
      <c r="X4" s="31"/>
      <c r="Y4" s="31"/>
      <c r="Z4" s="39">
        <f>SUM(C4:Y4)</f>
        <v>17600</v>
      </c>
      <c r="AA4" s="40"/>
      <c r="AB4" s="40"/>
      <c r="AC4" s="41">
        <f>SUM(AA4:AB4)</f>
        <v>0</v>
      </c>
      <c r="AD4" s="36"/>
    </row>
    <row r="5" spans="1:30">
      <c r="A5" s="3" t="s">
        <v>37</v>
      </c>
      <c r="B5" s="7">
        <v>45414</v>
      </c>
      <c r="C5" s="12">
        <v>248</v>
      </c>
      <c r="D5" s="8"/>
      <c r="E5" s="9"/>
      <c r="F5" s="9"/>
      <c r="G5" s="13"/>
      <c r="H5" s="13"/>
      <c r="I5" s="13"/>
      <c r="J5" s="20"/>
      <c r="K5" s="20"/>
      <c r="L5" s="12">
        <v>0</v>
      </c>
      <c r="M5" s="20"/>
      <c r="N5" s="20"/>
      <c r="O5" s="20"/>
      <c r="P5" s="21"/>
      <c r="Q5" s="21"/>
      <c r="R5" s="21"/>
      <c r="S5" s="21"/>
      <c r="T5" s="21"/>
      <c r="U5" s="32"/>
      <c r="V5" s="31"/>
      <c r="W5" s="31"/>
      <c r="X5" s="31"/>
      <c r="Y5" s="31"/>
      <c r="Z5" s="39">
        <f t="shared" ref="Z5:Z34" si="0">SUM(C5:Y5)</f>
        <v>248</v>
      </c>
      <c r="AA5" s="40"/>
      <c r="AB5" s="40"/>
      <c r="AC5" s="41">
        <f t="shared" ref="AC5:AC34" si="1">SUM(AA5:AB5)</f>
        <v>0</v>
      </c>
      <c r="AD5" s="36"/>
    </row>
    <row r="6" spans="1:30">
      <c r="A6" s="3" t="s">
        <v>38</v>
      </c>
      <c r="B6" s="7">
        <v>45415</v>
      </c>
      <c r="C6" s="12">
        <v>140</v>
      </c>
      <c r="D6" s="9"/>
      <c r="E6" s="9"/>
      <c r="F6" s="9"/>
      <c r="G6" s="13"/>
      <c r="H6" s="13"/>
      <c r="I6" s="13"/>
      <c r="J6" s="20"/>
      <c r="K6" s="20"/>
      <c r="L6" s="20"/>
      <c r="M6" s="20"/>
      <c r="N6" s="20"/>
      <c r="O6" s="20"/>
      <c r="P6" s="21"/>
      <c r="Q6" s="21"/>
      <c r="R6" s="21"/>
      <c r="S6" s="21"/>
      <c r="T6" s="21"/>
      <c r="U6" s="31"/>
      <c r="V6" s="31"/>
      <c r="W6" s="31"/>
      <c r="X6" s="31"/>
      <c r="Y6" s="31"/>
      <c r="Z6" s="39">
        <f t="shared" si="0"/>
        <v>140</v>
      </c>
      <c r="AA6" s="12">
        <v>27710</v>
      </c>
      <c r="AB6" s="40"/>
      <c r="AC6" s="41">
        <f t="shared" si="1"/>
        <v>27710</v>
      </c>
      <c r="AD6" s="36"/>
    </row>
    <row r="7" spans="1:30" ht="15.75">
      <c r="A7" s="3" t="s">
        <v>39</v>
      </c>
      <c r="B7" s="7">
        <v>45416</v>
      </c>
      <c r="C7" s="8"/>
      <c r="D7" s="14"/>
      <c r="E7" s="9"/>
      <c r="F7" s="9"/>
      <c r="G7" s="15">
        <v>1000</v>
      </c>
      <c r="H7" s="13"/>
      <c r="I7" s="13"/>
      <c r="J7" s="12">
        <v>0</v>
      </c>
      <c r="K7" s="20"/>
      <c r="L7" s="20"/>
      <c r="M7" s="20"/>
      <c r="N7" s="22"/>
      <c r="O7" s="20"/>
      <c r="P7" s="21"/>
      <c r="Q7" s="21"/>
      <c r="R7" s="33"/>
      <c r="S7" s="21"/>
      <c r="T7" s="21"/>
      <c r="U7" s="31"/>
      <c r="V7" s="31"/>
      <c r="W7" s="31"/>
      <c r="X7" s="31"/>
      <c r="Y7" s="31"/>
      <c r="Z7" s="39">
        <f t="shared" si="0"/>
        <v>1000</v>
      </c>
      <c r="AA7" s="40"/>
      <c r="AB7" s="40"/>
      <c r="AC7" s="41">
        <f t="shared" si="1"/>
        <v>0</v>
      </c>
      <c r="AD7" s="36"/>
    </row>
    <row r="8" spans="1:30" ht="15.75">
      <c r="A8" s="3" t="s">
        <v>40</v>
      </c>
      <c r="B8" s="7">
        <v>45417</v>
      </c>
      <c r="C8" s="8"/>
      <c r="D8" s="16">
        <v>328</v>
      </c>
      <c r="E8" s="16">
        <v>860</v>
      </c>
      <c r="F8" s="9"/>
      <c r="G8" s="13"/>
      <c r="H8" s="10"/>
      <c r="I8" s="13"/>
      <c r="J8" s="20"/>
      <c r="K8" s="23"/>
      <c r="L8" s="24">
        <v>350</v>
      </c>
      <c r="M8" s="20"/>
      <c r="N8" s="20"/>
      <c r="O8" s="20"/>
      <c r="P8" s="21"/>
      <c r="Q8" s="21"/>
      <c r="R8" s="21"/>
      <c r="S8" s="21"/>
      <c r="T8" s="21"/>
      <c r="U8" s="31"/>
      <c r="V8" s="31"/>
      <c r="W8" s="31"/>
      <c r="X8" s="31"/>
      <c r="Y8" s="31"/>
      <c r="Z8" s="39">
        <f t="shared" si="0"/>
        <v>1538</v>
      </c>
      <c r="AA8" s="42"/>
      <c r="AB8" s="40"/>
      <c r="AC8" s="41">
        <f t="shared" si="1"/>
        <v>0</v>
      </c>
      <c r="AD8" s="36"/>
    </row>
    <row r="9" spans="1:30">
      <c r="A9" s="3" t="s">
        <v>34</v>
      </c>
      <c r="B9" s="7">
        <v>45418</v>
      </c>
      <c r="C9" s="12">
        <v>0</v>
      </c>
      <c r="D9" s="9"/>
      <c r="E9" s="9"/>
      <c r="F9" s="9"/>
      <c r="G9" s="13"/>
      <c r="H9" s="13"/>
      <c r="I9" s="13"/>
      <c r="J9" s="20"/>
      <c r="K9" s="20"/>
      <c r="L9" s="20"/>
      <c r="M9" s="20"/>
      <c r="N9" s="20"/>
      <c r="O9" s="20"/>
      <c r="P9" s="21"/>
      <c r="Q9" s="21"/>
      <c r="R9" s="21"/>
      <c r="S9" s="21"/>
      <c r="T9" s="21"/>
      <c r="U9" s="31"/>
      <c r="V9" s="31"/>
      <c r="W9" s="31"/>
      <c r="X9" s="31"/>
      <c r="Y9" s="31"/>
      <c r="Z9" s="39">
        <f t="shared" si="0"/>
        <v>0</v>
      </c>
      <c r="AA9" s="40"/>
      <c r="AB9" s="40"/>
      <c r="AC9" s="41">
        <f t="shared" si="1"/>
        <v>0</v>
      </c>
      <c r="AD9" s="36"/>
    </row>
    <row r="10" spans="1:30">
      <c r="A10" s="3" t="s">
        <v>35</v>
      </c>
      <c r="B10" s="7">
        <v>45419</v>
      </c>
      <c r="C10" s="12">
        <f>484-216</f>
        <v>268</v>
      </c>
      <c r="D10" s="12">
        <v>0</v>
      </c>
      <c r="E10" s="9"/>
      <c r="F10" s="9"/>
      <c r="G10" s="13"/>
      <c r="H10" s="13"/>
      <c r="I10" s="13"/>
      <c r="J10" s="20"/>
      <c r="K10" s="20"/>
      <c r="L10" s="20"/>
      <c r="M10" s="20"/>
      <c r="N10" s="20"/>
      <c r="O10" s="20"/>
      <c r="P10" s="21"/>
      <c r="Q10" s="21"/>
      <c r="R10" s="21"/>
      <c r="S10" s="21"/>
      <c r="T10" s="21"/>
      <c r="U10" s="31"/>
      <c r="V10" s="31"/>
      <c r="W10" s="31"/>
      <c r="X10" s="31"/>
      <c r="Y10" s="31"/>
      <c r="Z10" s="39">
        <f t="shared" si="0"/>
        <v>268</v>
      </c>
      <c r="AA10" s="40"/>
      <c r="AB10" s="40"/>
      <c r="AC10" s="41">
        <f t="shared" si="1"/>
        <v>0</v>
      </c>
      <c r="AD10" s="36"/>
    </row>
    <row r="11" spans="1:30" ht="15.75">
      <c r="A11" s="3" t="s">
        <v>36</v>
      </c>
      <c r="B11" s="7">
        <v>45420</v>
      </c>
      <c r="C11" s="12">
        <v>0</v>
      </c>
      <c r="D11" s="15">
        <v>42</v>
      </c>
      <c r="E11" s="9"/>
      <c r="F11" s="9"/>
      <c r="G11" s="10"/>
      <c r="H11" s="13"/>
      <c r="I11" s="13"/>
      <c r="J11" s="20"/>
      <c r="K11" s="20"/>
      <c r="L11" s="20"/>
      <c r="M11" s="20"/>
      <c r="N11" s="20"/>
      <c r="O11" s="20"/>
      <c r="P11" s="21"/>
      <c r="Q11" s="21"/>
      <c r="R11" s="34"/>
      <c r="S11" s="21"/>
      <c r="T11" s="21"/>
      <c r="U11" s="31"/>
      <c r="V11" s="31"/>
      <c r="W11" s="24">
        <v>10000</v>
      </c>
      <c r="X11" s="31"/>
      <c r="Y11" s="31"/>
      <c r="Z11" s="39">
        <f t="shared" si="0"/>
        <v>10042</v>
      </c>
      <c r="AA11" s="40"/>
      <c r="AB11" s="40"/>
      <c r="AC11" s="41">
        <f t="shared" si="1"/>
        <v>0</v>
      </c>
      <c r="AD11" s="36"/>
    </row>
    <row r="12" spans="1:30" ht="15.75">
      <c r="A12" s="3" t="s">
        <v>37</v>
      </c>
      <c r="B12" s="7">
        <v>45421</v>
      </c>
      <c r="C12" s="8"/>
      <c r="D12" s="9"/>
      <c r="E12" s="9"/>
      <c r="F12" s="9"/>
      <c r="G12" s="13"/>
      <c r="H12" s="13"/>
      <c r="I12" s="13"/>
      <c r="J12" s="20"/>
      <c r="K12" s="20"/>
      <c r="L12" s="22"/>
      <c r="M12" s="20"/>
      <c r="N12" s="20"/>
      <c r="O12" s="20"/>
      <c r="P12" s="21"/>
      <c r="Q12" s="21"/>
      <c r="R12" s="21"/>
      <c r="S12" s="34"/>
      <c r="T12" s="21"/>
      <c r="U12" s="31"/>
      <c r="V12" s="31"/>
      <c r="W12" s="31"/>
      <c r="X12" s="31"/>
      <c r="Y12" s="31"/>
      <c r="Z12" s="39">
        <f t="shared" si="0"/>
        <v>0</v>
      </c>
      <c r="AA12" s="40"/>
      <c r="AB12" s="40"/>
      <c r="AC12" s="41">
        <f t="shared" si="1"/>
        <v>0</v>
      </c>
      <c r="AD12" s="36"/>
    </row>
    <row r="13" spans="1:30" ht="15.75">
      <c r="A13" s="3" t="s">
        <v>38</v>
      </c>
      <c r="B13" s="7">
        <v>45422</v>
      </c>
      <c r="C13" s="8"/>
      <c r="D13" s="14"/>
      <c r="E13" s="9"/>
      <c r="F13" s="9"/>
      <c r="G13" s="15">
        <v>1000</v>
      </c>
      <c r="H13" s="13"/>
      <c r="I13" s="13"/>
      <c r="J13" s="20"/>
      <c r="K13" s="20"/>
      <c r="L13" s="25"/>
      <c r="M13" s="20"/>
      <c r="N13" s="20"/>
      <c r="O13" s="20"/>
      <c r="P13" s="21"/>
      <c r="Q13" s="21"/>
      <c r="R13" s="21"/>
      <c r="S13" s="21"/>
      <c r="T13" s="21"/>
      <c r="U13" s="31"/>
      <c r="V13" s="31"/>
      <c r="W13" s="31"/>
      <c r="X13" s="31"/>
      <c r="Y13" s="31"/>
      <c r="Z13" s="39">
        <f t="shared" si="0"/>
        <v>1000</v>
      </c>
      <c r="AA13" s="40"/>
      <c r="AB13" s="40"/>
      <c r="AC13" s="41">
        <f t="shared" si="1"/>
        <v>0</v>
      </c>
      <c r="AD13" s="36"/>
    </row>
    <row r="14" spans="1:30">
      <c r="A14" s="3" t="s">
        <v>39</v>
      </c>
      <c r="B14" s="7">
        <v>45423</v>
      </c>
      <c r="C14" s="8"/>
      <c r="D14" s="9"/>
      <c r="E14" s="9"/>
      <c r="F14" s="9"/>
      <c r="G14" s="13"/>
      <c r="H14" s="13"/>
      <c r="I14" s="13"/>
      <c r="J14" s="12">
        <v>0</v>
      </c>
      <c r="K14" s="20"/>
      <c r="L14" s="20"/>
      <c r="M14" s="20"/>
      <c r="N14" s="20"/>
      <c r="O14" s="20"/>
      <c r="P14" s="21"/>
      <c r="Q14" s="21"/>
      <c r="R14" s="21"/>
      <c r="S14" s="21"/>
      <c r="T14" s="21"/>
      <c r="U14" s="31"/>
      <c r="V14" s="31"/>
      <c r="W14" s="31"/>
      <c r="X14" s="31"/>
      <c r="Y14" s="31"/>
      <c r="Z14" s="39">
        <f t="shared" si="0"/>
        <v>0</v>
      </c>
      <c r="AA14" s="40"/>
      <c r="AB14" s="40"/>
      <c r="AC14" s="41">
        <f t="shared" si="1"/>
        <v>0</v>
      </c>
      <c r="AD14" s="36"/>
    </row>
    <row r="15" spans="1:30" ht="15.75">
      <c r="A15" s="3" t="s">
        <v>40</v>
      </c>
      <c r="B15" s="7">
        <v>45424</v>
      </c>
      <c r="C15" s="8"/>
      <c r="D15" s="14"/>
      <c r="E15" s="9"/>
      <c r="F15" s="9"/>
      <c r="G15" s="13"/>
      <c r="H15" s="10"/>
      <c r="I15" s="13"/>
      <c r="J15" s="20"/>
      <c r="K15" s="20"/>
      <c r="L15" s="20"/>
      <c r="M15" s="20"/>
      <c r="N15" s="20"/>
      <c r="O15" s="20"/>
      <c r="P15" s="21"/>
      <c r="Q15" s="21"/>
      <c r="R15" s="21"/>
      <c r="S15" s="21"/>
      <c r="T15" s="21"/>
      <c r="U15" s="31"/>
      <c r="V15" s="31"/>
      <c r="W15" s="31"/>
      <c r="X15" s="31"/>
      <c r="Y15" s="31"/>
      <c r="Z15" s="39">
        <f t="shared" si="0"/>
        <v>0</v>
      </c>
      <c r="AA15" s="40"/>
      <c r="AB15" s="40"/>
      <c r="AC15" s="41">
        <f t="shared" si="1"/>
        <v>0</v>
      </c>
      <c r="AD15" s="36"/>
    </row>
    <row r="16" spans="1:30">
      <c r="A16" s="3" t="s">
        <v>34</v>
      </c>
      <c r="B16" s="7">
        <v>45425</v>
      </c>
      <c r="C16" s="12">
        <f>268+68</f>
        <v>336</v>
      </c>
      <c r="D16" s="9"/>
      <c r="E16" s="9"/>
      <c r="F16" s="9"/>
      <c r="G16" s="13"/>
      <c r="H16" s="13"/>
      <c r="I16" s="13"/>
      <c r="J16" s="20"/>
      <c r="K16" s="20"/>
      <c r="L16" s="20"/>
      <c r="M16" s="20"/>
      <c r="N16" s="20"/>
      <c r="O16" s="20"/>
      <c r="P16" s="21"/>
      <c r="Q16" s="21"/>
      <c r="R16" s="21"/>
      <c r="S16" s="21"/>
      <c r="T16" s="21"/>
      <c r="U16" s="31"/>
      <c r="V16" s="31"/>
      <c r="W16" s="31"/>
      <c r="X16" s="31"/>
      <c r="Y16" s="31"/>
      <c r="Z16" s="39">
        <f t="shared" si="0"/>
        <v>336</v>
      </c>
      <c r="AA16" s="40"/>
      <c r="AB16" s="40"/>
      <c r="AC16" s="41">
        <f t="shared" si="1"/>
        <v>0</v>
      </c>
      <c r="AD16" s="36"/>
    </row>
    <row r="17" spans="1:30" ht="15.75">
      <c r="A17" s="3" t="s">
        <v>35</v>
      </c>
      <c r="B17" s="7">
        <v>45426</v>
      </c>
      <c r="C17" s="12">
        <f>536-250+55</f>
        <v>341</v>
      </c>
      <c r="D17" s="15">
        <v>1213</v>
      </c>
      <c r="E17" s="9"/>
      <c r="F17" s="9"/>
      <c r="G17" s="13"/>
      <c r="H17" s="13"/>
      <c r="I17" s="13"/>
      <c r="J17" s="20"/>
      <c r="K17" s="20"/>
      <c r="L17" s="15">
        <v>350</v>
      </c>
      <c r="M17" s="20"/>
      <c r="N17" s="20"/>
      <c r="O17" s="20"/>
      <c r="P17" s="21"/>
      <c r="Q17" s="21"/>
      <c r="R17" s="21"/>
      <c r="S17" s="21"/>
      <c r="T17" s="21"/>
      <c r="U17" s="31"/>
      <c r="V17" s="31"/>
      <c r="W17" s="31"/>
      <c r="X17" s="31"/>
      <c r="Y17" s="31"/>
      <c r="Z17" s="39">
        <f t="shared" si="0"/>
        <v>1904</v>
      </c>
      <c r="AA17" s="40"/>
      <c r="AB17" s="40"/>
      <c r="AC17" s="41">
        <f t="shared" si="1"/>
        <v>0</v>
      </c>
      <c r="AD17" s="36"/>
    </row>
    <row r="18" spans="1:30">
      <c r="A18" s="3" t="s">
        <v>36</v>
      </c>
      <c r="B18" s="7">
        <v>45427</v>
      </c>
      <c r="C18" s="12">
        <v>0</v>
      </c>
      <c r="D18" s="9"/>
      <c r="E18" s="9"/>
      <c r="F18" s="9"/>
      <c r="G18" s="10"/>
      <c r="H18" s="13"/>
      <c r="I18" s="13"/>
      <c r="J18" s="20"/>
      <c r="K18" s="20"/>
      <c r="L18" s="20"/>
      <c r="M18" s="20"/>
      <c r="N18" s="59"/>
      <c r="O18" s="20"/>
      <c r="P18" s="21"/>
      <c r="Q18" s="21"/>
      <c r="R18" s="21"/>
      <c r="S18" s="21"/>
      <c r="T18" s="21"/>
      <c r="U18" s="31"/>
      <c r="V18" s="31"/>
      <c r="W18" s="31"/>
      <c r="X18" s="31"/>
      <c r="Y18" s="31"/>
      <c r="Z18" s="39">
        <f t="shared" si="0"/>
        <v>0</v>
      </c>
      <c r="AA18" s="40"/>
      <c r="AB18" s="40"/>
      <c r="AC18" s="41">
        <f t="shared" si="1"/>
        <v>0</v>
      </c>
      <c r="AD18" s="36"/>
    </row>
    <row r="19" spans="1:30" ht="15.75">
      <c r="A19" s="3" t="s">
        <v>37</v>
      </c>
      <c r="B19" s="7">
        <v>45428</v>
      </c>
      <c r="C19" s="12">
        <v>461</v>
      </c>
      <c r="D19" s="14"/>
      <c r="E19" s="9"/>
      <c r="F19" s="9"/>
      <c r="G19" s="13"/>
      <c r="H19" s="13"/>
      <c r="I19" s="13"/>
      <c r="J19" s="20"/>
      <c r="K19" s="20"/>
      <c r="L19" s="20"/>
      <c r="M19" s="20"/>
      <c r="N19" s="20"/>
      <c r="O19" s="20"/>
      <c r="P19" s="21"/>
      <c r="Q19" s="21"/>
      <c r="R19" s="21"/>
      <c r="S19" s="21"/>
      <c r="T19" s="21"/>
      <c r="U19" s="31"/>
      <c r="V19" s="31"/>
      <c r="W19" s="31"/>
      <c r="X19" s="31"/>
      <c r="Y19" s="31"/>
      <c r="Z19" s="39">
        <f t="shared" si="0"/>
        <v>461</v>
      </c>
      <c r="AA19" s="40"/>
      <c r="AB19" s="40"/>
      <c r="AC19" s="41">
        <f t="shared" si="1"/>
        <v>0</v>
      </c>
      <c r="AD19" s="36"/>
    </row>
    <row r="20" spans="1:30" ht="15.75">
      <c r="A20" s="3" t="s">
        <v>38</v>
      </c>
      <c r="B20" s="7">
        <v>45429</v>
      </c>
      <c r="C20" s="12">
        <v>127</v>
      </c>
      <c r="D20" s="15">
        <v>60</v>
      </c>
      <c r="E20" s="16">
        <v>175</v>
      </c>
      <c r="F20" s="9"/>
      <c r="G20" s="13"/>
      <c r="H20" s="13"/>
      <c r="I20" s="16">
        <f>153+30</f>
        <v>183</v>
      </c>
      <c r="J20" s="20"/>
      <c r="K20" s="20"/>
      <c r="L20" s="20"/>
      <c r="M20" s="20"/>
      <c r="N20" s="20"/>
      <c r="O20" s="20"/>
      <c r="P20" s="21"/>
      <c r="Q20" s="21"/>
      <c r="R20" s="21"/>
      <c r="S20" s="21"/>
      <c r="T20" s="21"/>
      <c r="U20" s="31"/>
      <c r="V20" s="31"/>
      <c r="W20" s="31"/>
      <c r="X20" s="31"/>
      <c r="Y20" s="31"/>
      <c r="Z20" s="39">
        <f t="shared" si="0"/>
        <v>545</v>
      </c>
      <c r="AA20" s="40"/>
      <c r="AB20" s="40"/>
      <c r="AC20" s="41">
        <f t="shared" si="1"/>
        <v>0</v>
      </c>
      <c r="AD20" s="36"/>
    </row>
    <row r="21" spans="1:30" ht="15.75">
      <c r="A21" s="3" t="s">
        <v>39</v>
      </c>
      <c r="B21" s="7">
        <v>45430</v>
      </c>
      <c r="C21" s="8"/>
      <c r="D21" s="16">
        <v>120</v>
      </c>
      <c r="E21" s="16">
        <v>390</v>
      </c>
      <c r="F21" s="9"/>
      <c r="G21" s="13"/>
      <c r="H21" s="13"/>
      <c r="I21" s="13"/>
      <c r="J21" s="12">
        <v>0</v>
      </c>
      <c r="K21" s="20"/>
      <c r="L21" s="20"/>
      <c r="M21" s="20"/>
      <c r="N21" s="59"/>
      <c r="O21" s="20"/>
      <c r="P21" s="21"/>
      <c r="Q21" s="21"/>
      <c r="R21" s="21"/>
      <c r="S21" s="21"/>
      <c r="T21" s="21"/>
      <c r="U21" s="31"/>
      <c r="V21" s="31"/>
      <c r="W21" s="31"/>
      <c r="X21" s="31"/>
      <c r="Y21" s="31"/>
      <c r="Z21" s="39">
        <f t="shared" si="0"/>
        <v>510</v>
      </c>
      <c r="AA21" s="40"/>
      <c r="AB21" s="40"/>
      <c r="AC21" s="41">
        <f t="shared" si="1"/>
        <v>0</v>
      </c>
      <c r="AD21" s="36"/>
    </row>
    <row r="22" spans="1:30" ht="15.75">
      <c r="A22" s="3" t="s">
        <v>40</v>
      </c>
      <c r="B22" s="7">
        <v>45431</v>
      </c>
      <c r="C22" s="8"/>
      <c r="D22" s="9"/>
      <c r="E22" s="16">
        <v>145</v>
      </c>
      <c r="F22" s="9"/>
      <c r="G22" s="13"/>
      <c r="H22" s="10"/>
      <c r="I22" s="13"/>
      <c r="J22" s="20"/>
      <c r="K22" s="23"/>
      <c r="L22" s="26"/>
      <c r="M22" s="20"/>
      <c r="N22" s="20"/>
      <c r="O22" s="20"/>
      <c r="P22" s="21"/>
      <c r="Q22" s="21"/>
      <c r="R22" s="21"/>
      <c r="S22" s="21"/>
      <c r="T22" s="21"/>
      <c r="U22" s="31"/>
      <c r="V22" s="31"/>
      <c r="W22" s="31"/>
      <c r="X22" s="31"/>
      <c r="Y22" s="31"/>
      <c r="Z22" s="39">
        <f t="shared" si="0"/>
        <v>145</v>
      </c>
      <c r="AA22" s="40"/>
      <c r="AB22" s="40"/>
      <c r="AC22" s="41">
        <f t="shared" si="1"/>
        <v>0</v>
      </c>
      <c r="AD22" s="36"/>
    </row>
    <row r="23" spans="1:30" ht="15.75">
      <c r="A23" s="3" t="s">
        <v>34</v>
      </c>
      <c r="B23" s="7">
        <v>45432</v>
      </c>
      <c r="C23" s="12">
        <v>305</v>
      </c>
      <c r="D23" s="9"/>
      <c r="E23" s="9"/>
      <c r="F23" s="9"/>
      <c r="G23" s="12">
        <v>0</v>
      </c>
      <c r="H23" s="13"/>
      <c r="I23" s="13"/>
      <c r="J23" s="20"/>
      <c r="K23" s="20"/>
      <c r="L23" s="20"/>
      <c r="M23" s="25"/>
      <c r="N23" s="26"/>
      <c r="O23" s="20"/>
      <c r="P23" s="21"/>
      <c r="Q23" s="21"/>
      <c r="R23" s="21"/>
      <c r="S23" s="21"/>
      <c r="T23" s="21"/>
      <c r="U23" s="31"/>
      <c r="V23" s="31"/>
      <c r="W23" s="31"/>
      <c r="X23" s="31"/>
      <c r="Y23" s="31"/>
      <c r="Z23" s="39">
        <f t="shared" si="0"/>
        <v>305</v>
      </c>
      <c r="AA23" s="46">
        <v>16670</v>
      </c>
      <c r="AB23" s="40"/>
      <c r="AC23" s="41">
        <f t="shared" si="1"/>
        <v>16670</v>
      </c>
      <c r="AD23" s="36"/>
    </row>
    <row r="24" spans="1:30">
      <c r="A24" s="3" t="s">
        <v>35</v>
      </c>
      <c r="B24" s="7">
        <v>45433</v>
      </c>
      <c r="C24" s="12">
        <f>248+55</f>
        <v>303</v>
      </c>
      <c r="D24" s="12">
        <v>315</v>
      </c>
      <c r="E24" s="9"/>
      <c r="F24" s="9"/>
      <c r="G24" s="13"/>
      <c r="H24" s="13"/>
      <c r="I24" s="13"/>
      <c r="J24" s="20"/>
      <c r="K24" s="20"/>
      <c r="L24" s="20"/>
      <c r="M24" s="20"/>
      <c r="N24" s="20"/>
      <c r="O24" s="20"/>
      <c r="P24" s="21"/>
      <c r="Q24" s="21"/>
      <c r="R24" s="21"/>
      <c r="S24" s="21"/>
      <c r="T24" s="21"/>
      <c r="U24" s="31"/>
      <c r="V24" s="31"/>
      <c r="W24" s="31"/>
      <c r="X24" s="31"/>
      <c r="Y24" s="31"/>
      <c r="Z24" s="39">
        <f t="shared" si="0"/>
        <v>618</v>
      </c>
      <c r="AA24" s="40"/>
      <c r="AB24" s="40"/>
      <c r="AC24" s="41">
        <f t="shared" si="1"/>
        <v>0</v>
      </c>
      <c r="AD24" s="36"/>
    </row>
    <row r="25" spans="1:30" ht="15.75">
      <c r="A25" s="3" t="s">
        <v>36</v>
      </c>
      <c r="B25" s="7">
        <v>45434</v>
      </c>
      <c r="C25" s="12">
        <f>248+55</f>
        <v>303</v>
      </c>
      <c r="D25" s="9"/>
      <c r="E25" s="16">
        <v>798</v>
      </c>
      <c r="F25" s="9"/>
      <c r="G25" s="13"/>
      <c r="H25" s="13"/>
      <c r="I25" s="13"/>
      <c r="J25" s="20"/>
      <c r="K25" s="20"/>
      <c r="L25" s="20"/>
      <c r="M25" s="20"/>
      <c r="N25" s="20"/>
      <c r="O25" s="20"/>
      <c r="P25" s="21"/>
      <c r="Q25" s="21"/>
      <c r="R25" s="21"/>
      <c r="S25" s="21"/>
      <c r="T25" s="21"/>
      <c r="U25" s="31"/>
      <c r="V25" s="31"/>
      <c r="W25" s="31"/>
      <c r="X25" s="31"/>
      <c r="Y25" s="31"/>
      <c r="Z25" s="39">
        <f t="shared" si="0"/>
        <v>1101</v>
      </c>
      <c r="AA25" s="40"/>
      <c r="AB25" s="40"/>
      <c r="AC25" s="41">
        <f t="shared" si="1"/>
        <v>0</v>
      </c>
      <c r="AD25" s="36"/>
    </row>
    <row r="26" spans="1:30">
      <c r="A26" s="3" t="s">
        <v>37</v>
      </c>
      <c r="B26" s="7">
        <v>45435</v>
      </c>
      <c r="C26" s="12">
        <v>405</v>
      </c>
      <c r="D26" s="9"/>
      <c r="E26" s="9"/>
      <c r="F26" s="9"/>
      <c r="G26" s="13"/>
      <c r="H26" s="13"/>
      <c r="I26" s="13"/>
      <c r="J26" s="20"/>
      <c r="K26" s="20"/>
      <c r="L26" s="60"/>
      <c r="M26" s="20"/>
      <c r="N26" s="20"/>
      <c r="O26" s="20"/>
      <c r="P26" s="21"/>
      <c r="Q26" s="21"/>
      <c r="R26" s="21"/>
      <c r="S26" s="21"/>
      <c r="T26" s="21"/>
      <c r="U26" s="31"/>
      <c r="V26" s="31"/>
      <c r="W26" s="31"/>
      <c r="X26" s="31"/>
      <c r="Y26" s="31"/>
      <c r="Z26" s="39">
        <f t="shared" si="0"/>
        <v>405</v>
      </c>
      <c r="AA26" s="40"/>
      <c r="AB26" s="40"/>
      <c r="AC26" s="41">
        <f t="shared" si="1"/>
        <v>0</v>
      </c>
      <c r="AD26" s="36"/>
    </row>
    <row r="27" spans="1:30" ht="15.75">
      <c r="A27" s="3" t="s">
        <v>38</v>
      </c>
      <c r="B27" s="7">
        <v>45436</v>
      </c>
      <c r="C27" s="12">
        <v>305</v>
      </c>
      <c r="D27" s="9"/>
      <c r="E27" s="9"/>
      <c r="F27" s="9"/>
      <c r="G27" s="13"/>
      <c r="H27" s="13"/>
      <c r="I27" s="13"/>
      <c r="J27" s="60"/>
      <c r="K27" s="20"/>
      <c r="L27" s="24">
        <v>350</v>
      </c>
      <c r="M27" s="20"/>
      <c r="N27" s="20"/>
      <c r="O27" s="20"/>
      <c r="P27" s="21"/>
      <c r="Q27" s="21"/>
      <c r="R27" s="21"/>
      <c r="S27" s="21"/>
      <c r="T27" s="21"/>
      <c r="U27" s="31"/>
      <c r="V27" s="31"/>
      <c r="W27" s="31"/>
      <c r="X27" s="31"/>
      <c r="Y27" s="31"/>
      <c r="Z27" s="39">
        <f t="shared" si="0"/>
        <v>655</v>
      </c>
      <c r="AA27" s="40"/>
      <c r="AB27" s="40"/>
      <c r="AC27" s="41">
        <f t="shared" si="1"/>
        <v>0</v>
      </c>
      <c r="AD27" s="36"/>
    </row>
    <row r="28" spans="1:30" ht="15.75">
      <c r="A28" s="3" t="s">
        <v>39</v>
      </c>
      <c r="B28" s="7">
        <v>45437</v>
      </c>
      <c r="C28" s="9"/>
      <c r="D28" s="16">
        <v>55</v>
      </c>
      <c r="E28" s="16">
        <v>1000</v>
      </c>
      <c r="F28" s="9"/>
      <c r="G28" s="13"/>
      <c r="H28" s="13"/>
      <c r="I28" s="13"/>
      <c r="J28" s="12">
        <v>0</v>
      </c>
      <c r="K28" s="20"/>
      <c r="L28" s="20"/>
      <c r="M28" s="20"/>
      <c r="N28" s="60"/>
      <c r="O28" s="20"/>
      <c r="P28" s="21"/>
      <c r="Q28" s="21"/>
      <c r="R28" s="21"/>
      <c r="S28" s="21"/>
      <c r="T28" s="21"/>
      <c r="U28" s="31"/>
      <c r="V28" s="31"/>
      <c r="W28" s="31"/>
      <c r="X28" s="15">
        <v>700</v>
      </c>
      <c r="Y28" s="31"/>
      <c r="Z28" s="39">
        <f t="shared" si="0"/>
        <v>1755</v>
      </c>
      <c r="AA28" s="40"/>
      <c r="AB28" s="40"/>
      <c r="AC28" s="41">
        <f t="shared" si="1"/>
        <v>0</v>
      </c>
      <c r="AD28" s="36"/>
    </row>
    <row r="29" spans="1:30">
      <c r="A29" s="3" t="s">
        <v>40</v>
      </c>
      <c r="B29" s="7">
        <v>45438</v>
      </c>
      <c r="C29" s="9"/>
      <c r="D29" s="9"/>
      <c r="E29" s="9"/>
      <c r="F29" s="9"/>
      <c r="G29" s="13"/>
      <c r="H29" s="13"/>
      <c r="I29" s="13"/>
      <c r="J29" s="20"/>
      <c r="K29" s="20"/>
      <c r="L29" s="20"/>
      <c r="M29" s="20"/>
      <c r="N29" s="20"/>
      <c r="O29" s="20"/>
      <c r="P29" s="21"/>
      <c r="Q29" s="21"/>
      <c r="R29" s="21"/>
      <c r="S29" s="21"/>
      <c r="T29" s="21"/>
      <c r="U29" s="31"/>
      <c r="V29" s="31"/>
      <c r="W29" s="31"/>
      <c r="X29" s="31"/>
      <c r="Y29" s="31"/>
      <c r="Z29" s="39">
        <f t="shared" si="0"/>
        <v>0</v>
      </c>
      <c r="AA29" s="40"/>
      <c r="AB29" s="40"/>
      <c r="AC29" s="41">
        <f t="shared" si="1"/>
        <v>0</v>
      </c>
      <c r="AD29" s="36"/>
    </row>
    <row r="30" spans="1:30" ht="15.75">
      <c r="A30" s="3" t="s">
        <v>34</v>
      </c>
      <c r="B30" s="7">
        <v>45439</v>
      </c>
      <c r="C30" s="12">
        <v>368</v>
      </c>
      <c r="D30" s="16">
        <v>273</v>
      </c>
      <c r="E30" s="9"/>
      <c r="F30" s="9"/>
      <c r="G30" s="12">
        <v>0</v>
      </c>
      <c r="H30" s="13"/>
      <c r="I30" s="13"/>
      <c r="J30" s="20"/>
      <c r="K30" s="20"/>
      <c r="L30" s="20"/>
      <c r="M30" s="20"/>
      <c r="N30" s="20"/>
      <c r="O30" s="20"/>
      <c r="P30" s="21"/>
      <c r="Q30" s="21"/>
      <c r="R30" s="21"/>
      <c r="S30" s="21"/>
      <c r="T30" s="21"/>
      <c r="U30" s="31"/>
      <c r="V30" s="31"/>
      <c r="W30" s="31"/>
      <c r="X30" s="31"/>
      <c r="Y30" s="31"/>
      <c r="Z30" s="39">
        <f t="shared" si="0"/>
        <v>641</v>
      </c>
      <c r="AA30" s="40"/>
      <c r="AB30" s="40"/>
      <c r="AC30" s="41">
        <f t="shared" si="1"/>
        <v>0</v>
      </c>
      <c r="AD30" s="36"/>
    </row>
    <row r="31" spans="1:30" ht="15.75">
      <c r="A31" s="3" t="s">
        <v>35</v>
      </c>
      <c r="B31" s="7">
        <v>45440</v>
      </c>
      <c r="C31" s="12">
        <v>248</v>
      </c>
      <c r="D31" s="12">
        <v>0</v>
      </c>
      <c r="E31" s="9"/>
      <c r="F31" s="9"/>
      <c r="G31" s="13"/>
      <c r="H31" s="13"/>
      <c r="I31" s="13"/>
      <c r="J31" s="20"/>
      <c r="K31" s="20"/>
      <c r="L31" s="16">
        <v>350</v>
      </c>
      <c r="M31" s="20"/>
      <c r="N31" s="59"/>
      <c r="O31" s="20"/>
      <c r="P31" s="21"/>
      <c r="Q31" s="21"/>
      <c r="R31" s="16">
        <v>190</v>
      </c>
      <c r="S31" s="21"/>
      <c r="T31" s="21"/>
      <c r="U31" s="31"/>
      <c r="V31" s="31"/>
      <c r="W31" s="31"/>
      <c r="X31" s="31"/>
      <c r="Y31" s="31"/>
      <c r="Z31" s="39">
        <f t="shared" si="0"/>
        <v>788</v>
      </c>
      <c r="AA31" s="40"/>
      <c r="AB31" s="40"/>
      <c r="AC31" s="41">
        <f t="shared" si="1"/>
        <v>0</v>
      </c>
      <c r="AD31" s="36"/>
    </row>
    <row r="32" spans="1:30" ht="15.75">
      <c r="A32" s="3" t="s">
        <v>36</v>
      </c>
      <c r="B32" s="7">
        <v>45441</v>
      </c>
      <c r="C32" s="91">
        <v>405</v>
      </c>
      <c r="D32" s="9"/>
      <c r="E32" s="9"/>
      <c r="F32" s="9"/>
      <c r="G32" s="13"/>
      <c r="H32" s="13"/>
      <c r="I32" s="16">
        <v>332</v>
      </c>
      <c r="J32" s="20"/>
      <c r="K32" s="20"/>
      <c r="L32" s="20"/>
      <c r="M32" s="20"/>
      <c r="N32" s="20"/>
      <c r="O32" s="20"/>
      <c r="P32" s="21"/>
      <c r="Q32" s="21"/>
      <c r="R32" s="21"/>
      <c r="S32" s="21"/>
      <c r="T32" s="21"/>
      <c r="U32" s="31"/>
      <c r="V32" s="31"/>
      <c r="W32" s="31"/>
      <c r="X32" s="31"/>
      <c r="Y32" s="31"/>
      <c r="Z32" s="39">
        <f t="shared" si="0"/>
        <v>737</v>
      </c>
      <c r="AA32" s="40"/>
      <c r="AB32" s="40"/>
      <c r="AC32" s="41">
        <f t="shared" si="1"/>
        <v>0</v>
      </c>
      <c r="AD32" s="36"/>
    </row>
    <row r="33" spans="1:30" ht="15.75">
      <c r="A33" s="3" t="s">
        <v>37</v>
      </c>
      <c r="B33" s="7">
        <v>45442</v>
      </c>
      <c r="C33" s="12">
        <v>280</v>
      </c>
      <c r="D33" s="24">
        <f>170 + 400</f>
        <v>570</v>
      </c>
      <c r="E33" s="9"/>
      <c r="F33" s="9"/>
      <c r="G33" s="13"/>
      <c r="H33" s="13"/>
      <c r="I33" s="13"/>
      <c r="J33" s="20"/>
      <c r="K33" s="20"/>
      <c r="L33" s="12">
        <v>0</v>
      </c>
      <c r="M33" s="20"/>
      <c r="N33" s="20"/>
      <c r="O33" s="20"/>
      <c r="P33" s="16">
        <v>600</v>
      </c>
      <c r="Q33" s="21"/>
      <c r="R33" s="21"/>
      <c r="S33" s="21"/>
      <c r="T33" s="21"/>
      <c r="U33" s="31"/>
      <c r="V33" s="31"/>
      <c r="W33" s="31"/>
      <c r="X33" s="31"/>
      <c r="Y33" s="31"/>
      <c r="Z33" s="39">
        <f t="shared" si="0"/>
        <v>1450</v>
      </c>
      <c r="AA33" s="40"/>
      <c r="AB33" s="40"/>
      <c r="AC33" s="41">
        <f t="shared" si="1"/>
        <v>0</v>
      </c>
      <c r="AD33" s="36"/>
    </row>
    <row r="34" spans="1:30">
      <c r="A34" s="3" t="s">
        <v>38</v>
      </c>
      <c r="B34" s="7">
        <v>45443</v>
      </c>
      <c r="C34" s="12">
        <v>281</v>
      </c>
      <c r="D34" s="9"/>
      <c r="E34" s="9"/>
      <c r="F34" s="9"/>
      <c r="G34" s="13"/>
      <c r="H34" s="13"/>
      <c r="I34" s="13"/>
      <c r="J34" s="20"/>
      <c r="K34" s="20"/>
      <c r="L34" s="20"/>
      <c r="M34" s="20"/>
      <c r="N34" s="20"/>
      <c r="O34" s="20"/>
      <c r="P34" s="21"/>
      <c r="Q34" s="21"/>
      <c r="R34" s="21"/>
      <c r="S34" s="21"/>
      <c r="T34" s="21"/>
      <c r="U34" s="31"/>
      <c r="V34" s="31"/>
      <c r="W34" s="31"/>
      <c r="X34" s="31"/>
      <c r="Y34" s="31"/>
      <c r="Z34" s="39">
        <f t="shared" si="0"/>
        <v>281</v>
      </c>
      <c r="AA34" s="40"/>
      <c r="AB34" s="40"/>
      <c r="AC34" s="41">
        <f t="shared" si="1"/>
        <v>0</v>
      </c>
      <c r="AD34" s="36"/>
    </row>
    <row r="35" spans="1:30">
      <c r="A35" s="93" t="s">
        <v>41</v>
      </c>
      <c r="B35" s="93"/>
      <c r="C35" s="17">
        <f>SUM(C4:C34)</f>
        <v>5124</v>
      </c>
      <c r="D35" s="17">
        <f t="shared" ref="D35:AC35" si="2">SUM(D4:D34)</f>
        <v>2976</v>
      </c>
      <c r="E35" s="17">
        <f t="shared" si="2"/>
        <v>3368</v>
      </c>
      <c r="F35" s="17">
        <f t="shared" si="2"/>
        <v>0</v>
      </c>
      <c r="G35" s="17">
        <f t="shared" si="2"/>
        <v>2000</v>
      </c>
      <c r="H35" s="17">
        <f t="shared" si="2"/>
        <v>0</v>
      </c>
      <c r="I35" s="17">
        <f t="shared" si="2"/>
        <v>515</v>
      </c>
      <c r="J35" s="17">
        <f t="shared" si="2"/>
        <v>0</v>
      </c>
      <c r="K35" s="17">
        <f t="shared" si="2"/>
        <v>0</v>
      </c>
      <c r="L35" s="17">
        <f t="shared" si="2"/>
        <v>1400</v>
      </c>
      <c r="M35" s="17">
        <f t="shared" si="2"/>
        <v>0</v>
      </c>
      <c r="N35" s="17">
        <f t="shared" si="2"/>
        <v>0</v>
      </c>
      <c r="O35" s="17">
        <f t="shared" si="2"/>
        <v>0</v>
      </c>
      <c r="P35" s="17">
        <f t="shared" si="2"/>
        <v>600</v>
      </c>
      <c r="Q35" s="17">
        <f t="shared" si="2"/>
        <v>0</v>
      </c>
      <c r="R35" s="17">
        <f t="shared" si="2"/>
        <v>190</v>
      </c>
      <c r="S35" s="17">
        <f t="shared" si="2"/>
        <v>0</v>
      </c>
      <c r="T35" s="17">
        <f t="shared" si="2"/>
        <v>0</v>
      </c>
      <c r="U35" s="17">
        <f t="shared" si="2"/>
        <v>17600</v>
      </c>
      <c r="V35" s="17">
        <f t="shared" si="2"/>
        <v>0</v>
      </c>
      <c r="W35" s="17">
        <f t="shared" si="2"/>
        <v>10000</v>
      </c>
      <c r="X35" s="17">
        <f t="shared" si="2"/>
        <v>700</v>
      </c>
      <c r="Y35" s="17">
        <f t="shared" si="2"/>
        <v>0</v>
      </c>
      <c r="Z35" s="17">
        <f t="shared" si="2"/>
        <v>44473</v>
      </c>
      <c r="AA35" s="17">
        <f t="shared" si="2"/>
        <v>44380</v>
      </c>
      <c r="AB35" s="17">
        <f t="shared" si="2"/>
        <v>0</v>
      </c>
      <c r="AC35" s="17">
        <f t="shared" si="2"/>
        <v>44380</v>
      </c>
      <c r="AD35" s="43">
        <f>AC35-Z35</f>
        <v>-93</v>
      </c>
    </row>
  </sheetData>
  <mergeCells count="8">
    <mergeCell ref="A35:B35"/>
    <mergeCell ref="A1:AC1"/>
    <mergeCell ref="C2:F2"/>
    <mergeCell ref="G2:I2"/>
    <mergeCell ref="J2:O2"/>
    <mergeCell ref="P2:T2"/>
    <mergeCell ref="U2:Y2"/>
    <mergeCell ref="AA2:AC2"/>
  </mergeCell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AD34"/>
  <sheetViews>
    <sheetView tabSelected="1" zoomScale="80" zoomScaleNormal="80" workbookViewId="0">
      <selection activeCell="D38" sqref="D38"/>
    </sheetView>
  </sheetViews>
  <sheetFormatPr defaultRowHeight="15"/>
  <cols>
    <col min="2" max="2" width="11" bestFit="1" customWidth="1"/>
    <col min="5" max="5" width="16.42578125" bestFit="1" customWidth="1"/>
    <col min="6" max="6" width="11.42578125" bestFit="1" customWidth="1"/>
    <col min="8" max="8" width="10.7109375" bestFit="1" customWidth="1"/>
    <col min="13" max="13" width="6.42578125" bestFit="1" customWidth="1"/>
    <col min="14" max="14" width="17.7109375" bestFit="1" customWidth="1"/>
    <col min="18" max="18" width="9.5703125" bestFit="1" customWidth="1"/>
    <col min="19" max="19" width="10.7109375" bestFit="1" customWidth="1"/>
    <col min="26" max="26" width="16.42578125" bestFit="1" customWidth="1"/>
    <col min="29" max="29" width="15.7109375" bestFit="1" customWidth="1"/>
  </cols>
  <sheetData>
    <row r="1" spans="1:30" ht="26.25">
      <c r="A1" s="94" t="s">
        <v>42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  <c r="Z1" s="94"/>
      <c r="AA1" s="94"/>
      <c r="AB1" s="94"/>
      <c r="AC1" s="94"/>
    </row>
    <row r="2" spans="1:30">
      <c r="A2" s="1" t="s">
        <v>1</v>
      </c>
      <c r="B2" s="2" t="s">
        <v>2</v>
      </c>
      <c r="C2" s="95" t="s">
        <v>3</v>
      </c>
      <c r="D2" s="95"/>
      <c r="E2" s="95"/>
      <c r="F2" s="95"/>
      <c r="G2" s="96" t="s">
        <v>4</v>
      </c>
      <c r="H2" s="96"/>
      <c r="I2" s="96"/>
      <c r="J2" s="97" t="s">
        <v>5</v>
      </c>
      <c r="K2" s="97"/>
      <c r="L2" s="97"/>
      <c r="M2" s="97"/>
      <c r="N2" s="97"/>
      <c r="O2" s="97"/>
      <c r="P2" s="98" t="s">
        <v>6</v>
      </c>
      <c r="Q2" s="98"/>
      <c r="R2" s="98"/>
      <c r="S2" s="98"/>
      <c r="T2" s="98"/>
      <c r="U2" s="99" t="s">
        <v>7</v>
      </c>
      <c r="V2" s="99"/>
      <c r="W2" s="99"/>
      <c r="X2" s="99"/>
      <c r="Y2" s="99"/>
      <c r="Z2" s="35"/>
      <c r="AA2" s="100" t="s">
        <v>8</v>
      </c>
      <c r="AB2" s="100"/>
      <c r="AC2" s="100"/>
      <c r="AD2" s="36" t="s">
        <v>9</v>
      </c>
    </row>
    <row r="3" spans="1:30" ht="45">
      <c r="A3" s="3"/>
      <c r="B3" s="3"/>
      <c r="C3" s="4" t="s">
        <v>10</v>
      </c>
      <c r="D3" s="4" t="s">
        <v>11</v>
      </c>
      <c r="E3" s="4" t="s">
        <v>12</v>
      </c>
      <c r="F3" s="5" t="s">
        <v>13</v>
      </c>
      <c r="G3" s="6" t="s">
        <v>14</v>
      </c>
      <c r="H3" s="6" t="s">
        <v>15</v>
      </c>
      <c r="I3" s="6" t="s">
        <v>16</v>
      </c>
      <c r="J3" s="18" t="s">
        <v>17</v>
      </c>
      <c r="K3" s="18" t="s">
        <v>18</v>
      </c>
      <c r="L3" s="18" t="s">
        <v>19</v>
      </c>
      <c r="M3" s="18" t="s">
        <v>20</v>
      </c>
      <c r="N3" s="18" t="s">
        <v>21</v>
      </c>
      <c r="O3" s="18" t="s">
        <v>22</v>
      </c>
      <c r="P3" s="19" t="s">
        <v>23</v>
      </c>
      <c r="Q3" s="19" t="s">
        <v>24</v>
      </c>
      <c r="R3" s="27" t="s">
        <v>25</v>
      </c>
      <c r="S3" s="27" t="s">
        <v>26</v>
      </c>
      <c r="T3" s="27" t="s">
        <v>22</v>
      </c>
      <c r="U3" s="28" t="s">
        <v>27</v>
      </c>
      <c r="V3" s="28" t="s">
        <v>28</v>
      </c>
      <c r="W3" s="29" t="s">
        <v>29</v>
      </c>
      <c r="X3" s="28" t="s">
        <v>30</v>
      </c>
      <c r="Y3" s="29" t="s">
        <v>22</v>
      </c>
      <c r="Z3" s="37" t="s">
        <v>31</v>
      </c>
      <c r="AA3" s="38" t="s">
        <v>32</v>
      </c>
      <c r="AB3" s="38" t="s">
        <v>22</v>
      </c>
      <c r="AC3" s="38" t="s">
        <v>33</v>
      </c>
      <c r="AD3" s="36"/>
    </row>
    <row r="4" spans="1:30" ht="15.75">
      <c r="A4" s="3" t="s">
        <v>39</v>
      </c>
      <c r="B4" s="7">
        <v>45444</v>
      </c>
      <c r="C4" s="61"/>
      <c r="D4" s="62"/>
      <c r="E4" s="12">
        <v>580</v>
      </c>
      <c r="F4" s="62"/>
      <c r="G4" s="12">
        <v>500</v>
      </c>
      <c r="H4" s="64"/>
      <c r="I4" s="65"/>
      <c r="J4" s="12">
        <v>1200</v>
      </c>
      <c r="K4" s="66"/>
      <c r="L4" s="16">
        <v>450</v>
      </c>
      <c r="M4" s="66"/>
      <c r="N4" s="15">
        <v>850</v>
      </c>
      <c r="O4" s="66"/>
      <c r="P4" s="67"/>
      <c r="Q4" s="67"/>
      <c r="R4" s="68"/>
      <c r="S4" s="67"/>
      <c r="T4" s="67">
        <v>0</v>
      </c>
      <c r="U4" s="15">
        <v>17600</v>
      </c>
      <c r="V4" s="92">
        <v>6635</v>
      </c>
      <c r="W4" s="69"/>
      <c r="X4" s="69"/>
      <c r="Y4" s="69"/>
      <c r="Z4" s="70">
        <f>SUM(C4:Y4)</f>
        <v>27815</v>
      </c>
      <c r="AA4" s="71"/>
      <c r="AB4" s="71"/>
      <c r="AC4" s="72">
        <f>SUM(AA4:AB4)</f>
        <v>0</v>
      </c>
      <c r="AD4" s="73"/>
    </row>
    <row r="5" spans="1:30">
      <c r="A5" s="3" t="s">
        <v>40</v>
      </c>
      <c r="B5" s="7">
        <v>45445</v>
      </c>
      <c r="C5" s="61"/>
      <c r="D5" s="61"/>
      <c r="E5" s="62"/>
      <c r="F5" s="62"/>
      <c r="G5" s="65"/>
      <c r="H5" s="65"/>
      <c r="I5" s="65"/>
      <c r="J5" s="66"/>
      <c r="K5" s="66"/>
      <c r="L5" s="74"/>
      <c r="M5" s="66"/>
      <c r="N5" s="66"/>
      <c r="O5" s="66"/>
      <c r="P5" s="67"/>
      <c r="Q5" s="67"/>
      <c r="R5" s="67"/>
      <c r="S5" s="67"/>
      <c r="T5" s="67">
        <v>0</v>
      </c>
      <c r="U5" s="75"/>
      <c r="V5" s="69"/>
      <c r="W5" s="69"/>
      <c r="X5" s="69"/>
      <c r="Y5" s="69"/>
      <c r="Z5" s="70">
        <f t="shared" ref="Z5:Z33" si="0">SUM(C5:Y5)</f>
        <v>0</v>
      </c>
      <c r="AA5" s="71"/>
      <c r="AB5" s="71"/>
      <c r="AC5" s="72">
        <f t="shared" ref="AC5:AC33" si="1">SUM(AA5:AB5)</f>
        <v>0</v>
      </c>
      <c r="AD5" s="73"/>
    </row>
    <row r="6" spans="1:30">
      <c r="A6" s="3" t="s">
        <v>34</v>
      </c>
      <c r="B6" s="7">
        <v>45446</v>
      </c>
      <c r="C6" s="12">
        <v>273</v>
      </c>
      <c r="D6" s="62"/>
      <c r="E6" s="62"/>
      <c r="F6" s="62"/>
      <c r="G6" s="65"/>
      <c r="H6" s="65"/>
      <c r="I6" s="65"/>
      <c r="J6" s="66"/>
      <c r="K6" s="66"/>
      <c r="L6" s="66"/>
      <c r="M6" s="66"/>
      <c r="N6" s="66"/>
      <c r="O6" s="66"/>
      <c r="P6" s="67"/>
      <c r="Q6" s="67"/>
      <c r="R6" s="67"/>
      <c r="S6" s="67"/>
      <c r="T6" s="67"/>
      <c r="U6" s="69"/>
      <c r="V6" s="69"/>
      <c r="W6" s="69"/>
      <c r="X6" s="69"/>
      <c r="Y6" s="69"/>
      <c r="Z6" s="70">
        <f t="shared" si="0"/>
        <v>273</v>
      </c>
      <c r="AA6" s="76"/>
      <c r="AB6" s="71"/>
      <c r="AC6" s="72">
        <f t="shared" si="1"/>
        <v>0</v>
      </c>
      <c r="AD6" s="73"/>
    </row>
    <row r="7" spans="1:30" ht="15.75">
      <c r="A7" s="3" t="s">
        <v>35</v>
      </c>
      <c r="B7" s="7">
        <v>45447</v>
      </c>
      <c r="C7" s="12">
        <v>268</v>
      </c>
      <c r="D7" s="15">
        <v>984</v>
      </c>
      <c r="E7" s="62"/>
      <c r="F7" s="62"/>
      <c r="G7" s="78"/>
      <c r="H7" s="65"/>
      <c r="I7" s="16">
        <v>429</v>
      </c>
      <c r="J7" s="74"/>
      <c r="K7" s="66"/>
      <c r="L7" s="66"/>
      <c r="M7" s="66"/>
      <c r="N7" s="66"/>
      <c r="O7" s="66"/>
      <c r="P7" s="67"/>
      <c r="Q7" s="67"/>
      <c r="R7" s="79"/>
      <c r="S7" s="67"/>
      <c r="T7" s="67"/>
      <c r="U7" s="69"/>
      <c r="V7" s="69"/>
      <c r="W7" s="69"/>
      <c r="X7" s="69"/>
      <c r="Y7" s="69"/>
      <c r="Z7" s="70">
        <f t="shared" si="0"/>
        <v>1681</v>
      </c>
      <c r="AA7" s="71"/>
      <c r="AB7" s="71"/>
      <c r="AC7" s="72">
        <f t="shared" si="1"/>
        <v>0</v>
      </c>
      <c r="AD7" s="73"/>
    </row>
    <row r="8" spans="1:30" ht="15.75">
      <c r="A8" s="3" t="s">
        <v>36</v>
      </c>
      <c r="B8" s="7">
        <v>45448</v>
      </c>
      <c r="C8" s="12">
        <v>288</v>
      </c>
      <c r="D8" s="77"/>
      <c r="E8" s="77"/>
      <c r="F8" s="62"/>
      <c r="G8" s="65"/>
      <c r="H8" s="63"/>
      <c r="I8" s="65"/>
      <c r="J8" s="66"/>
      <c r="K8" s="80"/>
      <c r="L8" s="81"/>
      <c r="M8" s="66"/>
      <c r="N8" s="66"/>
      <c r="O8" s="66"/>
      <c r="P8" s="67"/>
      <c r="Q8" s="67"/>
      <c r="R8" s="67"/>
      <c r="S8" s="67"/>
      <c r="T8" s="67"/>
      <c r="U8" s="69"/>
      <c r="V8" s="69"/>
      <c r="W8" s="69"/>
      <c r="X8" s="69"/>
      <c r="Y8" s="69"/>
      <c r="Z8" s="70">
        <f t="shared" si="0"/>
        <v>288</v>
      </c>
      <c r="AA8" s="12">
        <v>32868</v>
      </c>
      <c r="AB8" s="71"/>
      <c r="AC8" s="72">
        <f t="shared" si="1"/>
        <v>32868</v>
      </c>
      <c r="AD8" s="73"/>
    </row>
    <row r="9" spans="1:30">
      <c r="A9" s="3" t="s">
        <v>37</v>
      </c>
      <c r="B9" s="7">
        <v>45449</v>
      </c>
      <c r="C9" s="87">
        <v>500</v>
      </c>
      <c r="D9" s="62"/>
      <c r="E9" s="62"/>
      <c r="F9" s="62"/>
      <c r="G9" s="65"/>
      <c r="H9" s="65"/>
      <c r="I9" s="65"/>
      <c r="J9" s="66"/>
      <c r="K9" s="66"/>
      <c r="L9" s="73">
        <v>350</v>
      </c>
      <c r="M9" s="66"/>
      <c r="N9" s="66"/>
      <c r="O9" s="66"/>
      <c r="P9" s="67"/>
      <c r="Q9" s="67"/>
      <c r="R9" s="67"/>
      <c r="S9" s="67"/>
      <c r="T9" s="67"/>
      <c r="U9" s="69"/>
      <c r="V9" s="69"/>
      <c r="W9" s="69"/>
      <c r="X9" s="69"/>
      <c r="Y9" s="69"/>
      <c r="Z9" s="70">
        <f t="shared" si="0"/>
        <v>850</v>
      </c>
      <c r="AA9" s="71"/>
      <c r="AB9" s="71"/>
      <c r="AC9" s="72">
        <f t="shared" si="1"/>
        <v>0</v>
      </c>
      <c r="AD9" s="73"/>
    </row>
    <row r="10" spans="1:30">
      <c r="A10" s="3" t="s">
        <v>38</v>
      </c>
      <c r="B10" s="7">
        <v>45450</v>
      </c>
      <c r="C10" s="87">
        <v>500</v>
      </c>
      <c r="D10" s="61"/>
      <c r="E10" s="62"/>
      <c r="F10" s="62"/>
      <c r="G10" s="65"/>
      <c r="H10" s="65"/>
      <c r="I10" s="65"/>
      <c r="J10" s="66"/>
      <c r="K10" s="66"/>
      <c r="L10" s="66"/>
      <c r="M10" s="66"/>
      <c r="N10" s="66"/>
      <c r="O10" s="66"/>
      <c r="P10" s="67"/>
      <c r="Q10" s="67"/>
      <c r="R10" s="67"/>
      <c r="S10" s="67"/>
      <c r="T10" s="67"/>
      <c r="U10" s="69"/>
      <c r="V10" s="69"/>
      <c r="W10" s="73">
        <v>10002</v>
      </c>
      <c r="X10" s="69"/>
      <c r="Y10" s="69"/>
      <c r="Z10" s="70">
        <f t="shared" si="0"/>
        <v>10502</v>
      </c>
      <c r="AA10" s="71"/>
      <c r="AB10" s="71"/>
      <c r="AC10" s="72">
        <f t="shared" si="1"/>
        <v>0</v>
      </c>
      <c r="AD10" s="73"/>
    </row>
    <row r="11" spans="1:30" ht="15.75">
      <c r="A11" s="3" t="s">
        <v>39</v>
      </c>
      <c r="B11" s="7">
        <v>45451</v>
      </c>
      <c r="C11" s="61"/>
      <c r="D11" s="82"/>
      <c r="E11" s="73">
        <v>700</v>
      </c>
      <c r="F11" s="62"/>
      <c r="G11" s="87">
        <v>1000</v>
      </c>
      <c r="H11" s="65"/>
      <c r="I11" s="65"/>
      <c r="J11" s="73">
        <v>1500</v>
      </c>
      <c r="K11" s="66"/>
      <c r="L11" s="66"/>
      <c r="M11" s="66"/>
      <c r="N11" s="66"/>
      <c r="O11" s="66"/>
      <c r="P11" s="67"/>
      <c r="Q11" s="67"/>
      <c r="R11" s="83"/>
      <c r="S11" s="67"/>
      <c r="T11" s="73">
        <v>500</v>
      </c>
      <c r="U11" s="69"/>
      <c r="V11" s="69"/>
      <c r="W11" s="84"/>
      <c r="X11" s="69"/>
      <c r="Y11" s="69"/>
      <c r="Z11" s="70">
        <f t="shared" si="0"/>
        <v>3700</v>
      </c>
      <c r="AA11" s="71"/>
      <c r="AB11" s="71"/>
      <c r="AC11" s="72">
        <f t="shared" si="1"/>
        <v>0</v>
      </c>
      <c r="AD11" s="73"/>
    </row>
    <row r="12" spans="1:30" ht="15.75">
      <c r="A12" s="3" t="s">
        <v>40</v>
      </c>
      <c r="B12" s="7">
        <v>45452</v>
      </c>
      <c r="C12" s="61"/>
      <c r="D12" s="62"/>
      <c r="E12" s="62"/>
      <c r="F12" s="62"/>
      <c r="G12" s="65"/>
      <c r="H12" s="65"/>
      <c r="I12" s="65"/>
      <c r="J12" s="66"/>
      <c r="K12" s="66"/>
      <c r="L12" s="66"/>
      <c r="M12" s="66"/>
      <c r="N12" s="66"/>
      <c r="O12" s="66"/>
      <c r="P12" s="67"/>
      <c r="Q12" s="67"/>
      <c r="R12" s="67"/>
      <c r="S12" s="83"/>
      <c r="T12" s="73">
        <v>1000</v>
      </c>
      <c r="U12" s="69"/>
      <c r="V12" s="69"/>
      <c r="W12" s="69"/>
      <c r="X12" s="69"/>
      <c r="Y12" s="69"/>
      <c r="Z12" s="70">
        <f t="shared" si="0"/>
        <v>1000</v>
      </c>
      <c r="AA12" s="71"/>
      <c r="AB12" s="71"/>
      <c r="AC12" s="72">
        <f t="shared" si="1"/>
        <v>0</v>
      </c>
      <c r="AD12" s="73"/>
    </row>
    <row r="13" spans="1:30" ht="15.75">
      <c r="A13" s="3" t="s">
        <v>34</v>
      </c>
      <c r="B13" s="7">
        <v>45453</v>
      </c>
      <c r="C13" s="87">
        <v>500</v>
      </c>
      <c r="D13" s="77"/>
      <c r="E13" s="62"/>
      <c r="F13" s="62"/>
      <c r="G13" s="78"/>
      <c r="H13" s="65"/>
      <c r="I13" s="65"/>
      <c r="J13" s="66"/>
      <c r="K13" s="66"/>
      <c r="L13" s="85"/>
      <c r="M13" s="66"/>
      <c r="N13" s="66"/>
      <c r="O13" s="66"/>
      <c r="P13" s="67"/>
      <c r="Q13" s="67"/>
      <c r="R13" s="67"/>
      <c r="S13" s="67"/>
      <c r="T13" s="67"/>
      <c r="U13" s="69"/>
      <c r="V13" s="69"/>
      <c r="W13" s="69"/>
      <c r="X13" s="69"/>
      <c r="Y13" s="69"/>
      <c r="Z13" s="70">
        <f t="shared" si="0"/>
        <v>500</v>
      </c>
      <c r="AA13" s="71"/>
      <c r="AB13" s="71"/>
      <c r="AC13" s="72">
        <f t="shared" si="1"/>
        <v>0</v>
      </c>
      <c r="AD13" s="73"/>
    </row>
    <row r="14" spans="1:30">
      <c r="A14" s="3" t="s">
        <v>35</v>
      </c>
      <c r="B14" s="7">
        <v>45454</v>
      </c>
      <c r="C14" s="87">
        <v>500</v>
      </c>
      <c r="D14" s="73">
        <v>1000</v>
      </c>
      <c r="E14" s="62"/>
      <c r="F14" s="62"/>
      <c r="G14" s="65"/>
      <c r="H14" s="65"/>
      <c r="I14" s="65"/>
      <c r="J14" s="74"/>
      <c r="K14" s="66"/>
      <c r="L14" s="66"/>
      <c r="M14" s="66"/>
      <c r="N14" s="66"/>
      <c r="O14" s="66"/>
      <c r="P14" s="67"/>
      <c r="Q14" s="67"/>
      <c r="R14" s="67"/>
      <c r="S14" s="67"/>
      <c r="T14" s="67"/>
      <c r="U14" s="69"/>
      <c r="V14" s="69"/>
      <c r="W14" s="69"/>
      <c r="X14" s="69"/>
      <c r="Y14" s="69"/>
      <c r="Z14" s="70">
        <f t="shared" si="0"/>
        <v>1500</v>
      </c>
      <c r="AA14" s="71"/>
      <c r="AB14" s="71"/>
      <c r="AC14" s="72">
        <f t="shared" si="1"/>
        <v>0</v>
      </c>
      <c r="AD14" s="73"/>
    </row>
    <row r="15" spans="1:30" ht="15.75">
      <c r="A15" s="3" t="s">
        <v>36</v>
      </c>
      <c r="B15" s="7">
        <v>45455</v>
      </c>
      <c r="C15" s="87">
        <v>500</v>
      </c>
      <c r="D15" s="77"/>
      <c r="E15" s="62"/>
      <c r="F15" s="62"/>
      <c r="G15" s="65"/>
      <c r="H15" s="63"/>
      <c r="I15" s="65"/>
      <c r="J15" s="66"/>
      <c r="K15" s="66"/>
      <c r="L15" s="66"/>
      <c r="M15" s="66"/>
      <c r="N15" s="66"/>
      <c r="O15" s="66"/>
      <c r="P15" s="67"/>
      <c r="Q15" s="67"/>
      <c r="R15" s="67"/>
      <c r="S15" s="67"/>
      <c r="T15" s="67"/>
      <c r="U15" s="69"/>
      <c r="V15" s="69"/>
      <c r="W15" s="69"/>
      <c r="X15" s="69"/>
      <c r="Y15" s="69"/>
      <c r="Z15" s="70">
        <f t="shared" si="0"/>
        <v>500</v>
      </c>
      <c r="AA15" s="71"/>
      <c r="AB15" s="71"/>
      <c r="AC15" s="72">
        <f t="shared" si="1"/>
        <v>0</v>
      </c>
      <c r="AD15" s="73"/>
    </row>
    <row r="16" spans="1:30">
      <c r="A16" s="3" t="s">
        <v>37</v>
      </c>
      <c r="B16" s="7">
        <v>45456</v>
      </c>
      <c r="C16" s="87">
        <v>500</v>
      </c>
      <c r="D16" s="62"/>
      <c r="E16" s="62"/>
      <c r="F16" s="62"/>
      <c r="G16" s="65"/>
      <c r="H16" s="65"/>
      <c r="I16" s="65"/>
      <c r="J16" s="66"/>
      <c r="K16" s="66"/>
      <c r="L16" s="73">
        <v>350</v>
      </c>
      <c r="M16" s="66"/>
      <c r="N16" s="66"/>
      <c r="O16" s="66"/>
      <c r="P16" s="67"/>
      <c r="Q16" s="67"/>
      <c r="R16" s="67"/>
      <c r="S16" s="67"/>
      <c r="T16" s="67"/>
      <c r="U16" s="69"/>
      <c r="V16" s="69"/>
      <c r="W16" s="69"/>
      <c r="X16" s="69"/>
      <c r="Y16" s="69"/>
      <c r="Z16" s="70">
        <f t="shared" si="0"/>
        <v>850</v>
      </c>
      <c r="AA16" s="71"/>
      <c r="AB16" s="71"/>
      <c r="AC16" s="72">
        <f t="shared" si="1"/>
        <v>0</v>
      </c>
      <c r="AD16" s="73"/>
    </row>
    <row r="17" spans="1:30" ht="15.75">
      <c r="A17" s="3" t="s">
        <v>38</v>
      </c>
      <c r="B17" s="7">
        <v>45457</v>
      </c>
      <c r="C17" s="87">
        <v>500</v>
      </c>
      <c r="D17" s="82"/>
      <c r="E17" s="62"/>
      <c r="F17" s="62"/>
      <c r="G17" s="65"/>
      <c r="H17" s="65"/>
      <c r="I17" s="65"/>
      <c r="J17" s="66"/>
      <c r="K17" s="66"/>
      <c r="L17" s="86"/>
      <c r="M17" s="66"/>
      <c r="N17" s="66"/>
      <c r="O17" s="66"/>
      <c r="P17" s="67"/>
      <c r="Q17" s="67"/>
      <c r="R17" s="67"/>
      <c r="S17" s="67"/>
      <c r="T17" s="67"/>
      <c r="U17" s="69"/>
      <c r="V17" s="69"/>
      <c r="W17" s="69"/>
      <c r="X17" s="69"/>
      <c r="Y17" s="69"/>
      <c r="Z17" s="70">
        <f t="shared" si="0"/>
        <v>500</v>
      </c>
      <c r="AA17" s="71"/>
      <c r="AB17" s="71"/>
      <c r="AC17" s="72">
        <f t="shared" si="1"/>
        <v>0</v>
      </c>
      <c r="AD17" s="73"/>
    </row>
    <row r="18" spans="1:30">
      <c r="A18" s="3" t="s">
        <v>39</v>
      </c>
      <c r="B18" s="7">
        <v>45458</v>
      </c>
      <c r="C18" s="61"/>
      <c r="D18" s="62"/>
      <c r="E18" s="73">
        <v>700</v>
      </c>
      <c r="F18" s="62"/>
      <c r="G18" s="87">
        <v>1000</v>
      </c>
      <c r="H18" s="65"/>
      <c r="I18" s="65"/>
      <c r="J18" s="73">
        <v>1500</v>
      </c>
      <c r="K18" s="66"/>
      <c r="L18" s="66"/>
      <c r="M18" s="66"/>
      <c r="N18" s="66"/>
      <c r="O18" s="66"/>
      <c r="P18" s="67"/>
      <c r="Q18" s="67"/>
      <c r="R18" s="73">
        <v>5000</v>
      </c>
      <c r="S18" s="67"/>
      <c r="T18" s="73">
        <v>500</v>
      </c>
      <c r="U18" s="69"/>
      <c r="V18" s="69"/>
      <c r="W18" s="69"/>
      <c r="X18" s="69"/>
      <c r="Y18" s="69"/>
      <c r="Z18" s="70">
        <f t="shared" si="0"/>
        <v>8700</v>
      </c>
      <c r="AA18" s="71"/>
      <c r="AB18" s="71"/>
      <c r="AC18" s="72">
        <f t="shared" si="1"/>
        <v>0</v>
      </c>
      <c r="AD18" s="73"/>
    </row>
    <row r="19" spans="1:30" ht="15.75">
      <c r="A19" s="3" t="s">
        <v>40</v>
      </c>
      <c r="B19" s="7">
        <v>45459</v>
      </c>
      <c r="C19" s="61"/>
      <c r="D19" s="77"/>
      <c r="E19" s="62"/>
      <c r="F19" s="62"/>
      <c r="G19" s="65"/>
      <c r="H19" s="65"/>
      <c r="I19" s="65"/>
      <c r="J19" s="66"/>
      <c r="K19" s="66"/>
      <c r="L19" s="66"/>
      <c r="M19" s="66"/>
      <c r="N19" s="66"/>
      <c r="O19" s="66"/>
      <c r="P19" s="67"/>
      <c r="Q19" s="67"/>
      <c r="R19" s="67"/>
      <c r="S19" s="67"/>
      <c r="T19" s="73">
        <v>1000</v>
      </c>
      <c r="U19" s="69"/>
      <c r="V19" s="69"/>
      <c r="W19" s="69"/>
      <c r="X19" s="69"/>
      <c r="Y19" s="69"/>
      <c r="Z19" s="70">
        <f t="shared" si="0"/>
        <v>1000</v>
      </c>
      <c r="AA19" s="71"/>
      <c r="AB19" s="71"/>
      <c r="AC19" s="72">
        <f t="shared" si="1"/>
        <v>0</v>
      </c>
      <c r="AD19" s="73"/>
    </row>
    <row r="20" spans="1:30" ht="15.75">
      <c r="A20" s="3" t="s">
        <v>34</v>
      </c>
      <c r="B20" s="7">
        <v>45460</v>
      </c>
      <c r="C20" s="87">
        <v>500</v>
      </c>
      <c r="D20" s="82"/>
      <c r="E20" s="77"/>
      <c r="F20" s="62"/>
      <c r="G20" s="65"/>
      <c r="H20" s="65"/>
      <c r="I20" s="64"/>
      <c r="J20" s="66"/>
      <c r="K20" s="66"/>
      <c r="L20" s="66"/>
      <c r="M20" s="66"/>
      <c r="N20" s="66"/>
      <c r="O20" s="66"/>
      <c r="P20" s="67"/>
      <c r="Q20" s="67"/>
      <c r="R20" s="67"/>
      <c r="S20" s="67"/>
      <c r="T20" s="67"/>
      <c r="U20" s="69"/>
      <c r="V20" s="69"/>
      <c r="W20" s="69"/>
      <c r="X20" s="69"/>
      <c r="Y20" s="69"/>
      <c r="Z20" s="70">
        <f t="shared" si="0"/>
        <v>500</v>
      </c>
      <c r="AA20" s="71"/>
      <c r="AB20" s="71"/>
      <c r="AC20" s="72">
        <f t="shared" si="1"/>
        <v>0</v>
      </c>
      <c r="AD20" s="73"/>
    </row>
    <row r="21" spans="1:30" ht="15.75">
      <c r="A21" s="3" t="s">
        <v>35</v>
      </c>
      <c r="B21" s="7">
        <v>45461</v>
      </c>
      <c r="C21" s="87">
        <v>500</v>
      </c>
      <c r="D21" s="90">
        <v>1000</v>
      </c>
      <c r="E21" s="77"/>
      <c r="F21" s="62"/>
      <c r="G21" s="65"/>
      <c r="H21" s="65"/>
      <c r="I21" s="65"/>
      <c r="J21" s="74"/>
      <c r="K21" s="66"/>
      <c r="L21" s="66"/>
      <c r="M21" s="66"/>
      <c r="N21" s="66"/>
      <c r="O21" s="66"/>
      <c r="P21" s="67"/>
      <c r="Q21" s="67"/>
      <c r="R21" s="67"/>
      <c r="S21" s="67"/>
      <c r="T21" s="67"/>
      <c r="U21" s="69"/>
      <c r="V21" s="69"/>
      <c r="W21" s="69"/>
      <c r="X21" s="69"/>
      <c r="Y21" s="69"/>
      <c r="Z21" s="70">
        <f t="shared" si="0"/>
        <v>1500</v>
      </c>
      <c r="AA21" s="71"/>
      <c r="AB21" s="71"/>
      <c r="AC21" s="72">
        <f t="shared" si="1"/>
        <v>0</v>
      </c>
      <c r="AD21" s="73"/>
    </row>
    <row r="22" spans="1:30" ht="15.75">
      <c r="A22" s="3" t="s">
        <v>36</v>
      </c>
      <c r="B22" s="7">
        <v>45462</v>
      </c>
      <c r="C22" s="87">
        <v>500</v>
      </c>
      <c r="D22" s="62"/>
      <c r="E22" s="77"/>
      <c r="F22" s="62"/>
      <c r="G22" s="65"/>
      <c r="H22" s="63"/>
      <c r="I22" s="65"/>
      <c r="J22" s="66"/>
      <c r="K22" s="80"/>
      <c r="L22" s="74"/>
      <c r="M22" s="66"/>
      <c r="N22" s="66"/>
      <c r="O22" s="66"/>
      <c r="P22" s="67"/>
      <c r="Q22" s="67"/>
      <c r="R22" s="67"/>
      <c r="S22" s="67"/>
      <c r="T22" s="67"/>
      <c r="U22" s="69"/>
      <c r="V22" s="69"/>
      <c r="W22" s="69"/>
      <c r="X22" s="69"/>
      <c r="Y22" s="69"/>
      <c r="Z22" s="70">
        <f t="shared" si="0"/>
        <v>500</v>
      </c>
      <c r="AA22" s="71"/>
      <c r="AB22" s="71"/>
      <c r="AC22" s="72">
        <f t="shared" si="1"/>
        <v>0</v>
      </c>
      <c r="AD22" s="73"/>
    </row>
    <row r="23" spans="1:30" ht="15.75">
      <c r="A23" s="3" t="s">
        <v>37</v>
      </c>
      <c r="B23" s="7">
        <v>45463</v>
      </c>
      <c r="C23" s="87">
        <v>500</v>
      </c>
      <c r="D23" s="62"/>
      <c r="E23" s="62"/>
      <c r="F23" s="62"/>
      <c r="G23" s="63"/>
      <c r="H23" s="65"/>
      <c r="I23" s="65"/>
      <c r="J23" s="66"/>
      <c r="K23" s="66"/>
      <c r="L23" s="73">
        <v>350</v>
      </c>
      <c r="M23" s="85"/>
      <c r="N23" s="74"/>
      <c r="O23" s="66"/>
      <c r="P23" s="67"/>
      <c r="Q23" s="67"/>
      <c r="R23" s="67"/>
      <c r="S23" s="67"/>
      <c r="T23" s="67"/>
      <c r="U23" s="69"/>
      <c r="V23" s="69"/>
      <c r="W23" s="69"/>
      <c r="X23" s="69"/>
      <c r="Y23" s="69"/>
      <c r="Z23" s="70">
        <f t="shared" si="0"/>
        <v>850</v>
      </c>
      <c r="AA23" s="88">
        <v>20000</v>
      </c>
      <c r="AB23" s="71"/>
      <c r="AC23" s="72">
        <f t="shared" si="1"/>
        <v>20000</v>
      </c>
      <c r="AD23" s="73"/>
    </row>
    <row r="24" spans="1:30">
      <c r="A24" s="3" t="s">
        <v>38</v>
      </c>
      <c r="B24" s="7">
        <v>45464</v>
      </c>
      <c r="C24" s="87">
        <v>500</v>
      </c>
      <c r="D24" s="61"/>
      <c r="E24" s="62"/>
      <c r="F24" s="62"/>
      <c r="G24" s="65"/>
      <c r="H24" s="65"/>
      <c r="I24" s="65"/>
      <c r="J24" s="66"/>
      <c r="K24" s="66"/>
      <c r="L24" s="66"/>
      <c r="M24" s="66"/>
      <c r="N24" s="66"/>
      <c r="O24" s="66"/>
      <c r="P24" s="67"/>
      <c r="Q24" s="67"/>
      <c r="R24" s="67"/>
      <c r="S24" s="67"/>
      <c r="T24" s="67"/>
      <c r="U24" s="69"/>
      <c r="V24" s="69"/>
      <c r="W24" s="69"/>
      <c r="X24" s="69"/>
      <c r="Y24" s="69"/>
      <c r="Z24" s="70">
        <f t="shared" si="0"/>
        <v>500</v>
      </c>
      <c r="AA24" s="71"/>
      <c r="AB24" s="71"/>
      <c r="AC24" s="72">
        <f t="shared" si="1"/>
        <v>0</v>
      </c>
      <c r="AD24" s="73"/>
    </row>
    <row r="25" spans="1:30" ht="15.75">
      <c r="A25" s="3" t="s">
        <v>39</v>
      </c>
      <c r="B25" s="7">
        <v>45465</v>
      </c>
      <c r="C25" s="61"/>
      <c r="D25" s="62"/>
      <c r="E25" s="90">
        <v>700</v>
      </c>
      <c r="F25" s="62"/>
      <c r="G25" s="73">
        <v>1000</v>
      </c>
      <c r="H25" s="65"/>
      <c r="I25" s="65"/>
      <c r="J25" s="73">
        <v>1500</v>
      </c>
      <c r="K25" s="66"/>
      <c r="L25" s="66"/>
      <c r="M25" s="66"/>
      <c r="N25" s="66"/>
      <c r="O25" s="66"/>
      <c r="P25" s="67"/>
      <c r="Q25" s="67"/>
      <c r="R25" s="67"/>
      <c r="S25" s="67"/>
      <c r="T25" s="73">
        <v>500</v>
      </c>
      <c r="U25" s="69"/>
      <c r="V25" s="69"/>
      <c r="W25" s="69"/>
      <c r="X25" s="69"/>
      <c r="Y25" s="69"/>
      <c r="Z25" s="70">
        <f t="shared" si="0"/>
        <v>3700</v>
      </c>
      <c r="AA25" s="71"/>
      <c r="AB25" s="71"/>
      <c r="AC25" s="72">
        <f t="shared" si="1"/>
        <v>0</v>
      </c>
      <c r="AD25" s="73"/>
    </row>
    <row r="26" spans="1:30">
      <c r="A26" s="3" t="s">
        <v>40</v>
      </c>
      <c r="B26" s="7">
        <v>45466</v>
      </c>
      <c r="C26" s="61"/>
      <c r="D26" s="62"/>
      <c r="E26" s="62"/>
      <c r="F26" s="62"/>
      <c r="G26" s="65"/>
      <c r="H26" s="65"/>
      <c r="I26" s="65"/>
      <c r="J26" s="66"/>
      <c r="K26" s="66"/>
      <c r="L26" s="80"/>
      <c r="M26" s="66"/>
      <c r="N26" s="66"/>
      <c r="O26" s="66"/>
      <c r="P26" s="67"/>
      <c r="Q26" s="67"/>
      <c r="R26" s="67"/>
      <c r="S26" s="67"/>
      <c r="T26" s="73">
        <v>1000</v>
      </c>
      <c r="U26" s="69"/>
      <c r="V26" s="69"/>
      <c r="W26" s="69"/>
      <c r="X26" s="69"/>
      <c r="Y26" s="69"/>
      <c r="Z26" s="70">
        <f t="shared" si="0"/>
        <v>1000</v>
      </c>
      <c r="AA26" s="71"/>
      <c r="AB26" s="71"/>
      <c r="AC26" s="72">
        <f t="shared" si="1"/>
        <v>0</v>
      </c>
      <c r="AD26" s="73"/>
    </row>
    <row r="27" spans="1:30" ht="15.75">
      <c r="A27" s="3" t="s">
        <v>34</v>
      </c>
      <c r="B27" s="7">
        <v>45467</v>
      </c>
      <c r="C27" s="87">
        <v>500</v>
      </c>
      <c r="D27" s="62"/>
      <c r="E27" s="62"/>
      <c r="F27" s="62"/>
      <c r="G27" s="65"/>
      <c r="H27" s="65"/>
      <c r="I27" s="65"/>
      <c r="J27" s="80"/>
      <c r="K27" s="66"/>
      <c r="L27" s="81"/>
      <c r="M27" s="66"/>
      <c r="N27" s="66"/>
      <c r="O27" s="66"/>
      <c r="P27" s="67"/>
      <c r="Q27" s="67"/>
      <c r="R27" s="67"/>
      <c r="S27" s="67"/>
      <c r="T27" s="67"/>
      <c r="U27" s="69"/>
      <c r="V27" s="69"/>
      <c r="W27" s="69"/>
      <c r="X27" s="69"/>
      <c r="Y27" s="69"/>
      <c r="Z27" s="70">
        <f t="shared" si="0"/>
        <v>500</v>
      </c>
      <c r="AA27" s="71"/>
      <c r="AB27" s="71"/>
      <c r="AC27" s="72">
        <f t="shared" si="1"/>
        <v>0</v>
      </c>
      <c r="AD27" s="73"/>
    </row>
    <row r="28" spans="1:30" ht="15.75">
      <c r="A28" s="3" t="s">
        <v>35</v>
      </c>
      <c r="B28" s="7">
        <v>45468</v>
      </c>
      <c r="C28" s="73">
        <v>500</v>
      </c>
      <c r="D28" s="90">
        <v>1000</v>
      </c>
      <c r="E28" s="77"/>
      <c r="F28" s="62"/>
      <c r="G28" s="65"/>
      <c r="H28" s="65"/>
      <c r="I28" s="65"/>
      <c r="J28" s="74"/>
      <c r="K28" s="66"/>
      <c r="L28" s="66"/>
      <c r="M28" s="66"/>
      <c r="N28" s="80"/>
      <c r="O28" s="66"/>
      <c r="P28" s="67"/>
      <c r="Q28" s="67"/>
      <c r="R28" s="67"/>
      <c r="S28" s="67"/>
      <c r="T28" s="67"/>
      <c r="U28" s="69"/>
      <c r="V28" s="69"/>
      <c r="W28" s="69"/>
      <c r="X28" s="89">
        <v>700</v>
      </c>
      <c r="Y28" s="69"/>
      <c r="Z28" s="70">
        <f t="shared" si="0"/>
        <v>2200</v>
      </c>
      <c r="AA28" s="71"/>
      <c r="AB28" s="71"/>
      <c r="AC28" s="72">
        <f t="shared" si="1"/>
        <v>0</v>
      </c>
      <c r="AD28" s="73"/>
    </row>
    <row r="29" spans="1:30">
      <c r="A29" s="3" t="s">
        <v>36</v>
      </c>
      <c r="B29" s="7">
        <v>45469</v>
      </c>
      <c r="C29" s="73">
        <v>500</v>
      </c>
      <c r="D29" s="62"/>
      <c r="E29" s="62"/>
      <c r="F29" s="62"/>
      <c r="G29" s="65"/>
      <c r="H29" s="65"/>
      <c r="I29" s="65"/>
      <c r="J29" s="66"/>
      <c r="K29" s="66"/>
      <c r="L29" s="66"/>
      <c r="M29" s="66"/>
      <c r="N29" s="66"/>
      <c r="O29" s="66"/>
      <c r="P29" s="67"/>
      <c r="Q29" s="67"/>
      <c r="R29" s="67"/>
      <c r="S29" s="67"/>
      <c r="T29" s="67"/>
      <c r="U29" s="69"/>
      <c r="V29" s="69"/>
      <c r="W29" s="69"/>
      <c r="X29" s="69"/>
      <c r="Y29" s="69"/>
      <c r="Z29" s="70">
        <f t="shared" si="0"/>
        <v>500</v>
      </c>
      <c r="AA29" s="71"/>
      <c r="AB29" s="71"/>
      <c r="AC29" s="72">
        <f t="shared" si="1"/>
        <v>0</v>
      </c>
      <c r="AD29" s="73"/>
    </row>
    <row r="30" spans="1:30" ht="15.75">
      <c r="A30" s="3" t="s">
        <v>37</v>
      </c>
      <c r="B30" s="7">
        <v>45470</v>
      </c>
      <c r="C30" s="87">
        <v>500</v>
      </c>
      <c r="D30" s="77"/>
      <c r="E30" s="62"/>
      <c r="F30" s="62"/>
      <c r="G30" s="63"/>
      <c r="H30" s="65"/>
      <c r="I30" s="65"/>
      <c r="J30" s="66"/>
      <c r="K30" s="66"/>
      <c r="L30" s="73">
        <v>350</v>
      </c>
      <c r="M30" s="66"/>
      <c r="N30" s="66"/>
      <c r="O30" s="66"/>
      <c r="P30" s="67"/>
      <c r="Q30" s="67"/>
      <c r="R30" s="67"/>
      <c r="S30" s="67"/>
      <c r="T30" s="67"/>
      <c r="U30" s="69"/>
      <c r="V30" s="69"/>
      <c r="W30" s="69"/>
      <c r="X30" s="69"/>
      <c r="Y30" s="69"/>
      <c r="Z30" s="70">
        <f t="shared" si="0"/>
        <v>850</v>
      </c>
      <c r="AA30" s="71"/>
      <c r="AB30" s="71"/>
      <c r="AC30" s="72">
        <f t="shared" si="1"/>
        <v>0</v>
      </c>
      <c r="AD30" s="73"/>
    </row>
    <row r="31" spans="1:30" ht="15.75">
      <c r="A31" s="3" t="s">
        <v>38</v>
      </c>
      <c r="B31" s="7">
        <v>45471</v>
      </c>
      <c r="C31" s="87">
        <v>500</v>
      </c>
      <c r="D31" s="61"/>
      <c r="E31" s="62"/>
      <c r="F31" s="62"/>
      <c r="G31" s="65"/>
      <c r="H31" s="65"/>
      <c r="I31" s="65"/>
      <c r="J31" s="66"/>
      <c r="K31" s="66"/>
      <c r="L31" s="85"/>
      <c r="M31" s="66"/>
      <c r="N31" s="66"/>
      <c r="O31" s="66"/>
      <c r="P31" s="67"/>
      <c r="Q31" s="67"/>
      <c r="R31" s="83"/>
      <c r="S31" s="67"/>
      <c r="T31" s="67"/>
      <c r="U31" s="69"/>
      <c r="V31" s="69"/>
      <c r="W31" s="69"/>
      <c r="X31" s="69"/>
      <c r="Y31" s="69"/>
      <c r="Z31" s="70">
        <f t="shared" si="0"/>
        <v>500</v>
      </c>
      <c r="AA31" s="71"/>
      <c r="AB31" s="71"/>
      <c r="AC31" s="72">
        <f t="shared" si="1"/>
        <v>0</v>
      </c>
      <c r="AD31" s="73"/>
    </row>
    <row r="32" spans="1:30" ht="15.75">
      <c r="A32" s="3" t="s">
        <v>39</v>
      </c>
      <c r="B32" s="7">
        <v>45472</v>
      </c>
      <c r="C32" s="62"/>
      <c r="D32" s="62"/>
      <c r="E32" s="73">
        <v>700</v>
      </c>
      <c r="F32" s="62"/>
      <c r="G32" s="73">
        <v>1000</v>
      </c>
      <c r="H32" s="65"/>
      <c r="I32" s="64"/>
      <c r="J32" s="73">
        <v>1500</v>
      </c>
      <c r="K32" s="66"/>
      <c r="L32" s="66"/>
      <c r="M32" s="66"/>
      <c r="N32" s="66"/>
      <c r="O32" s="66"/>
      <c r="P32" s="67"/>
      <c r="Q32" s="67"/>
      <c r="R32" s="67"/>
      <c r="S32" s="67"/>
      <c r="T32" s="73">
        <v>500</v>
      </c>
      <c r="U32" s="69"/>
      <c r="V32" s="69"/>
      <c r="W32" s="69"/>
      <c r="X32" s="69"/>
      <c r="Y32" s="69"/>
      <c r="Z32" s="70">
        <f t="shared" si="0"/>
        <v>3700</v>
      </c>
      <c r="AA32" s="71"/>
      <c r="AB32" s="71"/>
      <c r="AC32" s="72">
        <f t="shared" si="1"/>
        <v>0</v>
      </c>
      <c r="AD32" s="73"/>
    </row>
    <row r="33" spans="1:30">
      <c r="A33" s="3" t="s">
        <v>40</v>
      </c>
      <c r="B33" s="7">
        <v>45473</v>
      </c>
      <c r="C33" s="62"/>
      <c r="D33" s="62"/>
      <c r="E33" s="62"/>
      <c r="F33" s="62"/>
      <c r="G33" s="65"/>
      <c r="H33" s="65"/>
      <c r="I33" s="65"/>
      <c r="J33" s="66"/>
      <c r="K33" s="66"/>
      <c r="L33" s="74"/>
      <c r="M33" s="66"/>
      <c r="N33" s="66"/>
      <c r="O33" s="66"/>
      <c r="P33" s="67"/>
      <c r="Q33" s="67"/>
      <c r="R33" s="67"/>
      <c r="S33" s="67"/>
      <c r="T33" s="73">
        <v>1000</v>
      </c>
      <c r="U33" s="69"/>
      <c r="V33" s="69"/>
      <c r="W33" s="69"/>
      <c r="X33" s="69"/>
      <c r="Y33" s="69"/>
      <c r="Z33" s="70">
        <f t="shared" si="0"/>
        <v>1000</v>
      </c>
      <c r="AA33" s="71"/>
      <c r="AB33" s="71"/>
      <c r="AC33" s="72">
        <f t="shared" si="1"/>
        <v>0</v>
      </c>
      <c r="AD33" s="73"/>
    </row>
    <row r="34" spans="1:30">
      <c r="A34" s="93" t="s">
        <v>41</v>
      </c>
      <c r="B34" s="93"/>
      <c r="C34" s="17">
        <f>SUM(C4:C33)</f>
        <v>9329</v>
      </c>
      <c r="D34" s="17">
        <f t="shared" ref="D34:Y34" si="2">SUM(D4:D33)</f>
        <v>3984</v>
      </c>
      <c r="E34" s="17">
        <f t="shared" si="2"/>
        <v>3380</v>
      </c>
      <c r="F34" s="17">
        <f t="shared" si="2"/>
        <v>0</v>
      </c>
      <c r="G34" s="17">
        <f t="shared" si="2"/>
        <v>4500</v>
      </c>
      <c r="H34" s="17">
        <f t="shared" si="2"/>
        <v>0</v>
      </c>
      <c r="I34" s="17">
        <f t="shared" si="2"/>
        <v>429</v>
      </c>
      <c r="J34" s="17">
        <f t="shared" si="2"/>
        <v>7200</v>
      </c>
      <c r="K34" s="17">
        <f t="shared" si="2"/>
        <v>0</v>
      </c>
      <c r="L34" s="17">
        <f t="shared" si="2"/>
        <v>1850</v>
      </c>
      <c r="M34" s="17">
        <f t="shared" si="2"/>
        <v>0</v>
      </c>
      <c r="N34" s="17">
        <f t="shared" si="2"/>
        <v>850</v>
      </c>
      <c r="O34" s="17">
        <f t="shared" si="2"/>
        <v>0</v>
      </c>
      <c r="P34" s="17">
        <f t="shared" si="2"/>
        <v>0</v>
      </c>
      <c r="Q34" s="17">
        <f t="shared" si="2"/>
        <v>0</v>
      </c>
      <c r="R34" s="17">
        <f t="shared" si="2"/>
        <v>5000</v>
      </c>
      <c r="S34" s="17">
        <f t="shared" si="2"/>
        <v>0</v>
      </c>
      <c r="T34" s="17">
        <f t="shared" si="2"/>
        <v>6000</v>
      </c>
      <c r="U34" s="17">
        <f t="shared" si="2"/>
        <v>17600</v>
      </c>
      <c r="V34" s="17">
        <f t="shared" si="2"/>
        <v>6635</v>
      </c>
      <c r="W34" s="17">
        <f t="shared" si="2"/>
        <v>10002</v>
      </c>
      <c r="X34" s="17">
        <f t="shared" si="2"/>
        <v>700</v>
      </c>
      <c r="Y34" s="17">
        <f t="shared" si="2"/>
        <v>0</v>
      </c>
      <c r="Z34" s="17">
        <f>SUM(Z4:Z33)</f>
        <v>77459</v>
      </c>
      <c r="AA34" s="17">
        <f>SUM(AA4:AA33)</f>
        <v>52868</v>
      </c>
      <c r="AB34" s="17">
        <f>SUM(AB4:AB33)</f>
        <v>0</v>
      </c>
      <c r="AC34" s="17">
        <f>SUM(AC4:AC33)</f>
        <v>52868</v>
      </c>
      <c r="AD34" s="43">
        <f>AC34-Z34</f>
        <v>-24591</v>
      </c>
    </row>
  </sheetData>
  <mergeCells count="8">
    <mergeCell ref="A34:B34"/>
    <mergeCell ref="A1:AC1"/>
    <mergeCell ref="C2:F2"/>
    <mergeCell ref="G2:I2"/>
    <mergeCell ref="J2:O2"/>
    <mergeCell ref="P2:T2"/>
    <mergeCell ref="U2:Y2"/>
    <mergeCell ref="AA2:AC2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Апрель 2024</vt:lpstr>
      <vt:lpstr>Май 2024</vt:lpstr>
      <vt:lpstr>Июнь 2024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Евгений Собянин</dc:creator>
  <cp:lastModifiedBy>Собянин Евгений Андреевич</cp:lastModifiedBy>
  <dcterms:created xsi:type="dcterms:W3CDTF">2024-03-31T16:56:00Z</dcterms:created>
  <dcterms:modified xsi:type="dcterms:W3CDTF">2024-06-05T11:26:12Z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23377B6B6D67430B9A3E261E2CF0F292_12</vt:lpwstr>
  </property>
  <property fmtid="{D5CDD505-2E9C-101B-9397-08002B2CF9AE}" pid="3" name="KSOProductBuildVer">
    <vt:lpwstr>1033-12.2.0.13266</vt:lpwstr>
  </property>
</Properties>
</file>