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D63" i="3"/>
  <c r="D62"/>
  <c r="D63" i="4"/>
  <c r="D60"/>
  <c r="L62" i="3"/>
  <c r="L63" s="1"/>
  <c r="D59"/>
  <c r="D71" l="1"/>
  <c r="T61" i="4"/>
  <c r="T62" s="1"/>
  <c r="T71" s="1"/>
  <c r="AN61"/>
  <c r="P60"/>
  <c r="H61" i="3"/>
  <c r="AV71" i="4"/>
  <c r="AU71"/>
  <c r="AR71"/>
  <c r="AQ71"/>
  <c r="AN71"/>
  <c r="AM71"/>
  <c r="AJ71"/>
  <c r="AI71"/>
  <c r="AF71"/>
  <c r="AE71"/>
  <c r="AB71"/>
  <c r="AA71"/>
  <c r="X71"/>
  <c r="W71"/>
  <c r="S71"/>
  <c r="P71"/>
  <c r="O71"/>
  <c r="L71"/>
  <c r="K71"/>
  <c r="H71"/>
  <c r="G71"/>
  <c r="C71"/>
  <c r="AB62"/>
  <c r="AR61"/>
  <c r="AF61"/>
  <c r="L61"/>
  <c r="X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K71"/>
  <c r="G71"/>
  <c r="C71"/>
  <c r="AF59"/>
  <c r="P59"/>
  <c r="L59"/>
  <c r="H71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K82" i="3" l="1"/>
  <c r="D71" i="4"/>
  <c r="O86" s="1"/>
  <c r="K86"/>
  <c r="O82" i="3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<sst xmlns="http://schemas.openxmlformats.org/spreadsheetml/2006/main" count="1779" uniqueCount="751">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</sst>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100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1" fillId="6" borderId="0" xfId="3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8" fillId="2" borderId="5" xfId="0" applyFont="1" applyFill="1" applyBorder="1"/>
    <xf numFmtId="0" fontId="0" fillId="7" borderId="0" xfId="0" applyFill="1" applyBorder="1"/>
    <xf numFmtId="0" fontId="9" fillId="4" borderId="4" xfId="3" applyFont="1" applyBorder="1"/>
    <xf numFmtId="0" fontId="9" fillId="4" borderId="0" xfId="3" applyFont="1" applyBorder="1"/>
    <xf numFmtId="0" fontId="9" fillId="4" borderId="5" xfId="3" applyFont="1" applyBorder="1"/>
    <xf numFmtId="0" fontId="1" fillId="7" borderId="0" xfId="3" applyFill="1" applyBorder="1"/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7" t="s">
        <v>27</v>
      </c>
      <c r="F1" s="87"/>
      <c r="G1" s="87"/>
      <c r="H1" s="75">
        <v>3.6</v>
      </c>
      <c r="J1" s="86" t="s">
        <v>28</v>
      </c>
      <c r="K1" s="87"/>
      <c r="L1" s="87"/>
      <c r="M1" s="75">
        <v>3.7</v>
      </c>
      <c r="O1" s="86" t="s">
        <v>29</v>
      </c>
      <c r="P1" s="87"/>
      <c r="Q1" s="87"/>
      <c r="R1" s="75">
        <v>3.8</v>
      </c>
      <c r="T1" s="86" t="s">
        <v>30</v>
      </c>
      <c r="U1" s="87"/>
      <c r="V1" s="87"/>
      <c r="W1" s="75">
        <v>3.9</v>
      </c>
      <c r="Y1" s="86" t="s">
        <v>31</v>
      </c>
      <c r="Z1" s="87"/>
      <c r="AA1" s="87"/>
      <c r="AB1" s="75">
        <v>4</v>
      </c>
      <c r="AD1" s="86" t="s">
        <v>32</v>
      </c>
      <c r="AE1" s="87"/>
      <c r="AF1" s="87"/>
      <c r="AG1" s="75">
        <v>4.0999999999999996</v>
      </c>
      <c r="AI1" s="86" t="s">
        <v>33</v>
      </c>
      <c r="AJ1" s="87"/>
      <c r="AK1" s="87"/>
      <c r="AL1" s="75">
        <v>4.2</v>
      </c>
      <c r="AN1" s="86" t="s">
        <v>34</v>
      </c>
      <c r="AO1" s="87"/>
      <c r="AP1" s="87"/>
      <c r="AQ1" s="75">
        <v>4.3</v>
      </c>
      <c r="AS1" s="86" t="s">
        <v>35</v>
      </c>
      <c r="AT1" s="87"/>
      <c r="AU1" s="87"/>
      <c r="AV1" s="75">
        <v>4.4000000000000004</v>
      </c>
      <c r="AX1" s="86" t="s">
        <v>36</v>
      </c>
      <c r="AY1" s="87"/>
      <c r="AZ1" s="87"/>
      <c r="BA1" s="75">
        <v>4.5</v>
      </c>
      <c r="BC1" s="86" t="s">
        <v>37</v>
      </c>
      <c r="BD1" s="87"/>
      <c r="BE1" s="87"/>
      <c r="BF1" s="75">
        <v>4.5999999999999996</v>
      </c>
      <c r="BH1" s="86" t="s">
        <v>38</v>
      </c>
      <c r="BI1" s="87"/>
      <c r="BJ1" s="87"/>
      <c r="BK1" s="75">
        <v>4.7</v>
      </c>
    </row>
    <row r="2" spans="5:63" ht="15.75">
      <c r="E2" s="74" t="s">
        <v>0</v>
      </c>
      <c r="F2" s="74" t="s">
        <v>39</v>
      </c>
      <c r="G2" s="74" t="s">
        <v>40</v>
      </c>
      <c r="H2" s="74" t="s">
        <v>41</v>
      </c>
      <c r="J2" s="74" t="s">
        <v>0</v>
      </c>
      <c r="K2" s="74" t="s">
        <v>39</v>
      </c>
      <c r="L2" s="74" t="s">
        <v>40</v>
      </c>
      <c r="M2" s="74" t="s">
        <v>41</v>
      </c>
      <c r="O2" s="74" t="s">
        <v>0</v>
      </c>
      <c r="P2" s="74" t="s">
        <v>39</v>
      </c>
      <c r="Q2" s="74" t="s">
        <v>40</v>
      </c>
      <c r="R2" s="74" t="s">
        <v>41</v>
      </c>
      <c r="T2" s="74" t="s">
        <v>0</v>
      </c>
      <c r="U2" s="74" t="s">
        <v>39</v>
      </c>
      <c r="V2" s="74" t="s">
        <v>40</v>
      </c>
      <c r="W2" s="74" t="s">
        <v>41</v>
      </c>
      <c r="Y2" s="74" t="s">
        <v>0</v>
      </c>
      <c r="Z2" s="74" t="s">
        <v>39</v>
      </c>
      <c r="AA2" s="74" t="s">
        <v>40</v>
      </c>
      <c r="AB2" s="74" t="s">
        <v>41</v>
      </c>
      <c r="AD2" s="74" t="s">
        <v>0</v>
      </c>
      <c r="AE2" s="74" t="s">
        <v>39</v>
      </c>
      <c r="AF2" s="74" t="s">
        <v>40</v>
      </c>
      <c r="AG2" s="74" t="s">
        <v>41</v>
      </c>
      <c r="AI2" s="74" t="s">
        <v>0</v>
      </c>
      <c r="AJ2" s="74" t="s">
        <v>39</v>
      </c>
      <c r="AK2" s="74" t="s">
        <v>40</v>
      </c>
      <c r="AL2" s="74" t="s">
        <v>41</v>
      </c>
      <c r="AN2" s="79" t="s">
        <v>0</v>
      </c>
      <c r="AO2" s="74" t="s">
        <v>39</v>
      </c>
      <c r="AP2" s="74" t="s">
        <v>40</v>
      </c>
      <c r="AQ2" s="74" t="s">
        <v>41</v>
      </c>
      <c r="AS2" s="74" t="s">
        <v>0</v>
      </c>
      <c r="AT2" s="74" t="s">
        <v>39</v>
      </c>
      <c r="AU2" s="74" t="s">
        <v>40</v>
      </c>
      <c r="AV2" s="74" t="s">
        <v>41</v>
      </c>
      <c r="AX2" s="74" t="s">
        <v>0</v>
      </c>
      <c r="AY2" s="74" t="s">
        <v>39</v>
      </c>
      <c r="AZ2" s="74" t="s">
        <v>40</v>
      </c>
      <c r="BA2" s="74" t="s">
        <v>41</v>
      </c>
      <c r="BC2" s="74" t="s">
        <v>0</v>
      </c>
      <c r="BD2" s="74" t="s">
        <v>39</v>
      </c>
      <c r="BE2" s="74" t="s">
        <v>40</v>
      </c>
      <c r="BF2" s="74" t="s">
        <v>41</v>
      </c>
      <c r="BH2" s="74" t="s">
        <v>0</v>
      </c>
      <c r="BI2" s="74" t="s">
        <v>39</v>
      </c>
      <c r="BJ2" s="74" t="s">
        <v>40</v>
      </c>
      <c r="BK2" s="74" t="s">
        <v>41</v>
      </c>
    </row>
    <row r="3" spans="5:63">
      <c r="E3" s="76">
        <v>1</v>
      </c>
      <c r="F3" s="77">
        <v>60</v>
      </c>
      <c r="G3" s="76">
        <f>$H$1*F3</f>
        <v>216</v>
      </c>
      <c r="H3" s="76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6">
        <v>2</v>
      </c>
      <c r="F4" s="77">
        <v>65</v>
      </c>
      <c r="G4" s="76">
        <f>$H$1*F4</f>
        <v>234</v>
      </c>
      <c r="H4" s="76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6">
        <v>3</v>
      </c>
      <c r="F5" s="77">
        <v>75</v>
      </c>
      <c r="G5" s="76">
        <f t="shared" ref="G5:G23" si="1">$H$1*F5</f>
        <v>270</v>
      </c>
      <c r="H5" s="76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6">
        <v>4</v>
      </c>
      <c r="F6" s="77">
        <v>90</v>
      </c>
      <c r="G6" s="76">
        <f t="shared" si="1"/>
        <v>324</v>
      </c>
      <c r="H6" s="76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6">
        <v>5</v>
      </c>
      <c r="F7" s="77">
        <v>112</v>
      </c>
      <c r="G7" s="76">
        <f t="shared" si="1"/>
        <v>403.2</v>
      </c>
      <c r="H7" s="76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6">
        <v>6</v>
      </c>
      <c r="F8" s="77">
        <v>155</v>
      </c>
      <c r="G8" s="76">
        <f t="shared" si="1"/>
        <v>558</v>
      </c>
      <c r="H8" s="76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6">
        <v>7</v>
      </c>
      <c r="F9" s="77">
        <v>215</v>
      </c>
      <c r="G9" s="76">
        <f t="shared" si="1"/>
        <v>774</v>
      </c>
      <c r="H9" s="76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6">
        <v>8</v>
      </c>
      <c r="F10" s="77">
        <v>298</v>
      </c>
      <c r="G10" s="76">
        <f t="shared" si="1"/>
        <v>1072.8</v>
      </c>
      <c r="H10" s="76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6">
        <v>9</v>
      </c>
      <c r="F11" s="77">
        <v>415</v>
      </c>
      <c r="G11" s="76">
        <f t="shared" si="1"/>
        <v>1494</v>
      </c>
      <c r="H11" s="76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6">
        <v>10</v>
      </c>
      <c r="F12" s="77">
        <v>572</v>
      </c>
      <c r="G12" s="76">
        <f t="shared" si="1"/>
        <v>2059.1999999999998</v>
      </c>
      <c r="H12" s="76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6">
        <v>11</v>
      </c>
      <c r="F13" s="77">
        <v>792</v>
      </c>
      <c r="G13" s="76">
        <f t="shared" si="1"/>
        <v>2851.2</v>
      </c>
      <c r="H13" s="76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6">
        <v>12</v>
      </c>
      <c r="F14" s="77">
        <v>1098</v>
      </c>
      <c r="G14" s="76">
        <f t="shared" si="1"/>
        <v>3952.8</v>
      </c>
      <c r="H14" s="76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6">
        <v>13</v>
      </c>
      <c r="F15" s="77">
        <v>1520</v>
      </c>
      <c r="G15" s="76">
        <f t="shared" si="1"/>
        <v>5472</v>
      </c>
      <c r="H15" s="76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6">
        <v>14</v>
      </c>
      <c r="F16" s="77">
        <v>2105</v>
      </c>
      <c r="G16" s="76">
        <f t="shared" si="1"/>
        <v>7578</v>
      </c>
      <c r="H16" s="76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6">
        <v>15</v>
      </c>
      <c r="F17" s="77">
        <v>2915</v>
      </c>
      <c r="G17" s="76">
        <f t="shared" si="1"/>
        <v>10494</v>
      </c>
      <c r="H17" s="76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6">
        <v>16</v>
      </c>
      <c r="F18" s="77">
        <v>4035</v>
      </c>
      <c r="G18" s="76">
        <f t="shared" si="1"/>
        <v>14526</v>
      </c>
      <c r="H18" s="76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6">
        <v>17</v>
      </c>
      <c r="F19" s="77">
        <v>5585</v>
      </c>
      <c r="G19" s="76">
        <f t="shared" si="1"/>
        <v>20106</v>
      </c>
      <c r="H19" s="76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6">
        <v>18</v>
      </c>
      <c r="F20" s="77">
        <v>7735</v>
      </c>
      <c r="G20" s="76">
        <f t="shared" si="1"/>
        <v>27846</v>
      </c>
      <c r="H20" s="76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6">
        <v>19</v>
      </c>
      <c r="F21" s="77">
        <v>10710</v>
      </c>
      <c r="G21" s="76">
        <f t="shared" si="1"/>
        <v>38556</v>
      </c>
      <c r="H21" s="76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6">
        <v>20</v>
      </c>
      <c r="F22" s="77">
        <v>14830</v>
      </c>
      <c r="G22" s="76">
        <f t="shared" si="1"/>
        <v>53388</v>
      </c>
      <c r="H22" s="76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6">
        <v>21</v>
      </c>
      <c r="F23" s="77">
        <v>20850</v>
      </c>
      <c r="G23" s="76">
        <f t="shared" si="1"/>
        <v>75060</v>
      </c>
      <c r="H23" s="76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6">
        <v>22</v>
      </c>
      <c r="F24" s="77"/>
      <c r="G24" s="76"/>
      <c r="H24" s="76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6">
        <v>23</v>
      </c>
      <c r="F25" s="77"/>
      <c r="G25" s="76"/>
      <c r="H25" s="76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6">
        <v>24</v>
      </c>
      <c r="F26" s="77"/>
      <c r="G26" s="76"/>
      <c r="H26" s="76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7" t="s">
        <v>27</v>
      </c>
      <c r="F29" s="87"/>
      <c r="G29" s="87"/>
      <c r="H29" s="75">
        <v>3.6</v>
      </c>
    </row>
    <row r="30" spans="5:43" ht="15.75">
      <c r="E30" s="74" t="s">
        <v>0</v>
      </c>
      <c r="F30" s="74" t="s">
        <v>39</v>
      </c>
      <c r="G30" s="74" t="s">
        <v>40</v>
      </c>
      <c r="H30" s="74" t="s">
        <v>41</v>
      </c>
    </row>
    <row r="31" spans="5:43">
      <c r="E31" s="76">
        <v>1</v>
      </c>
      <c r="F31" s="77">
        <v>112</v>
      </c>
      <c r="G31" s="78">
        <f>F31*$H$29</f>
        <v>403.2</v>
      </c>
      <c r="H31" s="78">
        <f>G31-F31</f>
        <v>291.2</v>
      </c>
    </row>
    <row r="32" spans="5:43">
      <c r="E32" s="76">
        <v>2</v>
      </c>
      <c r="F32" s="77">
        <v>155</v>
      </c>
      <c r="G32" s="78">
        <f>F32*$H$29</f>
        <v>558</v>
      </c>
      <c r="H32" s="78">
        <f>G32-SUM($F$31:F32)</f>
        <v>291</v>
      </c>
    </row>
    <row r="33" spans="5:8">
      <c r="E33" s="76">
        <v>3</v>
      </c>
      <c r="F33" s="77">
        <v>215</v>
      </c>
      <c r="G33" s="78">
        <f t="shared" ref="G33:G47" si="2">F33*$H$29</f>
        <v>774</v>
      </c>
      <c r="H33" s="78">
        <f>G33-SUM($F$31:F33)</f>
        <v>292</v>
      </c>
    </row>
    <row r="34" spans="5:8">
      <c r="E34" s="76">
        <v>4</v>
      </c>
      <c r="F34" s="77">
        <v>298</v>
      </c>
      <c r="G34" s="78">
        <f t="shared" si="2"/>
        <v>1072.8</v>
      </c>
      <c r="H34" s="78">
        <f>G34-SUM($F$31:F34)</f>
        <v>292.8</v>
      </c>
    </row>
    <row r="35" spans="5:8">
      <c r="E35" s="76">
        <v>5</v>
      </c>
      <c r="F35" s="77">
        <v>415</v>
      </c>
      <c r="G35" s="78">
        <f t="shared" si="2"/>
        <v>1494</v>
      </c>
      <c r="H35" s="78">
        <f>G35-SUM($F$31:F35)</f>
        <v>299</v>
      </c>
    </row>
    <row r="36" spans="5:8">
      <c r="E36" s="76">
        <v>6</v>
      </c>
      <c r="F36" s="77">
        <v>572</v>
      </c>
      <c r="G36" s="78">
        <f t="shared" si="2"/>
        <v>2059.1999999999998</v>
      </c>
      <c r="H36" s="78">
        <f>G36-SUM($F$31:F36)</f>
        <v>292.2</v>
      </c>
    </row>
    <row r="37" spans="5:8">
      <c r="E37" s="76">
        <v>7</v>
      </c>
      <c r="F37" s="77">
        <v>792</v>
      </c>
      <c r="G37" s="78">
        <f t="shared" si="2"/>
        <v>2851.2</v>
      </c>
      <c r="H37" s="78">
        <f>G37-SUM($F$31:F37)</f>
        <v>292.2</v>
      </c>
    </row>
    <row r="38" spans="5:8">
      <c r="E38" s="76">
        <v>8</v>
      </c>
      <c r="F38" s="77">
        <v>1098</v>
      </c>
      <c r="G38" s="78">
        <f t="shared" si="2"/>
        <v>3952.8</v>
      </c>
      <c r="H38" s="78">
        <f>G38-SUM($F$31:F38)</f>
        <v>295.8</v>
      </c>
    </row>
    <row r="39" spans="5:8">
      <c r="E39" s="76">
        <v>9</v>
      </c>
      <c r="F39" s="77">
        <v>1520</v>
      </c>
      <c r="G39" s="78">
        <f t="shared" si="2"/>
        <v>5472</v>
      </c>
      <c r="H39" s="78">
        <f>G39-SUM($F$31:F39)</f>
        <v>295</v>
      </c>
    </row>
    <row r="40" spans="5:8">
      <c r="E40" s="76">
        <v>10</v>
      </c>
      <c r="F40" s="77">
        <v>2105</v>
      </c>
      <c r="G40" s="78">
        <f t="shared" si="2"/>
        <v>7578</v>
      </c>
      <c r="H40" s="78">
        <f>G40-SUM($F$31:F40)</f>
        <v>296</v>
      </c>
    </row>
    <row r="41" spans="5:8">
      <c r="E41" s="76">
        <v>11</v>
      </c>
      <c r="F41" s="77">
        <v>2915</v>
      </c>
      <c r="G41" s="78">
        <f t="shared" si="2"/>
        <v>10494</v>
      </c>
      <c r="H41" s="78">
        <f>G41-SUM($F$31:F41)</f>
        <v>297</v>
      </c>
    </row>
    <row r="42" spans="5:8">
      <c r="E42" s="76">
        <v>12</v>
      </c>
      <c r="F42" s="77">
        <v>4035</v>
      </c>
      <c r="G42" s="78">
        <f t="shared" si="2"/>
        <v>14526</v>
      </c>
      <c r="H42" s="78">
        <f>G42-SUM($F$31:F42)</f>
        <v>294</v>
      </c>
    </row>
    <row r="43" spans="5:8">
      <c r="E43" s="76">
        <v>13</v>
      </c>
      <c r="F43" s="77">
        <v>5585</v>
      </c>
      <c r="G43" s="78">
        <f t="shared" si="2"/>
        <v>20106</v>
      </c>
      <c r="H43" s="78">
        <f>G43-SUM($F$31:F43)</f>
        <v>289</v>
      </c>
    </row>
    <row r="44" spans="5:8">
      <c r="E44" s="76">
        <v>14</v>
      </c>
      <c r="F44" s="77">
        <v>7735</v>
      </c>
      <c r="G44" s="78">
        <f t="shared" si="2"/>
        <v>27846</v>
      </c>
      <c r="H44" s="78">
        <f>G44-SUM($F$31:F44)</f>
        <v>294</v>
      </c>
    </row>
    <row r="45" spans="5:8">
      <c r="E45" s="76">
        <v>15</v>
      </c>
      <c r="F45" s="77">
        <v>10710</v>
      </c>
      <c r="G45" s="78">
        <f t="shared" si="2"/>
        <v>38556</v>
      </c>
      <c r="H45" s="78">
        <f>G45-SUM($F$31:F45)</f>
        <v>294</v>
      </c>
    </row>
    <row r="46" spans="5:8">
      <c r="E46" s="76">
        <v>16</v>
      </c>
      <c r="F46" s="77">
        <v>14830</v>
      </c>
      <c r="G46" s="78">
        <f t="shared" si="2"/>
        <v>53388</v>
      </c>
      <c r="H46" s="78">
        <f>G46-SUM($F$31:F46)</f>
        <v>296</v>
      </c>
    </row>
    <row r="47" spans="5:8">
      <c r="E47" s="76">
        <v>17</v>
      </c>
      <c r="F47" s="77">
        <v>20850</v>
      </c>
      <c r="G47" s="78">
        <f t="shared" si="2"/>
        <v>75060</v>
      </c>
      <c r="H47" s="78">
        <f>G47-SUM($F$31:F47)</f>
        <v>1118</v>
      </c>
    </row>
    <row r="48" spans="5:8">
      <c r="E48" s="76">
        <v>18</v>
      </c>
      <c r="F48" s="77"/>
      <c r="G48" s="78"/>
      <c r="H48" s="78"/>
    </row>
    <row r="49" spans="5:8">
      <c r="E49" s="76">
        <v>19</v>
      </c>
      <c r="F49" s="77"/>
      <c r="G49" s="78"/>
      <c r="H49" s="78"/>
    </row>
    <row r="50" spans="5:8">
      <c r="E50" s="76">
        <v>20</v>
      </c>
      <c r="F50" s="77"/>
      <c r="G50" s="78"/>
      <c r="H50" s="78"/>
    </row>
    <row r="51" spans="5:8">
      <c r="E51" s="76">
        <v>21</v>
      </c>
      <c r="F51" s="77"/>
      <c r="G51" s="78"/>
      <c r="H51" s="78"/>
    </row>
    <row r="52" spans="5:8">
      <c r="E52" s="76">
        <v>22</v>
      </c>
      <c r="F52" s="77"/>
      <c r="G52" s="78"/>
      <c r="H52" s="78"/>
    </row>
    <row r="53" spans="5:8">
      <c r="E53" s="76">
        <v>23</v>
      </c>
      <c r="F53" s="77"/>
      <c r="G53" s="78"/>
      <c r="H53" s="78"/>
    </row>
    <row r="54" spans="5:8">
      <c r="E54" s="76">
        <v>24</v>
      </c>
      <c r="F54" s="77"/>
      <c r="G54" s="78"/>
      <c r="H54" s="78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A28" zoomScale="85" zoomScaleNormal="85" workbookViewId="0">
      <selection activeCell="C64" sqref="C64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8" t="s">
        <v>5</v>
      </c>
      <c r="B2" s="89"/>
      <c r="C2" s="90"/>
      <c r="D2" s="58"/>
      <c r="E2" s="88" t="s">
        <v>6</v>
      </c>
      <c r="F2" s="89"/>
      <c r="G2" s="90"/>
      <c r="H2" s="59"/>
      <c r="I2" s="88" t="s">
        <v>13</v>
      </c>
      <c r="J2" s="89"/>
      <c r="K2" s="90"/>
      <c r="L2" s="59"/>
      <c r="M2" s="88" t="s">
        <v>14</v>
      </c>
      <c r="N2" s="89"/>
      <c r="O2" s="90"/>
      <c r="P2" s="59"/>
      <c r="Q2" s="88" t="s">
        <v>10</v>
      </c>
      <c r="R2" s="89"/>
      <c r="S2" s="90"/>
      <c r="T2" s="59"/>
      <c r="U2" s="88" t="s">
        <v>9</v>
      </c>
      <c r="V2" s="89"/>
      <c r="W2" s="90"/>
      <c r="X2" s="59"/>
      <c r="Y2" s="88" t="s">
        <v>42</v>
      </c>
      <c r="Z2" s="89"/>
      <c r="AA2" s="90"/>
      <c r="AB2" s="59"/>
      <c r="AC2" s="88" t="s">
        <v>15</v>
      </c>
      <c r="AD2" s="89"/>
      <c r="AE2" s="90"/>
      <c r="AF2" s="59"/>
      <c r="AG2" s="88" t="s">
        <v>43</v>
      </c>
      <c r="AH2" s="89"/>
      <c r="AI2" s="90"/>
      <c r="AJ2" s="59"/>
      <c r="AK2" s="88" t="s">
        <v>7</v>
      </c>
      <c r="AL2" s="89"/>
      <c r="AM2" s="90"/>
      <c r="AN2" s="59"/>
      <c r="AO2" s="88" t="s">
        <v>8</v>
      </c>
      <c r="AP2" s="89"/>
      <c r="AQ2" s="90"/>
      <c r="AR2" s="59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0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68">
        <v>15</v>
      </c>
      <c r="V17" s="68" t="s">
        <v>164</v>
      </c>
      <c r="W17" s="68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1">
        <v>18</v>
      </c>
      <c r="B20" s="62" t="s">
        <v>183</v>
      </c>
      <c r="C20" s="63">
        <v>-5100</v>
      </c>
      <c r="D20" s="64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1"/>
      <c r="AK30" s="8">
        <v>28</v>
      </c>
      <c r="AL30" s="15" t="s">
        <v>265</v>
      </c>
      <c r="AM30" s="10">
        <v>-90</v>
      </c>
      <c r="AN30" s="72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5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5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6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69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0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3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3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3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7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7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D58">
        <v>-4.0999999999999996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D59">
        <f>D58*C63</f>
        <v>13324.999999999998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D61">
        <v>-3.9</v>
      </c>
      <c r="E61" s="11">
        <v>59</v>
      </c>
      <c r="F61" s="12" t="s">
        <v>442</v>
      </c>
      <c r="G61" s="13">
        <v>-1100</v>
      </c>
      <c r="H61" s="14">
        <f>4400+SUM(G56:G61) + H55</f>
        <v>90</v>
      </c>
      <c r="I61" s="8">
        <v>59</v>
      </c>
      <c r="J61" s="15" t="s">
        <v>153</v>
      </c>
      <c r="K61" s="10">
        <v>-2000</v>
      </c>
      <c r="L61" s="9">
        <v>-4.2</v>
      </c>
      <c r="M61" s="32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82">
        <v>59</v>
      </c>
      <c r="AD61" s="83" t="s">
        <v>374</v>
      </c>
      <c r="AE61" s="84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D62">
        <f>C63*D61</f>
        <v>12675</v>
      </c>
      <c r="E62" s="39">
        <v>60</v>
      </c>
      <c r="F62" s="81" t="s">
        <v>445</v>
      </c>
      <c r="G62" s="41">
        <v>0</v>
      </c>
      <c r="I62" s="8">
        <v>60</v>
      </c>
      <c r="J62" s="15" t="s">
        <v>446</v>
      </c>
      <c r="K62" s="10">
        <v>-2000</v>
      </c>
      <c r="L62">
        <f>K63*L61</f>
        <v>8820</v>
      </c>
      <c r="M62" s="32">
        <v>60</v>
      </c>
      <c r="N62" s="3" t="s">
        <v>447</v>
      </c>
      <c r="O62" s="44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39">
        <v>60</v>
      </c>
      <c r="Z62" s="81" t="s">
        <v>83</v>
      </c>
      <c r="AA62" s="41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39">
        <v>61</v>
      </c>
      <c r="B63" s="81" t="s">
        <v>453</v>
      </c>
      <c r="C63" s="41">
        <v>-3250</v>
      </c>
      <c r="D63">
        <f>D62+SUM(C57:C63)</f>
        <v>-75</v>
      </c>
      <c r="E63" s="29">
        <v>61</v>
      </c>
      <c r="F63" s="30" t="s">
        <v>299</v>
      </c>
      <c r="G63" s="31"/>
      <c r="I63" s="39">
        <v>61</v>
      </c>
      <c r="J63" s="40" t="s">
        <v>454</v>
      </c>
      <c r="K63" s="41">
        <v>-2100</v>
      </c>
      <c r="L63">
        <f>L62+SUM(K60:K63)</f>
        <v>220</v>
      </c>
      <c r="M63" s="32">
        <v>61</v>
      </c>
      <c r="N63" s="3" t="s">
        <v>158</v>
      </c>
      <c r="O63" s="44">
        <v>0</v>
      </c>
      <c r="Q63" s="39">
        <v>61</v>
      </c>
      <c r="R63" s="40" t="s">
        <v>98</v>
      </c>
      <c r="S63" s="41">
        <v>-1120</v>
      </c>
      <c r="U63" s="29">
        <v>61</v>
      </c>
      <c r="V63" s="30" t="s">
        <v>455</v>
      </c>
      <c r="W63" s="31"/>
      <c r="Y63" s="29">
        <v>61</v>
      </c>
      <c r="Z63" s="30" t="s">
        <v>133</v>
      </c>
      <c r="AA63" s="31"/>
      <c r="AC63" s="29">
        <v>61</v>
      </c>
      <c r="AD63" s="30" t="s">
        <v>144</v>
      </c>
      <c r="AE63" s="31"/>
      <c r="AG63" s="39">
        <v>61</v>
      </c>
      <c r="AH63" s="81" t="s">
        <v>299</v>
      </c>
      <c r="AI63" s="41">
        <v>0</v>
      </c>
      <c r="AK63" s="39">
        <v>61</v>
      </c>
      <c r="AL63" s="81" t="s">
        <v>456</v>
      </c>
      <c r="AM63" s="41">
        <v>0</v>
      </c>
      <c r="AO63" s="29">
        <v>61</v>
      </c>
      <c r="AP63" t="s">
        <v>146</v>
      </c>
      <c r="AQ63" s="31"/>
    </row>
    <row r="64" spans="1:44">
      <c r="A64" s="29">
        <v>62</v>
      </c>
      <c r="B64" s="30" t="s">
        <v>345</v>
      </c>
      <c r="C64" s="31"/>
      <c r="E64" s="29">
        <v>62</v>
      </c>
      <c r="F64" s="30" t="s">
        <v>340</v>
      </c>
      <c r="G64" s="31"/>
      <c r="I64" s="29">
        <v>62</v>
      </c>
      <c r="J64" t="s">
        <v>457</v>
      </c>
      <c r="K64" s="31"/>
      <c r="M64" s="29">
        <v>62</v>
      </c>
      <c r="N64" t="s">
        <v>458</v>
      </c>
      <c r="O64" s="31"/>
      <c r="Q64" s="29">
        <v>62</v>
      </c>
      <c r="R64" t="s">
        <v>348</v>
      </c>
      <c r="S64" s="31"/>
      <c r="U64" s="29">
        <v>62</v>
      </c>
      <c r="V64" s="30" t="s">
        <v>459</v>
      </c>
      <c r="W64" s="31"/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29">
        <v>63</v>
      </c>
      <c r="B65" s="30" t="s">
        <v>461</v>
      </c>
      <c r="C65" s="31"/>
      <c r="E65" s="29">
        <v>63</v>
      </c>
      <c r="F65" s="30" t="s">
        <v>79</v>
      </c>
      <c r="G65" s="31"/>
      <c r="I65" s="29">
        <v>63</v>
      </c>
      <c r="J65" t="s">
        <v>292</v>
      </c>
      <c r="K65" s="31"/>
      <c r="M65" s="29">
        <v>63</v>
      </c>
      <c r="N65" t="s">
        <v>462</v>
      </c>
      <c r="O65" s="31"/>
      <c r="Q65" s="29">
        <v>63</v>
      </c>
      <c r="R65" t="s">
        <v>55</v>
      </c>
      <c r="S65" s="31"/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29">
        <v>63</v>
      </c>
      <c r="AH65" s="30" t="s">
        <v>58</v>
      </c>
      <c r="AI65" s="31"/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5">
        <v>68</v>
      </c>
      <c r="B70" s="56" t="s">
        <v>205</v>
      </c>
      <c r="C70" s="57"/>
      <c r="E70" s="55">
        <v>68</v>
      </c>
      <c r="F70" s="56" t="s">
        <v>346</v>
      </c>
      <c r="G70" s="57"/>
      <c r="I70" s="55">
        <v>68</v>
      </c>
      <c r="J70" t="s">
        <v>350</v>
      </c>
      <c r="K70" s="57"/>
      <c r="M70" s="55">
        <v>68</v>
      </c>
      <c r="N70" s="56" t="s">
        <v>439</v>
      </c>
      <c r="O70" s="57"/>
      <c r="Q70" s="55">
        <v>68</v>
      </c>
      <c r="R70" s="56" t="s">
        <v>439</v>
      </c>
      <c r="S70" s="57"/>
      <c r="U70" s="55">
        <v>68</v>
      </c>
      <c r="V70" s="56" t="s">
        <v>356</v>
      </c>
      <c r="W70" s="57"/>
      <c r="Y70" s="55">
        <v>68</v>
      </c>
      <c r="Z70" s="56" t="s">
        <v>480</v>
      </c>
      <c r="AA70" s="57"/>
      <c r="AC70" s="55">
        <v>68</v>
      </c>
      <c r="AD70" s="56" t="s">
        <v>481</v>
      </c>
      <c r="AE70" s="57"/>
      <c r="AG70" s="55">
        <v>68</v>
      </c>
      <c r="AH70" s="56" t="s">
        <v>350</v>
      </c>
      <c r="AI70" s="57"/>
      <c r="AK70" s="55">
        <v>68</v>
      </c>
      <c r="AL70" s="56" t="s">
        <v>482</v>
      </c>
      <c r="AM70" s="57"/>
      <c r="AO70" s="55">
        <v>68</v>
      </c>
      <c r="AP70" s="56" t="s">
        <v>483</v>
      </c>
      <c r="AQ70" s="57"/>
    </row>
    <row r="71" spans="1:44">
      <c r="A71" t="s">
        <v>484</v>
      </c>
      <c r="C71" s="3">
        <f>SUM(C3:C70)</f>
        <v>-157352</v>
      </c>
      <c r="D71" s="4">
        <f>SUM(D3:D70)</f>
        <v>-15337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-28899</v>
      </c>
      <c r="L71" s="4">
        <f>SUM(L3:L70)</f>
        <v>11447.8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91" t="s">
        <v>485</v>
      </c>
      <c r="K82" s="94">
        <f>SUM(C71,G71,K71,O71,S71,W71,AA71,AE71,AI71,AM71,AQ71)</f>
        <v>-426852</v>
      </c>
      <c r="N82" s="95" t="s">
        <v>486</v>
      </c>
      <c r="O82" s="95">
        <f>SUM(D71,H71,L71,P71,T71,X71,AB71,AF71,AJ71,AN71,AR71)</f>
        <v>-1480.2000000000007</v>
      </c>
    </row>
    <row r="83" spans="10:15">
      <c r="J83" s="92"/>
      <c r="K83" s="94"/>
      <c r="N83" s="95"/>
      <c r="O83" s="95"/>
    </row>
    <row r="84" spans="10:15">
      <c r="J84" s="92"/>
      <c r="K84" s="94"/>
      <c r="N84" s="95"/>
      <c r="O84" s="95"/>
    </row>
    <row r="85" spans="10:15">
      <c r="J85" s="93"/>
      <c r="K85" s="94"/>
      <c r="N85" s="95"/>
      <c r="O85" s="95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X34" zoomScale="85" zoomScaleNormal="85" workbookViewId="0">
      <selection activeCell="AS63" sqref="AS63:AU63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8" t="s">
        <v>487</v>
      </c>
      <c r="B2" s="89"/>
      <c r="C2" s="90"/>
      <c r="E2" s="88" t="s">
        <v>18</v>
      </c>
      <c r="F2" s="89"/>
      <c r="G2" s="90"/>
      <c r="I2" s="88" t="s">
        <v>21</v>
      </c>
      <c r="J2" s="89"/>
      <c r="K2" s="90"/>
      <c r="M2" s="88" t="s">
        <v>26</v>
      </c>
      <c r="N2" s="89"/>
      <c r="O2" s="90"/>
      <c r="Q2" s="88" t="s">
        <v>488</v>
      </c>
      <c r="R2" s="89"/>
      <c r="S2" s="90"/>
      <c r="U2" s="88" t="s">
        <v>489</v>
      </c>
      <c r="V2" s="89"/>
      <c r="W2" s="90"/>
      <c r="Y2" s="88" t="s">
        <v>490</v>
      </c>
      <c r="Z2" s="89"/>
      <c r="AA2" s="90"/>
      <c r="AC2" s="88" t="s">
        <v>491</v>
      </c>
      <c r="AD2" s="89"/>
      <c r="AE2" s="90"/>
      <c r="AG2" s="88" t="s">
        <v>24</v>
      </c>
      <c r="AH2" s="89"/>
      <c r="AI2" s="90"/>
      <c r="AK2" s="88" t="s">
        <v>25</v>
      </c>
      <c r="AL2" s="89"/>
      <c r="AM2" s="90"/>
      <c r="AO2" s="88" t="s">
        <v>23</v>
      </c>
      <c r="AP2" s="89"/>
      <c r="AQ2" s="90"/>
      <c r="AS2" s="88" t="s">
        <v>22</v>
      </c>
      <c r="AT2" s="89"/>
      <c r="AU2" s="90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5">
        <v>30</v>
      </c>
      <c r="AL32" s="46" t="s">
        <v>275</v>
      </c>
      <c r="AM32" s="47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>
        <v>-3.95</v>
      </c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>
        <f>D59*C63</f>
        <v>20935</v>
      </c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4">
        <v>-650</v>
      </c>
      <c r="T60">
        <v>-4.05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2">
        <v>59</v>
      </c>
      <c r="R61" s="3" t="s">
        <v>729</v>
      </c>
      <c r="S61" s="44">
        <v>-1500</v>
      </c>
      <c r="T61">
        <f>S62*T60</f>
        <v>4050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39">
        <v>60</v>
      </c>
      <c r="F62" s="81" t="s">
        <v>454</v>
      </c>
      <c r="G62" s="41">
        <v>0</v>
      </c>
      <c r="I62" s="8">
        <v>60</v>
      </c>
      <c r="J62" s="15" t="s">
        <v>593</v>
      </c>
      <c r="K62" s="10">
        <v>0</v>
      </c>
      <c r="M62" s="39">
        <v>60</v>
      </c>
      <c r="N62" s="40" t="s">
        <v>453</v>
      </c>
      <c r="O62" s="41">
        <v>0</v>
      </c>
      <c r="Q62" s="32">
        <v>60</v>
      </c>
      <c r="R62" s="3" t="s">
        <v>445</v>
      </c>
      <c r="S62" s="44">
        <v>-1000</v>
      </c>
      <c r="T62">
        <f>T61+SUM(S59:S62)</f>
        <v>300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4">
        <v>0</v>
      </c>
      <c r="AK62" s="8">
        <v>60</v>
      </c>
      <c r="AL62" s="15" t="s">
        <v>725</v>
      </c>
      <c r="AM62" s="10">
        <v>0</v>
      </c>
      <c r="AO62" s="32">
        <v>60</v>
      </c>
      <c r="AP62" s="3" t="s">
        <v>585</v>
      </c>
      <c r="AQ62" s="80">
        <v>0</v>
      </c>
      <c r="AS62" s="8">
        <v>60</v>
      </c>
      <c r="AT62" s="15" t="s">
        <v>712</v>
      </c>
      <c r="AU62" s="10">
        <v>-900</v>
      </c>
    </row>
    <row r="63" spans="1:48">
      <c r="A63" s="40">
        <v>61</v>
      </c>
      <c r="B63" s="40" t="s">
        <v>498</v>
      </c>
      <c r="C63" s="85">
        <v>-5300</v>
      </c>
      <c r="D63">
        <f>D60+SUM(C57:C63)</f>
        <v>-65</v>
      </c>
      <c r="E63" s="29">
        <v>61</v>
      </c>
      <c r="F63" s="30" t="s">
        <v>493</v>
      </c>
      <c r="G63" s="31"/>
      <c r="I63" s="11">
        <v>61</v>
      </c>
      <c r="J63" s="14" t="s">
        <v>451</v>
      </c>
      <c r="K63" s="13">
        <v>0</v>
      </c>
      <c r="M63" s="29">
        <v>61</v>
      </c>
      <c r="N63" t="s">
        <v>457</v>
      </c>
      <c r="O63" s="31"/>
      <c r="Q63" s="32">
        <v>61</v>
      </c>
      <c r="R63" s="3" t="s">
        <v>520</v>
      </c>
      <c r="S63" s="44"/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2">
        <v>61</v>
      </c>
      <c r="AH63" s="3" t="s">
        <v>498</v>
      </c>
      <c r="AI63" s="44">
        <v>0</v>
      </c>
      <c r="AK63" s="39">
        <v>61</v>
      </c>
      <c r="AL63" s="40" t="s">
        <v>515</v>
      </c>
      <c r="AM63" s="41">
        <v>0</v>
      </c>
      <c r="AO63" s="32">
        <v>61</v>
      </c>
      <c r="AP63" s="3" t="s">
        <v>649</v>
      </c>
      <c r="AQ63" s="44"/>
      <c r="AS63" s="39">
        <v>61</v>
      </c>
      <c r="AT63" s="40" t="s">
        <v>730</v>
      </c>
      <c r="AU63" s="41">
        <v>-1120</v>
      </c>
    </row>
    <row r="64" spans="1:48">
      <c r="A64">
        <v>62</v>
      </c>
      <c r="B64" t="s">
        <v>525</v>
      </c>
      <c r="E64" s="29">
        <v>62</v>
      </c>
      <c r="F64" s="30" t="s">
        <v>644</v>
      </c>
      <c r="G64" s="31"/>
      <c r="I64" s="29">
        <v>62</v>
      </c>
      <c r="J64" t="s">
        <v>612</v>
      </c>
      <c r="K64" s="31"/>
      <c r="M64" s="29">
        <v>62</v>
      </c>
      <c r="N64" t="s">
        <v>731</v>
      </c>
      <c r="O64" s="31"/>
      <c r="Q64" s="32">
        <v>62</v>
      </c>
      <c r="R64" s="3" t="s">
        <v>644</v>
      </c>
      <c r="S64" s="44"/>
      <c r="U64" s="8">
        <v>62</v>
      </c>
      <c r="V64" s="15" t="s">
        <v>449</v>
      </c>
      <c r="W64" s="10">
        <v>0</v>
      </c>
      <c r="Y64" s="29">
        <v>62</v>
      </c>
      <c r="Z64" t="s">
        <v>732</v>
      </c>
      <c r="AA64" s="31"/>
      <c r="AC64" s="39">
        <v>62</v>
      </c>
      <c r="AD64" s="40" t="s">
        <v>515</v>
      </c>
      <c r="AE64" s="41">
        <v>0</v>
      </c>
      <c r="AG64" s="32">
        <v>62</v>
      </c>
      <c r="AH64" s="3" t="s">
        <v>733</v>
      </c>
      <c r="AI64" s="44"/>
      <c r="AK64" s="29">
        <v>62</v>
      </c>
      <c r="AL64" t="s">
        <v>733</v>
      </c>
      <c r="AM64" s="31"/>
      <c r="AO64" s="29">
        <v>62</v>
      </c>
      <c r="AP64" t="s">
        <v>460</v>
      </c>
      <c r="AQ64" s="31"/>
      <c r="AS64" s="29">
        <v>62</v>
      </c>
      <c r="AT64" t="s">
        <v>528</v>
      </c>
      <c r="AU64" s="31"/>
    </row>
    <row r="65" spans="1:48">
      <c r="A65">
        <v>63</v>
      </c>
      <c r="B65" t="s">
        <v>663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2">
        <v>63</v>
      </c>
      <c r="R65" s="3" t="s">
        <v>466</v>
      </c>
      <c r="S65" s="44"/>
      <c r="U65" s="29">
        <v>63</v>
      </c>
      <c r="V65" t="s">
        <v>734</v>
      </c>
      <c r="W65" s="31"/>
      <c r="Y65" s="29">
        <v>63</v>
      </c>
      <c r="Z65" t="s">
        <v>689</v>
      </c>
      <c r="AA65" s="31"/>
      <c r="AC65" s="29">
        <v>63</v>
      </c>
      <c r="AD65" t="s">
        <v>735</v>
      </c>
      <c r="AE65" s="31"/>
      <c r="AG65" s="32">
        <v>63</v>
      </c>
      <c r="AH65" s="3" t="s">
        <v>733</v>
      </c>
      <c r="AI65" s="44"/>
      <c r="AK65" s="29">
        <v>63</v>
      </c>
      <c r="AL65" t="s">
        <v>736</v>
      </c>
      <c r="AM65" s="31"/>
      <c r="AO65" s="29">
        <v>63</v>
      </c>
      <c r="AP65" t="s">
        <v>663</v>
      </c>
      <c r="AQ65" s="31"/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2">
        <v>64</v>
      </c>
      <c r="R66" s="3" t="s">
        <v>472</v>
      </c>
      <c r="S66" s="44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2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2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2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5">
        <v>68</v>
      </c>
      <c r="F70" s="56" t="s">
        <v>592</v>
      </c>
      <c r="G70" s="57"/>
      <c r="I70" s="55">
        <v>68</v>
      </c>
      <c r="J70" s="56" t="s">
        <v>500</v>
      </c>
      <c r="K70" s="57"/>
      <c r="M70" s="55">
        <v>68</v>
      </c>
      <c r="N70" s="56" t="s">
        <v>500</v>
      </c>
      <c r="O70" s="57"/>
      <c r="Q70" s="55">
        <v>68</v>
      </c>
      <c r="R70" s="56" t="s">
        <v>480</v>
      </c>
      <c r="S70" s="57"/>
      <c r="U70" s="55">
        <v>68</v>
      </c>
      <c r="V70" s="56" t="s">
        <v>482</v>
      </c>
      <c r="W70" s="57"/>
      <c r="Y70" s="55">
        <v>68</v>
      </c>
      <c r="Z70" s="56" t="s">
        <v>592</v>
      </c>
      <c r="AA70" s="57"/>
      <c r="AC70" s="55">
        <v>68</v>
      </c>
      <c r="AD70" t="s">
        <v>483</v>
      </c>
      <c r="AE70" s="57"/>
      <c r="AG70" s="55">
        <v>68</v>
      </c>
      <c r="AH70" s="56" t="s">
        <v>584</v>
      </c>
      <c r="AI70" s="57"/>
      <c r="AK70" s="55">
        <v>68</v>
      </c>
      <c r="AL70" t="s">
        <v>584</v>
      </c>
      <c r="AM70" s="57"/>
      <c r="AO70" s="55">
        <v>68</v>
      </c>
      <c r="AP70" s="56" t="s">
        <v>481</v>
      </c>
      <c r="AQ70" s="57"/>
      <c r="AS70" s="55">
        <v>68</v>
      </c>
      <c r="AT70" s="56" t="s">
        <v>695</v>
      </c>
      <c r="AU70" s="57"/>
    </row>
    <row r="71" spans="1:48">
      <c r="A71" t="s">
        <v>484</v>
      </c>
      <c r="C71" s="3">
        <f>SUM(C3:C70)</f>
        <v>-151862</v>
      </c>
      <c r="D71" s="4">
        <f>SUM(D3:D70)</f>
        <v>-20731.949999999997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-27629</v>
      </c>
      <c r="T71" s="4">
        <f>SUM(T3:T70)</f>
        <v>6538.95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-38777</v>
      </c>
      <c r="AV71" s="4">
        <f>SUM(AV3:AV70)</f>
        <v>24646</v>
      </c>
    </row>
    <row r="86" spans="10:15">
      <c r="J86" s="91" t="s">
        <v>747</v>
      </c>
      <c r="K86" s="96">
        <f>SUM(C71,G71,K71,O71,S71,W71,AA71,AE71,AI71,AM71,AQ71,AU71)</f>
        <v>-297399</v>
      </c>
      <c r="N86" s="95" t="s">
        <v>748</v>
      </c>
      <c r="O86" s="98">
        <f>SUM(D71,H71,L71,P71,T71,X71,AB71,AF71,AJ71,AN71,AR71,AV71)</f>
        <v>41728</v>
      </c>
    </row>
    <row r="87" spans="10:15">
      <c r="J87" s="92"/>
      <c r="K87" s="97"/>
      <c r="N87" s="95"/>
      <c r="O87" s="99"/>
    </row>
    <row r="88" spans="10:15">
      <c r="J88" s="92"/>
      <c r="K88" s="97"/>
      <c r="N88" s="95"/>
      <c r="O88" s="99"/>
    </row>
    <row r="89" spans="10:15">
      <c r="J89" s="93"/>
      <c r="K89" s="97"/>
      <c r="N89" s="95"/>
      <c r="O89" s="99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2024-02-08T14:29:10Z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