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BCF669BC-B8E3-4A72-8F47-7159D60D8D3C}" xr6:coauthVersionLast="33" xr6:coauthVersionMax="33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GDAX" sheetId="2" r:id="rId2"/>
  </sheets>
  <definedNames>
    <definedName name="BINACE_TRADE">BINANCE!$G$13</definedName>
    <definedName name="BINANCE">BINANCE!$A$3</definedName>
    <definedName name="BINANCE_24H">BINANCE!$E$3</definedName>
    <definedName name="BINANCE_CANDLE">BINANCE!$A$28</definedName>
    <definedName name="BINANCE_DEPTH">BINANCE!$A$13</definedName>
    <definedName name="BINANCE_HISTORY">BINANCE!$Q$3</definedName>
    <definedName name="GDAX">GDAX!$A$1</definedName>
    <definedName name="progId">BINANCE!$H$1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11" i="1"/>
  <c r="D7" i="1"/>
  <c r="D10" i="1"/>
  <c r="D8" i="1"/>
  <c r="D9" i="1"/>
  <c r="E5" i="1"/>
  <c r="C16" i="1" l="1"/>
  <c r="M32" i="1"/>
  <c r="H32" i="1"/>
  <c r="I38" i="1"/>
  <c r="B9" i="1"/>
  <c r="P9" i="1"/>
  <c r="I30" i="1"/>
  <c r="D15" i="1"/>
  <c r="P31" i="1"/>
  <c r="E31" i="1"/>
  <c r="F38" i="1"/>
  <c r="O19" i="1"/>
  <c r="P30" i="1"/>
  <c r="D37" i="1"/>
  <c r="M9" i="1"/>
  <c r="O36" i="1"/>
  <c r="E32" i="1"/>
  <c r="E15" i="1"/>
  <c r="H9" i="1"/>
  <c r="L9" i="1"/>
  <c r="G8" i="1"/>
  <c r="B11" i="1"/>
  <c r="P11" i="1"/>
  <c r="P10" i="1"/>
  <c r="Q36" i="1"/>
  <c r="O16" i="1"/>
  <c r="L10" i="1"/>
  <c r="K9" i="1"/>
  <c r="G9" i="1"/>
  <c r="K21" i="1"/>
  <c r="F3" i="2"/>
  <c r="D3" i="2"/>
  <c r="H19" i="1"/>
  <c r="E11" i="1"/>
  <c r="B38" i="1"/>
  <c r="M38" i="1"/>
  <c r="Q32" i="1"/>
  <c r="L30" i="1"/>
  <c r="Q37" i="1"/>
  <c r="C11" i="1"/>
  <c r="O21" i="1"/>
  <c r="J21" i="1"/>
  <c r="O11" i="1"/>
  <c r="G38" i="1"/>
  <c r="N16" i="1"/>
  <c r="M37" i="1"/>
  <c r="B10" i="1"/>
  <c r="M16" i="1"/>
  <c r="F30" i="1"/>
  <c r="K38" i="1"/>
  <c r="L18" i="1"/>
  <c r="H4" i="2"/>
  <c r="E38" i="1"/>
  <c r="G10" i="1"/>
  <c r="A15" i="1"/>
  <c r="Q31" i="1"/>
  <c r="J19" i="1"/>
  <c r="L19" i="1"/>
  <c r="L32" i="1"/>
  <c r="D31" i="1"/>
  <c r="J17" i="1"/>
  <c r="J10" i="1"/>
  <c r="M11" i="1"/>
  <c r="M20" i="1"/>
  <c r="L21" i="1"/>
  <c r="B3" i="2"/>
  <c r="O10" i="1"/>
  <c r="M15" i="1"/>
  <c r="K19" i="1"/>
  <c r="B4" i="2"/>
  <c r="K20" i="1"/>
  <c r="I36" i="1"/>
  <c r="H18" i="1"/>
  <c r="F8" i="1"/>
  <c r="K32" i="1"/>
  <c r="G4" i="2"/>
  <c r="L38" i="1"/>
  <c r="F36" i="1"/>
  <c r="H16" i="1"/>
  <c r="I8" i="1"/>
  <c r="I10" i="1"/>
  <c r="G37" i="1"/>
  <c r="K16" i="1"/>
  <c r="N32" i="1"/>
  <c r="O31" i="1"/>
  <c r="L15" i="1"/>
  <c r="H20" i="1"/>
  <c r="R4" i="1"/>
  <c r="F9" i="1"/>
  <c r="H21" i="1"/>
  <c r="I20" i="1"/>
  <c r="C32" i="1"/>
  <c r="J20" i="1"/>
  <c r="N21" i="1"/>
  <c r="G3" i="2"/>
  <c r="M10" i="1"/>
  <c r="G31" i="1"/>
  <c r="F7" i="1"/>
  <c r="E10" i="1"/>
  <c r="E16" i="1"/>
  <c r="C31" i="1"/>
  <c r="B8" i="1"/>
  <c r="M31" i="1"/>
  <c r="B16" i="1"/>
  <c r="E7" i="1"/>
  <c r="J32" i="1"/>
  <c r="F10" i="1"/>
  <c r="H8" i="1"/>
  <c r="O9" i="1"/>
  <c r="O20" i="1"/>
  <c r="L20" i="1"/>
  <c r="N36" i="1"/>
  <c r="K17" i="1"/>
  <c r="K10" i="1"/>
  <c r="K31" i="1"/>
  <c r="Q38" i="1"/>
  <c r="D16" i="1"/>
  <c r="E6" i="1"/>
  <c r="H37" i="1"/>
  <c r="F11" i="1"/>
  <c r="N10" i="1"/>
  <c r="C4" i="2"/>
  <c r="O17" i="1"/>
  <c r="L37" i="1"/>
  <c r="B31" i="1"/>
  <c r="M36" i="1"/>
  <c r="E37" i="1"/>
  <c r="G11" i="1"/>
  <c r="D32" i="1"/>
  <c r="C38" i="1"/>
  <c r="H36" i="1"/>
  <c r="H31" i="1"/>
  <c r="I37" i="1"/>
  <c r="F32" i="1"/>
  <c r="O38" i="1"/>
  <c r="M18" i="1"/>
  <c r="B32" i="1"/>
  <c r="L36" i="1"/>
  <c r="C36" i="1"/>
  <c r="B36" i="1"/>
  <c r="A16" i="1"/>
  <c r="F5" i="1"/>
  <c r="F4" i="2"/>
  <c r="O32" i="1"/>
  <c r="N38" i="1"/>
  <c r="Q30" i="1"/>
  <c r="H30" i="1"/>
  <c r="J15" i="1"/>
  <c r="N30" i="1"/>
  <c r="E8" i="1"/>
  <c r="E3" i="2"/>
  <c r="H15" i="1"/>
  <c r="P32" i="1"/>
  <c r="O18" i="1"/>
  <c r="L8" i="1"/>
  <c r="C8" i="1"/>
  <c r="C3" i="2"/>
  <c r="M17" i="1"/>
  <c r="P8" i="1"/>
  <c r="D4" i="2"/>
  <c r="I16" i="1"/>
  <c r="K18" i="1"/>
  <c r="I19" i="1"/>
  <c r="L11" i="1"/>
  <c r="J11" i="1"/>
  <c r="J37" i="1"/>
  <c r="I31" i="1"/>
  <c r="H11" i="1"/>
  <c r="J31" i="1"/>
  <c r="K37" i="1"/>
  <c r="G32" i="1"/>
  <c r="O37" i="1"/>
  <c r="E36" i="1"/>
  <c r="K30" i="1"/>
  <c r="B37" i="1"/>
  <c r="J30" i="1"/>
  <c r="I11" i="1"/>
  <c r="G30" i="1"/>
  <c r="I32" i="1"/>
  <c r="N8" i="1"/>
  <c r="O8" i="1"/>
  <c r="I9" i="1"/>
  <c r="N9" i="1"/>
  <c r="N15" i="1"/>
  <c r="K8" i="1"/>
  <c r="B15" i="1"/>
  <c r="F6" i="1"/>
  <c r="L31" i="1"/>
  <c r="H3" i="2"/>
  <c r="P38" i="1"/>
  <c r="C30" i="1"/>
  <c r="I21" i="1"/>
  <c r="C10" i="1"/>
  <c r="I18" i="1"/>
  <c r="D38" i="1"/>
  <c r="G36" i="1"/>
  <c r="J16" i="1"/>
  <c r="L16" i="1"/>
  <c r="F37" i="1"/>
  <c r="C9" i="1"/>
  <c r="O30" i="1"/>
  <c r="K11" i="1"/>
  <c r="N1" i="1"/>
  <c r="P36" i="1"/>
  <c r="M8" i="1"/>
  <c r="N11" i="1"/>
  <c r="J8" i="1"/>
  <c r="D36" i="1"/>
  <c r="N19" i="1"/>
  <c r="B30" i="1"/>
  <c r="J36" i="1"/>
  <c r="M19" i="1"/>
  <c r="I15" i="1"/>
  <c r="N37" i="1"/>
  <c r="K15" i="1"/>
  <c r="N31" i="1"/>
  <c r="D30" i="1"/>
  <c r="L17" i="1"/>
  <c r="N18" i="1"/>
  <c r="M21" i="1"/>
  <c r="O15" i="1"/>
  <c r="H38" i="1"/>
  <c r="N20" i="1"/>
  <c r="E9" i="1"/>
  <c r="E30" i="1"/>
  <c r="I17" i="1"/>
  <c r="N17" i="1"/>
  <c r="F31" i="1"/>
  <c r="P37" i="1"/>
  <c r="J9" i="1"/>
  <c r="K36" i="1"/>
  <c r="E4" i="2"/>
  <c r="J38" i="1"/>
  <c r="M30" i="1"/>
  <c r="C37" i="1"/>
  <c r="J18" i="1"/>
  <c r="H17" i="1"/>
  <c r="H10" i="1"/>
  <c r="C17" i="1" l="1"/>
  <c r="O6" i="1"/>
  <c r="M5" i="1"/>
  <c r="N5" i="1"/>
  <c r="J7" i="1"/>
  <c r="L7" i="1"/>
  <c r="K5" i="1"/>
  <c r="I7" i="1"/>
  <c r="D17" i="1"/>
  <c r="N7" i="1"/>
  <c r="P7" i="1"/>
  <c r="I5" i="1"/>
  <c r="C5" i="1"/>
  <c r="P5" i="1"/>
  <c r="K7" i="1"/>
  <c r="H6" i="1"/>
  <c r="P6" i="1"/>
  <c r="N6" i="1"/>
  <c r="E17" i="1"/>
  <c r="B7" i="1"/>
  <c r="O7" i="1"/>
  <c r="J6" i="1"/>
  <c r="A17" i="1"/>
  <c r="C7" i="1"/>
  <c r="J5" i="1"/>
  <c r="K6" i="1"/>
  <c r="M6" i="1"/>
  <c r="G5" i="1"/>
  <c r="G6" i="1"/>
  <c r="B5" i="1"/>
  <c r="I6" i="1"/>
  <c r="C6" i="1"/>
  <c r="H5" i="1"/>
  <c r="H7" i="1"/>
  <c r="B6" i="1"/>
  <c r="M7" i="1"/>
  <c r="B17" i="1"/>
  <c r="O5" i="1"/>
  <c r="L6" i="1"/>
  <c r="G7" i="1"/>
  <c r="L5" i="1"/>
  <c r="C18" i="1" l="1"/>
  <c r="E18" i="1"/>
  <c r="D18" i="1"/>
  <c r="B18" i="1"/>
  <c r="A18" i="1"/>
  <c r="C19" i="1" l="1"/>
  <c r="C20" i="1" s="1"/>
  <c r="A19" i="1"/>
  <c r="D20" i="1"/>
  <c r="E19" i="1"/>
  <c r="A20" i="1"/>
  <c r="D19" i="1"/>
  <c r="E20" i="1"/>
  <c r="B19" i="1"/>
  <c r="B20" i="1"/>
  <c r="C21" i="1" l="1"/>
  <c r="C22" i="1" s="1"/>
  <c r="E22" i="1"/>
  <c r="D22" i="1"/>
  <c r="A22" i="1"/>
  <c r="D21" i="1"/>
  <c r="B21" i="1"/>
  <c r="A21" i="1"/>
  <c r="E21" i="1"/>
  <c r="B22" i="1"/>
  <c r="C23" i="1" l="1"/>
  <c r="A23" i="1"/>
  <c r="D23" i="1"/>
  <c r="B23" i="1"/>
  <c r="E23" i="1"/>
  <c r="C24" i="1" l="1"/>
  <c r="A24" i="1"/>
  <c r="E24" i="1"/>
  <c r="D24" i="1"/>
  <c r="B24" i="1"/>
  <c r="B26" i="1" l="1"/>
  <c r="D26" i="1"/>
  <c r="B25" i="1"/>
  <c r="D25" i="1"/>
  <c r="E25" i="1"/>
  <c r="A25" i="1"/>
  <c r="C25" i="1" l="1"/>
</calcChain>
</file>

<file path=xl/sharedStrings.xml><?xml version="1.0" encoding="utf-8"?>
<sst xmlns="http://schemas.openxmlformats.org/spreadsheetml/2006/main" count="110" uniqueCount="65">
  <si>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</si>
  <si>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</si>
  <si>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</si>
  <si>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</si>
  <si>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</si>
  <si>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</si>
  <si>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</si>
  <si>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</si>
  <si>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</si>
  <si>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</si>
  <si>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</si>
  <si>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</si>
  <si>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</si>
  <si>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</si>
  <si>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</si>
  <si>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</si>
  <si>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</si>
  <si>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</si>
  <si>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</si>
  <si>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</si>
  <si>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</si>
  <si>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</si>
  <si>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</si>
  <si>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</si>
  <si>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</si>
  <si>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</si>
  <si>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</si>
  <si>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</si>
  <si>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</si>
  <si>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</si>
  <si>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</si>
  <si>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</si>
  <si>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</si>
  <si>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</si>
  <si>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</si>
  <si>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</si>
  <si>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</si>
  <si>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</si>
  <si>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</si>
  <si>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</si>
  <si>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</si>
  <si>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</si>
  <si>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</si>
  <si>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</si>
  <si>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</si>
  <si>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</si>
  <si>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</si>
  <si>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</si>
  <si>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</si>
  <si>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</si>
  <si>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</si>
  <si>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</si>
  <si>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</si>
  <si>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</si>
  <si>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</si>
  <si>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</si>
  <si>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</si>
  <si>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</si>
  <si>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</si>
  <si>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</si>
  <si>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4 hour</t>
  </si>
  <si>
    <t>ETHUSDT</t>
  </si>
  <si>
    <t>CLOCK</t>
  </si>
  <si>
    <t>Drift</t>
  </si>
  <si>
    <t>This text was added by using code 6/21/2018 6:36:22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</si>
</sst>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mm:ss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</cellStyleXfs>
  <cellXfs count="40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6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5" applyNumberFormat="1" applyBorder="1"/>
    <xf numFmtId="0" fontId="0" fillId="0" borderId="0" xfId="0" applyBorder="1" applyAlignment="1">
      <alignment horizontal="center"/>
    </xf>
    <xf numFmtId="43" fontId="1" fillId="4" borderId="5" xfId="4" applyNumberFormat="1" applyBorder="1"/>
    <xf numFmtId="0" fontId="8" fillId="7" borderId="7" xfId="6" applyBorder="1"/>
    <xf numFmtId="0" fontId="0" fillId="0" borderId="0" xfId="0" quotePrefix="1"/>
    <xf numFmtId="167" fontId="0" fillId="0" borderId="0" xfId="0" applyNumberFormat="1"/>
    <xf numFmtId="37" fontId="0" fillId="0" borderId="0" xfId="1" applyNumberFormat="1" applyFont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19406</v>
        <stp/>
        <stp>BINANCE</stp>
        <stp>xrpusdt</stp>
        <stp>TRADES</stp>
        <tr r="N8" s="1"/>
      </tp>
      <tp>
        <v>27095</v>
        <stp/>
        <stp>BINANCE</stp>
        <stp>ltcusdt</stp>
        <stp>TRADES</stp>
        <tr r="N7" s="1"/>
      </tp>
      <tp>
        <v>159036</v>
        <stp/>
        <stp>BINANCE</stp>
        <stp>btcusdt</stp>
        <stp>TRADES</stp>
        <tr r="N6" s="1"/>
      </tp>
      <tp>
        <v>77719</v>
        <stp/>
        <stp>BINANCE</stp>
        <stp>ethusdt</stp>
        <stp>TRADES</stp>
        <tr r="N5" s="1"/>
      </tp>
      <tp>
        <v>55.041119129999998</v>
        <stp/>
        <stp>BINANCE_CANDLE</stp>
        <stp>trxbtc</stp>
        <stp>QUOTE_VOL</stp>
        <stp>5</stp>
        <tr r="I32" s="1"/>
      </tp>
      <tp>
        <v>298.56328172000002</v>
        <stp/>
        <stp>BINANCE_CANDLE</stp>
        <stp>trxbtc</stp>
        <stp>QUOTE_VOL</stp>
        <stp>7</stp>
        <tr r="I38" s="1"/>
      </tp>
      <tp>
        <v>5.04</v>
        <stp/>
        <stp>BINANCE</stp>
        <stp>neobtc</stp>
        <stp>BID_SIZE</stp>
        <tr r="G9" s="1"/>
      </tp>
      <tp>
        <v>15745</v>
        <stp/>
        <stp>BINANCE</stp>
        <stp>trxbtc</stp>
        <stp>ASK_SIZE</stp>
        <tr r="K11" s="1"/>
      </tp>
      <tp>
        <v>0.9</v>
        <stp/>
        <stp>BINANCE</stp>
        <stp>xrpusdt</stp>
        <stp>BID_SIZE</stp>
        <tr r="G8" s="1"/>
      </tp>
      <tp>
        <v>324853.88</v>
        <stp/>
        <stp>BINANCE</stp>
        <stp>neobtc</stp>
        <stp>VOL</stp>
        <tr r="L9" s="1"/>
      </tp>
      <tp>
        <v>501624962</v>
        <stp/>
        <stp>BINANCE</stp>
        <stp>trxbtc</stp>
        <stp>VOL</stp>
        <tr r="L11" s="1"/>
      </tp>
      <tp>
        <v>32839604</v>
        <stp/>
        <stp>BINANCE</stp>
        <stp>xrpbtc</stp>
        <stp>VOL</stp>
        <tr r="L10" s="1"/>
      </tp>
      <tp>
        <v>6717.94</v>
        <stp/>
        <stp>BINANCE_CANDLE</stp>
        <stp>btcusdt</stp>
        <stp>HIGH</stp>
        <stp>5</stp>
        <tr r="C31" s="1"/>
      </tp>
      <tp>
        <v>6730</v>
        <stp/>
        <stp>BINANCE_CANDLE</stp>
        <stp>btcusdt</stp>
        <stp>HIGH</stp>
        <stp>7</stp>
        <tr r="C37" s="1"/>
      </tp>
      <tp>
        <v>525.57000000000005</v>
        <stp/>
        <stp>BINANCE_CANDLE</stp>
        <stp>ethusdt</stp>
        <stp>HIGH</stp>
        <stp>5</stp>
        <tr r="C30" s="1"/>
      </tp>
      <tp>
        <v>528.1</v>
        <stp/>
        <stp>BINANCE_CANDLE</stp>
        <stp>ethusdt</stp>
        <stp>HIGH</stp>
        <stp>7</stp>
        <tr r="C36" s="1"/>
      </tp>
      <tp>
        <v>524.37</v>
        <stp/>
        <stp>BINANCE_CANDLE</stp>
        <stp>ethusdt</stp>
        <stp>OPEN</stp>
        <stp>5</stp>
        <tr r="B30" s="1"/>
      </tp>
      <tp>
        <v>524.01</v>
        <stp/>
        <stp>BINANCE_CANDLE</stp>
        <stp>ethusdt</stp>
        <stp>OPEN</stp>
        <stp>7</stp>
        <tr r="B36" s="1"/>
      </tp>
      <tp>
        <v>6699.32</v>
        <stp/>
        <stp>BINANCE_CANDLE</stp>
        <stp>btcusdt</stp>
        <stp>OPEN</stp>
        <stp>5</stp>
        <tr r="B31" s="1"/>
      </tp>
      <tp>
        <v>6714.52</v>
        <stp/>
        <stp>BINANCE_CANDLE</stp>
        <stp>btcusdt</stp>
        <stp>OPEN</stp>
        <stp>7</stp>
        <tr r="B37" s="1"/>
      </tp>
      <tp>
        <v>3037</v>
        <stp/>
        <stp>BINANCE_CANDLE</stp>
        <stp>btcusdt</stp>
        <stp>TRADES</stp>
        <stp>5</stp>
        <tr r="N31" s="1"/>
      </tp>
      <tp>
        <v>13368</v>
        <stp/>
        <stp>BINANCE_CANDLE</stp>
        <stp>btcusdt</stp>
        <stp>TRADES</stp>
        <stp>7</stp>
        <tr r="N37" s="1"/>
      </tp>
      <tp>
        <v>1281</v>
        <stp/>
        <stp>BINANCE_CANDLE</stp>
        <stp>ethusdt</stp>
        <stp>TRADES</stp>
        <stp>5</stp>
        <tr r="N30" s="1"/>
      </tp>
      <tp>
        <v>6415</v>
        <stp/>
        <stp>BINANCE_CANDLE</stp>
        <stp>ethusdt</stp>
        <stp>TRADES</stp>
        <stp>7</stp>
        <tr r="N36" s="1"/>
      </tp>
      <tp>
        <v>-1.103E-2</v>
        <stp/>
        <stp>BINANCE</stp>
        <stp>xrpusdt</stp>
        <stp>PRICE%</stp>
        <tr r="O8" s="1"/>
      </tp>
      <tp>
        <v>-1.018E-2</v>
        <stp/>
        <stp>BINANCE</stp>
        <stp>ltcusdt</stp>
        <stp>PRICE%</stp>
        <tr r="O7" s="1"/>
      </tp>
      <tp>
        <v>-1.549E-2</v>
        <stp/>
        <stp>BINANCE</stp>
        <stp>ethusdt</stp>
        <stp>PRICE%</stp>
        <tr r="O5" s="1"/>
      </tp>
      <tp>
        <v>0</v>
        <stp/>
        <stp>BINANCE</stp>
        <stp>btcusdt</stp>
        <stp>PRICE%</stp>
        <tr r="O6" s="1"/>
      </tp>
      <tp t="s">
        <v>Object reference not set to an instance of an object.</v>
        <stp/>
        <stp>BINANCE</stp>
        <stp>ethusdt</stp>
        <stp>Drift</stp>
        <tr r="D5" s="1"/>
      </tp>
      <tp>
        <v>15</v>
        <stp/>
        <stp>BINANCE</stp>
        <stp>ethusdt</stp>
        <stp>BID_SIZE</stp>
        <tr r="G5" s="1"/>
      </tp>
      <tp>
        <v>1.8669999999999999E-2</v>
        <stp/>
        <stp>BINANCE</stp>
        <stp>ltcusdt</stp>
        <stp>BID_SIZE</stp>
        <tr r="G7" s="1"/>
      </tp>
      <tp>
        <v>0.521536</v>
        <stp/>
        <stp>BINANCE</stp>
        <stp>btcusdt</stp>
        <stp>BID_SIZE</stp>
        <tr r="G6" s="1"/>
      </tp>
      <tp>
        <v>1848.5073156999999</v>
        <stp/>
        <stp>BINANCE</stp>
        <stp>neobtc</stp>
        <stp>QUOTE_VOL</stp>
        <tr r="M9" s="1"/>
      </tp>
      <tp>
        <v>524.38</v>
        <stp/>
        <stp>GDAX</stp>
        <stp>ETH-USD</stp>
        <stp>ASK</stp>
        <tr r="C3" s="2"/>
      </tp>
      <tp>
        <v>524.37</v>
        <stp/>
        <stp>GDAX</stp>
        <stp>ETH-USD</stp>
        <stp>BID</stp>
        <tr r="B3" s="2"/>
      </tp>
      <tp t="s">
        <v>Object reference not set to an instance of an object.</v>
        <stp/>
        <stp>BINANCE</stp>
        <stp>ltcusdt</stp>
        <stp>Drift</stp>
        <tr r="D7" s="1"/>
      </tp>
      <tp t="s">
        <v>Object reference not set to an instance of an object.</v>
        <stp/>
        <stp>BINANCE</stp>
        <stp>btcusdt</stp>
        <stp>Drift</stp>
        <tr r="D6" s="1"/>
      </tp>
      <tp>
        <v>6710.69</v>
        <stp/>
        <stp>GDAX</stp>
        <stp>BTC-USD</stp>
        <stp>BID</stp>
        <tr r="B4" s="2"/>
      </tp>
      <tp>
        <v>11857</v>
        <stp/>
        <stp>BINANCE</stp>
        <stp>xrpbtc</stp>
        <stp>ASK_SIZE</stp>
        <tr r="K10" s="1"/>
      </tp>
      <tp>
        <v>43272.75</v>
        <stp/>
        <stp>BINANCE_CANDLE</stp>
        <stp>trxbtc</stp>
        <stp>OPEN_TIME</stp>
        <stp>5</stp>
        <tr r="F32" s="1"/>
      </tp>
      <tp>
        <v>43272.666666666664</v>
        <stp/>
        <stp>BINANCE_CANDLE</stp>
        <stp>trxbtc</stp>
        <stp>OPEN_TIME</stp>
        <stp>7</stp>
        <tr r="F38" s="1"/>
      </tp>
      <tp>
        <v>6710.7</v>
        <stp/>
        <stp>GDAX</stp>
        <stp>BTC-USD</stp>
        <stp>ASK</stp>
        <tr r="C4" s="2"/>
      </tp>
      <tp>
        <v>6682.3</v>
        <stp/>
        <stp>GDAX</stp>
        <stp>BTC-USD</stp>
        <stp>low_24h</stp>
        <tr r="G4" s="2"/>
      </tp>
      <tp>
        <v>30232542</v>
        <stp/>
        <stp>BINANCE_CANDLE</stp>
        <stp>trxbtc</stp>
        <stp>LAST_ID</stp>
        <stp>7</stp>
        <tr r="Q38" s="1"/>
      </tp>
      <tp>
        <v>30232542</v>
        <stp/>
        <stp>BINANCE_CANDLE</stp>
        <stp>trxbtc</stp>
        <stp>LAST_ID</stp>
        <stp>5</stp>
        <tr r="Q32" s="1"/>
      </tp>
      <tp>
        <v>329.83319</v>
        <stp/>
        <stp>BINANCE_CANDLE</stp>
        <stp>ethusdt</stp>
        <stp>TAKE_BUY_VOL</stp>
        <stp>5</stp>
        <tr r="K30" s="1"/>
      </tp>
      <tp>
        <v>1949.8864900000001</v>
        <stp/>
        <stp>BINANCE_CANDLE</stp>
        <stp>ethusdt</stp>
        <stp>TAKE_BUY_VOL</stp>
        <stp>7</stp>
        <tr r="K36" s="1"/>
      </tp>
      <tp>
        <v>255.586726</v>
        <stp/>
        <stp>BINANCE_CANDLE</stp>
        <stp>btcusdt</stp>
        <stp>TAKE_BUY_VOL</stp>
        <stp>5</stp>
        <tr r="K31" s="1"/>
      </tp>
      <tp>
        <v>1358.5464979999999</v>
        <stp/>
        <stp>BINANCE_CANDLE</stp>
        <stp>btcusdt</stp>
        <stp>TAKE_BUY_VOL</stp>
        <stp>7</stp>
        <tr r="K37" s="1"/>
      </tp>
      <tp>
        <v>52379441</v>
        <stp/>
        <stp>BINANCE_CANDLE</stp>
        <stp>btcusdt</stp>
        <stp>LAST_ID</stp>
        <stp>5</stp>
        <tr r="Q31" s="1"/>
      </tp>
      <tp>
        <v>52379441</v>
        <stp/>
        <stp>BINANCE_CANDLE</stp>
        <stp>btcusdt</stp>
        <stp>LAST_ID</stp>
        <stp>7</stp>
        <tr r="Q37" s="1"/>
      </tp>
      <tp>
        <v>7.9209999999999995E-5</v>
        <stp/>
        <stp>BINANCE</stp>
        <stp>xrpbtc</stp>
        <stp>ASK</stp>
        <tr r="J10" s="1"/>
      </tp>
      <tp>
        <v>7.2099999999999996E-6</v>
        <stp/>
        <stp>BINANCE</stp>
        <stp>trxbtc</stp>
        <stp>ASK</stp>
        <tr r="J11" s="1"/>
      </tp>
      <tp>
        <v>5.5799999999999999E-3</v>
        <stp/>
        <stp>BINANCE</stp>
        <stp>neobtc</stp>
        <stp>ASK</stp>
        <tr r="J9" s="1"/>
      </tp>
      <tp>
        <v>5.5729999999999998E-3</v>
        <stp/>
        <stp>BINANCE</stp>
        <stp>neobtc</stp>
        <stp>BID</stp>
        <tr r="H9" s="1"/>
      </tp>
      <tp>
        <v>7.1999999999999997E-6</v>
        <stp/>
        <stp>BINANCE</stp>
        <stp>trxbtc</stp>
        <stp>BID</stp>
        <tr r="H11" s="1"/>
      </tp>
      <tp>
        <v>7.9200000000000001E-5</v>
        <stp/>
        <stp>BINANCE</stp>
        <stp>xrpbtc</stp>
        <stp>BID</stp>
        <tr r="H10" s="1"/>
      </tp>
      <tp>
        <v>53686</v>
        <stp/>
        <stp>BINANCE</stp>
        <stp>xrpbtc</stp>
        <stp>BID_SIZE</stp>
        <tr r="G10" s="1"/>
      </tp>
      <tp>
        <v>521.5</v>
        <stp/>
        <stp>GDAX</stp>
        <stp>ETH-USD</stp>
        <stp>low_24h</stp>
        <tr r="G3" s="2"/>
      </tp>
      <tp>
        <v>28994374</v>
        <stp/>
        <stp>BINANCE_CANDLE</stp>
        <stp>ethusdt</stp>
        <stp>LAST_ID</stp>
        <stp>7</stp>
        <tr r="Q36" s="1"/>
      </tp>
      <tp>
        <v>28994374</v>
        <stp/>
        <stp>BINANCE_CANDLE</stp>
        <stp>ethusdt</stp>
        <stp>LAST_ID</stp>
        <stp>5</stp>
        <tr r="Q30" s="1"/>
      </tp>
      <tp>
        <v>5.5500000000000002E-3</v>
        <stp/>
        <stp>BINANCE</stp>
        <stp>neobtc</stp>
        <stp>LOW</stp>
        <tr r="B9" s="1"/>
      </tp>
      <tp>
        <v>7.0500000000000003E-6</v>
        <stp/>
        <stp>BINANCE</stp>
        <stp>trxbtc</stp>
        <stp>LOW</stp>
        <tr r="B11" s="1"/>
      </tp>
      <tp>
        <v>7.9060000000000005E-5</v>
        <stp/>
        <stp>BINANCE</stp>
        <stp>xrpbtc</stp>
        <stp>LOW</stp>
        <tr r="B10" s="1"/>
      </tp>
      <tp>
        <v>1.67</v>
        <stp/>
        <stp>BINANCE</stp>
        <stp>neobtc</stp>
        <stp>ASK_SIZE</stp>
        <tr r="K9" s="1"/>
      </tp>
      <tp>
        <v>229998</v>
        <stp/>
        <stp>BINANCE</stp>
        <stp>trxbtc</stp>
        <stp>BID_SIZE</stp>
        <tr r="G11" s="1"/>
      </tp>
      <tp>
        <v>4136</v>
        <stp/>
        <stp>BINANCE</stp>
        <stp>xrpusdt</stp>
        <stp>ASK_SIZE</stp>
        <tr r="K8" s="1"/>
      </tp>
      <tp>
        <v>0.2</v>
        <stp/>
        <stp>BINANCE</stp>
        <stp>ltcusdt</stp>
        <stp>ASK_SIZE</stp>
        <tr r="K7" s="1"/>
      </tp>
      <tp>
        <v>9.9999999999999995E-7</v>
        <stp/>
        <stp>BINANCE</stp>
        <stp>btcusdt</stp>
        <stp>ASK_SIZE</stp>
        <tr r="K6" s="1"/>
      </tp>
      <tp>
        <v>3.0778400000000001</v>
        <stp/>
        <stp>BINANCE</stp>
        <stp>ethusdt</stp>
        <stp>ASK_SIZE</stp>
        <tr r="K5" s="1"/>
      </tp>
      <tp>
        <v>2625.0613650700002</v>
        <stp/>
        <stp>BINANCE</stp>
        <stp>xrpbtc</stp>
        <stp>QUOTE_VOL</stp>
        <tr r="M10" s="1"/>
      </tp>
      <tp>
        <v>3643.0131911799999</v>
        <stp/>
        <stp>BINANCE</stp>
        <stp>trxbtc</stp>
        <stp>QUOTE_VOL</stp>
        <tr r="M11" s="1"/>
      </tp>
      <tp t="s">
        <v>Object reference not set to an instance of an object.</v>
        <stp/>
        <stp>BINANCE</stp>
        <stp>xrpusdt</stp>
        <stp>Drift</stp>
        <tr r="D8" s="1"/>
      </tp>
      <tp>
        <v>1291647</v>
        <stp/>
        <stp>BINANCE_TRADE</stp>
        <stp>xrpusdt</stp>
        <stp>FIRST_ID</stp>
        <tr r="M18" s="1"/>
      </tp>
      <tp>
        <v>7.17E-6</v>
        <stp/>
        <stp>BINANCE_CANDLE</stp>
        <stp>trxbtc</stp>
        <stp>OPEN</stp>
        <stp>7</stp>
        <tr r="B38" s="1"/>
      </tp>
      <tp>
        <v>7.1999999999999997E-6</v>
        <stp/>
        <stp>BINANCE_CANDLE</stp>
        <stp>trxbtc</stp>
        <stp>OPEN</stp>
        <stp>5</stp>
        <tr r="B32" s="1"/>
      </tp>
      <tp>
        <v>5.4000000000000001E-4</v>
        <stp/>
        <stp>BINANCE</stp>
        <stp>xrpusdt</stp>
        <stp>Spread</stp>
        <tr r="I8" s="1"/>
      </tp>
      <tp t="b">
        <v>1</v>
        <stp/>
        <stp>BINANCE_TRADE</stp>
        <stp>trxbtc</stp>
        <stp>BUYER_IS_MAKER</stp>
        <tr r="K21" s="1"/>
      </tp>
      <tp>
        <v>0.1</v>
        <stp/>
        <stp>BINANCE</stp>
        <stp>ltcusdt</stp>
        <stp>Spread</stp>
        <tr r="I7" s="1"/>
      </tp>
      <tp>
        <v>0.54</v>
        <stp/>
        <stp>BINANCE</stp>
        <stp>btcusdt</stp>
        <stp>Spread</stp>
        <tr r="I6" s="1"/>
      </tp>
      <tp>
        <v>0.35</v>
        <stp/>
        <stp>BINANCE</stp>
        <stp>ethusdt</stp>
        <stp>Spread</stp>
        <tr r="I5" s="1"/>
      </tp>
      <tp>
        <v>4097</v>
        <stp/>
        <stp>BINANCE_TRADE</stp>
        <stp>xrpbtc</stp>
        <stp>QUANTITY</stp>
        <tr r="J20" s="1"/>
      </tp>
      <tp>
        <v>667</v>
        <stp/>
        <stp>BINANCE_CANDLE</stp>
        <stp>trxbtc</stp>
        <stp>TRADES</stp>
        <stp>5</stp>
        <tr r="N32" s="1"/>
      </tp>
      <tp>
        <v>4472</v>
        <stp/>
        <stp>BINANCE_CANDLE</stp>
        <stp>trxbtc</stp>
        <stp>TRADES</stp>
        <stp>7</stp>
        <tr r="N38" s="1"/>
      </tp>
      <tp>
        <v>14031530</v>
        <stp/>
        <stp>BINANCE_TRADE</stp>
        <stp>neobtc</stp>
        <stp>TRADE_ID</stp>
        <tr r="H19" s="1"/>
      </tp>
      <tp>
        <v>30232542</v>
        <stp/>
        <stp>BINANCE_TRADE</stp>
        <stp>trxbtc</stp>
        <stp>FIRST_ID</stp>
        <tr r="M21" s="1"/>
      </tp>
      <tp>
        <v>52379445</v>
        <stp/>
        <stp>BINANCE_TRADE</stp>
        <stp>btcusdt</stp>
        <stp>FIRST_ID</stp>
        <tr r="M16" s="1"/>
      </tp>
      <tp>
        <v>8108510</v>
        <stp/>
        <stp>BINANCE_TRADE</stp>
        <stp>ltcusdt</stp>
        <stp>FIRST_ID</stp>
        <tr r="M17" s="1"/>
      </tp>
      <tp>
        <v>28994374</v>
        <stp/>
        <stp>BINANCE_TRADE</stp>
        <stp>ethusdt</stp>
        <stp>FIRST_ID</stp>
        <tr r="M15" s="1"/>
      </tp>
      <tp>
        <v>7.2400000000000001E-6</v>
        <stp/>
        <stp>BINANCE_CANDLE</stp>
        <stp>trxbtc</stp>
        <stp>HIGH</stp>
        <stp>7</stp>
        <tr r="C38" s="1"/>
      </tp>
      <tp>
        <v>7.2300000000000002E-6</v>
        <stp/>
        <stp>BINANCE_CANDLE</stp>
        <stp>trxbtc</stp>
        <stp>HIGH</stp>
        <stp>5</stp>
        <tr r="C32" s="1"/>
      </tp>
      <tp t="b">
        <v>1</v>
        <stp/>
        <stp>BINANCE_TRADE</stp>
        <stp>xrpbtc</stp>
        <stp>BUYER_IS_MAKER</stp>
        <tr r="K20" s="1"/>
      </tp>
      <tp>
        <v>21966660</v>
        <stp/>
        <stp>BINANCE_TRADE</stp>
        <stp>xrpbtc</stp>
        <stp>FIRST_ID</stp>
        <tr r="M20" s="1"/>
      </tp>
      <tp>
        <v>1783.7</v>
        <stp/>
        <stp>BINANCE_TRADE</stp>
        <stp>xrpusdt</stp>
        <stp>QUANTITY</stp>
        <tr r="J18" s="1"/>
      </tp>
      <tp>
        <v>1291647</v>
        <stp/>
        <stp>BINANCE_TRADE</stp>
        <stp>xrpusdt</stp>
        <stp>LAST_ID</stp>
        <tr r="N18" s="1"/>
      </tp>
      <tp t="b">
        <v>1</v>
        <stp/>
        <stp>BINANCE_TRADE</stp>
        <stp>neobtc</stp>
        <stp>IGNORE</stp>
        <tr r="L19" s="1"/>
      </tp>
      <tp>
        <v>2.2769999999999999E-2</v>
        <stp/>
        <stp>BINANCE_TRADE</stp>
        <stp>ethusdt</stp>
        <stp>QUANTITY</stp>
        <tr r="J15" s="1"/>
      </tp>
      <tp>
        <v>2.555E-3</v>
        <stp/>
        <stp>BINANCE_TRADE</stp>
        <stp>btcusdt</stp>
        <stp>QUANTITY</stp>
        <tr r="J16" s="1"/>
      </tp>
      <tp>
        <v>0.95452000000000004</v>
        <stp/>
        <stp>BINANCE_TRADE</stp>
        <stp>ltcusdt</stp>
        <stp>QUANTITY</stp>
        <tr r="J17" s="1"/>
      </tp>
      <tp>
        <v>0.3</v>
        <stp/>
        <stp>BINANCE_DEPTH</stp>
        <stp>btcusdt</stp>
        <stp>ASK_DEPTH_SIZE</stp>
        <stp>8</stp>
        <tr r="E23" s="1"/>
      </tp>
      <tp>
        <v>6.9415000000000004E-2</v>
        <stp/>
        <stp>BINANCE_DEPTH</stp>
        <stp>btcusdt</stp>
        <stp>ASK_DEPTH_SIZE</stp>
        <stp>9</stp>
        <tr r="E24" s="1"/>
      </tp>
      <tp>
        <v>0.26966299999999999</v>
        <stp/>
        <stp>BINANCE_DEPTH</stp>
        <stp>btcusdt</stp>
        <stp>ASK_DEPTH_SIZE</stp>
        <stp>4</stp>
        <tr r="E19" s="1"/>
      </tp>
      <tp>
        <v>5.1568399999999999</v>
        <stp/>
        <stp>BINANCE_DEPTH</stp>
        <stp>btcusdt</stp>
        <stp>ASK_DEPTH_SIZE</stp>
        <stp>5</stp>
        <tr r="E20" s="1"/>
      </tp>
      <tp>
        <v>7.8560000000000001E-3</v>
        <stp/>
        <stp>BINANCE_DEPTH</stp>
        <stp>btcusdt</stp>
        <stp>ASK_DEPTH_SIZE</stp>
        <stp>6</stp>
        <tr r="E21" s="1"/>
      </tp>
      <tp>
        <v>0.03</v>
        <stp/>
        <stp>BINANCE_DEPTH</stp>
        <stp>btcusdt</stp>
        <stp>ASK_DEPTH_SIZE</stp>
        <stp>7</stp>
        <tr r="E22" s="1"/>
      </tp>
      <tp>
        <v>5.6059999999999999E-3</v>
        <stp/>
        <stp>BINANCE_DEPTH</stp>
        <stp>btcusdt</stp>
        <stp>ASK_DEPTH_SIZE</stp>
        <stp>0</stp>
        <tr r="E15" s="1"/>
      </tp>
      <tp>
        <v>0.58862999999999999</v>
        <stp/>
        <stp>BINANCE_DEPTH</stp>
        <stp>btcusdt</stp>
        <stp>ASK_DEPTH_SIZE</stp>
        <stp>1</stp>
        <tr r="E16" s="1"/>
      </tp>
      <tp>
        <v>0.5</v>
        <stp/>
        <stp>BINANCE_DEPTH</stp>
        <stp>btcusdt</stp>
        <stp>ASK_DEPTH_SIZE</stp>
        <stp>2</stp>
        <tr r="E17" s="1"/>
      </tp>
      <tp>
        <v>0.22800500000000001</v>
        <stp/>
        <stp>BINANCE_DEPTH</stp>
        <stp>btcusdt</stp>
        <stp>ASK_DEPTH_SIZE</stp>
        <stp>3</stp>
        <tr r="E18" s="1"/>
      </tp>
      <tp>
        <v>197</v>
        <stp/>
        <stp>BINANCE_TRADE</stp>
        <stp>trxbtc</stp>
        <stp>QUANTITY</stp>
        <tr r="J21" s="1"/>
      </tp>
      <tp>
        <v>43272.775158055556</v>
        <stp/>
        <stp>BINANCE_TRADE</stp>
        <stp>xrpusdt</stp>
        <stp>TRADE_TIME</stp>
        <tr r="O18" s="1"/>
      </tp>
      <tp>
        <v>43272.775201192133</v>
        <stp/>
        <stp>BINANCE_TRADE</stp>
        <stp>ltcusdt</stp>
        <stp>TRADE_TIME</stp>
        <tr r="O17" s="1"/>
      </tp>
      <tp>
        <v>43272.775247094905</v>
        <stp/>
        <stp>BINANCE_TRADE</stp>
        <stp>ethusdt</stp>
        <stp>TRADE_TIME</stp>
        <tr r="O15" s="1"/>
      </tp>
      <tp>
        <v>43272.775248356484</v>
        <stp/>
        <stp>BINANCE_TRADE</stp>
        <stp>btcusdt</stp>
        <stp>TRADE_TIME</stp>
        <tr r="O16" s="1"/>
      </tp>
      <tp>
        <v>52379445</v>
        <stp/>
        <stp>BINANCE_TRADE</stp>
        <stp>btcusdt</stp>
        <stp>LAST_ID</stp>
        <tr r="N16" s="1"/>
      </tp>
      <tp>
        <v>15867645</v>
        <stp/>
        <stp>BINANCE_TRADE</stp>
        <stp>neobtc</stp>
        <stp>LAST_ID</stp>
        <tr r="N19" s="1"/>
      </tp>
      <tp>
        <v>21966660</v>
        <stp/>
        <stp>BINANCE_TRADE</stp>
        <stp>xrpbtc</stp>
        <stp>LAST_ID</stp>
        <tr r="N20" s="1"/>
      </tp>
      <tp t="s">
        <v>Server error: {"code":-2015,"msg":"Invalid API-key, IP, or permissions for action."}</v>
        <stp/>
        <stp>BINANCE_HISTORY</stp>
        <stp>ETHUSDT</stp>
        <stp>a,b,c</stp>
        <stp>10</stp>
        <tr r="R4" s="1"/>
      </tp>
      <tp>
        <v>18182467</v>
        <stp/>
        <stp>BINANCE_TRADE</stp>
        <stp>xrpbtc</stp>
        <stp>TRADE_ID</stp>
        <tr r="H20" s="1"/>
      </tp>
      <tp>
        <v>30232542</v>
        <stp/>
        <stp>BINANCE_TRADE</stp>
        <stp>trxbtc</stp>
        <stp>LAST_ID</stp>
        <tr r="N21" s="1"/>
      </tp>
      <tp>
        <v>524.75</v>
        <stp/>
        <stp>BINANCE_CANDLE</stp>
        <stp>ethusdt</stp>
        <stp>CLOSE</stp>
        <stp>5</stp>
        <tr r="E30" s="1"/>
      </tp>
      <tp>
        <v>524.75</v>
        <stp/>
        <stp>BINANCE_CANDLE</stp>
        <stp>ethusdt</stp>
        <stp>CLOSE</stp>
        <stp>7</stp>
        <tr r="E36" s="1"/>
      </tp>
      <tp t="b">
        <v>1</v>
        <stp/>
        <stp>BINANCE_TRADE</stp>
        <stp>xrpbtc</stp>
        <stp>IGNORE</stp>
        <tr r="L20" s="1"/>
      </tp>
      <tp>
        <v>0.68</v>
        <stp/>
        <stp>BINANCE_TRADE</stp>
        <stp>neobtc</stp>
        <stp>QUANTITY</stp>
        <tr r="J19" s="1"/>
      </tp>
      <tp>
        <v>6711.48</v>
        <stp/>
        <stp>BINANCE_CANDLE</stp>
        <stp>btcusdt</stp>
        <stp>CLOSE</stp>
        <stp>7</stp>
        <tr r="E37" s="1"/>
      </tp>
      <tp>
        <v>6711.48</v>
        <stp/>
        <stp>BINANCE_CANDLE</stp>
        <stp>btcusdt</stp>
        <stp>CLOSE</stp>
        <stp>5</stp>
        <tr r="E31" s="1"/>
      </tp>
      <tp t="b">
        <v>0</v>
        <stp/>
        <stp>BINANCE_TRADE</stp>
        <stp>neobtc</stp>
        <stp>BUYER_IS_MAKER</stp>
        <tr r="K19" s="1"/>
      </tp>
      <tp>
        <v>43272.775239756942</v>
        <stp/>
        <stp>CLOCK</stp>
        <tr r="N1" s="1"/>
      </tp>
      <tp>
        <v>28994374</v>
        <stp/>
        <stp>BINANCE_TRADE</stp>
        <stp>ethusdt</stp>
        <stp>LAST_ID</stp>
        <tr r="N15" s="1"/>
      </tp>
      <tp>
        <v>23202516</v>
        <stp/>
        <stp>BINANCE_CANDLE</stp>
        <stp>trxbtc</stp>
        <stp>TAKE_BUY_VOL</stp>
        <stp>7</stp>
        <tr r="K38" s="1"/>
      </tp>
      <tp>
        <v>4363991</v>
        <stp/>
        <stp>BINANCE_CANDLE</stp>
        <stp>trxbtc</stp>
        <stp>TAKE_BUY_VOL</stp>
        <stp>5</stp>
        <tr r="K32" s="1"/>
      </tp>
      <tp>
        <v>6.3270000000000007E-2</v>
        <stp/>
        <stp>BINANCE_DEPTH</stp>
        <stp>btcusdt</stp>
        <stp>BID_DEPTH_SIZE</stp>
        <stp>8</stp>
        <tr r="A23" s="1"/>
      </tp>
      <tp>
        <v>0.2</v>
        <stp/>
        <stp>BINANCE_DEPTH</stp>
        <stp>btcusdt</stp>
        <stp>BID_DEPTH_SIZE</stp>
        <stp>9</stp>
        <tr r="A24" s="1"/>
      </tp>
      <tp>
        <v>0.6</v>
        <stp/>
        <stp>BINANCE_DEPTH</stp>
        <stp>btcusdt</stp>
        <stp>BID_DEPTH_SIZE</stp>
        <stp>4</stp>
        <tr r="A19" s="1"/>
      </tp>
      <tp>
        <v>1</v>
        <stp/>
        <stp>BINANCE_DEPTH</stp>
        <stp>btcusdt</stp>
        <stp>BID_DEPTH_SIZE</stp>
        <stp>5</stp>
        <tr r="A20" s="1"/>
      </tp>
      <tp>
        <v>0.31148599999999999</v>
        <stp/>
        <stp>BINANCE_DEPTH</stp>
        <stp>btcusdt</stp>
        <stp>BID_DEPTH_SIZE</stp>
        <stp>6</stp>
        <tr r="A21" s="1"/>
      </tp>
      <tp>
        <v>4.9556999999999997E-2</v>
        <stp/>
        <stp>BINANCE_DEPTH</stp>
        <stp>btcusdt</stp>
        <stp>BID_DEPTH_SIZE</stp>
        <stp>7</stp>
        <tr r="A22" s="1"/>
      </tp>
      <tp>
        <v>0.521536</v>
        <stp/>
        <stp>BINANCE_DEPTH</stp>
        <stp>btcusdt</stp>
        <stp>BID_DEPTH_SIZE</stp>
        <stp>0</stp>
        <tr r="A15" s="1"/>
      </tp>
      <tp>
        <v>1.5252950000000001</v>
        <stp/>
        <stp>BINANCE_DEPTH</stp>
        <stp>btcusdt</stp>
        <stp>BID_DEPTH_SIZE</stp>
        <stp>1</stp>
        <tr r="A16" s="1"/>
      </tp>
      <tp>
        <v>5.0729249999999997</v>
        <stp/>
        <stp>BINANCE_DEPTH</stp>
        <stp>btcusdt</stp>
        <stp>BID_DEPTH_SIZE</stp>
        <stp>2</stp>
        <tr r="A17" s="1"/>
      </tp>
      <tp>
        <v>2.9E-5</v>
        <stp/>
        <stp>BINANCE_DEPTH</stp>
        <stp>btcusdt</stp>
        <stp>BID_DEPTH_SIZE</stp>
        <stp>3</stp>
        <tr r="A18" s="1"/>
      </tp>
      <tp>
        <v>4390.8098624599997</v>
        <stp/>
        <stp>GDAX</stp>
        <stp>BTC-USD</stp>
        <stp>volume_24h</stp>
        <tr r="H4" s="2"/>
      </tp>
      <tp>
        <v>53323.979076390002</v>
        <stp/>
        <stp>GDAX</stp>
        <stp>ETH-USD</stp>
        <stp>volume_24h</stp>
        <tr r="H3" s="2"/>
      </tp>
      <tp t="b">
        <v>0</v>
        <stp/>
        <stp>BINANCE_CANDLE</stp>
        <stp>btcusdt</stp>
        <stp>FINAL</stp>
        <stp>7</stp>
        <tr r="H37" s="1"/>
      </tp>
      <tp t="b">
        <v>0</v>
        <stp/>
        <stp>BINANCE_CANDLE</stp>
        <stp>btcusdt</stp>
        <stp>FINAL</stp>
        <stp>5</stp>
        <tr r="H31" s="1"/>
      </tp>
      <tp>
        <v>1183574</v>
        <stp/>
        <stp>BINANCE_TRADE</stp>
        <stp>xrpusdt</stp>
        <stp>TRADE_ID</stp>
        <tr r="H18" s="1"/>
      </tp>
      <tp t="b">
        <v>1</v>
        <stp/>
        <stp>BINANCE_TRADE</stp>
        <stp>trxbtc</stp>
        <stp>IGNORE</stp>
        <tr r="L21" s="1"/>
      </tp>
      <tp>
        <v>46048483</v>
        <stp/>
        <stp>BINANCE_TRADE</stp>
        <stp>btcusdt</stp>
        <stp>TRADE_ID</stp>
        <tr r="H16" s="1"/>
      </tp>
      <tp>
        <v>7162878</v>
        <stp/>
        <stp>BINANCE_TRADE</stp>
        <stp>ltcusdt</stp>
        <stp>TRADE_ID</stp>
        <tr r="H17" s="1"/>
      </tp>
      <tp>
        <v>25807361</v>
        <stp/>
        <stp>BINANCE_TRADE</stp>
        <stp>ethusdt</stp>
        <stp>TRADE_ID</stp>
        <tr r="H15" s="1"/>
      </tp>
      <tp>
        <v>18803800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5</stp>
        <tr r="H30" s="1"/>
      </tp>
      <tp t="b">
        <v>0</v>
        <stp/>
        <stp>BINANCE_CANDLE</stp>
        <stp>ethusdt</stp>
        <stp>FINAL</stp>
        <stp>7</stp>
        <tr r="H36" s="1"/>
      </tp>
      <tp>
        <v>8108510</v>
        <stp/>
        <stp>BINANCE_TRADE</stp>
        <stp>ltcusdt</stp>
        <stp>LAST_ID</stp>
        <tr r="N17" s="1"/>
      </tp>
      <tp>
        <v>15867644</v>
        <stp/>
        <stp>BINANCE_TRADE</stp>
        <stp>neobtc</stp>
        <stp>FIRST_ID</stp>
        <tr r="M19" s="1"/>
      </tp>
      <tp>
        <v>31580</v>
        <stp/>
        <stp>BINANCE</stp>
        <stp>xrpbtc</stp>
        <stp>TRADES</stp>
        <tr r="N10" s="1"/>
      </tp>
      <tp>
        <v>521.11</v>
        <stp/>
        <stp>BINANCE</stp>
        <stp>ethusdt</stp>
        <stp>LOW</stp>
        <tr r="B5" s="1"/>
      </tp>
      <tp>
        <v>-5.9300000000000004E-3</v>
        <stp/>
        <stp>BINANCE</stp>
        <stp>xrpusdt</stp>
        <stp>PRICE_CHANGE</stp>
        <tr r="P8" s="1"/>
      </tp>
      <tp>
        <v>-1.9699999999999999E-4</v>
        <stp/>
        <stp>BINANCE</stp>
        <stp>neobtc</stp>
        <stp>PRICE_CHANGE</stp>
        <tr r="P9" s="1"/>
      </tp>
      <tp>
        <v>4679.08205</v>
        <stp/>
        <stp>BINANCE_CANDLE</stp>
        <stp>ethusdt</stp>
        <stp>VOL</stp>
        <stp>7</stp>
        <tr r="J36" s="1"/>
      </tp>
      <tp>
        <v>561.30701999999997</v>
        <stp/>
        <stp>BINANCE_CANDLE</stp>
        <stp>ethusdt</stp>
        <stp>VOL</stp>
        <stp>5</stp>
        <tr r="J30" s="1"/>
      </tp>
      <tp>
        <v>-8.25</v>
        <stp/>
        <stp>BINANCE</stp>
        <stp>ethusdt</stp>
        <stp>PRICE_CHANGE</stp>
        <tr r="P5" s="1"/>
      </tp>
      <tp>
        <v>-0.99</v>
        <stp/>
        <stp>BINANCE</stp>
        <stp>ltcusdt</stp>
        <stp>PRICE_CHANGE</stp>
        <tr r="P7" s="1"/>
      </tp>
      <tp>
        <v>-0.03</v>
        <stp/>
        <stp>BINANCE</stp>
        <stp>btcusdt</stp>
        <stp>PRICE_CHANGE</stp>
        <tr r="P6" s="1"/>
      </tp>
      <tp>
        <v>96.3</v>
        <stp/>
        <stp>BINANCE</stp>
        <stp>ltcusdt</stp>
        <stp>ASK</stp>
        <tr r="J7" s="1"/>
      </tp>
      <tp>
        <v>6672.57</v>
        <stp/>
        <stp>BINANCE</stp>
        <stp>btcusdt</stp>
        <stp>LOW</stp>
        <tr r="B6" s="1"/>
      </tp>
      <tp>
        <v>96.2</v>
        <stp/>
        <stp>BINANCE</stp>
        <stp>ltcusdt</stp>
        <stp>BID</stp>
        <tr r="H7" s="1"/>
      </tp>
      <tp>
        <v>30331461.5</v>
        <stp/>
        <stp>BINANCE</stp>
        <stp>xrpusdt</stp>
        <stp>VOL</stp>
        <tr r="L8" s="1"/>
      </tp>
      <tp>
        <v>-9.2499999999999995E-3</v>
        <stp/>
        <stp>BINANCE</stp>
        <stp>xrpbtc</stp>
        <stp>PRICE%</stp>
        <tr r="O10" s="1"/>
      </tp>
      <tp>
        <v>0.53173999999999999</v>
        <stp/>
        <stp>BINANCE_TRADE</stp>
        <stp>xrpusdt</stp>
        <stp>PRICE</stp>
        <tr r="I18" s="1"/>
      </tp>
      <tp>
        <v>0.54900000000000004</v>
        <stp/>
        <stp>BINANCE</stp>
        <stp>xrpusdt</stp>
        <stp>HIGH</stp>
        <tr r="C8" s="1"/>
      </tp>
      <tp>
        <v>43272.77524722222</v>
        <stp/>
        <stp>BINANCE_CANDLE</stp>
        <stp>btcusdt</stp>
        <stp>Event_Time</stp>
        <stp>7</stp>
        <tr r="O37" s="1"/>
      </tp>
      <tp>
        <v>43272.775247256941</v>
        <stp/>
        <stp>BINANCE_CANDLE</stp>
        <stp>btcusdt</stp>
        <stp>Event_Time</stp>
        <stp>5</stp>
        <tr r="O31" s="1"/>
      </tp>
      <tp>
        <v>43272.775247141202</v>
        <stp/>
        <stp>BINANCE_CANDLE</stp>
        <stp>ethusdt</stp>
        <stp>Event_Time</stp>
        <stp>7</stp>
        <tr r="O36" s="1"/>
      </tp>
      <tp>
        <v>43272.775247141202</v>
        <stp/>
        <stp>BINANCE_CANDLE</stp>
        <stp>ethusdt</stp>
        <stp>Event_Time</stp>
        <stp>5</stp>
        <tr r="O30" s="1"/>
      </tp>
      <tp>
        <v>54195</v>
        <stp/>
        <stp>BINANCE</stp>
        <stp>trxbtc</stp>
        <stp>TRADES</stp>
        <tr r="N11" s="1"/>
      </tp>
      <tp>
        <v>96</v>
        <stp/>
        <stp>BINANCE</stp>
        <stp>ltcusdt</stp>
        <stp>LOW</stp>
        <tr r="B7" s="1"/>
      </tp>
      <tp>
        <v>468.25885399999999</v>
        <stp/>
        <stp>BINANCE_CANDLE</stp>
        <stp>btcusdt</stp>
        <stp>VOL</stp>
        <stp>5</stp>
        <tr r="J31" s="1"/>
      </tp>
      <tp>
        <v>2333.8420609999998</v>
        <stp/>
        <stp>BINANCE_CANDLE</stp>
        <stp>btcusdt</stp>
        <stp>VOL</stp>
        <stp>7</stp>
        <tr r="J37" s="1"/>
      </tp>
      <tp>
        <v>6710.94</v>
        <stp/>
        <stp>BINANCE</stp>
        <stp>btcusdt</stp>
        <stp>BID</stp>
        <tr r="H6" s="1"/>
      </tp>
      <tp>
        <v>5.8669999999999998E-3</v>
        <stp/>
        <stp>BINANCE</stp>
        <stp>neobtc</stp>
        <stp>HIGH</stp>
        <tr r="C9" s="1"/>
      </tp>
      <tp>
        <v>41483246</v>
        <stp/>
        <stp>BINANCE_CANDLE</stp>
        <stp>trxbtc</stp>
        <stp>VOL</stp>
        <stp>7</stp>
        <tr r="J38" s="1"/>
      </tp>
      <tp>
        <v>7639550</v>
        <stp/>
        <stp>BINANCE_CANDLE</stp>
        <stp>trxbtc</stp>
        <stp>VOL</stp>
        <stp>5</stp>
        <tr r="J32" s="1"/>
      </tp>
      <tp>
        <v>6711.48</v>
        <stp/>
        <stp>BINANCE</stp>
        <stp>btcusdt</stp>
        <stp>ASK</stp>
        <tr r="J6" s="1"/>
      </tp>
      <tp>
        <v>524.75</v>
        <stp/>
        <stp>BINANCE</stp>
        <stp>ethusdt</stp>
        <stp>ASK</stp>
        <tr r="J5" s="1"/>
      </tp>
      <tp>
        <v>6795</v>
        <stp/>
        <stp>BINANCE</stp>
        <stp>btcusdt</stp>
        <stp>HIGH</stp>
        <tr r="C6" s="1"/>
      </tp>
      <tp>
        <v>99.3</v>
        <stp/>
        <stp>BINANCE</stp>
        <stp>ltcusdt</stp>
        <stp>HIGH</stp>
        <tr r="C7" s="1"/>
      </tp>
      <tp>
        <v>544.98</v>
        <stp/>
        <stp>BINANCE</stp>
        <stp>ethusdt</stp>
        <stp>HIGH</stp>
        <tr r="C5" s="1"/>
      </tp>
      <tp t="s">
        <v>OneHour</v>
        <stp/>
        <stp>BINANCE_CANDLE</stp>
        <stp>btcusdt</stp>
        <stp>INTERVAL</stp>
        <stp>5</stp>
        <tr r="M31" s="1"/>
      </tp>
      <tp t="s">
        <v>FourHour</v>
        <stp/>
        <stp>BINANCE_CANDLE</stp>
        <stp>btcusdt</stp>
        <stp>INTERVAL</stp>
        <stp>7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FourHour</v>
        <stp/>
        <stp>BINANCE_CANDLE</stp>
        <stp>ethusdt</stp>
        <stp>INTERVAL</stp>
        <stp>7</stp>
        <tr r="M36" s="1"/>
      </tp>
      <tp>
        <v>-1.37E-2</v>
        <stp/>
        <stp>BINANCE</stp>
        <stp>trxbtc</stp>
        <stp>PRICE%</stp>
        <tr r="O11" s="1"/>
      </tp>
      <tp>
        <v>524.4</v>
        <stp/>
        <stp>BINANCE</stp>
        <stp>ethusdt</stp>
        <stp>BID</stp>
        <tr r="H5" s="1"/>
      </tp>
      <tp>
        <v>52366074</v>
        <stp/>
        <stp>BINANCE_CANDLE</stp>
        <stp>btcusdt</stp>
        <stp>FIRST_ID</stp>
        <stp>7</stp>
        <tr r="P37" s="1"/>
      </tp>
      <tp>
        <v>52376405</v>
        <stp/>
        <stp>BINANCE_CANDLE</stp>
        <stp>btcusdt</stp>
        <stp>FIRST_ID</stp>
        <stp>5</stp>
        <tr r="P31" s="1"/>
      </tp>
      <tp>
        <v>28987960</v>
        <stp/>
        <stp>BINANCE_CANDLE</stp>
        <stp>ethusdt</stp>
        <stp>FIRST_ID</stp>
        <stp>7</stp>
        <tr r="P36" s="1"/>
      </tp>
      <tp>
        <v>28993094</v>
        <stp/>
        <stp>BINANCE_CANDLE</stp>
        <stp>ethusdt</stp>
        <stp>FIRST_ID</stp>
        <stp>5</stp>
        <tr r="P30" s="1"/>
      </tp>
      <tp>
        <v>0.53227000000000002</v>
        <stp/>
        <stp>BINANCE</stp>
        <stp>xrpusdt</stp>
        <stp>ASK</stp>
        <tr r="J8" s="1"/>
      </tp>
      <tp>
        <v>43272.83333332176</v>
        <stp/>
        <stp>BINANCE_CANDLE</stp>
        <stp>ethusdt</stp>
        <stp>CLOSE_TIME</stp>
        <stp>7</stp>
        <tr r="G36" s="1"/>
      </tp>
      <tp>
        <v>43272.791666655095</v>
        <stp/>
        <stp>BINANCE_CANDLE</stp>
        <stp>ethusdt</stp>
        <stp>CLOSE_TIME</stp>
        <stp>5</stp>
        <tr r="G30" s="1"/>
      </tp>
      <tp>
        <v>43272.83333332176</v>
        <stp/>
        <stp>BINANCE_CANDLE</stp>
        <stp>btcusdt</stp>
        <stp>CLOSE_TIME</stp>
        <stp>7</stp>
        <tr r="G37" s="1"/>
      </tp>
      <tp>
        <v>43272.791666655095</v>
        <stp/>
        <stp>BINANCE_CANDLE</stp>
        <stp>btcusdt</stp>
        <stp>CLOSE_TIME</stp>
        <stp>5</stp>
        <tr r="G31" s="1"/>
      </tp>
      <tp>
        <v>7.4800000000000004E-6</v>
        <stp/>
        <stp>BINANCE</stp>
        <stp>trxbtc</stp>
        <stp>HIGH</stp>
        <tr r="C11" s="1"/>
      </tp>
      <tp>
        <v>136926.61968999999</v>
        <stp/>
        <stp>BINANCE</stp>
        <stp>ltcusdt</stp>
        <stp>VOL</stp>
        <tr r="L7" s="1"/>
      </tp>
      <tp>
        <v>0.53173000000000004</v>
        <stp/>
        <stp>BINANCE</stp>
        <stp>xrpusdt</stp>
        <stp>BID</stp>
        <tr r="H8" s="1"/>
      </tp>
      <tp>
        <v>7.1799999999999999E-6</v>
        <stp/>
        <stp>BINANCE_CANDLE</stp>
        <stp>trxbtc</stp>
        <stp>LOW</stp>
        <stp>5</stp>
        <tr r="D32" s="1"/>
      </tp>
      <tp>
        <v>7.1199999999999996E-6</v>
        <stp/>
        <stp>BINANCE_CANDLE</stp>
        <stp>trxbtc</stp>
        <stp>LOW</stp>
        <stp>7</stp>
        <tr r="D38" s="1"/>
      </tp>
      <tp t="b">
        <v>0</v>
        <stp/>
        <stp>BINANCE_CANDLE</stp>
        <stp>trxbtc</stp>
        <stp>FINAL</stp>
        <stp>7</stp>
        <tr r="H38" s="1"/>
      </tp>
      <tp t="b">
        <v>0</v>
        <stp/>
        <stp>BINANCE_CANDLE</stp>
        <stp>trxbtc</stp>
        <stp>FINAL</stp>
        <stp>5</stp>
        <tr r="H32" s="1"/>
      </tp>
      <tp>
        <v>6695.31</v>
        <stp/>
        <stp>BINANCE_CANDLE</stp>
        <stp>btcusdt</stp>
        <stp>LOW</stp>
        <stp>7</stp>
        <tr r="D37" s="1"/>
      </tp>
      <tp>
        <v>6695.31</v>
        <stp/>
        <stp>BINANCE_CANDLE</stp>
        <stp>btcusdt</stp>
        <stp>LOW</stp>
        <stp>5</stp>
        <tr r="D31" s="1"/>
      </tp>
      <tp>
        <v>-7.4000000000000001E-7</v>
        <stp/>
        <stp>BINANCE</stp>
        <stp>xrpbtc</stp>
        <stp>PRICE_CHANGE</stp>
        <tr r="P10" s="1"/>
      </tp>
      <tp>
        <v>6711.58</v>
        <stp/>
        <stp>BINANCE_TRADE</stp>
        <stp>btcusdt</stp>
        <stp>PRICE</stp>
        <tr r="I16" s="1"/>
      </tp>
      <tp>
        <v>96.3</v>
        <stp/>
        <stp>BINANCE_TRADE</stp>
        <stp>ltcusdt</stp>
        <stp>PRICE</stp>
        <tr r="I17" s="1"/>
      </tp>
      <tp>
        <v>-3.4110000000000001E-2</v>
        <stp/>
        <stp>BINANCE</stp>
        <stp>neobtc</stp>
        <stp>PRICE%</stp>
        <tr r="O9" s="1"/>
      </tp>
      <tp>
        <v>-9.9999999999999995E-8</v>
        <stp/>
        <stp>BINANCE</stp>
        <stp>trxbtc</stp>
        <stp>PRICE_CHANGE</stp>
        <tr r="P11" s="1"/>
      </tp>
      <tp>
        <v>524.02</v>
        <stp/>
        <stp>BINANCE_CANDLE</stp>
        <stp>ethusdt</stp>
        <stp>LOW</stp>
        <stp>5</stp>
        <tr r="D30" s="1"/>
      </tp>
      <tp>
        <v>523.20000000000005</v>
        <stp/>
        <stp>BINANCE_CANDLE</stp>
        <stp>ethusdt</stp>
        <stp>LOW</stp>
        <stp>7</stp>
        <tr r="D36" s="1"/>
      </tp>
      <tp>
        <v>81627.515069999994</v>
        <stp/>
        <stp>BINANCE</stp>
        <stp>ethusdt</stp>
        <stp>VOL</stp>
        <tr r="L5" s="1"/>
      </tp>
      <tp>
        <v>25581.509341000001</v>
        <stp/>
        <stp>BINANCE</stp>
        <stp>btcusdt</stp>
        <stp>VOL</stp>
        <tr r="L6" s="1"/>
      </tp>
      <tp>
        <v>0.52898999999999996</v>
        <stp/>
        <stp>BINANCE</stp>
        <stp>xrpusdt</stp>
        <stp>LOW</stp>
        <tr r="B8" s="1"/>
      </tp>
      <tp>
        <v>8.0909999999999996E-5</v>
        <stp/>
        <stp>BINANCE</stp>
        <stp>xrpbtc</stp>
        <stp>HIGH</stp>
        <tr r="C10" s="1"/>
      </tp>
      <tp>
        <v>7.1999999999999997E-6</v>
        <stp/>
        <stp>BINANCE_CANDLE</stp>
        <stp>trxbtc</stp>
        <stp>CLOSE</stp>
        <stp>7</stp>
        <tr r="E38" s="1"/>
      </tp>
      <tp>
        <v>7.1999999999999997E-6</v>
        <stp/>
        <stp>BINANCE_CANDLE</stp>
        <stp>trxbtc</stp>
        <stp>CLOSE</stp>
        <stp>5</stp>
        <tr r="E32" s="1"/>
      </tp>
      <tp>
        <v>1714131.17581939</v>
        <stp/>
        <stp>BINANCE_CANDLE</stp>
        <stp>btcusdt</stp>
        <stp>TAKE_BUY_QUOTE_VOL</stp>
        <stp>5</stp>
        <tr r="L31" s="1"/>
      </tp>
      <tp>
        <v>9121321.0814994201</v>
        <stp/>
        <stp>BINANCE_CANDLE</stp>
        <stp>btcusdt</stp>
        <stp>TAKE_BUY_QUOTE_VOL</stp>
        <stp>7</stp>
        <tr r="L37" s="1"/>
      </tp>
      <tp>
        <v>173148.7662027</v>
        <stp/>
        <stp>BINANCE_CANDLE</stp>
        <stp>ethusdt</stp>
        <stp>TAKE_BUY_QUOTE_VOL</stp>
        <stp>5</stp>
        <tr r="L30" s="1"/>
      </tp>
      <tp>
        <v>1024821.046414</v>
        <stp/>
        <stp>BINANCE_CANDLE</stp>
        <stp>ethusdt</stp>
        <stp>TAKE_BUY_QUOTE_VOL</stp>
        <stp>7</stp>
        <tr r="L36" s="1"/>
      </tp>
      <tp>
        <v>37124</v>
        <stp/>
        <stp>BINANCE</stp>
        <stp>neobtc</stp>
        <stp>TRADES</stp>
        <tr r="N9" s="1"/>
      </tp>
      <tp>
        <v>524.75</v>
        <stp/>
        <stp>BINANCE_TRADE</stp>
        <stp>ethusdt</stp>
        <stp>PRICE</stp>
        <tr r="I15" s="1"/>
      </tp>
      <tp>
        <v>43272.666666666664</v>
        <stp/>
        <stp>BINANCE_CANDLE</stp>
        <stp>ethusdt</stp>
        <stp>OPEN_TIME</stp>
        <stp>7</stp>
        <tr r="F36" s="1"/>
      </tp>
      <tp>
        <v>43272.75</v>
        <stp/>
        <stp>BINANCE_CANDLE</stp>
        <stp>ethusdt</stp>
        <stp>OPEN_TIME</stp>
        <stp>5</stp>
        <tr r="F30" s="1"/>
      </tp>
      <tp>
        <v>1E-8</v>
        <stp/>
        <stp>BINANCE</stp>
        <stp>xrpbtc</stp>
        <stp>Spread</stp>
        <tr r="I10" s="1"/>
      </tp>
      <tp>
        <v>97.3</v>
        <stp/>
        <stp>BINANCE_24H</stp>
        <stp>ltcusdt</stp>
        <stp>CLOSE</stp>
        <tr r="E7" s="1"/>
      </tp>
      <tp>
        <v>6716.88</v>
        <stp/>
        <stp>BINANCE_24H</stp>
        <stp>btcusdt</stp>
        <stp>CLOSE</stp>
        <tr r="E6" s="1"/>
      </tp>
      <tp>
        <v>43272.775196666669</v>
        <stp/>
        <stp>BINANCE_TRADE</stp>
        <stp>neobtc</stp>
        <stp>TRADE_TIME</stp>
        <tr r="O19" s="1"/>
      </tp>
      <tp>
        <v>5.7759999999999999E-3</v>
        <stp/>
        <stp>BINANCE_24H</stp>
        <stp>neobtc</stp>
        <stp>OPEN</stp>
        <tr r="F9" s="1"/>
      </tp>
      <tp>
        <v>533</v>
        <stp/>
        <stp>BINANCE_24H</stp>
        <stp>ethusdt</stp>
        <stp>OPEN</stp>
        <tr r="F5" s="1"/>
      </tp>
      <tp>
        <v>6716.89</v>
        <stp/>
        <stp>BINANCE_24H</stp>
        <stp>btcusdt</stp>
        <stp>OPEN</stp>
        <tr r="F6" s="1"/>
      </tp>
      <tp>
        <v>97.34</v>
        <stp/>
        <stp>BINANCE_24H</stp>
        <stp>ltcusdt</stp>
        <stp>OPEN</stp>
        <tr r="F7" s="1"/>
      </tp>
      <tp t="b">
        <v>0</v>
        <stp/>
        <stp>BINANCE_TRADE</stp>
        <stp>ltcusdt</stp>
        <stp>BUYER_IS_MAKER</stp>
        <tr r="K17" s="1"/>
      </tp>
      <tp t="b">
        <v>0</v>
        <stp/>
        <stp>BINANCE_TRADE</stp>
        <stp>btcusdt</stp>
        <stp>BUYER_IS_MAKER</stp>
        <tr r="K16" s="1"/>
      </tp>
      <tp t="b">
        <v>0</v>
        <stp/>
        <stp>BINANCE_TRADE</stp>
        <stp>ethusdt</stp>
        <stp>BUYER_IS_MAKER</stp>
        <tr r="K15" s="1"/>
      </tp>
      <tp t="b">
        <v>1</v>
        <stp/>
        <stp>BINANCE_TRADE</stp>
        <stp>xrpusdt</stp>
        <stp>BUYER_IS_MAKER</stp>
        <tr r="K18" s="1"/>
      </tp>
      <tp>
        <v>544.23</v>
        <stp/>
        <stp>GDAX</stp>
        <stp>ETH-USD</stp>
        <stp>high_24h</stp>
        <tr r="F3" s="2"/>
      </tp>
      <tp>
        <v>6787</v>
        <stp/>
        <stp>GDAX</stp>
        <stp>BTC-USD</stp>
        <stp>high_24h</stp>
        <tr r="F4" s="2"/>
      </tp>
      <tp>
        <v>0.53739999999999999</v>
        <stp/>
        <stp>BINANCE_24H</stp>
        <stp>xrpusdt</stp>
        <stp>OPEN</stp>
        <tr r="F8" s="1"/>
      </tp>
      <tp>
        <v>43272.75</v>
        <stp/>
        <stp>BINANCE_CANDLE</stp>
        <stp>btcusdt</stp>
        <stp>OPEN_TIME</stp>
        <stp>5</stp>
        <tr r="F31" s="1"/>
      </tp>
      <tp>
        <v>43272.666666666664</v>
        <stp/>
        <stp>BINANCE_CANDLE</stp>
        <stp>btcusdt</stp>
        <stp>OPEN_TIME</stp>
        <stp>7</stp>
        <tr r="F37" s="1"/>
      </tp>
      <tp>
        <v>533</v>
        <stp/>
        <stp>BINANCE_24H</stp>
        <stp>ethusdt</stp>
        <stp>CLOSE</stp>
        <tr r="E5" s="1"/>
      </tp>
      <tp>
        <v>1E-8</v>
        <stp/>
        <stp>BINANCE</stp>
        <stp>trxbtc</stp>
        <stp>Spread</stp>
        <tr r="I11" s="1"/>
      </tp>
      <tp>
        <v>5.77E-3</v>
        <stp/>
        <stp>BINANCE_24H</stp>
        <stp>neobtc</stp>
        <stp>CLOSE</stp>
        <tr r="E9" s="1"/>
      </tp>
      <tp t="s">
        <v>FourHour</v>
        <stp/>
        <stp>BINANCE_CANDLE</stp>
        <stp>trxbtc</stp>
        <stp>INTERVAL</stp>
        <stp>7</stp>
        <tr r="M38" s="1"/>
      </tp>
      <tp t="s">
        <v>OneHour</v>
        <stp/>
        <stp>BINANCE_CANDLE</stp>
        <stp>trxbtc</stp>
        <stp>INTERVAL</stp>
        <stp>5</stp>
        <tr r="M32" s="1"/>
      </tp>
      <tp>
        <v>3139880.2264629598</v>
        <stp/>
        <stp>BINANCE_CANDLE</stp>
        <stp>btcusdt</stp>
        <stp>QUOTE_VOL</stp>
        <stp>5</stp>
        <tr r="I31" s="1"/>
      </tp>
      <tp>
        <v>15666748.907512249</v>
        <stp/>
        <stp>BINANCE_CANDLE</stp>
        <stp>btcusdt</stp>
        <stp>QUOTE_VOL</stp>
        <stp>7</stp>
        <tr r="I37" s="1"/>
      </tp>
      <tp>
        <v>2459763.8007513001</v>
        <stp/>
        <stp>BINANCE_CANDLE</stp>
        <stp>ethusdt</stp>
        <stp>QUOTE_VOL</stp>
        <stp>7</stp>
        <tr r="I36" s="1"/>
      </tp>
      <tp>
        <v>294590.46438630001</v>
        <stp/>
        <stp>BINANCE_CANDLE</stp>
        <stp>ethusdt</stp>
        <stp>QUOTE_VOL</stp>
        <stp>5</stp>
        <tr r="I30" s="1"/>
      </tp>
      <tp>
        <v>524.37</v>
        <stp/>
        <stp>GDAX</stp>
        <stp>ETH-USD</stp>
        <stp>LAST_PRICE</stp>
        <tr r="D3" s="2"/>
      </tp>
      <tp>
        <v>6710.7</v>
        <stp/>
        <stp>GDAX</stp>
        <stp>BTC-USD</stp>
        <stp>LAST_PRICE</stp>
        <tr r="D4" s="2"/>
      </tp>
      <tp>
        <v>5.5789999999999998E-3</v>
        <stp/>
        <stp>BINANCE_TRADE</stp>
        <stp>neobtc</stp>
        <stp>PRICE</stp>
        <tr r="I19" s="1"/>
      </tp>
      <tp>
        <v>43272.774856863427</v>
        <stp/>
        <stp>BINANCE_CANDLE</stp>
        <stp>trxbtc</stp>
        <stp>Event_Time</stp>
        <stp>7</stp>
        <tr r="O38" s="1"/>
      </tp>
      <tp>
        <v>43272.774856863427</v>
        <stp/>
        <stp>BINANCE_CANDLE</stp>
        <stp>trxbtc</stp>
        <stp>Event_Time</stp>
        <stp>5</stp>
        <tr r="O32" s="1"/>
      </tp>
      <tp>
        <v>16326777.37042</v>
        <stp/>
        <stp>BINANCE</stp>
        <stp>xrpusdt</stp>
        <stp>QUOTE_VOL</stp>
        <tr r="M8" s="1"/>
      </tp>
      <tp t="s">
        <v>Object reference not set to an instance of an object.</v>
        <stp/>
        <stp>BINANCE</stp>
        <stp>xrpbtc</stp>
        <stp>Drift</stp>
        <tr r="D10" s="1"/>
      </tp>
      <tp t="s">
        <v>Object reference not set to an instance of an object.</v>
        <stp/>
        <stp>BINANCE</stp>
        <stp>trxbtc</stp>
        <stp>Drift</stp>
        <tr r="D11" s="1"/>
      </tp>
      <tp>
        <v>0.53766000000000003</v>
        <stp/>
        <stp>BINANCE_24H</stp>
        <stp>xrpusdt</stp>
        <stp>CLOSE</stp>
        <tr r="E8" s="1"/>
      </tp>
      <tp>
        <v>43272.83333332176</v>
        <stp/>
        <stp>BINANCE_CANDLE</stp>
        <stp>trxbtc</stp>
        <stp>CLOSE_TIME</stp>
        <stp>7</stp>
        <tr r="G38" s="1"/>
      </tp>
      <tp>
        <v>43272.791666655095</v>
        <stp/>
        <stp>BINANCE_CANDLE</stp>
        <stp>trxbtc</stp>
        <stp>CLOSE_TIME</stp>
        <stp>5</stp>
        <tr r="G32" s="1"/>
      </tp>
      <tp>
        <v>30231876</v>
        <stp/>
        <stp>BINANCE_CANDLE</stp>
        <stp>trxbtc</stp>
        <stp>FIRST_ID</stp>
        <stp>5</stp>
        <tr r="P32" s="1"/>
      </tp>
      <tp>
        <v>30228071</v>
        <stp/>
        <stp>BINANCE_CANDLE</stp>
        <stp>trxbtc</stp>
        <stp>FIRST_ID</stp>
        <stp>7</stp>
        <tr r="P38" s="1"/>
      </tp>
      <tp>
        <v>8.0030000000000005E-5</v>
        <stp/>
        <stp>BINANCE_24H</stp>
        <stp>xrpbtc</stp>
        <stp>OPEN</stp>
        <tr r="F10" s="1"/>
      </tp>
      <tp>
        <v>43272.774856863427</v>
        <stp/>
        <stp>BINANCE_TRADE</stp>
        <stp>trxbtc</stp>
        <stp>TRADE_TIME</stp>
        <tr r="O21" s="1"/>
      </tp>
      <tp>
        <v>43546324.6828418</v>
        <stp/>
        <stp>BINANCE</stp>
        <stp>ethusdt</stp>
        <stp>QUOTE_VOL</stp>
        <tr r="M5" s="1"/>
      </tp>
      <tp t="s">
        <v>Object reference not set to an instance of an object.</v>
        <stp/>
        <stp>BINANCE</stp>
        <stp>neobtc</stp>
        <stp>Drift</stp>
        <tr r="D9" s="1"/>
      </tp>
      <tp>
        <v>31.460917139999999</v>
        <stp/>
        <stp>BINANCE_CANDLE</stp>
        <stp>trxbtc</stp>
        <stp>TAKE_BUY_QUOTE_VOL</stp>
        <stp>5</stp>
        <tr r="L32" s="1"/>
      </tp>
      <tp>
        <v>167.13227093</v>
        <stp/>
        <stp>BINANCE_CANDLE</stp>
        <stp>trxbtc</stp>
        <stp>TAKE_BUY_QUOTE_VOL</stp>
        <stp>7</stp>
        <tr r="L38" s="1"/>
      </tp>
      <tp>
        <v>7.1999999999999997E-6</v>
        <stp/>
        <stp>BINANCE_TRADE</stp>
        <stp>trxbtc</stp>
        <stp>PRICE</stp>
        <tr r="I21" s="1"/>
      </tp>
      <tp>
        <v>7.9220000000000004E-5</v>
        <stp/>
        <stp>BINANCE_TRADE</stp>
        <stp>xrpbtc</stp>
        <stp>PRICE</stp>
        <tr r="I20" s="1"/>
      </tp>
      <tp>
        <v>7.3100000000000003E-6</v>
        <stp/>
        <stp>BINANCE_24H</stp>
        <stp>trxbtc</stp>
        <stp>OPEN</stp>
        <tr r="F11" s="1"/>
      </tp>
      <tp>
        <v>172194484.02763015</v>
        <stp/>
        <stp>BINANCE</stp>
        <stp>btcusdt</stp>
        <stp>QUOTE_VOL</stp>
        <tr r="M6" s="1"/>
      </tp>
      <tp>
        <v>13304802.9063682</v>
        <stp/>
        <stp>BINANCE</stp>
        <stp>ltcusdt</stp>
        <stp>QUOTE_VOL</stp>
        <tr r="M7" s="1"/>
      </tp>
      <tp>
        <v>7.3000000000000004E-6</v>
        <stp/>
        <stp>BINANCE_24H</stp>
        <stp>trxbtc</stp>
        <stp>CLOSE</stp>
        <tr r="E11" s="1"/>
      </tp>
      <tp>
        <v>8.0030000000000005E-5</v>
        <stp/>
        <stp>BINANCE_24H</stp>
        <stp>xrpbtc</stp>
        <stp>CLOSE</stp>
        <tr r="E10" s="1"/>
      </tp>
      <tp>
        <v>6708.66</v>
        <stp/>
        <stp>BINANCE_DEPTH</stp>
        <stp>btcusdt</stp>
        <stp>BID_DEPTH</stp>
        <stp>4</stp>
        <tr r="B19" s="1"/>
      </tp>
      <tp>
        <v>6707.92</v>
        <stp/>
        <stp>BINANCE_DEPTH</stp>
        <stp>btcusdt</stp>
        <stp>BID_DEPTH</stp>
        <stp>5</stp>
        <tr r="B20" s="1"/>
      </tp>
      <tp>
        <v>6707.83</v>
        <stp/>
        <stp>BINANCE_DEPTH</stp>
        <stp>btcusdt</stp>
        <stp>BID_DEPTH</stp>
        <stp>6</stp>
        <tr r="B21" s="1"/>
      </tp>
      <tp>
        <v>6707.79</v>
        <stp/>
        <stp>BINANCE_DEPTH</stp>
        <stp>btcusdt</stp>
        <stp>BID_DEPTH</stp>
        <stp>7</stp>
        <tr r="B22" s="1"/>
      </tp>
      <tp>
        <v>6710.94</v>
        <stp/>
        <stp>BINANCE_DEPTH</stp>
        <stp>btcusdt</stp>
        <stp>BID_DEPTH</stp>
        <stp>0</stp>
        <tr r="B15" s="1"/>
      </tp>
      <tp>
        <v>6709.83</v>
        <stp/>
        <stp>BINANCE_DEPTH</stp>
        <stp>btcusdt</stp>
        <stp>BID_DEPTH</stp>
        <stp>1</stp>
        <tr r="B16" s="1"/>
      </tp>
      <tp>
        <v>6709.82</v>
        <stp/>
        <stp>BINANCE_DEPTH</stp>
        <stp>btcusdt</stp>
        <stp>BID_DEPTH</stp>
        <stp>2</stp>
        <tr r="B17" s="1"/>
      </tp>
      <tp>
        <v>6708.69</v>
        <stp/>
        <stp>BINANCE_DEPTH</stp>
        <stp>btcusdt</stp>
        <stp>BID_DEPTH</stp>
        <stp>3</stp>
        <tr r="B18" s="1"/>
      </tp>
      <tp>
        <v>6706.96</v>
        <stp/>
        <stp>BINANCE_DEPTH</stp>
        <stp>btcusdt</stp>
        <stp>BID_DEPTH</stp>
        <stp>8</stp>
        <tr r="B23" s="1"/>
      </tp>
      <tp>
        <v>6706.52</v>
        <stp/>
        <stp>BINANCE_DEPTH</stp>
        <stp>btcusdt</stp>
        <stp>BID_DEPTH</stp>
        <stp>9</stp>
        <tr r="B24" s="1"/>
      </tp>
      <tp>
        <v>532.67999999999995</v>
        <stp/>
        <stp>GDAX</stp>
        <stp>ETH-USD</stp>
        <stp>open_24h</stp>
        <tr r="E3" s="2"/>
      </tp>
      <tp>
        <v>6711.55</v>
        <stp/>
        <stp>GDAX</stp>
        <stp>BTC-USD</stp>
        <stp>open_24h</stp>
        <tr r="E4" s="2"/>
      </tp>
      <tp>
        <v>43272.775216319445</v>
        <stp/>
        <stp>BINANCE_TRADE</stp>
        <stp>xrpbtc</stp>
        <stp>TRADE_TIME</stp>
        <tr r="O20" s="1"/>
      </tp>
      <tp t="b">
        <v>1</v>
        <stp/>
        <stp>BINANCE_TRADE</stp>
        <stp>xrpusdt</stp>
        <stp>IGNORE</stp>
        <tr r="L18" s="1"/>
      </tp>
      <tp>
        <v>6717.83</v>
        <stp/>
        <stp>BINANCE_DEPTH</stp>
        <stp>btcusdt</stp>
        <stp>ASK_DEPTH</stp>
        <stp>9</stp>
        <tr r="D24" s="1"/>
      </tp>
      <tp>
        <v>6717.55</v>
        <stp/>
        <stp>BINANCE_DEPTH</stp>
        <stp>btcusdt</stp>
        <stp>ASK_DEPTH</stp>
        <stp>8</stp>
        <tr r="D23" s="1"/>
      </tp>
      <tp>
        <v>6711.69</v>
        <stp/>
        <stp>BINANCE_DEPTH</stp>
        <stp>btcusdt</stp>
        <stp>ASK_DEPTH</stp>
        <stp>3</stp>
        <tr r="D18" s="1"/>
      </tp>
      <tp>
        <v>6711.64</v>
        <stp/>
        <stp>BINANCE_DEPTH</stp>
        <stp>btcusdt</stp>
        <stp>ASK_DEPTH</stp>
        <stp>2</stp>
        <tr r="D17" s="1"/>
      </tp>
      <tp>
        <v>6711.58</v>
        <stp/>
        <stp>BINANCE_DEPTH</stp>
        <stp>btcusdt</stp>
        <stp>ASK_DEPTH</stp>
        <stp>1</stp>
        <tr r="D16" s="1"/>
      </tp>
      <tp>
        <v>6711.48</v>
        <stp/>
        <stp>BINANCE_DEPTH</stp>
        <stp>btcusdt</stp>
        <stp>ASK_DEPTH</stp>
        <stp>0</stp>
        <tr r="D15" s="1"/>
      </tp>
      <tp>
        <v>6717.54</v>
        <stp/>
        <stp>BINANCE_DEPTH</stp>
        <stp>btcusdt</stp>
        <stp>ASK_DEPTH</stp>
        <stp>7</stp>
        <tr r="D22" s="1"/>
      </tp>
      <tp>
        <v>6716.09</v>
        <stp/>
        <stp>BINANCE_DEPTH</stp>
        <stp>btcusdt</stp>
        <stp>ASK_DEPTH</stp>
        <stp>6</stp>
        <tr r="D21" s="1"/>
      </tp>
      <tp>
        <v>6713.37</v>
        <stp/>
        <stp>BINANCE_DEPTH</stp>
        <stp>btcusdt</stp>
        <stp>ASK_DEPTH</stp>
        <stp>5</stp>
        <tr r="D20" s="1"/>
      </tp>
      <tp>
        <v>6712.97</v>
        <stp/>
        <stp>BINANCE_DEPTH</stp>
        <stp>btcusdt</stp>
        <stp>ASK_DEPTH</stp>
        <stp>4</stp>
        <tr r="D19" s="1"/>
      </tp>
      <tp t="b">
        <v>1</v>
        <stp/>
        <stp>BINANCE_TRADE</stp>
        <stp>ltcusdt</stp>
        <stp>IGNORE</stp>
        <tr r="L17" s="1"/>
      </tp>
      <tp t="b">
        <v>1</v>
        <stp/>
        <stp>BINANCE_TRADE</stp>
        <stp>btcusdt</stp>
        <stp>IGNORE</stp>
        <tr r="L16" s="1"/>
      </tp>
      <tp t="b">
        <v>1</v>
        <stp/>
        <stp>BINANCE_TRADE</stp>
        <stp>ethusdt</stp>
        <stp>IGNORE</stp>
        <tr r="L15" s="1"/>
      </tp>
      <tp>
        <v>6.9999999999999999E-6</v>
        <stp/>
        <stp>BINANCE</stp>
        <stp>neobtc</stp>
        <stp>Spread</stp>
        <tr r="I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P11" totalsRowShown="0" dataDxfId="89" dataCellStyle="Comma">
  <autoFilter ref="A4:P11" xr:uid="{C4F49F7D-8667-4D6B-AD96-B004DDF9E1A6}"/>
  <tableColumns count="16">
    <tableColumn id="1" xr3:uid="{3DCAC593-21E4-456C-93D1-EEDC8340EA91}" name="SYMBOL"/>
    <tableColumn id="2" xr3:uid="{BD1F10D1-4516-437C-A019-01CE2442BC76}" name="LOW" dataDxfId="88" totalsRowDxfId="87" dataCellStyle="Comma">
      <calculatedColumnFormula>RTD(progId,,BINANCE,$A5,B$4)</calculatedColumnFormula>
    </tableColumn>
    <tableColumn id="3" xr3:uid="{91943E91-93A3-432F-90A1-9A812A7495A3}" name="HIGH" dataDxfId="86" totalsRowDxfId="85" dataCellStyle="Comma">
      <calculatedColumnFormula>RTD(progId,,BINANCE,$A5,C$4)</calculatedColumnFormula>
    </tableColumn>
    <tableColumn id="16" xr3:uid="{F455B33F-AB59-49BD-88BE-024FE6A6E7E7}" name="Drift" dataDxfId="84" totalsRowDxfId="83" dataCellStyle="Comma">
      <calculatedColumnFormula>RTD(progId,,BINANCE,$A5,D$4)</calculatedColumnFormula>
    </tableColumn>
    <tableColumn id="4" xr3:uid="{16B5E286-FCD6-42DD-AD70-936F5453E647}" name="CLOSE" dataDxfId="82" totalsRowDxfId="81" dataCellStyle="Comma">
      <calculatedColumnFormula>RTD(progId,,BINANCE,$A5,E$4)</calculatedColumnFormula>
    </tableColumn>
    <tableColumn id="15" xr3:uid="{67B2C544-857B-4123-809A-B920230BEECB}" name="OPEN" dataDxfId="80" dataCellStyle="Comma">
      <calculatedColumnFormula>RTD(progId,,BINANCE,$A5,F$4)</calculatedColumnFormula>
    </tableColumn>
    <tableColumn id="9" xr3:uid="{20BDBC22-B4AF-42A8-AAE5-B7ECB2022FC2}" name="BID_SIZE" dataDxfId="79" totalsRowDxfId="78" dataCellStyle="Comma">
      <calculatedColumnFormula>RTD(progId,,BINANCE,$A5,G$4)</calculatedColumnFormula>
    </tableColumn>
    <tableColumn id="7" xr3:uid="{ECAEA6E2-113E-4E1B-AC1E-0EC5CB822859}" name="BID" dataDxfId="77" totalsRowDxfId="76" dataCellStyle="Comma">
      <calculatedColumnFormula>RTD(progId,,BINANCE,$A5,H$4)</calculatedColumnFormula>
    </tableColumn>
    <tableColumn id="14" xr3:uid="{2B73FE2B-AD25-474E-A435-F857ECE61F97}" name="Spread" dataDxfId="75" totalsRowDxfId="74" dataCellStyle="Comma">
      <calculatedColumnFormula>RTD(progId,,BINANCE,$A5,I$4)</calculatedColumnFormula>
    </tableColumn>
    <tableColumn id="8" xr3:uid="{01343A1D-C841-40C5-A6D2-6BD0755AEFFD}" name="ASK" dataDxfId="73" totalsRowDxfId="72" dataCellStyle="Comma">
      <calculatedColumnFormula>RTD(progId,,BINANCE,$A5,J$4)</calculatedColumnFormula>
    </tableColumn>
    <tableColumn id="6" xr3:uid="{7441CD62-3DE6-428D-A648-DC43FCDEC43E}" name="ASK_SIZE" dataDxfId="71" totalsRowDxfId="70" dataCellStyle="Comma">
      <calculatedColumnFormula>RTD(progId,,BINANCE,$A5,K$4)</calculatedColumnFormula>
    </tableColumn>
    <tableColumn id="5" xr3:uid="{5886EA1E-E3A6-4210-AA96-061D82EA05DB}" name="VOL" dataDxfId="69" totalsRowDxfId="68" dataCellStyle="Comma">
      <calculatedColumnFormula>RTD(progId,,BINANCE,$A5,L$4)</calculatedColumnFormula>
    </tableColumn>
    <tableColumn id="10" xr3:uid="{ED72F41F-7448-4225-8EB2-C6126D47AA45}" name="QUOTE_VOL" dataDxfId="67" totalsRowDxfId="66" dataCellStyle="Comma">
      <calculatedColumnFormula>RTD(progId,,BINANCE,$A5,M$4)</calculatedColumnFormula>
    </tableColumn>
    <tableColumn id="11" xr3:uid="{6F6174C4-E63C-47F0-9019-CB5FC0BB6E18}" name="TRADES" dataDxfId="65" totalsRowDxfId="64" dataCellStyle="Comma">
      <calculatedColumnFormula>RTD(progId,,BINANCE,$A5,N$4)</calculatedColumnFormula>
    </tableColumn>
    <tableColumn id="12" xr3:uid="{D83BB7C6-4C04-4806-AF73-A11C3BF0C421}" name="PRICE%" dataDxfId="63" totalsRowDxfId="62" dataCellStyle="Percent">
      <calculatedColumnFormula>RTD(progId,,BINANCE,$A5,O$4)</calculatedColumnFormula>
    </tableColumn>
    <tableColumn id="13" xr3:uid="{03DEA07C-BDA4-4374-813A-6502C8EC5BD0}" name="PRICE_CHANGE" dataDxfId="61" totalsRowDxfId="60" dataCellStyle="Comma">
      <calculatedColumnFormula>RTD(progId,,BINANCE,$A5,P$4)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9" dataCellStyle="Comma">
  <autoFilter ref="A14:E24" xr:uid="{9B5750BD-A8BF-49B3-8CCE-E75F6CB95AEF}"/>
  <tableColumns count="5">
    <tableColumn id="1" xr3:uid="{024D3077-4CB4-423F-9919-17E1D03B62EF}" name="BID_DEPTH_SIZE" dataDxfId="58" dataCellStyle="20% - Accent6">
      <calculatedColumnFormula>RTD(progId,,BINANCE_DEPTH,$C$14,A$14,$C15)</calculatedColumnFormula>
    </tableColumn>
    <tableColumn id="2" xr3:uid="{A846FBD5-F5D1-42A6-9B15-E4F95F35D0D8}" name="BID_DEPTH" dataDxfId="57" dataCellStyle="20% - Accent6">
      <calculatedColumnFormula>RTD(progId,,BINANCE_DEPTH,$C$14,B$14,$C15)</calculatedColumnFormula>
    </tableColumn>
    <tableColumn id="3" xr3:uid="{61C19639-7D28-4B92-A8B2-CB2407C53DA3}" name="btcusdt" dataDxfId="56"/>
    <tableColumn id="4" xr3:uid="{26E73E79-2351-4AA2-B059-B8FBF5772528}" name="ASK_DEPTH" dataDxfId="55" dataCellStyle="20% - Accent2">
      <calculatedColumnFormula>RTD(progId,,BINANCE_DEPTH,$C$14,D$14,$C15)</calculatedColumnFormula>
    </tableColumn>
    <tableColumn id="5" xr3:uid="{4F75757B-DFD1-4B07-AFA1-EC3E611607E7}" name="ASK_DEPTH_SIZE" dataDxfId="54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O21" totalsRowShown="0" dataDxfId="53" tableBorderDxfId="52" dataCellStyle="Comma">
  <autoFilter ref="G14:O21" xr:uid="{A420389B-2E6A-4F02-A7C2-6691F84309DB}"/>
  <tableColumns count="9">
    <tableColumn id="1" xr3:uid="{4DF9B9E1-1E83-4EF7-84C1-2078EE821C9B}" name="SYMBOL"/>
    <tableColumn id="2" xr3:uid="{7A9D1BD2-CDED-4716-A77F-64066BF610F2}" name="TRADE_ID" dataDxfId="51" dataCellStyle="Comma">
      <calculatedColumnFormula>RTD(progId,,BINACE_TRADE,$G15,H$14)</calculatedColumnFormula>
    </tableColumn>
    <tableColumn id="3" xr3:uid="{354287B4-D1D8-44B9-86FB-9FB34A18D99C}" name="PRICE" dataDxfId="50" dataCellStyle="Comma">
      <calculatedColumnFormula>RTD(progId,,BINACE_TRADE,$G15,I$14)</calculatedColumnFormula>
    </tableColumn>
    <tableColumn id="4" xr3:uid="{8697802C-B742-4C06-809E-A6FC0FE7CCD5}" name="QUANTITY" dataDxfId="49" dataCellStyle="Comma">
      <calculatedColumnFormula>RTD(progId,,BINACE_TRADE,$G15,J$14)</calculatedColumnFormula>
    </tableColumn>
    <tableColumn id="7" xr3:uid="{4B2C6341-2C08-42AC-B29F-1942A6C5C0B8}" name="BUYER_IS_MAKER" dataDxfId="48" dataCellStyle="Comma">
      <calculatedColumnFormula>RTD(progId,,BINACE_TRADE,$G15,K$14)</calculatedColumnFormula>
    </tableColumn>
    <tableColumn id="8" xr3:uid="{EFB18125-1C0D-4363-B531-114C2E88F054}" name="IGNORE" dataDxfId="47" dataCellStyle="Comma">
      <calculatedColumnFormula>RTD(progId,,BINACE_TRADE,$G15,L$14)</calculatedColumnFormula>
    </tableColumn>
    <tableColumn id="9" xr3:uid="{596DAC26-1FB0-4FA0-9F2B-2F85949317B9}" name="FIRST_ID" dataDxfId="46" dataCellStyle="Comma">
      <calculatedColumnFormula>RTD(progId,,BINACE_TRADE,$G15,M$14)</calculatedColumnFormula>
    </tableColumn>
    <tableColumn id="10" xr3:uid="{625DA386-D82A-4BD8-99A5-41F6984223F9}" name="LAST_ID" dataDxfId="45" dataCellStyle="Comma">
      <calculatedColumnFormula>RTD(progId,,BINACE_TRADE,$G15,N$14)</calculatedColumnFormula>
    </tableColumn>
    <tableColumn id="11" xr3:uid="{B43DE4EC-1073-4EE5-AFA6-29717F6887CA}" name="TRADE_TIME" dataDxfId="44" dataCellStyle="Comma">
      <calculatedColumnFormula>RTD(progId,,BINACE_TRADE,$G15,O$14)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Q32" totalsRowShown="0" dataDxfId="43" tableBorderDxfId="42" dataCellStyle="Comma">
  <autoFilter ref="A29:Q32" xr:uid="{BD9601BD-F222-4DBD-B404-C68EB6A96569}"/>
  <tableColumns count="17">
    <tableColumn id="1" xr3:uid="{A75C3BB9-BD50-4A86-92A6-228C26DADEC8}" name="SYMBOL"/>
    <tableColumn id="2" xr3:uid="{271F2E56-459C-4325-9A04-1A9F5B3B7F43}" name="OPEN" dataDxfId="41" dataCellStyle="Comma">
      <calculatedColumnFormula>RTD(progId,,BINANCE_CANDLE,$A30,B$29,$D$28)</calculatedColumnFormula>
    </tableColumn>
    <tableColumn id="3" xr3:uid="{8996362D-BF62-4A19-8C47-D07BB4C877F0}" name="HIGH" dataDxfId="40" dataCellStyle="Comma">
      <calculatedColumnFormula>RTD(progId,,BINANCE_CANDLE,$A30,C$29,$D$28)</calculatedColumnFormula>
    </tableColumn>
    <tableColumn id="4" xr3:uid="{77448F41-FF9F-43E6-9CB3-48B1AFE42AEB}" name="LOW" dataDxfId="39" dataCellStyle="Comma">
      <calculatedColumnFormula>RTD(progId,,BINANCE_CANDLE,$A30,D$29,$D$28)</calculatedColumnFormula>
    </tableColumn>
    <tableColumn id="5" xr3:uid="{1CBFA155-B8FA-4A1A-9482-672E8069C9E1}" name="CLOSE" dataDxfId="38" dataCellStyle="Comma">
      <calculatedColumnFormula>RTD(progId,,BINANCE_CANDLE,$A30,E$29,$D$28)</calculatedColumnFormula>
    </tableColumn>
    <tableColumn id="6" xr3:uid="{E40AE6FA-10C3-45A4-A49A-5936433E60C5}" name="OPEN_TIME" dataDxfId="37" dataCellStyle="Comma">
      <calculatedColumnFormula>RTD(progId,,BINANCE_CANDLE,$A30,F$29,$D$28)</calculatedColumnFormula>
    </tableColumn>
    <tableColumn id="7" xr3:uid="{429829C2-0F7D-49C8-AC77-925D4DCC80B5}" name="CLOSE_TIME" dataDxfId="36" dataCellStyle="Comma">
      <calculatedColumnFormula>RTD(progId,,BINANCE_CANDLE,$A30,G$29,$D$28)</calculatedColumnFormula>
    </tableColumn>
    <tableColumn id="8" xr3:uid="{882827BB-E1D4-4F9A-A943-912E4B196B6E}" name="FINAL" dataDxfId="35" dataCellStyle="Comma">
      <calculatedColumnFormula>RTD(progId,,BINANCE_CANDLE,$A30,H$29,$D$28)</calculatedColumnFormula>
    </tableColumn>
    <tableColumn id="12" xr3:uid="{190D5A98-9240-49A0-8013-C83B0A17B4AA}" name="QUOTE_VOL" dataDxfId="34" dataCellStyle="Comma">
      <calculatedColumnFormula>RTD(progId,,BINANCE_CANDLE,$A30,I$29,$D$28)</calculatedColumnFormula>
    </tableColumn>
    <tableColumn id="13" xr3:uid="{D80CA8FB-9312-4FB1-81DE-39FD7E27F1CE}" name="VOL" dataDxfId="33" dataCellStyle="Comma">
      <calculatedColumnFormula>RTD(progId,,BINANCE_CANDLE,$A30,J$29,$D$28)</calculatedColumnFormula>
    </tableColumn>
    <tableColumn id="14" xr3:uid="{59762A20-FD1E-484A-BB6B-CEA9F72EFC92}" name="TAKE_BUY_VOL" dataDxfId="32" dataCellStyle="Comma">
      <calculatedColumnFormula>RTD(progId,,BINANCE_CANDLE,$A30,K$29,$D$28)</calculatedColumnFormula>
    </tableColumn>
    <tableColumn id="15" xr3:uid="{E8F62B9A-A83F-46A0-8F0A-0CE5786E7912}" name="TAKE_BUY_QUOTE_VOL" dataDxfId="31" dataCellStyle="Comma">
      <calculatedColumnFormula>RTD(progId,,BINANCE_CANDLE,$A30,L$29,$D$28)</calculatedColumnFormula>
    </tableColumn>
    <tableColumn id="9" xr3:uid="{ED113239-E7EA-4F6B-913B-7D90F2B103BB}" name="INTERVAL" dataDxfId="30" dataCellStyle="Comma">
      <calculatedColumnFormula>RTD(progId,,BINANCE_CANDLE,$A30,M$29,$D$28)</calculatedColumnFormula>
    </tableColumn>
    <tableColumn id="16" xr3:uid="{68B5E94B-07AA-4E0D-8DC9-26239ADCE6DC}" name="TRADES" dataDxfId="29" dataCellStyle="Comma">
      <calculatedColumnFormula>RTD(progId,,BINANCE_CANDLE,$A30,N$29,$D$28)</calculatedColumnFormula>
    </tableColumn>
    <tableColumn id="11" xr3:uid="{4B94B3D0-C26F-49E3-A1F8-F4F54AEA1341}" name="Event_Time" dataDxfId="28" dataCellStyle="Comma">
      <calculatedColumnFormula>RTD(progId,,BINANCE_CANDLE,$A30,O$29,$D$28)</calculatedColumnFormula>
    </tableColumn>
    <tableColumn id="17" xr3:uid="{C421FBF6-75FF-4177-B401-9CB15DF618EC}" name="FIRST_ID" dataDxfId="27" dataCellStyle="Comma">
      <calculatedColumnFormula>RTD(progId,,BINANCE_CANDLE,$A30,P$29,$D$28)</calculatedColumnFormula>
    </tableColumn>
    <tableColumn id="18" xr3:uid="{3FA40665-835F-4A52-9593-3016675D91AE}" name="LAST_ID" dataDxfId="26" dataCellStyle="Comma">
      <calculatedColumnFormula>RTD(progId,,BINANCE_CANDLE,$A30,Q$29,$D$28)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25" tableBorderDxfId="24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23" dataCellStyle="Comma">
      <calculatedColumnFormula>RTD(progId,,BINANCE_CANDLE,$A36,B$35,$D$34)</calculatedColumnFormula>
    </tableColumn>
    <tableColumn id="3" xr3:uid="{4354B8F2-F3BC-4A63-9256-CE5D89BD7C2B}" name="HIGH" dataDxfId="22" dataCellStyle="Comma">
      <calculatedColumnFormula>RTD(progId,,BINANCE_CANDLE,$A36,C$35,$D$34)</calculatedColumnFormula>
    </tableColumn>
    <tableColumn id="4" xr3:uid="{D69F9FDB-4C2B-4CCA-8F57-7B2DFB93739C}" name="LOW" dataDxfId="21" dataCellStyle="Comma">
      <calculatedColumnFormula>RTD(progId,,BINANCE_CANDLE,$A36,D$35,$D$34)</calculatedColumnFormula>
    </tableColumn>
    <tableColumn id="5" xr3:uid="{82A6E250-BACF-4151-A155-4791DB06A39C}" name="CLOSE" dataDxfId="20" dataCellStyle="Comma">
      <calculatedColumnFormula>RTD(progId,,BINANCE_CANDLE,$A36,E$35,$D$34)</calculatedColumnFormula>
    </tableColumn>
    <tableColumn id="6" xr3:uid="{D574DD0D-6DFB-4B48-9B1B-B8EE63D45B4B}" name="OPEN_TIME" dataDxfId="19" dataCellStyle="Comma">
      <calculatedColumnFormula>RTD(progId,,BINANCE_CANDLE,$A36,F$35,$D$34)</calculatedColumnFormula>
    </tableColumn>
    <tableColumn id="7" xr3:uid="{10BFDF65-DE5F-4E2B-89F8-F8584D7D2860}" name="CLOSE_TIME" dataDxfId="18" dataCellStyle="Comma">
      <calculatedColumnFormula>RTD(progId,,BINANCE_CANDLE,$A36,G$35,$D$34)</calculatedColumnFormula>
    </tableColumn>
    <tableColumn id="8" xr3:uid="{CB0B768D-7853-490A-9ADF-4CE8C41E4DBB}" name="FINAL" dataDxfId="17" dataCellStyle="Comma">
      <calculatedColumnFormula>RTD(progId,,BINANCE_CANDLE,$A36,H$35,$D$34)</calculatedColumnFormula>
    </tableColumn>
    <tableColumn id="12" xr3:uid="{6A5EC966-BE44-4A64-9534-F53DCC5D84E7}" name="QUOTE_VOL" dataDxfId="16" dataCellStyle="Comma">
      <calculatedColumnFormula>RTD(progId,,BINANCE_CANDLE,$A36,I$35,$D$34)</calculatedColumnFormula>
    </tableColumn>
    <tableColumn id="13" xr3:uid="{1F63118F-B624-4D66-86EC-A2D0140A6209}" name="VOL" dataDxfId="15" dataCellStyle="Comma">
      <calculatedColumnFormula>RTD(progId,,BINANCE_CANDLE,$A36,J$35,$D$34)</calculatedColumnFormula>
    </tableColumn>
    <tableColumn id="14" xr3:uid="{8AA416CC-EC2D-4AC5-B0F5-BF89B4BDC1DF}" name="TAKE_BUY_VOL" dataDxfId="14" dataCellStyle="Comma">
      <calculatedColumnFormula>RTD(progId,,BINANCE_CANDLE,$A36,K$35,$D$34)</calculatedColumnFormula>
    </tableColumn>
    <tableColumn id="15" xr3:uid="{05EB0F9B-698C-48B7-8FD2-F4F6E81B4DAA}" name="TAKE_BUY_QUOTE_VOL" dataDxfId="13" dataCellStyle="Comma">
      <calculatedColumnFormula>RTD(progId,,BINANCE_CANDLE,$A36,L$35,$D$34)</calculatedColumnFormula>
    </tableColumn>
    <tableColumn id="9" xr3:uid="{7A11E2BE-98B4-44A3-A99A-F72BED6FCF64}" name="INTERVAL" dataDxfId="12" dataCellStyle="Comma">
      <calculatedColumnFormula>RTD(progId,,BINANCE_CANDLE,$A36,M$35,$D$34)</calculatedColumnFormula>
    </tableColumn>
    <tableColumn id="16" xr3:uid="{FAC045CA-037C-43CE-8DA6-5B4FA60C5466}" name="TRADES" dataDxfId="11" dataCellStyle="Comma">
      <calculatedColumnFormula>RTD(progId,,BINANCE_CANDLE,$A36,N$35,$D$34)</calculatedColumnFormula>
    </tableColumn>
    <tableColumn id="11" xr3:uid="{C1FF08F6-0AC6-46A7-8E2A-7C66E43876F2}" name="Event_Time" dataDxfId="10" dataCellStyle="Comma">
      <calculatedColumnFormula>RTD(progId,,BINANCE_CANDLE,$A36,O$35,$D$34)</calculatedColumnFormula>
    </tableColumn>
    <tableColumn id="17" xr3:uid="{3FA7F86A-4BF7-405A-A0E0-11A0DE928556}" name="FIRST_ID" dataDxfId="9" dataCellStyle="Comma">
      <calculatedColumnFormula>RTD(progId,,BINANCE_CANDLE,$A36,P$35,$D$34)</calculatedColumnFormula>
    </tableColumn>
    <tableColumn id="18" xr3:uid="{39E54680-13B4-44CA-B586-9595118396B6}" name="LAST_ID" dataDxfId="8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V108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23.85546875" customWidth="1"/>
    <col min="5" max="5" width="13" customWidth="1"/>
    <col min="6" max="6" width="11.570312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2.42578125" customWidth="1"/>
    <col min="19" max="19" width="11.42578125" bestFit="1" customWidth="1"/>
    <col min="20" max="20" width="9.28515625" bestFit="1" customWidth="1"/>
    <col min="21" max="21" width="9.5703125" bestFit="1" customWidth="1"/>
  </cols>
  <sheetData>
    <row r="1" spans="1:22" ht="15.75" thickBot="1" x14ac:dyDescent="0.3">
      <c r="A1" s="1" t="s">
        <v>64</v>
      </c>
      <c r="C1" s="1"/>
      <c r="D1" s="1"/>
      <c r="E1" s="1"/>
      <c r="H1" s="3" t="s">
        <v>57</v>
      </c>
      <c r="J1" s="11" t="s">
        <v>30</v>
      </c>
      <c r="M1" t="s">
        <v>62</v>
      </c>
      <c r="N1" s="38">
        <f>RTD(progId,,"CLOCK")</f>
        <v>43272.775239756942</v>
      </c>
    </row>
    <row r="2" spans="1:22" x14ac:dyDescent="0.25">
      <c r="E2" s="1"/>
    </row>
    <row r="3" spans="1:22" s="1" customFormat="1" x14ac:dyDescent="0.25">
      <c r="A3" s="29" t="s">
        <v>7</v>
      </c>
      <c r="E3" s="29" t="s">
        <v>37</v>
      </c>
      <c r="H3"/>
      <c r="I3"/>
      <c r="J3"/>
      <c r="L3"/>
      <c r="M3"/>
      <c r="N3"/>
      <c r="O3"/>
      <c r="Q3" s="36" t="s">
        <v>56</v>
      </c>
      <c r="R3" s="36"/>
      <c r="S3" s="1" t="s">
        <v>61</v>
      </c>
      <c r="T3" s="1">
        <v>3</v>
      </c>
    </row>
    <row r="4" spans="1:22" x14ac:dyDescent="0.25">
      <c r="A4" s="1" t="s">
        <v>39</v>
      </c>
      <c r="B4" s="1" t="s">
        <v>8</v>
      </c>
      <c r="C4" s="1" t="s">
        <v>9</v>
      </c>
      <c r="D4" s="1" t="s">
        <v>63</v>
      </c>
      <c r="E4" s="1" t="s">
        <v>25</v>
      </c>
      <c r="F4" s="1" t="s">
        <v>10</v>
      </c>
      <c r="G4" s="1" t="s">
        <v>24</v>
      </c>
      <c r="H4" t="s">
        <v>2</v>
      </c>
      <c r="I4" s="1" t="s">
        <v>17</v>
      </c>
      <c r="J4" t="s">
        <v>3</v>
      </c>
      <c r="K4" t="s">
        <v>23</v>
      </c>
      <c r="L4" s="1" t="s">
        <v>18</v>
      </c>
      <c r="M4" t="s">
        <v>31</v>
      </c>
      <c r="N4" t="s">
        <v>14</v>
      </c>
      <c r="O4" t="s">
        <v>13</v>
      </c>
      <c r="P4" t="s">
        <v>15</v>
      </c>
      <c r="R4" s="37" t="str">
        <f>RTD(progId,,BINANCE_HISTORY,S3,"a,b,c",10)</f>
        <v>Server error: {"code":-2015,"msg":"Invalid API-key, IP, or permissions for action."}</v>
      </c>
    </row>
    <row r="5" spans="1:22" x14ac:dyDescent="0.25">
      <c r="A5" s="1" t="s">
        <v>11</v>
      </c>
      <c r="B5" s="2">
        <f>RTD(progId,,BINANCE,$A5,B$4)</f>
        <v>521.11</v>
      </c>
      <c r="C5" s="2">
        <f>RTD(progId,,BINANCE,$A5,C$4)</f>
        <v>544.98</v>
      </c>
      <c r="D5" s="2" t="str">
        <f>RTD(progId,,BINANCE,$A5,D$4)</f>
        <v>Object reference not set to an instance of an object.</v>
      </c>
      <c r="E5" s="2">
        <f>RTD(progId,,BINANCE_24H,$A5,E$4)</f>
        <v>533</v>
      </c>
      <c r="F5" s="2">
        <f>RTD(progId,,BINANCE_24H,$A5,F$4)</f>
        <v>533</v>
      </c>
      <c r="G5" s="2">
        <f>RTD(progId,,BINANCE,$A5,G$4)</f>
        <v>15</v>
      </c>
      <c r="H5" s="2">
        <f>RTD(progId,,BINANCE,$A5,H$4)</f>
        <v>524.4</v>
      </c>
      <c r="I5" s="2">
        <f>RTD(progId,,BINANCE,$A5,I$4)</f>
        <v>0.35</v>
      </c>
      <c r="J5" s="2">
        <f>RTD(progId,,BINANCE,$A5,J$4)</f>
        <v>524.75</v>
      </c>
      <c r="K5" s="2">
        <f>RTD(progId,,BINANCE,$A5,K$4)</f>
        <v>3.0778400000000001</v>
      </c>
      <c r="L5" s="9">
        <f>RTD(progId,,BINANCE,$A5,L$4)</f>
        <v>81627.515069999994</v>
      </c>
      <c r="M5" s="39">
        <f>RTD(progId,,BINANCE,$A5,M$4)</f>
        <v>43546324.6828418</v>
      </c>
      <c r="N5" s="9">
        <f>RTD(progId,,BINANCE,$A5,N$4)</f>
        <v>77719</v>
      </c>
      <c r="O5" s="10">
        <f>RTD(progId,,BINANCE,$A5,O$4)</f>
        <v>-1.549E-2</v>
      </c>
      <c r="P5" s="2">
        <f>RTD(progId,,BINANCE,$A5,P$4)</f>
        <v>-8.25</v>
      </c>
    </row>
    <row r="6" spans="1:22" x14ac:dyDescent="0.25">
      <c r="A6" s="1" t="s">
        <v>12</v>
      </c>
      <c r="B6" s="2">
        <f>RTD(progId,,BINANCE,$A6,B$4)</f>
        <v>6672.57</v>
      </c>
      <c r="C6" s="2">
        <f>RTD(progId,,BINANCE,$A6,C$4)</f>
        <v>6795</v>
      </c>
      <c r="D6" s="2" t="str">
        <f>RTD(progId,,BINANCE,$A6,D$4)</f>
        <v>Object reference not set to an instance of an object.</v>
      </c>
      <c r="E6" s="2">
        <f>RTD(progId,,BINANCE_24H,$A6,E$4)</f>
        <v>6716.88</v>
      </c>
      <c r="F6" s="2">
        <f>RTD(progId,,BINANCE_24H,$A6,F$4)</f>
        <v>6716.89</v>
      </c>
      <c r="G6" s="2">
        <f>RTD(progId,,BINANCE,$A6,G$4)</f>
        <v>0.521536</v>
      </c>
      <c r="H6" s="2">
        <f>RTD(progId,,BINANCE,$A6,H$4)</f>
        <v>6710.94</v>
      </c>
      <c r="I6" s="2">
        <f>RTD(progId,,BINANCE,$A6,I$4)</f>
        <v>0.54</v>
      </c>
      <c r="J6" s="2">
        <f>RTD(progId,,BINANCE,$A6,J$4)</f>
        <v>6711.48</v>
      </c>
      <c r="K6" s="2">
        <f>RTD(progId,,BINANCE,$A6,K$4)</f>
        <v>9.9999999999999995E-7</v>
      </c>
      <c r="L6" s="9">
        <f>RTD(progId,,BINANCE,$A6,L$4)</f>
        <v>25581.509341000001</v>
      </c>
      <c r="M6" s="39">
        <f>RTD(progId,,BINANCE,$A6,M$4)</f>
        <v>172194484.02763015</v>
      </c>
      <c r="N6" s="9">
        <f>RTD(progId,,BINANCE,$A6,N$4)</f>
        <v>159036</v>
      </c>
      <c r="O6" s="10">
        <f>RTD(progId,,BINANCE,$A6,O$4)</f>
        <v>0</v>
      </c>
      <c r="P6" s="2">
        <f>RTD(progId,,BINANCE,$A6,P$4)</f>
        <v>-0.03</v>
      </c>
    </row>
    <row r="7" spans="1:22" x14ac:dyDescent="0.25">
      <c r="A7" t="s">
        <v>16</v>
      </c>
      <c r="B7" s="2">
        <f>RTD(progId,,BINANCE,$A7,B$4)</f>
        <v>96</v>
      </c>
      <c r="C7" s="2">
        <f>RTD(progId,,BINANCE,$A7,C$4)</f>
        <v>99.3</v>
      </c>
      <c r="D7" s="2" t="str">
        <f>RTD(progId,,BINANCE,$A7,D$4)</f>
        <v>Object reference not set to an instance of an object.</v>
      </c>
      <c r="E7" s="2">
        <f>RTD(progId,,BINANCE_24H,$A7,E$4)</f>
        <v>97.3</v>
      </c>
      <c r="F7" s="2">
        <f>RTD(progId,,BINANCE_24H,$A7,F$4)</f>
        <v>97.34</v>
      </c>
      <c r="G7" s="2">
        <f>RTD(progId,,BINANCE,$A7,G$4)</f>
        <v>1.8669999999999999E-2</v>
      </c>
      <c r="H7" s="2">
        <f>RTD(progId,,BINANCE,$A7,H$4)</f>
        <v>96.2</v>
      </c>
      <c r="I7" s="2">
        <f>RTD(progId,,BINANCE,$A7,I$4)</f>
        <v>0.1</v>
      </c>
      <c r="J7" s="2">
        <f>RTD(progId,,BINANCE,$A7,J$4)</f>
        <v>96.3</v>
      </c>
      <c r="K7" s="2">
        <f>RTD(progId,,BINANCE,$A7,K$4)</f>
        <v>0.2</v>
      </c>
      <c r="L7" s="9">
        <f>RTD(progId,,BINANCE,$A7,L$4)</f>
        <v>136926.61968999999</v>
      </c>
      <c r="M7" s="39">
        <f>RTD(progId,,BINANCE,$A7,M$4)</f>
        <v>13304802.9063682</v>
      </c>
      <c r="N7" s="9">
        <f>RTD(progId,,BINANCE,$A7,N$4)</f>
        <v>27095</v>
      </c>
      <c r="O7" s="10">
        <f>RTD(progId,,BINANCE,$A7,O$4)</f>
        <v>-1.018E-2</v>
      </c>
      <c r="P7" s="2">
        <f>RTD(progId,,BINANCE,$A7,P$4)</f>
        <v>-0.99</v>
      </c>
    </row>
    <row r="8" spans="1:22" x14ac:dyDescent="0.25">
      <c r="A8" t="s">
        <v>26</v>
      </c>
      <c r="B8" s="2">
        <f>RTD(progId,,BINANCE,$A8,B$4)</f>
        <v>0.52898999999999996</v>
      </c>
      <c r="C8" s="2">
        <f>RTD(progId,,BINANCE,$A8,C$4)</f>
        <v>0.54900000000000004</v>
      </c>
      <c r="D8" s="2" t="str">
        <f>RTD(progId,,BINANCE,$A8,D$4)</f>
        <v>Object reference not set to an instance of an object.</v>
      </c>
      <c r="E8" s="2">
        <f>RTD(progId,,BINANCE_24H,$A8,E$4)</f>
        <v>0.53766000000000003</v>
      </c>
      <c r="F8" s="2">
        <f>RTD(progId,,BINANCE_24H,$A8,F$4)</f>
        <v>0.53739999999999999</v>
      </c>
      <c r="G8" s="9">
        <f>RTD(progId,,BINANCE,$A8,G$4)</f>
        <v>0.9</v>
      </c>
      <c r="H8" s="2">
        <f>RTD(progId,,BINANCE,$A8,H$4)</f>
        <v>0.53173000000000004</v>
      </c>
      <c r="I8" s="2">
        <f>RTD(progId,,BINANCE,$A8,I$4)</f>
        <v>5.4000000000000001E-4</v>
      </c>
      <c r="J8" s="2">
        <f>RTD(progId,,BINANCE,$A8,J$4)</f>
        <v>0.53227000000000002</v>
      </c>
      <c r="K8" s="2">
        <f>RTD(progId,,BINANCE,$A8,K$4)</f>
        <v>4136</v>
      </c>
      <c r="L8" s="9">
        <f>RTD(progId,,BINANCE,$A8,L$4)</f>
        <v>30331461.5</v>
      </c>
      <c r="M8" s="39">
        <f>RTD(progId,,BINANCE,$A8,M$4)</f>
        <v>16326777.37042</v>
      </c>
      <c r="N8" s="9">
        <f>RTD(progId,,BINANCE,$A8,N$4)</f>
        <v>19406</v>
      </c>
      <c r="O8" s="10">
        <f>RTD(progId,,BINANCE,$A8,O$4)</f>
        <v>-1.103E-2</v>
      </c>
      <c r="P8" s="2">
        <f>RTD(progId,,BINANCE,$A8,P$4)</f>
        <v>-5.9300000000000004E-3</v>
      </c>
    </row>
    <row r="9" spans="1:22" x14ac:dyDescent="0.25">
      <c r="A9" s="1" t="s">
        <v>27</v>
      </c>
      <c r="B9" s="2">
        <f>RTD(progId,,BINANCE,$A9,B$4)</f>
        <v>5.5500000000000002E-3</v>
      </c>
      <c r="C9" s="2">
        <f>RTD(progId,,BINANCE,$A9,C$4)</f>
        <v>5.8669999999999998E-3</v>
      </c>
      <c r="D9" s="2" t="str">
        <f>RTD(progId,,BINANCE,$A9,D$4)</f>
        <v>Object reference not set to an instance of an object.</v>
      </c>
      <c r="E9" s="2">
        <f>RTD(progId,,BINANCE_24H,$A9,E$4)</f>
        <v>5.77E-3</v>
      </c>
      <c r="F9" s="2">
        <f>RTD(progId,,BINANCE_24H,$A9,F$4)</f>
        <v>5.7759999999999999E-3</v>
      </c>
      <c r="G9" s="9">
        <f>RTD(progId,,BINANCE,$A9,G$4)</f>
        <v>5.04</v>
      </c>
      <c r="H9" s="2">
        <f>RTD(progId,,BINANCE,$A9,H$4)</f>
        <v>5.5729999999999998E-3</v>
      </c>
      <c r="I9" s="2">
        <f>RTD(progId,,BINANCE,$A9,I$4)</f>
        <v>6.9999999999999999E-6</v>
      </c>
      <c r="J9" s="2">
        <f>RTD(progId,,BINANCE,$A9,J$4)</f>
        <v>5.5799999999999999E-3</v>
      </c>
      <c r="K9" s="2">
        <f>RTD(progId,,BINANCE,$A9,K$4)</f>
        <v>1.67</v>
      </c>
      <c r="L9" s="9">
        <f>RTD(progId,,BINANCE,$A9,L$4)</f>
        <v>324853.88</v>
      </c>
      <c r="M9" s="39">
        <f>RTD(progId,,BINANCE,$A9,M$4)</f>
        <v>1848.5073156999999</v>
      </c>
      <c r="N9" s="9">
        <f>RTD(progId,,BINANCE,$A9,N$4)</f>
        <v>37124</v>
      </c>
      <c r="O9" s="10">
        <f>RTD(progId,,BINANCE,$A9,O$4)</f>
        <v>-3.4110000000000001E-2</v>
      </c>
      <c r="P9" s="2">
        <f>RTD(progId,,BINANCE,$A9,P$4)</f>
        <v>-1.9699999999999999E-4</v>
      </c>
      <c r="R9" s="1"/>
      <c r="S9" s="1"/>
      <c r="T9" s="1"/>
      <c r="U9" s="1"/>
      <c r="V9" s="1"/>
    </row>
    <row r="10" spans="1:22" s="1" customFormat="1" x14ac:dyDescent="0.25">
      <c r="A10" s="1" t="s">
        <v>28</v>
      </c>
      <c r="B10" s="2">
        <f>RTD(progId,,BINANCE,$A10,B$4)</f>
        <v>7.9060000000000005E-5</v>
      </c>
      <c r="C10" s="2">
        <f>RTD(progId,,BINANCE,$A10,C$4)</f>
        <v>8.0909999999999996E-5</v>
      </c>
      <c r="D10" s="2" t="str">
        <f>RTD(progId,,BINANCE,$A10,D$4)</f>
        <v>Object reference not set to an instance of an object.</v>
      </c>
      <c r="E10" s="2">
        <f>RTD(progId,,BINANCE_24H,$A10,E$4)</f>
        <v>8.0030000000000005E-5</v>
      </c>
      <c r="F10" s="2">
        <f>RTD(progId,,BINANCE_24H,$A10,F$4)</f>
        <v>8.0030000000000005E-5</v>
      </c>
      <c r="G10" s="9">
        <f>RTD(progId,,BINANCE,$A10,G$4)</f>
        <v>53686</v>
      </c>
      <c r="H10" s="2">
        <f>RTD(progId,,BINANCE,$A10,H$4)</f>
        <v>7.9200000000000001E-5</v>
      </c>
      <c r="I10" s="2">
        <f>RTD(progId,,BINANCE,$A10,I$4)</f>
        <v>1E-8</v>
      </c>
      <c r="J10" s="2">
        <f>RTD(progId,,BINANCE,$A10,J$4)</f>
        <v>7.9209999999999995E-5</v>
      </c>
      <c r="K10" s="2">
        <f>RTD(progId,,BINANCE,$A10,K$4)</f>
        <v>11857</v>
      </c>
      <c r="L10" s="9">
        <f>RTD(progId,,BINANCE,$A10,L$4)</f>
        <v>32839604</v>
      </c>
      <c r="M10" s="39">
        <f>RTD(progId,,BINANCE,$A10,M$4)</f>
        <v>2625.0613650700002</v>
      </c>
      <c r="N10" s="9">
        <f>RTD(progId,,BINANCE,$A10,N$4)</f>
        <v>31580</v>
      </c>
      <c r="O10" s="10">
        <f>RTD(progId,,BINANCE,$A10,O$4)</f>
        <v>-9.2499999999999995E-3</v>
      </c>
      <c r="P10" s="2">
        <f>RTD(progId,,BINANCE,$A10,P$4)</f>
        <v>-7.4000000000000001E-7</v>
      </c>
    </row>
    <row r="11" spans="1:22" s="1" customFormat="1" x14ac:dyDescent="0.25">
      <c r="A11" s="1" t="s">
        <v>29</v>
      </c>
      <c r="B11" s="2">
        <f>RTD(progId,,BINANCE,$A11,B$4)</f>
        <v>7.0500000000000003E-6</v>
      </c>
      <c r="C11" s="2">
        <f>RTD(progId,,BINANCE,$A11,C$4)</f>
        <v>7.4800000000000004E-6</v>
      </c>
      <c r="D11" s="2" t="str">
        <f>RTD(progId,,BINANCE,$A11,D$4)</f>
        <v>Object reference not set to an instance of an object.</v>
      </c>
      <c r="E11" s="2">
        <f>RTD(progId,,BINANCE_24H,$A11,E$4)</f>
        <v>7.3000000000000004E-6</v>
      </c>
      <c r="F11" s="2">
        <f>RTD(progId,,BINANCE_24H,$A11,F$4)</f>
        <v>7.3100000000000003E-6</v>
      </c>
      <c r="G11" s="9">
        <f>RTD(progId,,BINANCE,$A11,G$4)</f>
        <v>229998</v>
      </c>
      <c r="H11" s="2">
        <f>RTD(progId,,BINANCE,$A11,H$4)</f>
        <v>7.1999999999999997E-6</v>
      </c>
      <c r="I11" s="2">
        <f>RTD(progId,,BINANCE,$A11,I$4)</f>
        <v>1E-8</v>
      </c>
      <c r="J11" s="2">
        <f>RTD(progId,,BINANCE,$A11,J$4)</f>
        <v>7.2099999999999996E-6</v>
      </c>
      <c r="K11" s="2">
        <f>RTD(progId,,BINANCE,$A11,K$4)</f>
        <v>15745</v>
      </c>
      <c r="L11" s="9">
        <f>RTD(progId,,BINANCE,$A11,L$4)</f>
        <v>501624962</v>
      </c>
      <c r="M11" s="39">
        <f>RTD(progId,,BINANCE,$A11,M$4)</f>
        <v>3643.0131911799999</v>
      </c>
      <c r="N11" s="9">
        <f>RTD(progId,,BINANCE,$A11,N$4)</f>
        <v>54195</v>
      </c>
      <c r="O11" s="10">
        <f>RTD(progId,,BINANCE,$A11,O$4)</f>
        <v>-1.37E-2</v>
      </c>
      <c r="P11" s="2">
        <f>RTD(progId,,BINANCE,$A11,P$4)</f>
        <v>-9.9999999999999995E-8</v>
      </c>
    </row>
    <row r="12" spans="1:22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22" x14ac:dyDescent="0.25">
      <c r="A13" s="29" t="s">
        <v>35</v>
      </c>
      <c r="B13" s="29"/>
      <c r="G13" s="29" t="s">
        <v>36</v>
      </c>
      <c r="H13" s="29"/>
      <c r="Q13" s="1"/>
      <c r="R13" s="1"/>
      <c r="S13" s="1"/>
      <c r="T13" s="1"/>
      <c r="U13" s="1"/>
    </row>
    <row r="14" spans="1:22" x14ac:dyDescent="0.25">
      <c r="A14" t="s">
        <v>21</v>
      </c>
      <c r="B14" t="s">
        <v>19</v>
      </c>
      <c r="C14" s="1" t="s">
        <v>12</v>
      </c>
      <c r="D14" t="s">
        <v>20</v>
      </c>
      <c r="E14" t="s">
        <v>22</v>
      </c>
      <c r="F14" s="1"/>
      <c r="G14" t="s">
        <v>39</v>
      </c>
      <c r="H14" t="s">
        <v>32</v>
      </c>
      <c r="I14" t="s">
        <v>49</v>
      </c>
      <c r="J14" t="s">
        <v>50</v>
      </c>
      <c r="K14" t="s">
        <v>33</v>
      </c>
      <c r="L14" t="s">
        <v>34</v>
      </c>
      <c r="M14" t="s">
        <v>47</v>
      </c>
      <c r="N14" t="s">
        <v>48</v>
      </c>
      <c r="O14" t="s">
        <v>51</v>
      </c>
      <c r="Q14" s="1"/>
      <c r="R14" s="1"/>
      <c r="S14" s="1"/>
      <c r="T14" s="1"/>
      <c r="U14" s="1"/>
    </row>
    <row r="15" spans="1:22" x14ac:dyDescent="0.25">
      <c r="A15" s="17">
        <f>RTD(progId,,BINANCE_DEPTH,$C$14,A$14,$C15)</f>
        <v>0.521536</v>
      </c>
      <c r="B15" s="17">
        <f>RTD(progId,,BINANCE_DEPTH,$C$14,B$14,$C15)</f>
        <v>6710.94</v>
      </c>
      <c r="C15" s="8">
        <v>0</v>
      </c>
      <c r="D15" s="18">
        <f>RTD(progId,,BINANCE_DEPTH,$C$14,D$14,$C15)</f>
        <v>6711.48</v>
      </c>
      <c r="E15" s="18">
        <f>RTD(progId,,BINANCE_DEPTH,$C$14,E$14,$C15)</f>
        <v>5.6059999999999999E-3</v>
      </c>
      <c r="F15" s="1"/>
      <c r="G15" s="1" t="s">
        <v>11</v>
      </c>
      <c r="H15" s="14">
        <f>RTD(progId,,BINACE_TRADE,$G15,H$14)</f>
        <v>25807361</v>
      </c>
      <c r="I15" s="14">
        <f>RTD(progId,,BINACE_TRADE,$G15,I$14)</f>
        <v>524.75</v>
      </c>
      <c r="J15" s="14">
        <f>RTD(progId,,BINACE_TRADE,$G15,J$14)</f>
        <v>2.2769999999999999E-2</v>
      </c>
      <c r="K15" s="14" t="b">
        <f>RTD(progId,,BINACE_TRADE,$G15,K$14)</f>
        <v>0</v>
      </c>
      <c r="L15" s="14" t="b">
        <f>RTD(progId,,BINACE_TRADE,$G15,L$14)</f>
        <v>1</v>
      </c>
      <c r="M15" s="14">
        <f>RTD(progId,,BINACE_TRADE,$G15,M$14)</f>
        <v>28994374</v>
      </c>
      <c r="N15" s="14">
        <f>RTD(progId,,BINACE_TRADE,$G15,N$14)</f>
        <v>28994374</v>
      </c>
      <c r="O15" s="30">
        <f>RTD(progId,,BINACE_TRADE,$G15,O$14)</f>
        <v>43272.775247094905</v>
      </c>
      <c r="Q15" s="1"/>
      <c r="R15" s="1"/>
      <c r="S15" s="1"/>
      <c r="T15" s="1"/>
      <c r="U15" s="1"/>
    </row>
    <row r="16" spans="1:22" x14ac:dyDescent="0.25">
      <c r="A16" s="17">
        <f>RTD(progId,,BINANCE_DEPTH,$C$14,A$14,$C16)</f>
        <v>1.5252950000000001</v>
      </c>
      <c r="B16" s="17">
        <f>RTD(progId,,BINANCE_DEPTH,$C$14,B$14,$C16)</f>
        <v>6709.83</v>
      </c>
      <c r="C16" s="8">
        <f>C15+1</f>
        <v>1</v>
      </c>
      <c r="D16" s="18">
        <f>RTD(progId,,BINANCE_DEPTH,$C$14,D$14,$C16)</f>
        <v>6711.58</v>
      </c>
      <c r="E16" s="18">
        <f>RTD(progId,,BINANCE_DEPTH,$C$14,E$14,$C16)</f>
        <v>0.58862999999999999</v>
      </c>
      <c r="F16" s="1"/>
      <c r="G16" s="1" t="s">
        <v>12</v>
      </c>
      <c r="H16" s="14">
        <f>RTD(progId,,BINACE_TRADE,$G16,H$14)</f>
        <v>46048483</v>
      </c>
      <c r="I16" s="14">
        <f>RTD(progId,,BINACE_TRADE,$G16,I$14)</f>
        <v>6711.58</v>
      </c>
      <c r="J16" s="14">
        <f>RTD(progId,,BINACE_TRADE,$G16,J$14)</f>
        <v>2.555E-3</v>
      </c>
      <c r="K16" s="14" t="b">
        <f>RTD(progId,,BINACE_TRADE,$G16,K$14)</f>
        <v>0</v>
      </c>
      <c r="L16" s="14" t="b">
        <f>RTD(progId,,BINACE_TRADE,$G16,L$14)</f>
        <v>1</v>
      </c>
      <c r="M16" s="14">
        <f>RTD(progId,,BINACE_TRADE,$G16,M$14)</f>
        <v>52379445</v>
      </c>
      <c r="N16" s="14">
        <f>RTD(progId,,BINACE_TRADE,$G16,N$14)</f>
        <v>52379445</v>
      </c>
      <c r="O16" s="30">
        <f>RTD(progId,,BINACE_TRADE,$G16,O$14)</f>
        <v>43272.775248356484</v>
      </c>
      <c r="Q16" s="1"/>
      <c r="R16" s="1"/>
      <c r="S16" s="1"/>
      <c r="T16" s="1"/>
      <c r="U16" s="1"/>
    </row>
    <row r="17" spans="1:21" x14ac:dyDescent="0.25">
      <c r="A17" s="17">
        <f>RTD(progId,,BINANCE_DEPTH,$C$14,A$14,$C17)</f>
        <v>5.0729249999999997</v>
      </c>
      <c r="B17" s="17">
        <f>RTD(progId,,BINANCE_DEPTH,$C$14,B$14,$C17)</f>
        <v>6709.82</v>
      </c>
      <c r="C17" s="8">
        <f t="shared" ref="C17:C24" si="0">C16+1</f>
        <v>2</v>
      </c>
      <c r="D17" s="18">
        <f>RTD(progId,,BINANCE_DEPTH,$C$14,D$14,$C17)</f>
        <v>6711.64</v>
      </c>
      <c r="E17" s="18">
        <f>RTD(progId,,BINANCE_DEPTH,$C$14,E$14,$C17)</f>
        <v>0.5</v>
      </c>
      <c r="F17" s="1"/>
      <c r="G17" s="1" t="s">
        <v>16</v>
      </c>
      <c r="H17" s="14">
        <f>RTD(progId,,BINACE_TRADE,$G17,H$14)</f>
        <v>7162878</v>
      </c>
      <c r="I17" s="14">
        <f>RTD(progId,,BINACE_TRADE,$G17,I$14)</f>
        <v>96.3</v>
      </c>
      <c r="J17" s="14">
        <f>RTD(progId,,BINACE_TRADE,$G17,J$14)</f>
        <v>0.95452000000000004</v>
      </c>
      <c r="K17" s="14" t="b">
        <f>RTD(progId,,BINACE_TRADE,$G17,K$14)</f>
        <v>0</v>
      </c>
      <c r="L17" s="14" t="b">
        <f>RTD(progId,,BINACE_TRADE,$G17,L$14)</f>
        <v>1</v>
      </c>
      <c r="M17" s="20">
        <f>RTD(progId,,BINACE_TRADE,$G17,M$14)</f>
        <v>8108510</v>
      </c>
      <c r="N17" s="20">
        <f>RTD(progId,,BINACE_TRADE,$G17,N$14)</f>
        <v>8108510</v>
      </c>
      <c r="O17" s="31">
        <f>RTD(progId,,BINACE_TRADE,$G17,O$14)</f>
        <v>43272.775201192133</v>
      </c>
      <c r="Q17" s="1"/>
      <c r="R17" s="1"/>
      <c r="S17" s="1"/>
      <c r="T17" s="1"/>
      <c r="U17" s="1"/>
    </row>
    <row r="18" spans="1:21" x14ac:dyDescent="0.25">
      <c r="A18" s="17">
        <f>RTD(progId,,BINANCE_DEPTH,$C$14,A$14,$C18)</f>
        <v>2.9E-5</v>
      </c>
      <c r="B18" s="17">
        <f>RTD(progId,,BINANCE_DEPTH,$C$14,B$14,$C18)</f>
        <v>6708.69</v>
      </c>
      <c r="C18" s="8">
        <f t="shared" si="0"/>
        <v>3</v>
      </c>
      <c r="D18" s="18">
        <f>RTD(progId,,BINANCE_DEPTH,$C$14,D$14,$C18)</f>
        <v>6711.69</v>
      </c>
      <c r="E18" s="18">
        <f>RTD(progId,,BINANCE_DEPTH,$C$14,E$14,$C18)</f>
        <v>0.22800500000000001</v>
      </c>
      <c r="F18" s="1"/>
      <c r="G18" s="1" t="s">
        <v>26</v>
      </c>
      <c r="H18" s="14">
        <f>RTD(progId,,BINACE_TRADE,$G18,H$14)</f>
        <v>1183574</v>
      </c>
      <c r="I18" s="14">
        <f>RTD(progId,,BINACE_TRADE,$G18,I$14)</f>
        <v>0.53173999999999999</v>
      </c>
      <c r="J18" s="14">
        <f>RTD(progId,,BINACE_TRADE,$G18,J$14)</f>
        <v>1783.7</v>
      </c>
      <c r="K18" s="14" t="b">
        <f>RTD(progId,,BINACE_TRADE,$G18,K$14)</f>
        <v>1</v>
      </c>
      <c r="L18" s="14" t="b">
        <f>RTD(progId,,BINACE_TRADE,$G18,L$14)</f>
        <v>1</v>
      </c>
      <c r="M18" s="20">
        <f>RTD(progId,,BINACE_TRADE,$G18,M$14)</f>
        <v>1291647</v>
      </c>
      <c r="N18" s="20">
        <f>RTD(progId,,BINACE_TRADE,$G18,N$14)</f>
        <v>1291647</v>
      </c>
      <c r="O18" s="31">
        <f>RTD(progId,,BINACE_TRADE,$G18,O$14)</f>
        <v>43272.775158055556</v>
      </c>
    </row>
    <row r="19" spans="1:21" x14ac:dyDescent="0.25">
      <c r="A19" s="17">
        <f>RTD(progId,,BINANCE_DEPTH,$C$14,A$14,$C19)</f>
        <v>0.6</v>
      </c>
      <c r="B19" s="17">
        <f>RTD(progId,,BINANCE_DEPTH,$C$14,B$14,$C19)</f>
        <v>6708.66</v>
      </c>
      <c r="C19" s="8">
        <f t="shared" si="0"/>
        <v>4</v>
      </c>
      <c r="D19" s="18">
        <f>RTD(progId,,BINANCE_DEPTH,$C$14,D$14,$C19)</f>
        <v>6712.97</v>
      </c>
      <c r="E19" s="18">
        <f>RTD(progId,,BINANCE_DEPTH,$C$14,E$14,$C19)</f>
        <v>0.26966299999999999</v>
      </c>
      <c r="F19" s="1"/>
      <c r="G19" s="1" t="s">
        <v>27</v>
      </c>
      <c r="H19" s="14">
        <f>RTD(progId,,BINACE_TRADE,$G19,H$14)</f>
        <v>14031530</v>
      </c>
      <c r="I19" s="14">
        <f>RTD(progId,,BINACE_TRADE,$G19,I$14)</f>
        <v>5.5789999999999998E-3</v>
      </c>
      <c r="J19" s="14">
        <f>RTD(progId,,BINACE_TRADE,$G19,J$14)</f>
        <v>0.68</v>
      </c>
      <c r="K19" s="14" t="b">
        <f>RTD(progId,,BINACE_TRADE,$G19,K$14)</f>
        <v>0</v>
      </c>
      <c r="L19" s="14" t="b">
        <f>RTD(progId,,BINACE_TRADE,$G19,L$14)</f>
        <v>1</v>
      </c>
      <c r="M19" s="20">
        <f>RTD(progId,,BINACE_TRADE,$G19,M$14)</f>
        <v>15867644</v>
      </c>
      <c r="N19" s="20">
        <f>RTD(progId,,BINACE_TRADE,$G19,N$14)</f>
        <v>15867645</v>
      </c>
      <c r="O19" s="31">
        <f>RTD(progId,,BINACE_TRADE,$G19,O$14)</f>
        <v>43272.775196666669</v>
      </c>
    </row>
    <row r="20" spans="1:21" x14ac:dyDescent="0.25">
      <c r="A20" s="17">
        <f>RTD(progId,,BINANCE_DEPTH,$C$14,A$14,$C20)</f>
        <v>1</v>
      </c>
      <c r="B20" s="17">
        <f>RTD(progId,,BINANCE_DEPTH,$C$14,B$14,$C20)</f>
        <v>6707.92</v>
      </c>
      <c r="C20" s="8">
        <f t="shared" si="0"/>
        <v>5</v>
      </c>
      <c r="D20" s="18">
        <f>RTD(progId,,BINANCE_DEPTH,$C$14,D$14,$C20)</f>
        <v>6713.37</v>
      </c>
      <c r="E20" s="18">
        <f>RTD(progId,,BINANCE_DEPTH,$C$14,E$14,$C20)</f>
        <v>5.1568399999999999</v>
      </c>
      <c r="F20" s="1"/>
      <c r="G20" s="1" t="s">
        <v>28</v>
      </c>
      <c r="H20" s="14">
        <f>RTD(progId,,BINACE_TRADE,$G20,H$14)</f>
        <v>18182467</v>
      </c>
      <c r="I20" s="14">
        <f>RTD(progId,,BINACE_TRADE,$G20,I$14)</f>
        <v>7.9220000000000004E-5</v>
      </c>
      <c r="J20" s="14">
        <f>RTD(progId,,BINACE_TRADE,$G20,J$14)</f>
        <v>4097</v>
      </c>
      <c r="K20" s="14" t="b">
        <f>RTD(progId,,BINACE_TRADE,$G20,K$14)</f>
        <v>1</v>
      </c>
      <c r="L20" s="14" t="b">
        <f>RTD(progId,,BINACE_TRADE,$G20,L$14)</f>
        <v>1</v>
      </c>
      <c r="M20" s="20">
        <f>RTD(progId,,BINACE_TRADE,$G20,M$14)</f>
        <v>21966660</v>
      </c>
      <c r="N20" s="20">
        <f>RTD(progId,,BINACE_TRADE,$G20,N$14)</f>
        <v>21966660</v>
      </c>
      <c r="O20" s="31">
        <f>RTD(progId,,BINACE_TRADE,$G20,O$14)</f>
        <v>43272.775216319445</v>
      </c>
    </row>
    <row r="21" spans="1:21" x14ac:dyDescent="0.25">
      <c r="A21" s="17">
        <f>RTD(progId,,BINANCE_DEPTH,$C$14,A$14,$C21)</f>
        <v>0.31148599999999999</v>
      </c>
      <c r="B21" s="17">
        <f>RTD(progId,,BINANCE_DEPTH,$C$14,B$14,$C21)</f>
        <v>6707.83</v>
      </c>
      <c r="C21" s="8">
        <f t="shared" si="0"/>
        <v>6</v>
      </c>
      <c r="D21" s="18">
        <f>RTD(progId,,BINANCE_DEPTH,$C$14,D$14,$C21)</f>
        <v>6716.09</v>
      </c>
      <c r="E21" s="18">
        <f>RTD(progId,,BINANCE_DEPTH,$C$14,E$14,$C21)</f>
        <v>7.8560000000000001E-3</v>
      </c>
      <c r="F21" s="1"/>
      <c r="G21" s="1" t="s">
        <v>29</v>
      </c>
      <c r="H21" s="14">
        <f>RTD(progId,,BINACE_TRADE,$G21,H$14)</f>
        <v>18803800</v>
      </c>
      <c r="I21" s="14">
        <f>RTD(progId,,BINACE_TRADE,$G21,I$14)</f>
        <v>7.1999999999999997E-6</v>
      </c>
      <c r="J21" s="14">
        <f>RTD(progId,,BINACE_TRADE,$G21,J$14)</f>
        <v>197</v>
      </c>
      <c r="K21" s="14" t="b">
        <f>RTD(progId,,BINACE_TRADE,$G21,K$14)</f>
        <v>1</v>
      </c>
      <c r="L21" s="14" t="b">
        <f>RTD(progId,,BINACE_TRADE,$G21,L$14)</f>
        <v>1</v>
      </c>
      <c r="M21" s="20">
        <f>RTD(progId,,BINACE_TRADE,$G21,M$14)</f>
        <v>30232542</v>
      </c>
      <c r="N21" s="20">
        <f>RTD(progId,,BINACE_TRADE,$G21,N$14)</f>
        <v>30232542</v>
      </c>
      <c r="O21" s="31">
        <f>RTD(progId,,BINACE_TRADE,$G21,O$14)</f>
        <v>43272.774856863427</v>
      </c>
    </row>
    <row r="22" spans="1:21" s="1" customFormat="1" x14ac:dyDescent="0.25">
      <c r="A22" s="17">
        <f>RTD(progId,,BINANCE_DEPTH,$C$14,A$14,$C22)</f>
        <v>4.9556999999999997E-2</v>
      </c>
      <c r="B22" s="17">
        <f>RTD(progId,,BINANCE_DEPTH,$C$14,B$14,$C22)</f>
        <v>6707.79</v>
      </c>
      <c r="C22" s="8">
        <f t="shared" si="0"/>
        <v>7</v>
      </c>
      <c r="D22" s="18">
        <f>RTD(progId,,BINANCE_DEPTH,$C$14,D$14,$C22)</f>
        <v>6717.54</v>
      </c>
      <c r="E22" s="18">
        <f>RTD(progId,,BINANCE_DEPTH,$C$14,E$14,$C22)</f>
        <v>0.03</v>
      </c>
    </row>
    <row r="23" spans="1:21" s="1" customFormat="1" x14ac:dyDescent="0.25">
      <c r="A23" s="17">
        <f>RTD(progId,,BINANCE_DEPTH,$C$14,A$14,$C23)</f>
        <v>6.3270000000000007E-2</v>
      </c>
      <c r="B23" s="17">
        <f>RTD(progId,,BINANCE_DEPTH,$C$14,B$14,$C23)</f>
        <v>6706.96</v>
      </c>
      <c r="C23" s="8">
        <f t="shared" si="0"/>
        <v>8</v>
      </c>
      <c r="D23" s="18">
        <f>RTD(progId,,BINANCE_DEPTH,$C$14,D$14,$C23)</f>
        <v>6717.55</v>
      </c>
      <c r="E23" s="18">
        <f>RTD(progId,,BINANCE_DEPTH,$C$14,E$14,$C23)</f>
        <v>0.3</v>
      </c>
    </row>
    <row r="24" spans="1:21" s="1" customFormat="1" ht="15.75" thickBot="1" x14ac:dyDescent="0.3">
      <c r="A24" s="33">
        <f>RTD(progId,,BINANCE_DEPTH,$C$14,A$14,$C24)</f>
        <v>0.2</v>
      </c>
      <c r="B24" s="33">
        <f>RTD(progId,,BINANCE_DEPTH,$C$14,B$14,$C24)</f>
        <v>6706.52</v>
      </c>
      <c r="C24" s="34">
        <f t="shared" si="0"/>
        <v>9</v>
      </c>
      <c r="D24" s="35">
        <f>RTD(progId,,BINANCE_DEPTH,$C$14,D$14,$C24)</f>
        <v>6717.83</v>
      </c>
      <c r="E24" s="35">
        <f>RTD(progId,,BINANCE_DEPTH,$C$14,E$14,$C24)</f>
        <v>6.9415000000000004E-2</v>
      </c>
    </row>
    <row r="25" spans="1:21" ht="15.75" thickTop="1" x14ac:dyDescent="0.25">
      <c r="A25" s="12">
        <f>SUM(Table3[BID_DEPTH_SIZE])</f>
        <v>9.3440979999999971</v>
      </c>
      <c r="B25" s="15">
        <f>SUMPRODUCT(Table3[BID_DEPTH_SIZE],Table3[BID_DEPTH])</f>
        <v>62693.657572809985</v>
      </c>
      <c r="C25" s="16">
        <f>D25-B25</f>
        <v>-14653.391249679982</v>
      </c>
      <c r="D25" s="15">
        <f>SUMPRODUCT(Table3[ASK_DEPTH_SIZE],Table3[ASK_DEPTH])</f>
        <v>48040.266323130003</v>
      </c>
      <c r="E25" s="13">
        <f>SUM(Table3[ASK_DEPTH_SIZE])</f>
        <v>7.1560150000000009</v>
      </c>
      <c r="F25" s="9"/>
      <c r="H25" s="1"/>
      <c r="I25" s="4"/>
      <c r="J25" s="5"/>
      <c r="K25" s="5"/>
    </row>
    <row r="26" spans="1:21" s="1" customFormat="1" x14ac:dyDescent="0.25">
      <c r="B26" s="32">
        <f>B15-B24</f>
        <v>4.4199999999991633</v>
      </c>
      <c r="C26" s="8" t="s">
        <v>58</v>
      </c>
      <c r="D26" s="32">
        <f>D15-D24</f>
        <v>-6.3500000000003638</v>
      </c>
      <c r="F26" s="9"/>
      <c r="I26" s="4"/>
      <c r="J26" s="5"/>
      <c r="K26" s="5"/>
    </row>
    <row r="27" spans="1:21" x14ac:dyDescent="0.25">
      <c r="I27" s="4"/>
      <c r="J27" s="5"/>
      <c r="K27" s="5"/>
    </row>
    <row r="28" spans="1:21" x14ac:dyDescent="0.25">
      <c r="A28" s="29" t="s">
        <v>38</v>
      </c>
      <c r="B28" s="29"/>
      <c r="C28" s="1" t="s">
        <v>59</v>
      </c>
      <c r="D28" s="29">
        <v>5</v>
      </c>
      <c r="F28" s="1"/>
      <c r="G28"/>
      <c r="K28"/>
    </row>
    <row r="29" spans="1:21" x14ac:dyDescent="0.25">
      <c r="A29" s="19" t="s">
        <v>39</v>
      </c>
      <c r="B29" t="s">
        <v>10</v>
      </c>
      <c r="C29" s="1" t="s">
        <v>9</v>
      </c>
      <c r="D29" s="1" t="s">
        <v>8</v>
      </c>
      <c r="E29" s="1" t="s">
        <v>25</v>
      </c>
      <c r="F29" t="s">
        <v>40</v>
      </c>
      <c r="G29" t="s">
        <v>41</v>
      </c>
      <c r="H29" t="s">
        <v>42</v>
      </c>
      <c r="I29" t="s">
        <v>31</v>
      </c>
      <c r="J29" t="s">
        <v>18</v>
      </c>
      <c r="K29" t="s">
        <v>45</v>
      </c>
      <c r="L29" t="s">
        <v>46</v>
      </c>
      <c r="M29" t="s">
        <v>43</v>
      </c>
      <c r="N29" t="s">
        <v>14</v>
      </c>
      <c r="O29" t="s">
        <v>44</v>
      </c>
      <c r="P29" t="s">
        <v>47</v>
      </c>
      <c r="Q29" t="s">
        <v>48</v>
      </c>
    </row>
    <row r="30" spans="1:21" x14ac:dyDescent="0.25">
      <c r="A30" s="21" t="s">
        <v>11</v>
      </c>
      <c r="B30" s="14">
        <f>RTD(progId,,BINANCE_CANDLE,$A30,B$29,$D$28)</f>
        <v>524.37</v>
      </c>
      <c r="C30" s="14">
        <f>RTD(progId,,BINANCE_CANDLE,$A30,C$29,$D$28)</f>
        <v>525.57000000000005</v>
      </c>
      <c r="D30" s="14">
        <f>RTD(progId,,BINANCE_CANDLE,$A30,D$29,$D$28)</f>
        <v>524.02</v>
      </c>
      <c r="E30" s="14">
        <f>RTD(progId,,BINANCE_CANDLE,$A30,E$29,$D$28)</f>
        <v>524.75</v>
      </c>
      <c r="F30" s="24">
        <f>RTD(progId,,BINANCE_CANDLE,$A30,F$29,$D$28)</f>
        <v>43272.75</v>
      </c>
      <c r="G30" s="24">
        <f>RTD(progId,,BINANCE_CANDLE,$A30,G$29,$D$28)</f>
        <v>43272.791666655095</v>
      </c>
      <c r="H30" s="14" t="b">
        <f>RTD(progId,,BINANCE_CANDLE,$A30,H$29,$D$28)</f>
        <v>0</v>
      </c>
      <c r="I30" s="26">
        <f>RTD(progId,,BINANCE_CANDLE,$A30,I$29,$D$28)</f>
        <v>294590.46438630001</v>
      </c>
      <c r="J30" s="26">
        <f>RTD(progId,,BINANCE_CANDLE,$A30,J$29,$D$28)</f>
        <v>561.30701999999997</v>
      </c>
      <c r="K30" s="26">
        <f>RTD(progId,,BINANCE_CANDLE,$A30,K$29,$D$28)</f>
        <v>329.83319</v>
      </c>
      <c r="L30" s="26">
        <f>RTD(progId,,BINANCE_CANDLE,$A30,L$29,$D$28)</f>
        <v>173148.7662027</v>
      </c>
      <c r="M30" s="14" t="str">
        <f>RTD(progId,,BINANCE_CANDLE,$A30,M$29,$D$28)</f>
        <v>OneHour</v>
      </c>
      <c r="N30" s="26">
        <f>RTD(progId,,BINANCE_CANDLE,$A30,N$29,$D$28)</f>
        <v>1281</v>
      </c>
      <c r="O30" s="25">
        <f>RTD(progId,,BINANCE_CANDLE,$A30,O$29,$D$28)</f>
        <v>43272.775247141202</v>
      </c>
      <c r="P30" s="14">
        <f>RTD(progId,,BINANCE_CANDLE,$A30,P$29,$D$28)</f>
        <v>28993094</v>
      </c>
      <c r="Q30" s="14">
        <f>RTD(progId,,BINANCE_CANDLE,$A30,Q$29,$D$28)</f>
        <v>28994374</v>
      </c>
    </row>
    <row r="31" spans="1:21" x14ac:dyDescent="0.25">
      <c r="A31" s="22" t="s">
        <v>12</v>
      </c>
      <c r="B31" s="14">
        <f>RTD(progId,,BINANCE_CANDLE,$A31,B$29,$D$28)</f>
        <v>6699.32</v>
      </c>
      <c r="C31" s="14">
        <f>RTD(progId,,BINANCE_CANDLE,$A31,C$29,$D$28)</f>
        <v>6717.94</v>
      </c>
      <c r="D31" s="14">
        <f>RTD(progId,,BINANCE_CANDLE,$A31,D$29,$D$28)</f>
        <v>6695.31</v>
      </c>
      <c r="E31" s="14">
        <f>RTD(progId,,BINANCE_CANDLE,$A31,E$29,$D$28)</f>
        <v>6711.48</v>
      </c>
      <c r="F31" s="24">
        <f>RTD(progId,,BINANCE_CANDLE,$A31,F$29,$D$28)</f>
        <v>43272.75</v>
      </c>
      <c r="G31" s="24">
        <f>RTD(progId,,BINANCE_CANDLE,$A31,G$29,$D$28)</f>
        <v>43272.791666655095</v>
      </c>
      <c r="H31" s="14" t="b">
        <f>RTD(progId,,BINANCE_CANDLE,$A31,H$29,$D$28)</f>
        <v>0</v>
      </c>
      <c r="I31" s="26">
        <f>RTD(progId,,BINANCE_CANDLE,$A31,I$29,$D$28)</f>
        <v>3139880.2264629598</v>
      </c>
      <c r="J31" s="26">
        <f>RTD(progId,,BINANCE_CANDLE,$A31,J$29,$D$28)</f>
        <v>468.25885399999999</v>
      </c>
      <c r="K31" s="26">
        <f>RTD(progId,,BINANCE_CANDLE,$A31,K$29,$D$28)</f>
        <v>255.586726</v>
      </c>
      <c r="L31" s="26">
        <f>RTD(progId,,BINANCE_CANDLE,$A31,L$29,$D$28)</f>
        <v>1714131.17581939</v>
      </c>
      <c r="M31" s="14" t="str">
        <f>RTD(progId,,BINANCE_CANDLE,$A31,M$29,$D$28)</f>
        <v>OneHour</v>
      </c>
      <c r="N31" s="26">
        <f>RTD(progId,,BINANCE_CANDLE,$A31,N$29,$D$28)</f>
        <v>3037</v>
      </c>
      <c r="O31" s="25">
        <f>RTD(progId,,BINANCE_CANDLE,$A31,O$29,$D$28)</f>
        <v>43272.775247256941</v>
      </c>
      <c r="P31" s="28">
        <f>RTD(progId,,BINANCE_CANDLE,$A31,P$29,$D$28)</f>
        <v>52376405</v>
      </c>
      <c r="Q31" s="28">
        <f>RTD(progId,,BINANCE_CANDLE,$A31,Q$29,$D$28)</f>
        <v>52379441</v>
      </c>
    </row>
    <row r="32" spans="1:21" x14ac:dyDescent="0.25">
      <c r="A32" s="23" t="s">
        <v>29</v>
      </c>
      <c r="B32" s="20">
        <f>RTD(progId,,BINANCE_CANDLE,$A32,B$29,$D$28)</f>
        <v>7.1999999999999997E-6</v>
      </c>
      <c r="C32" s="20">
        <f>RTD(progId,,BINANCE_CANDLE,$A32,C$29,$D$28)</f>
        <v>7.2300000000000002E-6</v>
      </c>
      <c r="D32" s="20">
        <f>RTD(progId,,BINANCE_CANDLE,$A32,D$29,$D$28)</f>
        <v>7.1799999999999999E-6</v>
      </c>
      <c r="E32" s="20">
        <f>RTD(progId,,BINANCE_CANDLE,$A32,E$29,$D$28)</f>
        <v>7.1999999999999997E-6</v>
      </c>
      <c r="F32" s="24">
        <f>RTD(progId,,BINANCE_CANDLE,$A32,F$29,$D$28)</f>
        <v>43272.75</v>
      </c>
      <c r="G32" s="24">
        <f>RTD(progId,,BINANCE_CANDLE,$A32,G$29,$D$28)</f>
        <v>43272.791666655095</v>
      </c>
      <c r="H32" s="20" t="b">
        <f>RTD(progId,,BINANCE_CANDLE,$A32,H$29,$D$28)</f>
        <v>0</v>
      </c>
      <c r="I32" s="26">
        <f>RTD(progId,,BINANCE_CANDLE,$A32,I$29,$D$28)</f>
        <v>55.041119129999998</v>
      </c>
      <c r="J32" s="26">
        <f>RTD(progId,,BINANCE_CANDLE,$A32,J$29,$D$28)</f>
        <v>7639550</v>
      </c>
      <c r="K32" s="26">
        <f>RTD(progId,,BINANCE_CANDLE,$A32,K$29,$D$28)</f>
        <v>4363991</v>
      </c>
      <c r="L32" s="26">
        <f>RTD(progId,,BINANCE_CANDLE,$A32,L$29,$D$28)</f>
        <v>31.460917139999999</v>
      </c>
      <c r="M32" s="20" t="str">
        <f>RTD(progId,,BINANCE_CANDLE,$A32,M$29,$D$28)</f>
        <v>OneHour</v>
      </c>
      <c r="N32" s="27">
        <f>RTD(progId,,BINANCE_CANDLE,$A32,N$29,$D$28)</f>
        <v>667</v>
      </c>
      <c r="O32" s="25">
        <f>RTD(progId,,BINANCE_CANDLE,$A32,O$29,$D$28)</f>
        <v>43272.774856863427</v>
      </c>
      <c r="P32" s="28">
        <f>RTD(progId,,BINANCE_CANDLE,$A32,P$29,$D$28)</f>
        <v>30231876</v>
      </c>
      <c r="Q32" s="28">
        <f>RTD(progId,,BINANCE_CANDLE,$A32,Q$29,$D$28)</f>
        <v>30232542</v>
      </c>
    </row>
    <row r="33" spans="1:17" x14ac:dyDescent="0.25">
      <c r="I33" s="4"/>
      <c r="J33" s="5"/>
      <c r="K33" s="5"/>
    </row>
    <row r="34" spans="1:17" s="1" customFormat="1" x14ac:dyDescent="0.25">
      <c r="A34" s="29" t="s">
        <v>38</v>
      </c>
      <c r="B34" s="29"/>
      <c r="C34" s="1" t="s">
        <v>60</v>
      </c>
      <c r="D34" s="29">
        <v>7</v>
      </c>
    </row>
    <row r="35" spans="1:17" s="1" customFormat="1" x14ac:dyDescent="0.25">
      <c r="A35" s="19" t="s">
        <v>39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40</v>
      </c>
      <c r="G35" s="1" t="s">
        <v>41</v>
      </c>
      <c r="H35" s="1" t="s">
        <v>42</v>
      </c>
      <c r="I35" s="1" t="s">
        <v>31</v>
      </c>
      <c r="J35" s="1" t="s">
        <v>18</v>
      </c>
      <c r="K35" s="1" t="s">
        <v>45</v>
      </c>
      <c r="L35" s="1" t="s">
        <v>46</v>
      </c>
      <c r="M35" s="1" t="s">
        <v>43</v>
      </c>
      <c r="N35" s="1" t="s">
        <v>14</v>
      </c>
      <c r="O35" s="1" t="s">
        <v>44</v>
      </c>
      <c r="P35" s="1" t="s">
        <v>47</v>
      </c>
      <c r="Q35" s="1" t="s">
        <v>48</v>
      </c>
    </row>
    <row r="36" spans="1:17" s="1" customFormat="1" x14ac:dyDescent="0.25">
      <c r="A36" s="21" t="s">
        <v>11</v>
      </c>
      <c r="B36" s="14">
        <f>RTD(progId,,BINANCE_CANDLE,$A36,B$35,$D$34)</f>
        <v>524.01</v>
      </c>
      <c r="C36" s="14">
        <f>RTD(progId,,BINANCE_CANDLE,$A36,C$35,$D$34)</f>
        <v>528.1</v>
      </c>
      <c r="D36" s="14">
        <f>RTD(progId,,BINANCE_CANDLE,$A36,D$35,$D$34)</f>
        <v>523.20000000000005</v>
      </c>
      <c r="E36" s="14">
        <f>RTD(progId,,BINANCE_CANDLE,$A36,E$35,$D$34)</f>
        <v>524.75</v>
      </c>
      <c r="F36" s="24">
        <f>RTD(progId,,BINANCE_CANDLE,$A36,F$35,$D$34)</f>
        <v>43272.666666666664</v>
      </c>
      <c r="G36" s="24">
        <f>RTD(progId,,BINANCE_CANDLE,$A36,G$35,$D$34)</f>
        <v>43272.83333332176</v>
      </c>
      <c r="H36" s="14" t="b">
        <f>RTD(progId,,BINANCE_CANDLE,$A36,H$35,$D$34)</f>
        <v>0</v>
      </c>
      <c r="I36" s="26">
        <f>RTD(progId,,BINANCE_CANDLE,$A36,I$35,$D$34)</f>
        <v>2459763.8007513001</v>
      </c>
      <c r="J36" s="26">
        <f>RTD(progId,,BINANCE_CANDLE,$A36,J$35,$D$34)</f>
        <v>4679.08205</v>
      </c>
      <c r="K36" s="26">
        <f>RTD(progId,,BINANCE_CANDLE,$A36,K$35,$D$34)</f>
        <v>1949.8864900000001</v>
      </c>
      <c r="L36" s="26">
        <f>RTD(progId,,BINANCE_CANDLE,$A36,L$35,$D$34)</f>
        <v>1024821.046414</v>
      </c>
      <c r="M36" s="14" t="str">
        <f>RTD(progId,,BINANCE_CANDLE,$A36,M$35,$D$34)</f>
        <v>FourHour</v>
      </c>
      <c r="N36" s="26">
        <f>RTD(progId,,BINANCE_CANDLE,$A36,N$35,$D$34)</f>
        <v>6415</v>
      </c>
      <c r="O36" s="25">
        <f>RTD(progId,,BINANCE_CANDLE,$A36,O$35,$D$34)</f>
        <v>43272.775247141202</v>
      </c>
      <c r="P36" s="14">
        <f>RTD(progId,,BINANCE_CANDLE,$A36,P$35,$D$34)</f>
        <v>28987960</v>
      </c>
      <c r="Q36" s="14">
        <f>RTD(progId,,BINANCE_CANDLE,$A36,Q$35,$D$34)</f>
        <v>28994374</v>
      </c>
    </row>
    <row r="37" spans="1:17" s="1" customFormat="1" x14ac:dyDescent="0.25">
      <c r="A37" s="22" t="s">
        <v>12</v>
      </c>
      <c r="B37" s="14">
        <f>RTD(progId,,BINANCE_CANDLE,$A37,B$35,$D$34)</f>
        <v>6714.52</v>
      </c>
      <c r="C37" s="14">
        <f>RTD(progId,,BINANCE_CANDLE,$A37,C$35,$D$34)</f>
        <v>6730</v>
      </c>
      <c r="D37" s="14">
        <f>RTD(progId,,BINANCE_CANDLE,$A37,D$35,$D$34)</f>
        <v>6695.31</v>
      </c>
      <c r="E37" s="14">
        <f>RTD(progId,,BINANCE_CANDLE,$A37,E$35,$D$34)</f>
        <v>6711.48</v>
      </c>
      <c r="F37" s="24">
        <f>RTD(progId,,BINANCE_CANDLE,$A37,F$35,$D$34)</f>
        <v>43272.666666666664</v>
      </c>
      <c r="G37" s="24">
        <f>RTD(progId,,BINANCE_CANDLE,$A37,G$35,$D$34)</f>
        <v>43272.83333332176</v>
      </c>
      <c r="H37" s="14" t="b">
        <f>RTD(progId,,BINANCE_CANDLE,$A37,H$35,$D$34)</f>
        <v>0</v>
      </c>
      <c r="I37" s="26">
        <f>RTD(progId,,BINANCE_CANDLE,$A37,I$35,$D$34)</f>
        <v>15666748.907512249</v>
      </c>
      <c r="J37" s="26">
        <f>RTD(progId,,BINANCE_CANDLE,$A37,J$35,$D$34)</f>
        <v>2333.8420609999998</v>
      </c>
      <c r="K37" s="26">
        <f>RTD(progId,,BINANCE_CANDLE,$A37,K$35,$D$34)</f>
        <v>1358.5464979999999</v>
      </c>
      <c r="L37" s="26">
        <f>RTD(progId,,BINANCE_CANDLE,$A37,L$35,$D$34)</f>
        <v>9121321.0814994201</v>
      </c>
      <c r="M37" s="14" t="str">
        <f>RTD(progId,,BINANCE_CANDLE,$A37,M$35,$D$34)</f>
        <v>FourHour</v>
      </c>
      <c r="N37" s="26">
        <f>RTD(progId,,BINANCE_CANDLE,$A37,N$35,$D$34)</f>
        <v>13368</v>
      </c>
      <c r="O37" s="25">
        <f>RTD(progId,,BINANCE_CANDLE,$A37,O$35,$D$34)</f>
        <v>43272.77524722222</v>
      </c>
      <c r="P37" s="28">
        <f>RTD(progId,,BINANCE_CANDLE,$A37,P$35,$D$34)</f>
        <v>52366074</v>
      </c>
      <c r="Q37" s="28">
        <f>RTD(progId,,BINANCE_CANDLE,$A37,Q$35,$D$34)</f>
        <v>52379441</v>
      </c>
    </row>
    <row r="38" spans="1:17" s="1" customFormat="1" x14ac:dyDescent="0.25">
      <c r="A38" s="23" t="s">
        <v>29</v>
      </c>
      <c r="B38" s="20">
        <f>RTD(progId,,BINANCE_CANDLE,$A38,B$35,$D$34)</f>
        <v>7.17E-6</v>
      </c>
      <c r="C38" s="20">
        <f>RTD(progId,,BINANCE_CANDLE,$A38,C$35,$D$34)</f>
        <v>7.2400000000000001E-6</v>
      </c>
      <c r="D38" s="20">
        <f>RTD(progId,,BINANCE_CANDLE,$A38,D$35,$D$34)</f>
        <v>7.1199999999999996E-6</v>
      </c>
      <c r="E38" s="20">
        <f>RTD(progId,,BINANCE_CANDLE,$A38,E$35,$D$34)</f>
        <v>7.1999999999999997E-6</v>
      </c>
      <c r="F38" s="24">
        <f>RTD(progId,,BINANCE_CANDLE,$A38,F$35,$D$34)</f>
        <v>43272.666666666664</v>
      </c>
      <c r="G38" s="24">
        <f>RTD(progId,,BINANCE_CANDLE,$A38,G$35,$D$34)</f>
        <v>43272.83333332176</v>
      </c>
      <c r="H38" s="20" t="b">
        <f>RTD(progId,,BINANCE_CANDLE,$A38,H$35,$D$34)</f>
        <v>0</v>
      </c>
      <c r="I38" s="26">
        <f>RTD(progId,,BINANCE_CANDLE,$A38,I$35,$D$34)</f>
        <v>298.56328172000002</v>
      </c>
      <c r="J38" s="26">
        <f>RTD(progId,,BINANCE_CANDLE,$A38,J$35,$D$34)</f>
        <v>41483246</v>
      </c>
      <c r="K38" s="26">
        <f>RTD(progId,,BINANCE_CANDLE,$A38,K$35,$D$34)</f>
        <v>23202516</v>
      </c>
      <c r="L38" s="26">
        <f>RTD(progId,,BINANCE_CANDLE,$A38,L$35,$D$34)</f>
        <v>167.13227093</v>
      </c>
      <c r="M38" s="20" t="str">
        <f>RTD(progId,,BINANCE_CANDLE,$A38,M$35,$D$34)</f>
        <v>FourHour</v>
      </c>
      <c r="N38" s="27">
        <f>RTD(progId,,BINANCE_CANDLE,$A38,N$35,$D$34)</f>
        <v>4472</v>
      </c>
      <c r="O38" s="25">
        <f>RTD(progId,,BINANCE_CANDLE,$A38,O$35,$D$34)</f>
        <v>43272.774856863427</v>
      </c>
      <c r="P38" s="28">
        <f>RTD(progId,,BINANCE_CANDLE,$A38,P$35,$D$34)</f>
        <v>30228071</v>
      </c>
      <c r="Q38" s="28">
        <f>RTD(progId,,BINANCE_CANDLE,$A38,Q$35,$D$34)</f>
        <v>30232542</v>
      </c>
    </row>
    <row r="39" spans="1:17" x14ac:dyDescent="0.25">
      <c r="I39" s="4"/>
      <c r="J39" s="5"/>
      <c r="K39" s="5"/>
    </row>
    <row r="40" spans="1:17" x14ac:dyDescent="0.25">
      <c r="I40" s="4"/>
      <c r="J40" s="5"/>
      <c r="K40" s="5"/>
    </row>
    <row r="41" spans="1:17" x14ac:dyDescent="0.25">
      <c r="I41" s="4"/>
      <c r="J41" s="5"/>
      <c r="K41" s="5"/>
    </row>
    <row r="42" spans="1:17" x14ac:dyDescent="0.25">
      <c r="I42" s="4"/>
      <c r="J42" s="5"/>
      <c r="K42" s="5"/>
    </row>
    <row r="43" spans="1:17" x14ac:dyDescent="0.25">
      <c r="I43" s="4"/>
      <c r="J43" s="5"/>
      <c r="K43" s="5"/>
    </row>
    <row r="45" spans="1:17" x14ac:dyDescent="0.25">
      <c r="I45" s="4"/>
      <c r="J45" s="5"/>
      <c r="K45" s="5"/>
    </row>
    <row r="46" spans="1:17" x14ac:dyDescent="0.25">
      <c r="I46" s="4"/>
      <c r="J46" s="5"/>
      <c r="K46" s="5"/>
    </row>
    <row r="47" spans="1:17" x14ac:dyDescent="0.25">
      <c r="I47" s="4"/>
      <c r="J47" s="5"/>
      <c r="K47" s="5"/>
    </row>
    <row r="48" spans="1:17" x14ac:dyDescent="0.25">
      <c r="I48" s="5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6"/>
      <c r="K52" s="5"/>
    </row>
    <row r="53" spans="9:11" x14ac:dyDescent="0.25">
      <c r="I53" s="4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6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5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7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5"/>
      <c r="J108" s="5"/>
      <c r="K108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sheetPr codeName="Sheet2"/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52</v>
      </c>
      <c r="F2" t="s">
        <v>53</v>
      </c>
      <c r="G2" t="s">
        <v>54</v>
      </c>
      <c r="H2" t="s">
        <v>55</v>
      </c>
    </row>
    <row r="3" spans="1:8" x14ac:dyDescent="0.25">
      <c r="A3" s="1" t="s">
        <v>5</v>
      </c>
      <c r="B3" s="2">
        <f>RTD(progId,,GDAX,$A3,B$2)</f>
        <v>524.37</v>
      </c>
      <c r="C3" s="2">
        <f>RTD(progId,,GDAX,$A3,C$2)</f>
        <v>524.38</v>
      </c>
      <c r="D3" s="2">
        <f>RTD(progId,,GDAX,$A3,D$2)</f>
        <v>524.37</v>
      </c>
      <c r="E3" s="2">
        <f>RTD(progId,,GDAX,$A3,E$2)</f>
        <v>532.67999999999995</v>
      </c>
      <c r="F3" s="2">
        <f>RTD(progId,,GDAX,$A3,F$2)</f>
        <v>544.23</v>
      </c>
      <c r="G3" s="2">
        <f>RTD(progId,,GDAX,$A3,G$2)</f>
        <v>521.5</v>
      </c>
      <c r="H3" s="2">
        <f>RTD(progId,,GDAX,$A3,H$2)</f>
        <v>53323.979076390002</v>
      </c>
    </row>
    <row r="4" spans="1:8" x14ac:dyDescent="0.25">
      <c r="A4" s="1" t="s">
        <v>6</v>
      </c>
      <c r="B4" s="2">
        <f>RTD(progId,,GDAX,$A4,B$2)</f>
        <v>6710.69</v>
      </c>
      <c r="C4" s="2">
        <f>RTD(progId,,GDAX,$A4,C$2)</f>
        <v>6710.7</v>
      </c>
      <c r="D4" s="2">
        <f>RTD(progId,,GDAX,$A4,D$2)</f>
        <v>6710.7</v>
      </c>
      <c r="E4" s="2">
        <f>RTD(progId,,GDAX,$A4,E$2)</f>
        <v>6711.55</v>
      </c>
      <c r="F4" s="2">
        <f>RTD(progId,,GDAX,$A4,F$2)</f>
        <v>6787</v>
      </c>
      <c r="G4" s="2">
        <f>RTD(progId,,GDAX,$A4,G$2)</f>
        <v>6682.3</v>
      </c>
      <c r="H4" s="2">
        <f>RTD(progId,,GDAX,$A4,H$2)</f>
        <v>4390.8098624599997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BINANCE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2018-06-21T22:36:22Z</dcterms:modified>
</cp:coreProperties>
</file>