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5FBFF042-2AF1-4E0B-B493-05FDDDE2A6C8}" xr6:coauthVersionLast="32" xr6:coauthVersionMax="32" xr10:uidLastSave="{00000000-0000-0000-0000-000000000000}"/>
  <bookViews>
    <workbookView xWindow="0" yWindow="0" windowWidth="24720" windowHeight="13620" xr2:uid="{FA204BA2-54FD-4EAD-B49B-FB8867D94DC8}"/>
  </bookViews>
  <sheets>
    <sheet name="Sheet1" sheetId="1" r:id="rId1"/>
  </sheets>
  <definedNames>
    <definedName name="BINANCE">Sheet1!$A$8</definedName>
    <definedName name="GDAX">Sheet1!$A$3</definedName>
    <definedName name="progId">Sheet1!$A$1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 s="1"/>
  <c r="I24" i="1" s="1"/>
  <c r="I25" i="1" s="1"/>
  <c r="I26" i="1" s="1"/>
  <c r="C22" i="1"/>
  <c r="D13" i="1"/>
  <c r="D16" i="1"/>
  <c r="E16" i="1"/>
  <c r="D15" i="1"/>
  <c r="E15" i="1"/>
  <c r="E13" i="1"/>
  <c r="D14" i="1"/>
  <c r="E14" i="1"/>
  <c r="H15" i="1"/>
  <c r="F13" i="1"/>
  <c r="G13" i="1"/>
  <c r="B13" i="1"/>
  <c r="C15" i="1"/>
  <c r="C13" i="1"/>
  <c r="J13" i="1"/>
  <c r="L15" i="1"/>
  <c r="B5" i="1"/>
  <c r="I16" i="1"/>
  <c r="B16" i="1"/>
  <c r="G16" i="1"/>
  <c r="C16" i="1"/>
  <c r="L14" i="1"/>
  <c r="L16" i="1"/>
  <c r="C14" i="1"/>
  <c r="K22" i="1"/>
  <c r="K16" i="1"/>
  <c r="J14" i="1"/>
  <c r="K13" i="1"/>
  <c r="B15" i="1"/>
  <c r="M14" i="1"/>
  <c r="N15" i="1"/>
  <c r="H16" i="1"/>
  <c r="M13" i="1"/>
  <c r="B14" i="1"/>
  <c r="H22" i="1"/>
  <c r="F16" i="1"/>
  <c r="G14" i="1"/>
  <c r="H13" i="1"/>
  <c r="O14" i="1"/>
  <c r="H21" i="1"/>
  <c r="K21" i="1"/>
  <c r="N16" i="1"/>
  <c r="J15" i="1"/>
  <c r="M15" i="1"/>
  <c r="N14" i="1"/>
  <c r="I13" i="1"/>
  <c r="O16" i="1"/>
  <c r="O13" i="1"/>
  <c r="I15" i="1"/>
  <c r="M16" i="1"/>
  <c r="F14" i="1"/>
  <c r="G22" i="1"/>
  <c r="K15" i="1"/>
  <c r="G15" i="1"/>
  <c r="K14" i="1"/>
  <c r="H14" i="1"/>
  <c r="L13" i="1"/>
  <c r="J16" i="1"/>
  <c r="I14" i="1"/>
  <c r="O15" i="1"/>
  <c r="F15" i="1"/>
  <c r="N13" i="1"/>
  <c r="J22" i="1"/>
  <c r="J21" i="1"/>
  <c r="G21" i="1"/>
  <c r="C23" i="1" l="1"/>
  <c r="E11" i="1"/>
  <c r="E10" i="1"/>
  <c r="J23" i="1"/>
  <c r="E23" i="1"/>
  <c r="D12" i="1"/>
  <c r="K23" i="1"/>
  <c r="D23" i="1"/>
  <c r="E12" i="1"/>
  <c r="D11" i="1"/>
  <c r="D10" i="1"/>
  <c r="B10" i="1"/>
  <c r="C10" i="1"/>
  <c r="C12" i="1"/>
  <c r="G12" i="1"/>
  <c r="B12" i="1"/>
  <c r="B11" i="1"/>
  <c r="C11" i="1"/>
  <c r="O12" i="1"/>
  <c r="M11" i="1"/>
  <c r="B22" i="1"/>
  <c r="J11" i="1"/>
  <c r="I12" i="1"/>
  <c r="N12" i="1"/>
  <c r="D21" i="1"/>
  <c r="F12" i="1"/>
  <c r="F10" i="1"/>
  <c r="G23" i="1"/>
  <c r="A21" i="1"/>
  <c r="I11" i="1"/>
  <c r="D6" i="1"/>
  <c r="K11" i="1"/>
  <c r="H12" i="1"/>
  <c r="G10" i="1"/>
  <c r="H23" i="1"/>
  <c r="K10" i="1"/>
  <c r="A23" i="1"/>
  <c r="H10" i="1"/>
  <c r="B21" i="1"/>
  <c r="M12" i="1"/>
  <c r="K12" i="1"/>
  <c r="L10" i="1"/>
  <c r="F11" i="1"/>
  <c r="E22" i="1"/>
  <c r="J12" i="1"/>
  <c r="B6" i="1"/>
  <c r="I10" i="1"/>
  <c r="G11" i="1"/>
  <c r="O10" i="1"/>
  <c r="E21" i="1"/>
  <c r="C6" i="1"/>
  <c r="H11" i="1"/>
  <c r="L11" i="1"/>
  <c r="N10" i="1"/>
  <c r="M10" i="1"/>
  <c r="N11" i="1"/>
  <c r="L12" i="1"/>
  <c r="O11" i="1"/>
  <c r="B23" i="1"/>
  <c r="C5" i="1"/>
  <c r="D5" i="1"/>
  <c r="D22" i="1"/>
  <c r="J10" i="1"/>
  <c r="A22" i="1"/>
  <c r="G5" i="1" l="1"/>
  <c r="H5" i="1" s="1"/>
  <c r="C24" i="1"/>
  <c r="E24" i="1"/>
  <c r="D24" i="1"/>
  <c r="J24" i="1"/>
  <c r="K24" i="1"/>
  <c r="A24" i="1"/>
  <c r="G24" i="1"/>
  <c r="B24" i="1"/>
  <c r="H24" i="1"/>
  <c r="C25" i="1" l="1"/>
  <c r="E25" i="1"/>
  <c r="D25" i="1"/>
  <c r="K25" i="1"/>
  <c r="J25" i="1"/>
  <c r="H25" i="1"/>
  <c r="A25" i="1"/>
  <c r="B25" i="1"/>
  <c r="G25" i="1"/>
  <c r="C26" i="1" l="1"/>
  <c r="D26" i="1"/>
  <c r="E26" i="1"/>
  <c r="J26" i="1"/>
  <c r="K26" i="1"/>
  <c r="A26" i="1"/>
  <c r="B26" i="1"/>
  <c r="H26" i="1"/>
  <c r="G26" i="1"/>
</calcChain>
</file>

<file path=xl/sharedStrings.xml><?xml version="1.0" encoding="utf-8"?>
<sst xmlns="http://schemas.openxmlformats.org/spreadsheetml/2006/main" count="49" uniqueCount="38">
  <si>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</si>
  <si>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</si>
  <si>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</si>
  <si>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</si>
  <si>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</si>
  <si>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</si>
  <si>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</si>
  <si>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</si>
  <si>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</si>
  <si>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</si>
  <si>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</si>
  <si>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</si>
  <si>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</si>
  <si>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</si>
  <si>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VWAP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</si>
  <si>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</si>
  <si>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</si>
  <si>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</si>
  <si>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</si>
  <si>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</si>
  <si>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</si>
  <si>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</si>
  <si>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</si>
  <si>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</si>
  <si>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</si>
  <si>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</si>
  <si>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</si>
  <si>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</si>
  <si>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</si>
  <si>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</si>
  <si>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</si>
  <si>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</si>
  <si>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Quote Depth</t>
  </si>
  <si>
    <t>Trade Depth</t>
  </si>
  <si>
    <t>ApiKey</t>
  </si>
  <si>
    <t>ApiSecret</t>
  </si>
  <si>
    <t>************</t>
  </si>
  <si>
    <t>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</si>
</sst>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0" fillId="3" borderId="2" xfId="1" applyNumberFormat="1" applyFont="1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43" fontId="0" fillId="0" borderId="0" xfId="1" applyNumberFormat="1" applyFont="1"/>
    <xf numFmtId="43" fontId="0" fillId="0" borderId="0" xfId="0" applyNumberFormat="1"/>
    <xf numFmtId="44" fontId="0" fillId="0" borderId="0" xfId="2" applyFont="1"/>
    <xf numFmtId="43" fontId="0" fillId="3" borderId="0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>
        <v>16157</v>
        <stp/>
        <stp>BINANCE</stp>
        <stp>ltcusdt</stp>
        <stp>TRADES</stp>
        <tr r="M12" s="1"/>
      </tp>
      <tp>
        <v>91101</v>
        <stp/>
        <stp>BINANCE</stp>
        <stp>ethusdt</stp>
        <stp>TRADES</stp>
        <tr r="M10" s="1"/>
      </tp>
      <tp>
        <v>180114</v>
        <stp/>
        <stp>BINANCE</stp>
        <stp>btcusdt</stp>
        <stp>TRADES</stp>
        <tr r="M11" s="1"/>
      </tp>
      <tp>
        <v>15511</v>
        <stp/>
        <stp>BINANCE</stp>
        <stp>xrpusdt</stp>
        <stp>TRADES</stp>
        <tr r="M13" s="1"/>
      </tp>
      <tp>
        <v>1815881779</v>
        <stp/>
        <stp>BINANCE</stp>
        <stp>trxbtc</stp>
        <stp>VOL</stp>
        <tr r="K16" s="1"/>
      </tp>
      <tp>
        <v>26959600</v>
        <stp/>
        <stp>BINANCE</stp>
        <stp>xrpbtc</stp>
        <stp>VOL</stp>
        <tr r="K15" s="1"/>
      </tp>
      <tp>
        <v>353793.76</v>
        <stp/>
        <stp>BINANCE</stp>
        <stp>neobtc</stp>
        <stp>VOL</stp>
        <tr r="K14" s="1"/>
      </tp>
      <tp>
        <v>-4.1439999999999998E-2</v>
        <stp/>
        <stp>BINANCE</stp>
        <stp>ltcusdt</stp>
        <stp>PRICE%</stp>
        <tr r="N12" s="1"/>
      </tp>
      <tp>
        <v>-2.8740000000000002E-2</v>
        <stp/>
        <stp>BINANCE</stp>
        <stp>btcusdt</stp>
        <stp>PRICE%</stp>
        <tr r="N11" s="1"/>
      </tp>
      <tp>
        <v>-3.9469999999999998E-2</v>
        <stp/>
        <stp>BINANCE</stp>
        <stp>ethusdt</stp>
        <stp>PRICE%</stp>
        <tr r="N10" s="1"/>
      </tp>
      <tp>
        <v>-4.548E-2</v>
        <stp/>
        <stp>BINANCE</stp>
        <stp>xrpusdt</stp>
        <stp>PRICE%</stp>
        <tr r="N13" s="1"/>
      </tp>
      <tp>
        <v>9.2399999999999996E-6</v>
        <stp/>
        <stp>BINANCE</stp>
        <stp>trxbtc</stp>
        <stp>LOW</stp>
        <tr r="B16" s="1"/>
      </tp>
      <tp>
        <v>8.0000000000000007E-5</v>
        <stp/>
        <stp>BINANCE</stp>
        <stp>xrpbtc</stp>
        <stp>LOW</stp>
        <tr r="B15" s="1"/>
      </tp>
      <tp>
        <v>7.2110000000000004E-3</v>
        <stp/>
        <stp>BINANCE</stp>
        <stp>neobtc</stp>
        <stp>LOW</stp>
        <tr r="B14" s="1"/>
      </tp>
      <tp>
        <v>7.26E-3</v>
        <stp/>
        <stp>BINANCE</stp>
        <stp>neobtc</stp>
        <stp>ASK</stp>
        <tr r="I14" s="1"/>
      </tp>
      <tp>
        <v>8.051E-5</v>
        <stp/>
        <stp>BINANCE</stp>
        <stp>xrpbtc</stp>
        <stp>ASK</stp>
        <tr r="I15" s="1"/>
      </tp>
      <tp>
        <v>9.4800000000000007E-6</v>
        <stp/>
        <stp>BINANCE</stp>
        <stp>trxbtc</stp>
        <stp>ASK</stp>
        <tr r="I16" s="1"/>
      </tp>
      <tp>
        <v>9.4700000000000008E-6</v>
        <stp/>
        <stp>BINANCE</stp>
        <stp>trxbtc</stp>
        <stp>BID</stp>
        <tr r="G16" s="1"/>
      </tp>
      <tp>
        <v>8.0500000000000005E-5</v>
        <stp/>
        <stp>BINANCE</stp>
        <stp>xrpbtc</stp>
        <stp>BID</stp>
        <tr r="G15" s="1"/>
      </tp>
      <tp>
        <v>7.2509999999999996E-3</v>
        <stp/>
        <stp>BINANCE</stp>
        <stp>neobtc</stp>
        <stp>BID</stp>
        <tr r="G14" s="1"/>
      </tp>
      <tp>
        <v>-3.1780000000000003E-2</v>
        <stp/>
        <stp>BINANCE</stp>
        <stp>xrpusdt</stp>
        <stp>PRICE_CHANGE</stp>
        <tr r="O13" s="1"/>
      </tp>
      <tp t="s">
        <v>&lt;?&gt;</v>
        <stp/>
        <stp>BINANCE</stp>
        <stp>ltcusdt</stp>
        <stp>CLOSE</stp>
        <tr r="D12" s="1"/>
      </tp>
      <tp t="s">
        <v>&lt;?&gt;</v>
        <stp/>
        <stp>BINANCE</stp>
        <stp>btcusdt</stp>
        <stp>CLOSE</stp>
        <tr r="D11" s="1"/>
      </tp>
      <tp>
        <v>583</v>
        <stp/>
        <stp>BINANCE</stp>
        <stp>xrpbtc</stp>
        <stp>BID_SIZE</stp>
        <tr r="F15" s="1"/>
      </tp>
      <tp>
        <v>-5.76</v>
        <stp/>
        <stp>BINANCE</stp>
        <stp>ltcusdt</stp>
        <stp>PRICE_CHANGE</stp>
        <tr r="O12" s="1"/>
      </tp>
      <tp>
        <v>-245</v>
        <stp/>
        <stp>BINANCE</stp>
        <stp>btcusdt</stp>
        <stp>PRICE_CHANGE</stp>
        <tr r="O11" s="1"/>
      </tp>
      <tp>
        <v>-28.22</v>
        <stp/>
        <stp>BINANCE</stp>
        <stp>ethusdt</stp>
        <stp>PRICE_CHANGE</stp>
        <tr r="O10" s="1"/>
      </tp>
      <tp>
        <v>0.15</v>
        <stp/>
        <stp>BINANCE</stp>
        <stp>ltcusdt</stp>
        <stp>Spread</stp>
        <tr r="H12" s="1"/>
      </tp>
      <tp>
        <v>0.94</v>
        <stp/>
        <stp>BINANCE</stp>
        <stp>ethusdt</stp>
        <stp>Spread</stp>
        <tr r="H10" s="1"/>
      </tp>
      <tp>
        <v>3.96</v>
        <stp/>
        <stp>BINANCE</stp>
        <stp>btcusdt</stp>
        <stp>Spread</stp>
        <tr r="H11" s="1"/>
      </tp>
      <tp>
        <v>4.8999999999999998E-4</v>
        <stp/>
        <stp>BINANCE</stp>
        <stp>xrpusdt</stp>
        <stp>Spread</stp>
        <tr r="H13" s="1"/>
      </tp>
      <tp t="s">
        <v>&lt;?&gt;</v>
        <stp/>
        <stp>BINANCE</stp>
        <stp>ethusdt</stp>
        <stp>CLOSE</stp>
        <tr r="D10" s="1"/>
      </tp>
      <tp>
        <v>0.70499999999999996</v>
        <stp/>
        <stp>BINANCE</stp>
        <stp>xrpusdt</stp>
        <stp>HIGH</stp>
        <tr r="C13" s="1"/>
      </tp>
      <tp t="s">
        <v>&lt;?&gt;</v>
        <stp/>
        <stp>BINANCE</stp>
        <stp>trxbtc</stp>
        <stp>CLOSE</stp>
        <tr r="D16" s="1"/>
      </tp>
      <tp t="s">
        <v>&lt;?&gt;</v>
        <stp/>
        <stp>BINANCE</stp>
        <stp>xrpbtc</stp>
        <stp>CLOSE</stp>
        <tr r="D15" s="1"/>
      </tp>
      <tp>
        <v>720.46</v>
        <stp/>
        <stp>BINANCE</stp>
        <stp>ethusdt</stp>
        <stp>HIGH</stp>
        <tr r="C10" s="1"/>
      </tp>
      <tp>
        <v>8595.31</v>
        <stp/>
        <stp>BINANCE</stp>
        <stp>btcusdt</stp>
        <stp>HIGH</stp>
        <tr r="C11" s="1"/>
      </tp>
      <tp>
        <v>139.53</v>
        <stp/>
        <stp>BINANCE</stp>
        <stp>ltcusdt</stp>
        <stp>HIGH</stp>
        <tr r="C12" s="1"/>
      </tp>
      <tp>
        <v>3</v>
        <stp/>
        <stp>BINANCE</stp>
        <stp>neobtc</stp>
        <stp>ASK_SIZE</stp>
        <tr r="J14" s="1"/>
      </tp>
      <tp>
        <v>4178</v>
        <stp/>
        <stp>BINANCE</stp>
        <stp>trxbtc</stp>
        <stp>BID_SIZE</stp>
        <tr r="F16" s="1"/>
      </tp>
      <tp t="s">
        <v>&lt;?&gt;</v>
        <stp/>
        <stp>BINANCE</stp>
        <stp>xrpusdt</stp>
        <stp>CLOSE</stp>
        <tr r="D13" s="1"/>
      </tp>
      <tp>
        <v>701.40768762000005</v>
        <stp/>
        <stp>BINANCE</stp>
        <stp>ethusdt</stp>
        <stp>VWAP</stp>
        <tr r="L10" s="1"/>
      </tp>
      <tp>
        <v>135.48956107999999</v>
        <stp/>
        <stp>BINANCE</stp>
        <stp>ltcusdt</stp>
        <stp>VWAP</stp>
        <tr r="L12" s="1"/>
      </tp>
      <tp>
        <v>8414.1575548700002</v>
        <stp/>
        <stp>BINANCE</stp>
        <stp>btcusdt</stp>
        <stp>VWAP</stp>
        <tr r="L11" s="1"/>
      </tp>
      <tp t="s">
        <v>&lt;?&gt;</v>
        <stp/>
        <stp>BINANCE</stp>
        <stp>xrpusdt</stp>
        <stp>OPEN</stp>
        <tr r="E13" s="1"/>
      </tp>
      <tp>
        <v>0.68132548000000004</v>
        <stp/>
        <stp>BINANCE</stp>
        <stp>xrpusdt</stp>
        <stp>VWAP</stp>
        <tr r="L13" s="1"/>
      </tp>
      <tp t="s">
        <v>&lt;?&gt;</v>
        <stp/>
        <stp>BINANCE</stp>
        <stp>ethusdt</stp>
        <stp>OPEN</stp>
        <tr r="E10" s="1"/>
      </tp>
      <tp t="s">
        <v>&lt;?&gt;</v>
        <stp/>
        <stp>BINANCE</stp>
        <stp>btcusdt</stp>
        <stp>OPEN</stp>
        <tr r="E11" s="1"/>
      </tp>
      <tp t="s">
        <v>&lt;?&gt;</v>
        <stp/>
        <stp>BINANCE</stp>
        <stp>ltcusdt</stp>
        <stp>OPEN</stp>
        <tr r="E12" s="1"/>
      </tp>
      <tp>
        <v>1.59</v>
        <stp/>
        <stp>BINANCE</stp>
        <stp>neobtc</stp>
        <stp>BID_SIZE</stp>
        <tr r="F14" s="1"/>
      </tp>
      <tp>
        <v>720829</v>
        <stp/>
        <stp>BINANCE</stp>
        <stp>trxbtc</stp>
        <stp>ASK_SIZE</stp>
        <tr r="J16" s="1"/>
      </tp>
      <tp>
        <v>191</v>
        <stp/>
        <stp>BINANCE</stp>
        <stp>xrpbtc</stp>
        <stp>ASK_SIZE</stp>
        <tr r="J15" s="1"/>
      </tp>
      <tp t="s">
        <v>&lt;?&gt;</v>
        <stp/>
        <stp>BINANCE</stp>
        <stp>neobtc</stp>
        <stp>CLOSE</stp>
        <tr r="D14" s="1"/>
      </tp>
      <tp>
        <v>176884</v>
        <stp/>
        <stp>BINANCE</stp>
        <stp>trxbtc</stp>
        <stp>TRADES</stp>
        <tr r="M16" s="1"/>
      </tp>
      <tp>
        <v>-1.8630000000000001E-2</v>
        <stp/>
        <stp>BINANCE</stp>
        <stp>trxbtc</stp>
        <stp>PRICE%</stp>
        <tr r="N16" s="1"/>
      </tp>
      <tp>
        <v>43888</v>
        <stp/>
        <stp>BINANCE</stp>
        <stp>xrpbtc</stp>
        <stp>TRADES</stp>
        <tr r="M15" s="1"/>
      </tp>
      <tp>
        <v>-1.685E-2</v>
        <stp/>
        <stp>BINANCE</stp>
        <stp>xrpbtc</stp>
        <stp>PRICE%</stp>
        <tr r="N15" s="1"/>
      </tp>
      <tp>
        <v>-4.6620000000000002E-2</v>
        <stp/>
        <stp>BINANCE</stp>
        <stp>neobtc</stp>
        <stp>PRICE%</stp>
        <tr r="N14" s="1"/>
      </tp>
      <tp>
        <v>61305</v>
        <stp/>
        <stp>BINANCE</stp>
        <stp>neobtc</stp>
        <stp>TRADES</stp>
        <tr r="M14" s="1"/>
      </tp>
      <tp>
        <v>685.95</v>
        <stp/>
        <stp>GDAX</stp>
        <stp>ETH-USD</stp>
        <stp>LAST_PRICE</stp>
        <tr r="D5" s="1"/>
      </tp>
      <tp>
        <v>8283.64</v>
        <stp/>
        <stp>GDAX</stp>
        <stp>BTC-USD</stp>
        <stp>LAST_PRICE</stp>
        <tr r="D6" s="1"/>
      </tp>
      <tp>
        <v>7.4530100000000004E-3</v>
        <stp/>
        <stp>BINANCE</stp>
        <stp>neobtc</stp>
        <stp>VWAP</stp>
        <tr r="L14" s="1"/>
      </tp>
      <tp>
        <v>-1.3799999999999999E-6</v>
        <stp/>
        <stp>BINANCE</stp>
        <stp>xrpbtc</stp>
        <stp>PRICE_CHANGE</stp>
        <tr r="O15" s="1"/>
      </tp>
      <tp>
        <v>1E-8</v>
        <stp/>
        <stp>BINANCE</stp>
        <stp>trxbtc</stp>
        <stp>Spread</stp>
        <tr r="H16" s="1"/>
      </tp>
      <tp>
        <v>722.39</v>
        <stp/>
        <stp>BINANCE</stp>
        <stp>xrpusdt</stp>
        <stp>BID_SIZE</stp>
        <tr r="F13" s="1"/>
      </tp>
      <tp>
        <v>9.8600000000000005E-6</v>
        <stp/>
        <stp>BINANCE</stp>
        <stp>trxbtc</stp>
        <stp>HIGH</stp>
        <tr r="C16" s="1"/>
      </tp>
      <tp>
        <v>42312.503799999999</v>
        <stp/>
        <stp>BINANCE</stp>
        <stp>ltcusdt</stp>
        <stp>VOL</stp>
        <tr r="K12" s="1"/>
      </tp>
      <tp>
        <v>0.66654999999999998</v>
        <stp/>
        <stp>BINANCE</stp>
        <stp>xrpusdt</stp>
        <stp>BID</stp>
        <tr r="G13" s="1"/>
      </tp>
      <tp>
        <v>11.94641</v>
        <stp/>
        <stp>BINANCE</stp>
        <stp>ltcusdt</stp>
        <stp>BID_SIZE</stp>
        <tr r="F12" s="1"/>
      </tp>
      <tp>
        <v>0.105168</v>
        <stp/>
        <stp>BINANCE</stp>
        <stp>btcusdt</stp>
        <stp>BID_SIZE</stp>
        <tr r="F11" s="1"/>
      </tp>
      <tp>
        <v>9.0627200000000006</v>
        <stp/>
        <stp>BINANCE</stp>
        <stp>ethusdt</stp>
        <stp>BID_SIZE</stp>
        <tr r="F10" s="1"/>
      </tp>
      <tp>
        <v>0.66703999999999997</v>
        <stp/>
        <stp>BINANCE</stp>
        <stp>xrpusdt</stp>
        <stp>ASK</stp>
        <tr r="I13" s="1"/>
      </tp>
      <tp t="s">
        <v>&lt;?&gt;</v>
        <stp/>
        <stp>BINANCE</stp>
        <stp>neobtc</stp>
        <stp>OPEN</stp>
        <tr r="E14" s="1"/>
      </tp>
      <tp>
        <v>8.2369999999999999E-5</v>
        <stp/>
        <stp>BINANCE</stp>
        <stp>xrpbtc</stp>
        <stp>HIGH</stp>
        <tr r="C15" s="1"/>
      </tp>
      <tp t="s">
        <v>&lt;?&gt;</v>
        <stp/>
        <stp>BINANCE</stp>
        <stp>ethusdt</stp>
        <stp>ASK_DEPTH_SIZE</stp>
        <stp>5</stp>
        <tr r="K26" s="1"/>
        <tr r="E26" s="1"/>
      </tp>
      <tp t="s">
        <v>&lt;?&gt;</v>
        <stp/>
        <stp>BINANCE</stp>
        <stp>ethusdt</stp>
        <stp>ASK_DEPTH_SIZE</stp>
        <stp>4</stp>
        <tr r="K25" s="1"/>
        <tr r="E25" s="1"/>
      </tp>
      <tp t="s">
        <v>&lt;?&gt;</v>
        <stp/>
        <stp>BINANCE</stp>
        <stp>ethusdt</stp>
        <stp>ASK_DEPTH_SIZE</stp>
        <stp>3</stp>
        <tr r="K24" s="1"/>
        <tr r="E24" s="1"/>
      </tp>
      <tp t="s">
        <v>&lt;?&gt;</v>
        <stp/>
        <stp>BINANCE</stp>
        <stp>ethusdt</stp>
        <stp>ASK_DEPTH_SIZE</stp>
        <stp>2</stp>
        <tr r="K23" s="1"/>
        <tr r="E23" s="1"/>
      </tp>
      <tp t="s">
        <v>&lt;?&gt;</v>
        <stp/>
        <stp>BINANCE</stp>
        <stp>ethusdt</stp>
        <stp>ASK_DEPTH_SIZE</stp>
        <stp>1</stp>
        <tr r="E22" s="1"/>
        <tr r="K22" s="1"/>
      </tp>
      <tp t="s">
        <v>&lt;?&gt;</v>
        <stp/>
        <stp>BINANCE</stp>
        <stp>ethusdt</stp>
        <stp>ASK_DEPTH_SIZE</stp>
        <stp>0</stp>
        <tr r="E21" s="1"/>
        <tr r="K21" s="1"/>
      </tp>
      <tp>
        <v>685.95</v>
        <stp/>
        <stp>GDAX</stp>
        <stp>ETH-USD</stp>
        <stp>BID</stp>
        <tr r="B5" s="1"/>
      </tp>
      <tp>
        <v>21907.509212000001</v>
        <stp/>
        <stp>BINANCE</stp>
        <stp>btcusdt</stp>
        <stp>VOL</stp>
        <tr r="K11" s="1"/>
      </tp>
      <tp>
        <v>0.66315999999999997</v>
        <stp/>
        <stp>BINANCE</stp>
        <stp>xrpusdt</stp>
        <stp>LOW</stp>
        <tr r="B13" s="1"/>
      </tp>
      <tp>
        <v>685.96</v>
        <stp/>
        <stp>GDAX</stp>
        <stp>ETH-USD</stp>
        <stp>ASK</stp>
        <tr r="C5" s="1"/>
      </tp>
      <tp>
        <v>1E-8</v>
        <stp/>
        <stp>BINANCE</stp>
        <stp>xrpbtc</stp>
        <stp>Spread</stp>
        <tr r="H15" s="1"/>
      </tp>
      <tp>
        <v>96341.859070000006</v>
        <stp/>
        <stp>BINANCE</stp>
        <stp>ethusdt</stp>
        <stp>VOL</stp>
        <tr r="K10" s="1"/>
      </tp>
      <tp>
        <v>8283.65</v>
        <stp/>
        <stp>GDAX</stp>
        <stp>BTC-USD</stp>
        <stp>ASK</stp>
        <tr r="C6" s="1"/>
      </tp>
      <tp>
        <v>-1.8E-7</v>
        <stp/>
        <stp>BINANCE</stp>
        <stp>trxbtc</stp>
        <stp>PRICE_CHANGE</stp>
        <tr r="O16" s="1"/>
      </tp>
      <tp>
        <v>8283.64</v>
        <stp/>
        <stp>GDAX</stp>
        <stp>BTC-USD</stp>
        <stp>BID</stp>
        <tr r="B6" s="1"/>
      </tp>
      <tp>
        <v>8251.23</v>
        <stp/>
        <stp>BINANCE</stp>
        <stp>btcusdt</stp>
        <stp>LOW</stp>
        <tr r="B11" s="1"/>
      </tp>
      <tp>
        <v>133.08000000000001</v>
        <stp/>
        <stp>BINANCE</stp>
        <stp>ltcusdt</stp>
        <stp>BID</stp>
        <tr r="G12" s="1"/>
      </tp>
      <tp>
        <v>7531885.2999999998</v>
        <stp/>
        <stp>BINANCE</stp>
        <stp>xrpusdt</stp>
        <stp>VOL</stp>
        <tr r="K13" s="1"/>
      </tp>
      <tp t="s">
        <v>&lt;?&gt;</v>
        <stp/>
        <stp>BINANCE</stp>
        <stp>xrpbtc</stp>
        <stp>OPEN</stp>
        <tr r="E15" s="1"/>
      </tp>
      <tp>
        <v>1.45556</v>
        <stp/>
        <stp>BINANCE</stp>
        <stp>ethusdt</stp>
        <stp>BID_DEPTH_SIZE</stp>
        <stp>5</stp>
        <tr r="G26" s="1"/>
        <tr r="A26" s="1"/>
      </tp>
      <tp>
        <v>0</v>
        <stp/>
        <stp>BINANCE</stp>
        <stp>ethusdt</stp>
        <stp>BID_DEPTH_SIZE</stp>
        <stp>4</stp>
        <tr r="G25" s="1"/>
        <tr r="A25" s="1"/>
      </tp>
      <tp>
        <v>0</v>
        <stp/>
        <stp>BINANCE</stp>
        <stp>ethusdt</stp>
        <stp>BID_DEPTH_SIZE</stp>
        <stp>3</stp>
        <tr r="G24" s="1"/>
        <tr r="A24" s="1"/>
      </tp>
      <tp>
        <v>0.23723</v>
        <stp/>
        <stp>BINANCE</stp>
        <stp>ethusdt</stp>
        <stp>BID_DEPTH_SIZE</stp>
        <stp>2</stp>
        <tr r="A23" s="1"/>
        <tr r="G23" s="1"/>
      </tp>
      <tp>
        <v>0.84128999999999998</v>
        <stp/>
        <stp>BINANCE</stp>
        <stp>ethusdt</stp>
        <stp>BID_DEPTH_SIZE</stp>
        <stp>1</stp>
        <tr r="A22" s="1"/>
        <tr r="G22" s="1"/>
      </tp>
      <tp>
        <v>3.1796500000000001</v>
        <stp/>
        <stp>BINANCE</stp>
        <stp>ethusdt</stp>
        <stp>BID_DEPTH_SIZE</stp>
        <stp>0</stp>
        <tr r="A21" s="1"/>
        <tr r="G21" s="1"/>
      </tp>
      <tp>
        <v>133.22999999999999</v>
        <stp/>
        <stp>BINANCE</stp>
        <stp>ltcusdt</stp>
        <stp>ASK</stp>
        <tr r="I12" s="1"/>
      </tp>
      <tp>
        <v>-3.5500000000000001E-4</v>
        <stp/>
        <stp>BINANCE</stp>
        <stp>neobtc</stp>
        <stp>PRICE_CHANGE</stp>
        <tr r="O14" s="1"/>
      </tp>
      <tp>
        <v>687.13</v>
        <stp/>
        <stp>BINANCE</stp>
        <stp>ethusdt</stp>
        <stp>BID_DEPTH</stp>
        <stp>1</stp>
        <tr r="B22" s="1"/>
        <tr r="H22" s="1"/>
      </tp>
      <tp>
        <v>688</v>
        <stp/>
        <stp>BINANCE</stp>
        <stp>ethusdt</stp>
        <stp>BID_DEPTH</stp>
        <stp>0</stp>
        <tr r="B21" s="1"/>
        <tr r="H21" s="1"/>
      </tp>
      <tp>
        <v>685.86</v>
        <stp/>
        <stp>BINANCE</stp>
        <stp>ethusdt</stp>
        <stp>BID_DEPTH</stp>
        <stp>3</stp>
        <tr r="H24" s="1"/>
        <tr r="B24" s="1"/>
      </tp>
      <tp>
        <v>686.27</v>
        <stp/>
        <stp>BINANCE</stp>
        <stp>ethusdt</stp>
        <stp>BID_DEPTH</stp>
        <stp>2</stp>
        <tr r="B23" s="1"/>
        <tr r="H23" s="1"/>
      </tp>
      <tp>
        <v>683.31</v>
        <stp/>
        <stp>BINANCE</stp>
        <stp>ethusdt</stp>
        <stp>BID_DEPTH</stp>
        <stp>5</stp>
        <tr r="H26" s="1"/>
        <tr r="B26" s="1"/>
      </tp>
      <tp>
        <v>683.88</v>
        <stp/>
        <stp>BINANCE</stp>
        <stp>ethusdt</stp>
        <stp>BID_DEPTH</stp>
        <stp>4</stp>
        <tr r="B25" s="1"/>
        <tr r="H25" s="1"/>
      </tp>
      <tp>
        <v>9.0000000000000002E-6</v>
        <stp/>
        <stp>BINANCE</stp>
        <stp>neobtc</stp>
        <stp>Spread</stp>
        <tr r="H14" s="1"/>
      </tp>
      <tp>
        <v>8.0939999999999994E-5</v>
        <stp/>
        <stp>BINANCE</stp>
        <stp>xrpbtc</stp>
        <stp>VWAP</stp>
        <tr r="L15" s="1"/>
      </tp>
      <tp t="s">
        <v>&lt;?&gt;</v>
        <stp/>
        <stp>BINANCE</stp>
        <stp>ethusdt</stp>
        <stp>ASK_DEPTH</stp>
        <stp>4</stp>
        <tr r="J25" s="1"/>
        <tr r="D25" s="1"/>
      </tp>
      <tp t="s">
        <v>&lt;?&gt;</v>
        <stp/>
        <stp>BINANCE</stp>
        <stp>ethusdt</stp>
        <stp>ASK_DEPTH</stp>
        <stp>5</stp>
        <tr r="J26" s="1"/>
        <tr r="D26" s="1"/>
      </tp>
      <tp t="s">
        <v>&lt;?&gt;</v>
        <stp/>
        <stp>BINANCE</stp>
        <stp>ethusdt</stp>
        <stp>ASK_DEPTH</stp>
        <stp>2</stp>
        <tr r="D23" s="1"/>
        <tr r="J23" s="1"/>
      </tp>
      <tp t="s">
        <v>&lt;?&gt;</v>
        <stp/>
        <stp>BINANCE</stp>
        <stp>ethusdt</stp>
        <stp>ASK_DEPTH</stp>
        <stp>3</stp>
        <tr r="J24" s="1"/>
        <tr r="D24" s="1"/>
      </tp>
      <tp>
        <v>689.02</v>
        <stp/>
        <stp>BINANCE</stp>
        <stp>ethusdt</stp>
        <stp>ASK_DEPTH</stp>
        <stp>0</stp>
        <tr r="D21" s="1"/>
        <tr r="J21" s="1"/>
      </tp>
      <tp>
        <v>689.11</v>
        <stp/>
        <stp>BINANCE</stp>
        <stp>ethusdt</stp>
        <stp>ASK_DEPTH</stp>
        <stp>1</stp>
        <tr r="D22" s="1"/>
        <tr r="J22" s="1"/>
      </tp>
      <tp>
        <v>682.2</v>
        <stp/>
        <stp>BINANCE</stp>
        <stp>ethusdt</stp>
        <stp>LOW</stp>
        <tr r="B10" s="1"/>
      </tp>
      <tp>
        <v>685.8</v>
        <stp/>
        <stp>BINANCE</stp>
        <stp>ethusdt</stp>
        <stp>BID</stp>
        <tr r="G10" s="1"/>
      </tp>
      <tp>
        <v>6845.71</v>
        <stp/>
        <stp>BINANCE</stp>
        <stp>xrpusdt</stp>
        <stp>ASK_SIZE</stp>
        <tr r="J13" s="1"/>
      </tp>
      <tp>
        <v>9.55E-6</v>
        <stp/>
        <stp>BINANCE</stp>
        <stp>trxbtc</stp>
        <stp>VWAP</stp>
        <tr r="L16" s="1"/>
      </tp>
      <tp>
        <v>686.74</v>
        <stp/>
        <stp>BINANCE</stp>
        <stp>ethusdt</stp>
        <stp>ASK</stp>
        <tr r="I10" s="1"/>
      </tp>
      <tp t="s">
        <v>&lt;?&gt;</v>
        <stp/>
        <stp>BINANCE</stp>
        <stp>trxbtc</stp>
        <stp>OPEN</stp>
        <tr r="E16" s="1"/>
      </tp>
      <tp>
        <v>8280</v>
        <stp/>
        <stp>BINANCE</stp>
        <stp>btcusdt</stp>
        <stp>ASK</stp>
        <tr r="I11" s="1"/>
      </tp>
      <tp>
        <v>132.01</v>
        <stp/>
        <stp>BINANCE</stp>
        <stp>ltcusdt</stp>
        <stp>LOW</stp>
        <tr r="B12" s="1"/>
      </tp>
      <tp>
        <v>8276.0400000000009</v>
        <stp/>
        <stp>BINANCE</stp>
        <stp>btcusdt</stp>
        <stp>BID</stp>
        <tr r="G11" s="1"/>
      </tp>
      <tp>
        <v>7.7429999999999999E-3</v>
        <stp/>
        <stp>BINANCE</stp>
        <stp>neobtc</stp>
        <stp>HIGH</stp>
        <tr r="C14" s="1"/>
      </tp>
      <tp>
        <v>0.50599000000000005</v>
        <stp/>
        <stp>BINANCE</stp>
        <stp>ethusdt</stp>
        <stp>ASK_SIZE</stp>
        <tr r="J10" s="1"/>
      </tp>
      <tp>
        <v>4.0000000000000003E-5</v>
        <stp/>
        <stp>BINANCE</stp>
        <stp>ltcusdt</stp>
        <stp>ASK_SIZE</stp>
        <tr r="J12" s="1"/>
      </tp>
      <tp>
        <v>7.6244310000000004</v>
        <stp/>
        <stp>BINANCE</stp>
        <stp>btcusdt</stp>
        <stp>ASK_SIZE</stp>
        <tr r="J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9:O17" totalsRowShown="0" dataDxfId="31" dataCellStyle="Comma">
  <autoFilter ref="A9:O17" xr:uid="{C4F49F7D-8667-4D6B-AD96-B004DDF9E1A6}"/>
  <tableColumns count="15">
    <tableColumn id="1" xr3:uid="{3DCAC593-21E4-456C-93D1-EEDC8340EA91}" name="Ticker"/>
    <tableColumn id="2" xr3:uid="{BD1F10D1-4516-437C-A019-01CE2442BC76}" name="LOW" dataDxfId="30" dataCellStyle="Comma">
      <calculatedColumnFormula>RTD(progId,,BINANCE,$A10,B$9)</calculatedColumnFormula>
    </tableColumn>
    <tableColumn id="3" xr3:uid="{91943E91-93A3-432F-90A1-9A812A7495A3}" name="HIGH" dataDxfId="29" dataCellStyle="Comma">
      <calculatedColumnFormula>RTD(progId,,BINANCE,$A10,C$9)</calculatedColumnFormula>
    </tableColumn>
    <tableColumn id="4" xr3:uid="{16B5E286-FCD6-42DD-AD70-936F5453E647}" name="CLOSE" dataDxfId="28" dataCellStyle="Comma">
      <calculatedColumnFormula>RTD(progId,,BINANCE,$A10,D$9)</calculatedColumnFormula>
    </tableColumn>
    <tableColumn id="15" xr3:uid="{67B2C544-857B-4123-809A-B920230BEECB}" name="OPEN" dataDxfId="27" dataCellStyle="Comma">
      <calculatedColumnFormula>RTD(progId,,BINANCE,$A10,E$9)</calculatedColumnFormula>
    </tableColumn>
    <tableColumn id="9" xr3:uid="{20BDBC22-B4AF-42A8-AAE5-B7ECB2022FC2}" name="BID_SIZE" dataDxfId="26" dataCellStyle="Comma">
      <calculatedColumnFormula>RTD(progId,,BINANCE,$A10,F$9)</calculatedColumnFormula>
    </tableColumn>
    <tableColumn id="7" xr3:uid="{ECAEA6E2-113E-4E1B-AC1E-0EC5CB822859}" name="BID" dataDxfId="25" dataCellStyle="Comma">
      <calculatedColumnFormula>RTD(progId,,BINANCE,$A10,G$9)</calculatedColumnFormula>
    </tableColumn>
    <tableColumn id="14" xr3:uid="{2B73FE2B-AD25-474E-A435-F857ECE61F97}" name="Spread" dataDxfId="24" dataCellStyle="Comma">
      <calculatedColumnFormula>RTD(progId,,BINANCE,$A10,H$9)</calculatedColumnFormula>
    </tableColumn>
    <tableColumn id="8" xr3:uid="{01343A1D-C841-40C5-A6D2-6BD0755AEFFD}" name="ASK" dataDxfId="23" dataCellStyle="Comma">
      <calculatedColumnFormula>RTD(progId,,BINANCE,$A10,I$9)</calculatedColumnFormula>
    </tableColumn>
    <tableColumn id="6" xr3:uid="{7441CD62-3DE6-428D-A648-DC43FCDEC43E}" name="ASK_SIZE" dataDxfId="22" dataCellStyle="Comma">
      <calculatedColumnFormula>RTD(progId,,BINANCE,$A10,J$9)</calculatedColumnFormula>
    </tableColumn>
    <tableColumn id="5" xr3:uid="{5886EA1E-E3A6-4210-AA96-061D82EA05DB}" name="VOL" dataDxfId="21" dataCellStyle="Comma">
      <calculatedColumnFormula>RTD(progId,,BINANCE,$A10,K$9)</calculatedColumnFormula>
    </tableColumn>
    <tableColumn id="10" xr3:uid="{ED72F41F-7448-4225-8EB2-C6126D47AA45}" name="VWAP" dataDxfId="20" dataCellStyle="Comma">
      <calculatedColumnFormula>RTD(progId,,BINANCE,$A10,L$9)</calculatedColumnFormula>
    </tableColumn>
    <tableColumn id="11" xr3:uid="{6F6174C4-E63C-47F0-9019-CB5FC0BB6E18}" name="TRADES" dataDxfId="19" dataCellStyle="Comma">
      <calculatedColumnFormula>RTD(progId,,BINANCE,$A10,M$9)</calculatedColumnFormula>
    </tableColumn>
    <tableColumn id="12" xr3:uid="{D83BB7C6-4C04-4806-AF73-A11C3BF0C421}" name="PRICE%" dataDxfId="18" dataCellStyle="Percent">
      <calculatedColumnFormula>RTD(progId,,BINANCE,$A10,N$9)</calculatedColumnFormula>
    </tableColumn>
    <tableColumn id="13" xr3:uid="{03DEA07C-BDA4-4374-813A-6502C8EC5BD0}" name="PRICE_CHANGE" dataDxfId="17" dataCellStyle="Comma">
      <calculatedColumnFormula>RTD(progId,,BINANCE,$A10,O$9)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4:D6" totalsRowShown="0" dataDxfId="16" dataCellStyle="Comma">
  <autoFilter ref="A4:D6" xr:uid="{580FE727-A11C-4ED9-9482-452D0F24BAD3}"/>
  <tableColumns count="4">
    <tableColumn id="1" xr3:uid="{9C68E037-DF9F-4856-B04D-2DCDFFB4E15E}" name="Ticker"/>
    <tableColumn id="2" xr3:uid="{8FAA28E5-F641-4937-ADD4-FAC56E0C4147}" name="BID" dataDxfId="15" dataCellStyle="Comma">
      <calculatedColumnFormula>RTD(progId,,GDAX,$A5,B$4)</calculatedColumnFormula>
    </tableColumn>
    <tableColumn id="3" xr3:uid="{041CD0D7-D375-4B88-8B1B-CD344CCDEB4E}" name="ASK" dataDxfId="14" dataCellStyle="Comma">
      <calculatedColumnFormula>RTD(progId,,GDAX,$A5,C$4)</calculatedColumnFormula>
    </tableColumn>
    <tableColumn id="4" xr3:uid="{5B81F177-A71A-4810-A2A9-102CFDC4A15D}" name="LAST_PRICE" dataDxfId="13" dataCellStyle="Comma">
      <calculatedColumnFormula>RTD(progId,,GDAX,$A5,D$4)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20:E26" totalsRowShown="0" dataDxfId="12" dataCellStyle="Comma">
  <autoFilter ref="A20:E26" xr:uid="{9B5750BD-A8BF-49B3-8CCE-E75F6CB95AEF}"/>
  <tableColumns count="5">
    <tableColumn id="1" xr3:uid="{024D3077-4CB4-423F-9919-17E1D03B62EF}" name="BID_DEPTH_SIZE" dataDxfId="11" dataCellStyle="Comma">
      <calculatedColumnFormula>RTD(progId,,BINANCE,$C$20,A$20,$C21)</calculatedColumnFormula>
    </tableColumn>
    <tableColumn id="2" xr3:uid="{A846FBD5-F5D1-42A6-9B15-E4F95F35D0D8}" name="BID_DEPTH" dataDxfId="10" dataCellStyle="Comma">
      <calculatedColumnFormula>RTD(progId,,BINANCE,$C$20,B$20,$C21)</calculatedColumnFormula>
    </tableColumn>
    <tableColumn id="3" xr3:uid="{61C19639-7D28-4B92-A8B2-CB2407C53DA3}" name="ethusdt" dataDxfId="9"/>
    <tableColumn id="4" xr3:uid="{26E73E79-2351-4AA2-B059-B8FBF5772528}" name="ASK_DEPTH" dataDxfId="8" dataCellStyle="Comma">
      <calculatedColumnFormula>RTD(progId,,BINANCE,$C$20,D$20,$C21)</calculatedColumnFormula>
    </tableColumn>
    <tableColumn id="5" xr3:uid="{4F75757B-DFD1-4B07-AFA1-EC3E611607E7}" name="ASK_DEPTH_SIZE" dataDxfId="7" dataCellStyle="Comma">
      <calculatedColumnFormula>RTD(progId,,BINANCE,$C$20,E$20,$C21)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0290AD-C5DD-4B76-B4F7-AEF1FACAA07B}" name="Table35" displayName="Table35" ref="G20:K26" totalsRowShown="0" dataDxfId="6" dataCellStyle="Comma">
  <autoFilter ref="G20:K26" xr:uid="{735B8BFE-9144-400D-A1CE-731051967131}"/>
  <tableColumns count="5">
    <tableColumn id="1" xr3:uid="{3FD9FA90-1358-4E48-A238-E9689DE6AD18}" name="BID_DEPTH_SIZE" dataDxfId="5" dataCellStyle="Comma">
      <calculatedColumnFormula>RTD(progId,,BINANCE,$C$20,G$20,$C21)</calculatedColumnFormula>
    </tableColumn>
    <tableColumn id="2" xr3:uid="{94DA87B2-BB20-4557-97B9-4C6BAC416595}" name="BID_DEPTH" dataDxfId="4" dataCellStyle="Comma">
      <calculatedColumnFormula>RTD(progId,,BINANCE,$C$20,H$20,$C21)</calculatedColumnFormula>
    </tableColumn>
    <tableColumn id="3" xr3:uid="{AB47819E-501C-468F-A828-30A628901BF9}" name="ethusdt" dataDxfId="3"/>
    <tableColumn id="4" xr3:uid="{7112BC43-BDBC-4A7D-88C8-EF8A10F0D375}" name="ASK_DEPTH" dataDxfId="2" dataCellStyle="Comma">
      <calculatedColumnFormula>RTD(progId,,BINANCE,$C$20,J$20,$C21)</calculatedColumnFormula>
    </tableColumn>
    <tableColumn id="5" xr3:uid="{844C175C-2C85-44FD-A14B-C37B6C8AD486}" name="ASK_DEPTH_SIZE" dataDxfId="1" dataCellStyle="Comma">
      <calculatedColumnFormula>RTD(progId,,BINANCE,$C$20,K$20,$C21)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dimension ref="A1:O121"/>
  <sheetViews>
    <sheetView tabSelected="1" workbookViewId="0">
      <selection activeCell="E11" sqref="E11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2.85546875" customWidth="1"/>
    <col min="4" max="4" width="9.28515625" customWidth="1"/>
    <col min="5" max="5" width="8" customWidth="1"/>
    <col min="6" max="6" width="10.85546875" bestFit="1" customWidth="1"/>
    <col min="7" max="7" width="10.85546875" style="1" bestFit="1" customWidth="1"/>
    <col min="8" max="8" width="13" bestFit="1" customWidth="1"/>
    <col min="9" max="9" width="9.5703125" bestFit="1" customWidth="1"/>
    <col min="10" max="10" width="11.28515625" bestFit="1" customWidth="1"/>
    <col min="11" max="11" width="18.140625" style="1" bestFit="1" customWidth="1"/>
    <col min="12" max="12" width="9.5703125" bestFit="1" customWidth="1"/>
    <col min="13" max="13" width="10" bestFit="1" customWidth="1"/>
    <col min="14" max="14" width="9.85546875" bestFit="1" customWidth="1"/>
    <col min="15" max="15" width="17" bestFit="1" customWidth="1"/>
    <col min="18" max="18" width="11.5703125" bestFit="1" customWidth="1"/>
  </cols>
  <sheetData>
    <row r="1" spans="1:15" ht="15.75" thickBot="1" x14ac:dyDescent="0.3">
      <c r="A1" s="3" t="s">
        <v>0</v>
      </c>
      <c r="B1" s="1"/>
      <c r="C1" s="1"/>
      <c r="D1" s="1"/>
      <c r="E1" s="1"/>
    </row>
    <row r="2" spans="1:15" x14ac:dyDescent="0.25">
      <c r="A2" s="1"/>
      <c r="B2" s="1"/>
      <c r="C2" s="1"/>
      <c r="D2" s="1"/>
      <c r="E2" s="1"/>
    </row>
    <row r="3" spans="1:15" x14ac:dyDescent="0.25">
      <c r="A3" s="1" t="s">
        <v>1</v>
      </c>
      <c r="B3" s="1"/>
      <c r="C3" s="1"/>
      <c r="D3" s="1"/>
      <c r="E3" s="1"/>
    </row>
    <row r="4" spans="1:15" x14ac:dyDescent="0.25">
      <c r="A4" s="1" t="s">
        <v>2</v>
      </c>
      <c r="B4" s="1" t="s">
        <v>3</v>
      </c>
      <c r="C4" s="1" t="s">
        <v>4</v>
      </c>
      <c r="D4" s="1" t="s">
        <v>5</v>
      </c>
      <c r="E4" s="1"/>
    </row>
    <row r="5" spans="1:15" x14ac:dyDescent="0.25">
      <c r="A5" s="1" t="s">
        <v>6</v>
      </c>
      <c r="B5" s="2">
        <f>RTD(progId,,GDAX,$A5,B$4)</f>
        <v>685.95</v>
      </c>
      <c r="C5" s="2">
        <f>RTD(progId,,GDAX,$A5,C$4)</f>
        <v>685.96</v>
      </c>
      <c r="D5" s="2">
        <f>RTD(progId,,GDAX,$A5,D$4)</f>
        <v>685.95</v>
      </c>
      <c r="E5" s="1"/>
      <c r="G5" s="13">
        <f>G10-C5</f>
        <v>-0.16000000000008185</v>
      </c>
      <c r="H5" s="14">
        <f>G5*G10* F10</f>
        <v>-994.43414016050872</v>
      </c>
    </row>
    <row r="6" spans="1:15" x14ac:dyDescent="0.25">
      <c r="A6" s="1" t="s">
        <v>7</v>
      </c>
      <c r="B6" s="2">
        <f>RTD(progId,,GDAX,$A6,B$4)</f>
        <v>8283.64</v>
      </c>
      <c r="C6" s="2">
        <f>RTD(progId,,GDAX,$A6,C$4)</f>
        <v>8283.65</v>
      </c>
      <c r="D6" s="2">
        <f>RTD(progId,,GDAX,$A6,D$4)</f>
        <v>8283.64</v>
      </c>
      <c r="E6" s="1"/>
    </row>
    <row r="7" spans="1:15" s="1" customFormat="1" x14ac:dyDescent="0.25">
      <c r="J7" s="15"/>
    </row>
    <row r="8" spans="1:15" x14ac:dyDescent="0.25">
      <c r="A8" s="1" t="s">
        <v>8</v>
      </c>
      <c r="B8" s="1" t="s">
        <v>34</v>
      </c>
      <c r="C8" t="s">
        <v>36</v>
      </c>
      <c r="D8" s="1" t="s">
        <v>35</v>
      </c>
      <c r="E8" s="1" t="s">
        <v>37</v>
      </c>
      <c r="F8" s="1"/>
    </row>
    <row r="9" spans="1:15" x14ac:dyDescent="0.25">
      <c r="A9" s="1" t="s">
        <v>2</v>
      </c>
      <c r="B9" s="1" t="s">
        <v>9</v>
      </c>
      <c r="C9" s="1" t="s">
        <v>10</v>
      </c>
      <c r="D9" s="1" t="s">
        <v>27</v>
      </c>
      <c r="E9" s="1" t="s">
        <v>11</v>
      </c>
      <c r="F9" s="1" t="s">
        <v>26</v>
      </c>
      <c r="G9" t="s">
        <v>3</v>
      </c>
      <c r="H9" s="1" t="s">
        <v>19</v>
      </c>
      <c r="I9" t="s">
        <v>4</v>
      </c>
      <c r="J9" t="s">
        <v>25</v>
      </c>
      <c r="K9" s="1" t="s">
        <v>20</v>
      </c>
      <c r="L9" t="s">
        <v>14</v>
      </c>
      <c r="M9" t="s">
        <v>16</v>
      </c>
      <c r="N9" t="s">
        <v>15</v>
      </c>
      <c r="O9" t="s">
        <v>17</v>
      </c>
    </row>
    <row r="10" spans="1:15" x14ac:dyDescent="0.25">
      <c r="A10" s="1" t="s">
        <v>12</v>
      </c>
      <c r="B10" s="2">
        <f>RTD(progId,,BINANCE,$A10,B$9)</f>
        <v>682.2</v>
      </c>
      <c r="C10" s="2">
        <f>RTD(progId,,BINANCE,$A10,C$9)</f>
        <v>720.46</v>
      </c>
      <c r="D10" s="2" t="str">
        <f>RTD(progId,,BINANCE,$A10,D$9)</f>
        <v>&lt;?&gt;</v>
      </c>
      <c r="E10" s="2" t="str">
        <f>RTD(progId,,BINANCE,$A10,E$9)</f>
        <v>&lt;?&gt;</v>
      </c>
      <c r="F10" s="2">
        <f>RTD(progId,,BINANCE,$A10,F$9)</f>
        <v>9.0627200000000006</v>
      </c>
      <c r="G10" s="2">
        <f>RTD(progId,,BINANCE,$A10,G$9)</f>
        <v>685.8</v>
      </c>
      <c r="H10" s="2">
        <f>RTD(progId,,BINANCE,$A10,H$9)</f>
        <v>0.94</v>
      </c>
      <c r="I10" s="2">
        <f>RTD(progId,,BINANCE,$A10,I$9)</f>
        <v>686.74</v>
      </c>
      <c r="J10" s="2">
        <f>RTD(progId,,BINANCE,$A10,J$9)</f>
        <v>0.50599000000000005</v>
      </c>
      <c r="K10" s="10">
        <f>RTD(progId,,BINANCE,$A10,K$9)</f>
        <v>96341.859070000006</v>
      </c>
      <c r="L10" s="2">
        <f>RTD(progId,,BINANCE,$A10,L$9)</f>
        <v>701.40768762000005</v>
      </c>
      <c r="M10" s="10">
        <f>RTD(progId,,BINANCE,$A10,M$9)</f>
        <v>91101</v>
      </c>
      <c r="N10" s="11">
        <f>RTD(progId,,BINANCE,$A10,N$9)</f>
        <v>-3.9469999999999998E-2</v>
      </c>
      <c r="O10" s="2">
        <f>RTD(progId,,BINANCE,$A10,O$9)</f>
        <v>-28.22</v>
      </c>
    </row>
    <row r="11" spans="1:15" x14ac:dyDescent="0.25">
      <c r="A11" s="1" t="s">
        <v>13</v>
      </c>
      <c r="B11" s="2">
        <f>RTD(progId,,BINANCE,$A11,B$9)</f>
        <v>8251.23</v>
      </c>
      <c r="C11" s="2">
        <f>RTD(progId,,BINANCE,$A11,C$9)</f>
        <v>8595.31</v>
      </c>
      <c r="D11" s="2" t="str">
        <f>RTD(progId,,BINANCE,$A11,D$9)</f>
        <v>&lt;?&gt;</v>
      </c>
      <c r="E11" s="2" t="str">
        <f>RTD(progId,,BINANCE,$A11,E$9)</f>
        <v>&lt;?&gt;</v>
      </c>
      <c r="F11" s="2">
        <f>RTD(progId,,BINANCE,$A11,F$9)</f>
        <v>0.105168</v>
      </c>
      <c r="G11" s="2">
        <f>RTD(progId,,BINANCE,$A11,G$9)</f>
        <v>8276.0400000000009</v>
      </c>
      <c r="H11" s="2">
        <f>RTD(progId,,BINANCE,$A11,H$9)</f>
        <v>3.96</v>
      </c>
      <c r="I11" s="2">
        <f>RTD(progId,,BINANCE,$A11,I$9)</f>
        <v>8280</v>
      </c>
      <c r="J11" s="2">
        <f>RTD(progId,,BINANCE,$A11,J$9)</f>
        <v>7.6244310000000004</v>
      </c>
      <c r="K11" s="10">
        <f>RTD(progId,,BINANCE,$A11,K$9)</f>
        <v>21907.509212000001</v>
      </c>
      <c r="L11" s="2">
        <f>RTD(progId,,BINANCE,$A11,L$9)</f>
        <v>8414.1575548700002</v>
      </c>
      <c r="M11" s="10">
        <f>RTD(progId,,BINANCE,$A11,M$9)</f>
        <v>180114</v>
      </c>
      <c r="N11" s="11">
        <f>RTD(progId,,BINANCE,$A11,N$9)</f>
        <v>-2.8740000000000002E-2</v>
      </c>
      <c r="O11" s="2">
        <f>RTD(progId,,BINANCE,$A11,O$9)</f>
        <v>-245</v>
      </c>
    </row>
    <row r="12" spans="1:15" x14ac:dyDescent="0.25">
      <c r="A12" t="s">
        <v>18</v>
      </c>
      <c r="B12" s="2">
        <f>RTD(progId,,BINANCE,$A12,B$9)</f>
        <v>132.01</v>
      </c>
      <c r="C12" s="2">
        <f>RTD(progId,,BINANCE,$A12,C$9)</f>
        <v>139.53</v>
      </c>
      <c r="D12" s="2" t="str">
        <f>RTD(progId,,BINANCE,$A12,D$9)</f>
        <v>&lt;?&gt;</v>
      </c>
      <c r="E12" s="2" t="str">
        <f>RTD(progId,,BINANCE,$A12,E$9)</f>
        <v>&lt;?&gt;</v>
      </c>
      <c r="F12" s="2">
        <f>RTD(progId,,BINANCE,$A12,F$9)</f>
        <v>11.94641</v>
      </c>
      <c r="G12" s="2">
        <f>RTD(progId,,BINANCE,$A12,G$9)</f>
        <v>133.08000000000001</v>
      </c>
      <c r="H12" s="2">
        <f>RTD(progId,,BINANCE,$A12,H$9)</f>
        <v>0.15</v>
      </c>
      <c r="I12" s="2">
        <f>RTD(progId,,BINANCE,$A12,I$9)</f>
        <v>133.22999999999999</v>
      </c>
      <c r="J12" s="2">
        <f>RTD(progId,,BINANCE,$A12,J$9)</f>
        <v>4.0000000000000003E-5</v>
      </c>
      <c r="K12" s="10">
        <f>RTD(progId,,BINANCE,$A12,K$9)</f>
        <v>42312.503799999999</v>
      </c>
      <c r="L12" s="2">
        <f>RTD(progId,,BINANCE,$A12,L$9)</f>
        <v>135.48956107999999</v>
      </c>
      <c r="M12" s="10">
        <f>RTD(progId,,BINANCE,$A12,M$9)</f>
        <v>16157</v>
      </c>
      <c r="N12" s="11">
        <f>RTD(progId,,BINANCE,$A12,N$9)</f>
        <v>-4.1439999999999998E-2</v>
      </c>
      <c r="O12" s="2">
        <f>RTD(progId,,BINANCE,$A12,O$9)</f>
        <v>-5.76</v>
      </c>
    </row>
    <row r="13" spans="1:15" x14ac:dyDescent="0.25">
      <c r="A13" t="s">
        <v>28</v>
      </c>
      <c r="B13" s="2">
        <f>RTD(progId,,BINANCE,$A13,B$9)</f>
        <v>0.66315999999999997</v>
      </c>
      <c r="C13" s="2">
        <f>RTD(progId,,BINANCE,$A13,C$9)</f>
        <v>0.70499999999999996</v>
      </c>
      <c r="D13" s="2" t="str">
        <f>RTD(progId,,BINANCE,$A13,D$9)</f>
        <v>&lt;?&gt;</v>
      </c>
      <c r="E13" s="12" t="str">
        <f>RTD(progId,,BINANCE,$A13,E$9)</f>
        <v>&lt;?&gt;</v>
      </c>
      <c r="F13" s="10">
        <f>RTD(progId,,BINANCE,$A13,F$9)</f>
        <v>722.39</v>
      </c>
      <c r="G13" s="2">
        <f>RTD(progId,,BINANCE,$A13,G$9)</f>
        <v>0.66654999999999998</v>
      </c>
      <c r="H13" s="2">
        <f>RTD(progId,,BINANCE,$A13,H$9)</f>
        <v>4.8999999999999998E-4</v>
      </c>
      <c r="I13" s="2">
        <f>RTD(progId,,BINANCE,$A13,I$9)</f>
        <v>0.66703999999999997</v>
      </c>
      <c r="J13" s="2">
        <f>RTD(progId,,BINANCE,$A13,J$9)</f>
        <v>6845.71</v>
      </c>
      <c r="K13" s="10">
        <f>RTD(progId,,BINANCE,$A13,K$9)</f>
        <v>7531885.2999999998</v>
      </c>
      <c r="L13" s="2">
        <f>RTD(progId,,BINANCE,$A13,L$9)</f>
        <v>0.68132548000000004</v>
      </c>
      <c r="M13" s="10">
        <f>RTD(progId,,BINANCE,$A13,M$9)</f>
        <v>15511</v>
      </c>
      <c r="N13" s="11">
        <f>RTD(progId,,BINANCE,$A13,N$9)</f>
        <v>-4.548E-2</v>
      </c>
      <c r="O13" s="2">
        <f>RTD(progId,,BINANCE,$A13,O$9)</f>
        <v>-3.1780000000000003E-2</v>
      </c>
    </row>
    <row r="14" spans="1:15" s="1" customFormat="1" x14ac:dyDescent="0.25">
      <c r="A14" s="1" t="s">
        <v>29</v>
      </c>
      <c r="B14" s="2">
        <f>RTD(progId,,BINANCE,$A14,B$9)</f>
        <v>7.2110000000000004E-3</v>
      </c>
      <c r="C14" s="2">
        <f>RTD(progId,,BINANCE,$A14,C$9)</f>
        <v>7.7429999999999999E-3</v>
      </c>
      <c r="D14" s="2" t="str">
        <f>RTD(progId,,BINANCE,$A14,D$9)</f>
        <v>&lt;?&gt;</v>
      </c>
      <c r="E14" s="12" t="str">
        <f>RTD(progId,,BINANCE,$A14,E$9)</f>
        <v>&lt;?&gt;</v>
      </c>
      <c r="F14" s="10">
        <f>RTD(progId,,BINANCE,$A14,F$9)</f>
        <v>1.59</v>
      </c>
      <c r="G14" s="2">
        <f>RTD(progId,,BINANCE,$A14,G$9)</f>
        <v>7.2509999999999996E-3</v>
      </c>
      <c r="H14" s="2">
        <f>RTD(progId,,BINANCE,$A14,H$9)</f>
        <v>9.0000000000000002E-6</v>
      </c>
      <c r="I14" s="2">
        <f>RTD(progId,,BINANCE,$A14,I$9)</f>
        <v>7.26E-3</v>
      </c>
      <c r="J14" s="2">
        <f>RTD(progId,,BINANCE,$A14,J$9)</f>
        <v>3</v>
      </c>
      <c r="K14" s="10">
        <f>RTD(progId,,BINANCE,$A14,K$9)</f>
        <v>353793.76</v>
      </c>
      <c r="L14" s="2">
        <f>RTD(progId,,BINANCE,$A14,L$9)</f>
        <v>7.4530100000000004E-3</v>
      </c>
      <c r="M14" s="10">
        <f>RTD(progId,,BINANCE,$A14,M$9)</f>
        <v>61305</v>
      </c>
      <c r="N14" s="11">
        <f>RTD(progId,,BINANCE,$A14,N$9)</f>
        <v>-4.6620000000000002E-2</v>
      </c>
      <c r="O14" s="2">
        <f>RTD(progId,,BINANCE,$A14,O$9)</f>
        <v>-3.5500000000000001E-4</v>
      </c>
    </row>
    <row r="15" spans="1:15" s="1" customFormat="1" x14ac:dyDescent="0.25">
      <c r="A15" s="1" t="s">
        <v>30</v>
      </c>
      <c r="B15" s="2">
        <f>RTD(progId,,BINANCE,$A15,B$9)</f>
        <v>8.0000000000000007E-5</v>
      </c>
      <c r="C15" s="2">
        <f>RTD(progId,,BINANCE,$A15,C$9)</f>
        <v>8.2369999999999999E-5</v>
      </c>
      <c r="D15" s="2" t="str">
        <f>RTD(progId,,BINANCE,$A15,D$9)</f>
        <v>&lt;?&gt;</v>
      </c>
      <c r="E15" s="12" t="str">
        <f>RTD(progId,,BINANCE,$A15,E$9)</f>
        <v>&lt;?&gt;</v>
      </c>
      <c r="F15" s="10">
        <f>RTD(progId,,BINANCE,$A15,F$9)</f>
        <v>583</v>
      </c>
      <c r="G15" s="2">
        <f>RTD(progId,,BINANCE,$A15,G$9)</f>
        <v>8.0500000000000005E-5</v>
      </c>
      <c r="H15" s="2">
        <f>RTD(progId,,BINANCE,$A15,H$9)</f>
        <v>1E-8</v>
      </c>
      <c r="I15" s="2">
        <f>RTD(progId,,BINANCE,$A15,I$9)</f>
        <v>8.051E-5</v>
      </c>
      <c r="J15" s="2">
        <f>RTD(progId,,BINANCE,$A15,J$9)</f>
        <v>191</v>
      </c>
      <c r="K15" s="10">
        <f>RTD(progId,,BINANCE,$A15,K$9)</f>
        <v>26959600</v>
      </c>
      <c r="L15" s="2">
        <f>RTD(progId,,BINANCE,$A15,L$9)</f>
        <v>8.0939999999999994E-5</v>
      </c>
      <c r="M15" s="10">
        <f>RTD(progId,,BINANCE,$A15,M$9)</f>
        <v>43888</v>
      </c>
      <c r="N15" s="11">
        <f>RTD(progId,,BINANCE,$A15,N$9)</f>
        <v>-1.685E-2</v>
      </c>
      <c r="O15" s="2">
        <f>RTD(progId,,BINANCE,$A15,O$9)</f>
        <v>-1.3799999999999999E-6</v>
      </c>
    </row>
    <row r="16" spans="1:15" s="1" customFormat="1" x14ac:dyDescent="0.25">
      <c r="A16" s="1" t="s">
        <v>31</v>
      </c>
      <c r="B16" s="2">
        <f>RTD(progId,,BINANCE,$A16,B$9)</f>
        <v>9.2399999999999996E-6</v>
      </c>
      <c r="C16" s="2">
        <f>RTD(progId,,BINANCE,$A16,C$9)</f>
        <v>9.8600000000000005E-6</v>
      </c>
      <c r="D16" s="2" t="str">
        <f>RTD(progId,,BINANCE,$A16,D$9)</f>
        <v>&lt;?&gt;</v>
      </c>
      <c r="E16" s="12" t="str">
        <f>RTD(progId,,BINANCE,$A16,E$9)</f>
        <v>&lt;?&gt;</v>
      </c>
      <c r="F16" s="10">
        <f>RTD(progId,,BINANCE,$A16,F$9)</f>
        <v>4178</v>
      </c>
      <c r="G16" s="2">
        <f>RTD(progId,,BINANCE,$A16,G$9)</f>
        <v>9.4700000000000008E-6</v>
      </c>
      <c r="H16" s="2">
        <f>RTD(progId,,BINANCE,$A16,H$9)</f>
        <v>1E-8</v>
      </c>
      <c r="I16" s="2">
        <f>RTD(progId,,BINANCE,$A16,I$9)</f>
        <v>9.4800000000000007E-6</v>
      </c>
      <c r="J16" s="2">
        <f>RTD(progId,,BINANCE,$A16,J$9)</f>
        <v>720829</v>
      </c>
      <c r="K16" s="10">
        <f>RTD(progId,,BINANCE,$A16,K$9)</f>
        <v>1815881779</v>
      </c>
      <c r="L16" s="2">
        <f>RTD(progId,,BINANCE,$A16,L$9)</f>
        <v>9.55E-6</v>
      </c>
      <c r="M16" s="10">
        <f>RTD(progId,,BINANCE,$A16,M$9)</f>
        <v>176884</v>
      </c>
      <c r="N16" s="11">
        <f>RTD(progId,,BINANCE,$A16,N$9)</f>
        <v>-1.8630000000000001E-2</v>
      </c>
      <c r="O16" s="2">
        <f>RTD(progId,,BINANCE,$A16,O$9)</f>
        <v>-1.8E-7</v>
      </c>
    </row>
    <row r="17" spans="1:15" s="1" customFormat="1" x14ac:dyDescent="0.25">
      <c r="B17" s="2"/>
      <c r="C17" s="2"/>
      <c r="D17" s="2"/>
      <c r="E17" s="12"/>
      <c r="F17" s="10"/>
      <c r="G17" s="2"/>
      <c r="H17" s="2"/>
      <c r="I17" s="2"/>
      <c r="J17" s="2"/>
      <c r="K17" s="10"/>
      <c r="L17" s="2"/>
      <c r="M17" s="10"/>
      <c r="N17" s="11"/>
      <c r="O17" s="2"/>
    </row>
    <row r="19" spans="1:15" x14ac:dyDescent="0.25">
      <c r="A19" s="1" t="s">
        <v>8</v>
      </c>
      <c r="B19" t="s">
        <v>32</v>
      </c>
      <c r="G19" s="1" t="s">
        <v>8</v>
      </c>
      <c r="H19" s="1" t="s">
        <v>33</v>
      </c>
      <c r="I19" s="1"/>
      <c r="J19" s="1"/>
    </row>
    <row r="20" spans="1:15" x14ac:dyDescent="0.25">
      <c r="A20" t="s">
        <v>23</v>
      </c>
      <c r="B20" t="s">
        <v>21</v>
      </c>
      <c r="C20" s="1" t="s">
        <v>12</v>
      </c>
      <c r="D20" t="s">
        <v>22</v>
      </c>
      <c r="E20" t="s">
        <v>24</v>
      </c>
      <c r="G20" s="1" t="s">
        <v>23</v>
      </c>
      <c r="H20" s="1" t="s">
        <v>21</v>
      </c>
      <c r="I20" s="1" t="s">
        <v>12</v>
      </c>
      <c r="J20" s="1" t="s">
        <v>22</v>
      </c>
      <c r="K20" s="1" t="s">
        <v>24</v>
      </c>
    </row>
    <row r="21" spans="1:15" x14ac:dyDescent="0.25">
      <c r="A21" s="8">
        <f>RTD(progId,,BINANCE,$C$20,A$20,$C21)</f>
        <v>3.1796500000000001</v>
      </c>
      <c r="B21" s="8">
        <f>RTD(progId,,BINANCE,$C$20,B$20,$C21)</f>
        <v>688</v>
      </c>
      <c r="C21" s="9">
        <v>0</v>
      </c>
      <c r="D21" s="8">
        <f>RTD(progId,,BINANCE,$C$20,D$20,$C21)</f>
        <v>689.02</v>
      </c>
      <c r="E21" s="8" t="str">
        <f>RTD(progId,,BINANCE,$C$20,E$20,$C21)</f>
        <v>&lt;?&gt;</v>
      </c>
      <c r="G21" s="8">
        <f>RTD(progId,,BINANCE,$C$20,G$20,$C21)</f>
        <v>3.1796500000000001</v>
      </c>
      <c r="H21" s="8">
        <f>RTD(progId,,BINANCE,$C$20,H$20,$C21)</f>
        <v>688</v>
      </c>
      <c r="I21" s="9">
        <v>0</v>
      </c>
      <c r="J21" s="8">
        <f>RTD(progId,,BINANCE,$C$20,J$20,$C21)</f>
        <v>689.02</v>
      </c>
      <c r="K21" s="8" t="str">
        <f>RTD(progId,,BINANCE,$C$20,K$20,$C21)</f>
        <v>&lt;?&gt;</v>
      </c>
    </row>
    <row r="22" spans="1:15" x14ac:dyDescent="0.25">
      <c r="A22" s="8">
        <f>RTD(progId,,BINANCE,$C$20,A$20,$C22)</f>
        <v>0.84128999999999998</v>
      </c>
      <c r="B22" s="8">
        <f>RTD(progId,,BINANCE,$C$20,B$20,$C22)</f>
        <v>687.13</v>
      </c>
      <c r="C22" s="9">
        <f>C21+1</f>
        <v>1</v>
      </c>
      <c r="D22" s="8">
        <f>RTD(progId,,BINANCE,$C$20,D$20,$C22)</f>
        <v>689.11</v>
      </c>
      <c r="E22" s="8" t="str">
        <f>RTD(progId,,BINANCE,$C$20,E$20,$C22)</f>
        <v>&lt;?&gt;</v>
      </c>
      <c r="G22" s="8">
        <f>RTD(progId,,BINANCE,$C$20,G$20,$C22)</f>
        <v>0.84128999999999998</v>
      </c>
      <c r="H22" s="8">
        <f>RTD(progId,,BINANCE,$C$20,H$20,$C22)</f>
        <v>687.13</v>
      </c>
      <c r="I22" s="9">
        <f>I21+1</f>
        <v>1</v>
      </c>
      <c r="J22" s="8">
        <f>RTD(progId,,BINANCE,$C$20,J$20,$C22)</f>
        <v>689.11</v>
      </c>
      <c r="K22" s="8" t="str">
        <f>RTD(progId,,BINANCE,$C$20,K$20,$C22)</f>
        <v>&lt;?&gt;</v>
      </c>
    </row>
    <row r="23" spans="1:15" x14ac:dyDescent="0.25">
      <c r="A23" s="8">
        <f>RTD(progId,,BINANCE,$C$20,A$20,$C23)</f>
        <v>0.23723</v>
      </c>
      <c r="B23" s="8">
        <f>RTD(progId,,BINANCE,$C$20,B$20,$C23)</f>
        <v>686.27</v>
      </c>
      <c r="C23" s="9">
        <f t="shared" ref="C23:C26" si="0">C22+1</f>
        <v>2</v>
      </c>
      <c r="D23" s="8" t="str">
        <f>RTD(progId,,BINANCE,$C$20,D$20,$C23)</f>
        <v>&lt;?&gt;</v>
      </c>
      <c r="E23" s="8" t="str">
        <f>RTD(progId,,BINANCE,$C$20,E$20,$C23)</f>
        <v>&lt;?&gt;</v>
      </c>
      <c r="G23" s="8">
        <f>RTD(progId,,BINANCE,$C$20,G$20,$C23)</f>
        <v>0.23723</v>
      </c>
      <c r="H23" s="8">
        <f>RTD(progId,,BINANCE,$C$20,H$20,$C23)</f>
        <v>686.27</v>
      </c>
      <c r="I23" s="9">
        <f t="shared" ref="I23:I26" si="1">I22+1</f>
        <v>2</v>
      </c>
      <c r="J23" s="8" t="str">
        <f>RTD(progId,,BINANCE,$C$20,J$20,$C23)</f>
        <v>&lt;?&gt;</v>
      </c>
      <c r="K23" s="8" t="str">
        <f>RTD(progId,,BINANCE,$C$20,K$20,$C23)</f>
        <v>&lt;?&gt;</v>
      </c>
    </row>
    <row r="24" spans="1:15" x14ac:dyDescent="0.25">
      <c r="A24" s="8">
        <f>RTD(progId,,BINANCE,$C$20,A$20,$C24)</f>
        <v>0</v>
      </c>
      <c r="B24" s="8">
        <f>RTD(progId,,BINANCE,$C$20,B$20,$C24)</f>
        <v>685.86</v>
      </c>
      <c r="C24" s="9">
        <f t="shared" si="0"/>
        <v>3</v>
      </c>
      <c r="D24" s="8" t="str">
        <f>RTD(progId,,BINANCE,$C$20,D$20,$C24)</f>
        <v>&lt;?&gt;</v>
      </c>
      <c r="E24" s="8" t="str">
        <f>RTD(progId,,BINANCE,$C$20,E$20,$C24)</f>
        <v>&lt;?&gt;</v>
      </c>
      <c r="G24" s="8">
        <f>RTD(progId,,BINANCE,$C$20,G$20,$C24)</f>
        <v>0</v>
      </c>
      <c r="H24" s="8">
        <f>RTD(progId,,BINANCE,$C$20,H$20,$C24)</f>
        <v>685.86</v>
      </c>
      <c r="I24" s="9">
        <f t="shared" si="1"/>
        <v>3</v>
      </c>
      <c r="J24" s="8" t="str">
        <f>RTD(progId,,BINANCE,$C$20,J$20,$C24)</f>
        <v>&lt;?&gt;</v>
      </c>
      <c r="K24" s="8" t="str">
        <f>RTD(progId,,BINANCE,$C$20,K$20,$C24)</f>
        <v>&lt;?&gt;</v>
      </c>
    </row>
    <row r="25" spans="1:15" x14ac:dyDescent="0.25">
      <c r="A25" s="8">
        <f>RTD(progId,,BINANCE,$C$20,A$20,$C25)</f>
        <v>0</v>
      </c>
      <c r="B25" s="8">
        <f>RTD(progId,,BINANCE,$C$20,B$20,$C25)</f>
        <v>683.88</v>
      </c>
      <c r="C25" s="9">
        <f t="shared" si="0"/>
        <v>4</v>
      </c>
      <c r="D25" s="8" t="str">
        <f>RTD(progId,,BINANCE,$C$20,D$20,$C25)</f>
        <v>&lt;?&gt;</v>
      </c>
      <c r="E25" s="8" t="str">
        <f>RTD(progId,,BINANCE,$C$20,E$20,$C25)</f>
        <v>&lt;?&gt;</v>
      </c>
      <c r="G25" s="8">
        <f>RTD(progId,,BINANCE,$C$20,G$20,$C25)</f>
        <v>0</v>
      </c>
      <c r="H25" s="8">
        <f>RTD(progId,,BINANCE,$C$20,H$20,$C25)</f>
        <v>683.88</v>
      </c>
      <c r="I25" s="9">
        <f t="shared" si="1"/>
        <v>4</v>
      </c>
      <c r="J25" s="8" t="str">
        <f>RTD(progId,,BINANCE,$C$20,J$20,$C25)</f>
        <v>&lt;?&gt;</v>
      </c>
      <c r="K25" s="8" t="str">
        <f>RTD(progId,,BINANCE,$C$20,K$20,$C25)</f>
        <v>&lt;?&gt;</v>
      </c>
    </row>
    <row r="26" spans="1:15" x14ac:dyDescent="0.25">
      <c r="A26" s="8">
        <f>RTD(progId,,BINANCE,$C$20,A$20,$C26)</f>
        <v>1.45556</v>
      </c>
      <c r="B26" s="8">
        <f>RTD(progId,,BINANCE,$C$20,B$20,$C26)</f>
        <v>683.31</v>
      </c>
      <c r="C26" s="9">
        <f t="shared" si="0"/>
        <v>5</v>
      </c>
      <c r="D26" s="8" t="str">
        <f>RTD(progId,,BINANCE,$C$20,D$20,$C26)</f>
        <v>&lt;?&gt;</v>
      </c>
      <c r="E26" s="8" t="str">
        <f>RTD(progId,,BINANCE,$C$20,E$20,$C26)</f>
        <v>&lt;?&gt;</v>
      </c>
      <c r="G26" s="8">
        <f>RTD(progId,,BINANCE,$C$20,G$20,$C26)</f>
        <v>1.45556</v>
      </c>
      <c r="H26" s="8">
        <f>RTD(progId,,BINANCE,$C$20,H$20,$C26)</f>
        <v>683.31</v>
      </c>
      <c r="I26" s="9">
        <f t="shared" si="1"/>
        <v>5</v>
      </c>
      <c r="J26" s="8" t="str">
        <f>RTD(progId,,BINANCE,$C$20,J$20,$C26)</f>
        <v>&lt;?&gt;</v>
      </c>
      <c r="K26" s="8" t="str">
        <f>RTD(progId,,BINANCE,$C$20,K$20,$C26)</f>
        <v>&lt;?&gt;</v>
      </c>
    </row>
    <row r="27" spans="1:15" x14ac:dyDescent="0.25">
      <c r="H27" s="1"/>
      <c r="I27" s="4"/>
      <c r="J27" s="5"/>
      <c r="K27" s="5"/>
    </row>
    <row r="28" spans="1:15" x14ac:dyDescent="0.25">
      <c r="H28" s="1"/>
      <c r="I28" s="4"/>
      <c r="J28" s="5"/>
      <c r="K28" s="5"/>
    </row>
    <row r="29" spans="1:15" x14ac:dyDescent="0.25">
      <c r="H29" s="1"/>
      <c r="I29" s="4"/>
      <c r="J29" s="5"/>
      <c r="K29" s="5"/>
    </row>
    <row r="30" spans="1:15" x14ac:dyDescent="0.25">
      <c r="H30" s="1"/>
      <c r="I30" s="4"/>
      <c r="J30" s="5"/>
      <c r="K30" s="5"/>
    </row>
    <row r="31" spans="1:15" x14ac:dyDescent="0.25">
      <c r="H31" s="1"/>
      <c r="I31" s="4"/>
      <c r="J31" s="5"/>
      <c r="K31" s="5"/>
    </row>
    <row r="32" spans="1:15" x14ac:dyDescent="0.25">
      <c r="H32" s="1"/>
      <c r="I32" s="4"/>
      <c r="J32" s="5"/>
      <c r="K32" s="5"/>
    </row>
    <row r="33" spans="8:11" x14ac:dyDescent="0.25">
      <c r="H33" s="1"/>
      <c r="I33" s="4"/>
      <c r="J33" s="5"/>
      <c r="K33" s="5"/>
    </row>
    <row r="34" spans="8:11" x14ac:dyDescent="0.25">
      <c r="H34" s="1"/>
      <c r="I34" s="4"/>
      <c r="J34" s="5"/>
      <c r="K34" s="5"/>
    </row>
    <row r="35" spans="8:11" x14ac:dyDescent="0.25">
      <c r="I35" s="4"/>
      <c r="J35" s="5"/>
      <c r="K35" s="5"/>
    </row>
    <row r="36" spans="8:11" x14ac:dyDescent="0.25">
      <c r="I36" s="4"/>
      <c r="J36" s="5"/>
      <c r="K36" s="5"/>
    </row>
    <row r="37" spans="8:11" x14ac:dyDescent="0.25">
      <c r="I37" s="4"/>
      <c r="J37" s="5"/>
      <c r="K37" s="5"/>
    </row>
    <row r="38" spans="8:11" x14ac:dyDescent="0.25">
      <c r="I38" s="4"/>
      <c r="J38" s="5"/>
      <c r="K38" s="5"/>
    </row>
    <row r="39" spans="8:11" x14ac:dyDescent="0.25">
      <c r="I39" s="4"/>
      <c r="J39" s="5"/>
      <c r="K39" s="5"/>
    </row>
    <row r="40" spans="8:11" x14ac:dyDescent="0.25">
      <c r="I40" s="4"/>
      <c r="J40" s="5"/>
      <c r="K40" s="5"/>
    </row>
    <row r="41" spans="8:11" x14ac:dyDescent="0.25">
      <c r="I41" s="4"/>
      <c r="J41" s="5"/>
      <c r="K41" s="5"/>
    </row>
    <row r="42" spans="8:11" x14ac:dyDescent="0.25">
      <c r="I42" s="4"/>
      <c r="J42" s="5"/>
      <c r="K42" s="5"/>
    </row>
    <row r="43" spans="8:11" x14ac:dyDescent="0.25">
      <c r="I43" s="4"/>
      <c r="J43" s="6"/>
      <c r="K43" s="5"/>
    </row>
    <row r="44" spans="8:11" x14ac:dyDescent="0.25">
      <c r="I44" s="4"/>
      <c r="J44" s="5"/>
      <c r="K44" s="5"/>
    </row>
    <row r="45" spans="8:11" x14ac:dyDescent="0.25">
      <c r="I45" s="4"/>
      <c r="J45" s="5"/>
      <c r="K45" s="5"/>
    </row>
    <row r="46" spans="8:11" x14ac:dyDescent="0.25">
      <c r="I46" s="4"/>
      <c r="J46" s="5"/>
      <c r="K46" s="5"/>
    </row>
    <row r="47" spans="8:11" x14ac:dyDescent="0.25">
      <c r="I47" s="4"/>
      <c r="J47" s="5"/>
      <c r="K47" s="5"/>
    </row>
    <row r="48" spans="8:11" x14ac:dyDescent="0.25">
      <c r="I48" s="4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5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6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5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5"/>
    </row>
    <row r="113" spans="9:11" x14ac:dyDescent="0.25">
      <c r="I113" s="4"/>
      <c r="J113" s="5"/>
      <c r="K113" s="5"/>
    </row>
    <row r="114" spans="9:11" x14ac:dyDescent="0.25">
      <c r="I114" s="4"/>
      <c r="J114" s="5"/>
      <c r="K114" s="5"/>
    </row>
    <row r="115" spans="9:11" x14ac:dyDescent="0.25">
      <c r="I115" s="4"/>
      <c r="J115" s="5"/>
      <c r="K115" s="7"/>
    </row>
    <row r="116" spans="9:11" x14ac:dyDescent="0.25">
      <c r="I116" s="4"/>
      <c r="J116" s="5"/>
      <c r="K116" s="5"/>
    </row>
    <row r="117" spans="9:11" x14ac:dyDescent="0.25">
      <c r="I117" s="4"/>
      <c r="J117" s="5"/>
      <c r="K117" s="5"/>
    </row>
    <row r="118" spans="9:11" x14ac:dyDescent="0.25">
      <c r="I118" s="4"/>
      <c r="J118" s="5"/>
      <c r="K118" s="5"/>
    </row>
    <row r="119" spans="9:11" x14ac:dyDescent="0.25">
      <c r="I119" s="4"/>
      <c r="J119" s="5"/>
      <c r="K119" s="5"/>
    </row>
    <row r="120" spans="9:11" x14ac:dyDescent="0.25">
      <c r="I120" s="4"/>
      <c r="J120" s="5"/>
      <c r="K120" s="5"/>
    </row>
    <row r="121" spans="9:11" x14ac:dyDescent="0.25">
      <c r="I121" s="5"/>
      <c r="J121" s="5"/>
      <c r="K121" s="5"/>
    </row>
  </sheetData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23:C26" formula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BINANCE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2018-05-22T04:32:46Z</dcterms:modified>
</cp:coreProperties>
</file>