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88379DC2-DEAE-470A-BC4C-2C3D4F97C466}" xr6:coauthVersionLast="33" xr6:coauthVersionMax="33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GDAX" sheetId="2" r:id="rId2"/>
  </sheets>
  <definedNames>
    <definedName name="BINACE_TRADE">BINANCE!$G$14</definedName>
    <definedName name="BINANCE">BINANCE!$A$4</definedName>
    <definedName name="BINANCE_24H">BINANCE!$E$4</definedName>
    <definedName name="BINANCE_CANDLE">BINANCE!$A$29</definedName>
    <definedName name="BINANCE_DEPTH">BINANCE!$A$14</definedName>
    <definedName name="BINANCE_HISTORY">BINANCE!$Q$4</definedName>
    <definedName name="GDAX">GDAX!$A$1</definedName>
    <definedName name="progId">BINANCE!$H$2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12" i="1"/>
  <c r="D8" i="1"/>
  <c r="D9" i="1"/>
  <c r="D10" i="1"/>
  <c r="D11" i="1"/>
  <c r="E6" i="1"/>
  <c r="C17" i="1" l="1"/>
  <c r="B43" i="1"/>
  <c r="C43" i="1"/>
  <c r="P44" i="1"/>
  <c r="G43" i="1"/>
  <c r="B44" i="1"/>
  <c r="P38" i="1"/>
  <c r="C12" i="1"/>
  <c r="M43" i="1"/>
  <c r="M38" i="1"/>
  <c r="I11" i="1"/>
  <c r="H44" i="1"/>
  <c r="C9" i="1"/>
  <c r="L17" i="1"/>
  <c r="H31" i="1"/>
  <c r="M31" i="1"/>
  <c r="B10" i="1"/>
  <c r="M33" i="1"/>
  <c r="P43" i="1"/>
  <c r="H38" i="1"/>
  <c r="H43" i="1"/>
  <c r="F38" i="1"/>
  <c r="H33" i="1"/>
  <c r="C11" i="1"/>
  <c r="M44" i="1"/>
  <c r="B11" i="1"/>
  <c r="G38" i="1"/>
  <c r="G44" i="1"/>
  <c r="C44" i="1"/>
  <c r="C10" i="1"/>
  <c r="F7" i="1"/>
  <c r="G4" i="2"/>
  <c r="P10" i="1"/>
  <c r="M17" i="1"/>
  <c r="K17" i="1"/>
  <c r="F12" i="1"/>
  <c r="C3" i="2"/>
  <c r="O31" i="1"/>
  <c r="O10" i="1"/>
  <c r="K11" i="1"/>
  <c r="I31" i="1"/>
  <c r="D43" i="1"/>
  <c r="N33" i="1"/>
  <c r="N11" i="1"/>
  <c r="M18" i="1"/>
  <c r="L45" i="1"/>
  <c r="B39" i="1"/>
  <c r="E3" i="2"/>
  <c r="N45" i="1"/>
  <c r="F31" i="1"/>
  <c r="O32" i="1"/>
  <c r="C4" i="2"/>
  <c r="P9" i="1"/>
  <c r="K12" i="1"/>
  <c r="J10" i="1"/>
  <c r="K32" i="1"/>
  <c r="D16" i="1"/>
  <c r="K39" i="1"/>
  <c r="L16" i="1"/>
  <c r="O18" i="1"/>
  <c r="D4" i="2"/>
  <c r="N2" i="1"/>
  <c r="J43" i="1"/>
  <c r="O22" i="1"/>
  <c r="P32" i="1"/>
  <c r="L19" i="1"/>
  <c r="H21" i="1"/>
  <c r="L38" i="1"/>
  <c r="I17" i="1"/>
  <c r="P37" i="1"/>
  <c r="E43" i="1"/>
  <c r="K44" i="1"/>
  <c r="E32" i="1"/>
  <c r="H4" i="2"/>
  <c r="R5" i="1"/>
  <c r="B32" i="1"/>
  <c r="K19" i="1"/>
  <c r="M9" i="1"/>
  <c r="L32" i="1"/>
  <c r="O45" i="1"/>
  <c r="N43" i="1"/>
  <c r="E39" i="1"/>
  <c r="F10" i="1"/>
  <c r="M37" i="1"/>
  <c r="I20" i="1"/>
  <c r="N12" i="1"/>
  <c r="F9" i="1"/>
  <c r="Q39" i="1"/>
  <c r="F39" i="1"/>
  <c r="G11" i="1"/>
  <c r="H22" i="1"/>
  <c r="G45" i="1"/>
  <c r="L12" i="1"/>
  <c r="J9" i="1"/>
  <c r="F43" i="1"/>
  <c r="L39" i="1"/>
  <c r="O20" i="1"/>
  <c r="M45" i="1"/>
  <c r="C45" i="1"/>
  <c r="E38" i="1"/>
  <c r="J12" i="1"/>
  <c r="D37" i="1"/>
  <c r="M39" i="1"/>
  <c r="H16" i="1"/>
  <c r="P31" i="1"/>
  <c r="A16" i="1"/>
  <c r="I21" i="1"/>
  <c r="G12" i="1"/>
  <c r="J38" i="1"/>
  <c r="Q43" i="1"/>
  <c r="K37" i="1"/>
  <c r="J22" i="1"/>
  <c r="D38" i="1"/>
  <c r="Q32" i="1"/>
  <c r="D44" i="1"/>
  <c r="D33" i="1"/>
  <c r="I32" i="1"/>
  <c r="N20" i="1"/>
  <c r="H3" i="2"/>
  <c r="I19" i="1"/>
  <c r="M10" i="1"/>
  <c r="O43" i="1"/>
  <c r="C33" i="1"/>
  <c r="C39" i="1"/>
  <c r="H12" i="1"/>
  <c r="B31" i="1"/>
  <c r="J16" i="1"/>
  <c r="C38" i="1"/>
  <c r="O37" i="1"/>
  <c r="J20" i="1"/>
  <c r="O44" i="1"/>
  <c r="L43" i="1"/>
  <c r="J32" i="1"/>
  <c r="J37" i="1"/>
  <c r="K45" i="1"/>
  <c r="D17" i="1"/>
  <c r="E33" i="1"/>
  <c r="L20" i="1"/>
  <c r="J21" i="1"/>
  <c r="H37" i="1"/>
  <c r="K38" i="1"/>
  <c r="M20" i="1"/>
  <c r="O21" i="1"/>
  <c r="F37" i="1"/>
  <c r="E16" i="1"/>
  <c r="L33" i="1"/>
  <c r="N22" i="1"/>
  <c r="F45" i="1"/>
  <c r="G33" i="1"/>
  <c r="D45" i="1"/>
  <c r="Q33" i="1"/>
  <c r="P33" i="1"/>
  <c r="H10" i="1"/>
  <c r="D32" i="1"/>
  <c r="G3" i="2"/>
  <c r="H32" i="1"/>
  <c r="O38" i="1"/>
  <c r="I16" i="1"/>
  <c r="E4" i="2"/>
  <c r="O12" i="1"/>
  <c r="L10" i="1"/>
  <c r="J18" i="1"/>
  <c r="M11" i="1"/>
  <c r="I38" i="1"/>
  <c r="E37" i="1"/>
  <c r="N38" i="1"/>
  <c r="P39" i="1"/>
  <c r="D39" i="1"/>
  <c r="G9" i="1"/>
  <c r="I43" i="1"/>
  <c r="K43" i="1"/>
  <c r="F33" i="1"/>
  <c r="K31" i="1"/>
  <c r="K16" i="1"/>
  <c r="N44" i="1"/>
  <c r="J19" i="1"/>
  <c r="B12" i="1"/>
  <c r="J11" i="1"/>
  <c r="G32" i="1"/>
  <c r="J44" i="1"/>
  <c r="B38" i="1"/>
  <c r="N32" i="1"/>
  <c r="H45" i="1"/>
  <c r="I39" i="1"/>
  <c r="P12" i="1"/>
  <c r="M12" i="1"/>
  <c r="F8" i="1"/>
  <c r="O39" i="1"/>
  <c r="J31" i="1"/>
  <c r="D31" i="1"/>
  <c r="L21" i="1"/>
  <c r="H17" i="1"/>
  <c r="P11" i="1"/>
  <c r="M21" i="1"/>
  <c r="E11" i="1"/>
  <c r="M19" i="1"/>
  <c r="I12" i="1"/>
  <c r="L18" i="1"/>
  <c r="L31" i="1"/>
  <c r="E7" i="1"/>
  <c r="Q37" i="1"/>
  <c r="L22" i="1"/>
  <c r="E17" i="1"/>
  <c r="B33" i="1"/>
  <c r="G31" i="1"/>
  <c r="N19" i="1"/>
  <c r="C31" i="1"/>
  <c r="G39" i="1"/>
  <c r="O17" i="1"/>
  <c r="B45" i="1"/>
  <c r="C32" i="1"/>
  <c r="L37" i="1"/>
  <c r="I33" i="1"/>
  <c r="M22" i="1"/>
  <c r="E44" i="1"/>
  <c r="O19" i="1"/>
  <c r="Q45" i="1"/>
  <c r="I44" i="1"/>
  <c r="B9" i="1"/>
  <c r="I45" i="1"/>
  <c r="N9" i="1"/>
  <c r="O16" i="1"/>
  <c r="N31" i="1"/>
  <c r="G37" i="1"/>
  <c r="L11" i="1"/>
  <c r="B3" i="2"/>
  <c r="M32" i="1"/>
  <c r="F44" i="1"/>
  <c r="O9" i="1"/>
  <c r="H39" i="1"/>
  <c r="N37" i="1"/>
  <c r="H18" i="1"/>
  <c r="K10" i="1"/>
  <c r="O11" i="1"/>
  <c r="B17" i="1"/>
  <c r="C37" i="1"/>
  <c r="I10" i="1"/>
  <c r="N21" i="1"/>
  <c r="J39" i="1"/>
  <c r="J45" i="1"/>
  <c r="G10" i="1"/>
  <c r="M16" i="1"/>
  <c r="E8" i="1"/>
  <c r="B37" i="1"/>
  <c r="N10" i="1"/>
  <c r="E10" i="1"/>
  <c r="Q38" i="1"/>
  <c r="I9" i="1"/>
  <c r="K22" i="1"/>
  <c r="E45" i="1"/>
  <c r="J33" i="1"/>
  <c r="A17" i="1"/>
  <c r="N16" i="1"/>
  <c r="E31" i="1"/>
  <c r="I22" i="1"/>
  <c r="N17" i="1"/>
  <c r="F3" i="2"/>
  <c r="K20" i="1"/>
  <c r="H19" i="1"/>
  <c r="F6" i="1"/>
  <c r="K9" i="1"/>
  <c r="P45" i="1"/>
  <c r="K33" i="1"/>
  <c r="J17" i="1"/>
  <c r="D3" i="2"/>
  <c r="B4" i="2"/>
  <c r="F11" i="1"/>
  <c r="F4" i="2"/>
  <c r="B16" i="1"/>
  <c r="I18" i="1"/>
  <c r="E9" i="1"/>
  <c r="H11" i="1"/>
  <c r="H20" i="1"/>
  <c r="K21" i="1"/>
  <c r="Q44" i="1"/>
  <c r="O33" i="1"/>
  <c r="Q31" i="1"/>
  <c r="N18" i="1"/>
  <c r="K18" i="1"/>
  <c r="L9" i="1"/>
  <c r="E12" i="1"/>
  <c r="I37" i="1"/>
  <c r="H9" i="1"/>
  <c r="N39" i="1"/>
  <c r="L44" i="1"/>
  <c r="F32" i="1"/>
  <c r="C18" i="1" l="1"/>
  <c r="C6" i="1"/>
  <c r="C8" i="1"/>
  <c r="B6" i="1"/>
  <c r="B7" i="1"/>
  <c r="C7" i="1"/>
  <c r="H6" i="1"/>
  <c r="H8" i="1"/>
  <c r="O7" i="1"/>
  <c r="P6" i="1"/>
  <c r="K6" i="1"/>
  <c r="E18" i="1"/>
  <c r="M8" i="1"/>
  <c r="M7" i="1"/>
  <c r="G6" i="1"/>
  <c r="G7" i="1"/>
  <c r="M6" i="1"/>
  <c r="K8" i="1"/>
  <c r="N7" i="1"/>
  <c r="I7" i="1"/>
  <c r="B18" i="1"/>
  <c r="N8" i="1"/>
  <c r="P8" i="1"/>
  <c r="I6" i="1"/>
  <c r="N6" i="1"/>
  <c r="H7" i="1"/>
  <c r="J6" i="1"/>
  <c r="K7" i="1"/>
  <c r="O6" i="1"/>
  <c r="O8" i="1"/>
  <c r="G8" i="1"/>
  <c r="L6" i="1"/>
  <c r="J8" i="1"/>
  <c r="P7" i="1"/>
  <c r="I8" i="1"/>
  <c r="D18" i="1"/>
  <c r="B8" i="1"/>
  <c r="L7" i="1"/>
  <c r="J7" i="1"/>
  <c r="A18" i="1"/>
  <c r="L8" i="1"/>
  <c r="C19" i="1" l="1"/>
  <c r="D19" i="1"/>
  <c r="E19" i="1"/>
  <c r="B19" i="1"/>
  <c r="A19" i="1"/>
  <c r="C20" i="1" l="1"/>
  <c r="C21" i="1" s="1"/>
  <c r="A20" i="1"/>
  <c r="D21" i="1"/>
  <c r="E21" i="1"/>
  <c r="E20" i="1"/>
  <c r="A21" i="1"/>
  <c r="D20" i="1"/>
  <c r="B21" i="1"/>
  <c r="B20" i="1"/>
  <c r="C22" i="1" l="1"/>
  <c r="C23" i="1" s="1"/>
  <c r="A22" i="1"/>
  <c r="D23" i="1"/>
  <c r="A23" i="1"/>
  <c r="E22" i="1"/>
  <c r="D22" i="1"/>
  <c r="B23" i="1"/>
  <c r="B22" i="1"/>
  <c r="E23" i="1"/>
  <c r="C24" i="1" l="1"/>
  <c r="A24" i="1"/>
  <c r="D24" i="1"/>
  <c r="B24" i="1"/>
  <c r="E24" i="1"/>
  <c r="C25" i="1" l="1"/>
  <c r="A25" i="1"/>
  <c r="E25" i="1"/>
  <c r="B25" i="1"/>
  <c r="D25" i="1"/>
  <c r="B27" i="1" l="1"/>
  <c r="D27" i="1"/>
  <c r="B26" i="1"/>
  <c r="D26" i="1"/>
  <c r="E26" i="1"/>
  <c r="A26" i="1"/>
  <c r="C26" i="1" l="1"/>
</calcChain>
</file>

<file path=xl/sharedStrings.xml><?xml version="1.0" encoding="utf-8"?>
<sst xmlns="http://schemas.openxmlformats.org/spreadsheetml/2006/main" count="132" uniqueCount="66">
  <si>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</si>
  <si>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</si>
  <si>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</si>
  <si>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</si>
  <si>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</si>
  <si>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</si>
  <si>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</si>
  <si>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</si>
  <si>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</si>
  <si>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</si>
  <si>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</si>
  <si>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</si>
  <si>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</si>
  <si>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</si>
  <si>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</si>
  <si>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</si>
  <si>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</si>
  <si>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</si>
  <si>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</si>
  <si>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</si>
  <si>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</si>
  <si>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</si>
  <si>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</si>
  <si>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</si>
  <si>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</si>
  <si>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</si>
  <si>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</si>
  <si>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</si>
  <si>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</si>
  <si>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</si>
  <si>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</si>
  <si>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</si>
  <si>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</si>
  <si>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</si>
  <si>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</si>
  <si>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</si>
  <si>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</si>
  <si>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</si>
  <si>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</si>
  <si>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</si>
  <si>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</si>
  <si>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</si>
  <si>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</si>
  <si>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</si>
  <si>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</si>
  <si>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</si>
  <si>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</si>
  <si>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</si>
  <si>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</si>
  <si>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</si>
  <si>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</si>
  <si>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</si>
  <si>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</si>
  <si>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</si>
  <si>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</si>
  <si>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</si>
  <si>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</si>
  <si>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</si>
  <si>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</si>
  <si>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</si>
  <si>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4 hour</t>
  </si>
  <si>
    <t>12 hour</t>
  </si>
  <si>
    <t>ETHUSDT</t>
  </si>
  <si>
    <t>CLOCK</t>
  </si>
  <si>
    <t>Drift</t>
  </si>
  <si>
    <t>This text was added by using code 6/14/2018 11:02:07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</si>
</sst>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mm:ss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</cellStyleXfs>
  <cellXfs count="40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6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5" applyNumberFormat="1" applyBorder="1"/>
    <xf numFmtId="0" fontId="0" fillId="0" borderId="0" xfId="0" applyBorder="1" applyAlignment="1">
      <alignment horizontal="center"/>
    </xf>
    <xf numFmtId="43" fontId="1" fillId="4" borderId="5" xfId="4" applyNumberFormat="1" applyBorder="1"/>
    <xf numFmtId="0" fontId="8" fillId="7" borderId="7" xfId="6" applyBorder="1"/>
    <xf numFmtId="0" fontId="0" fillId="0" borderId="0" xfId="0" quotePrefix="1"/>
    <xf numFmtId="167" fontId="0" fillId="0" borderId="0" xfId="0" applyNumberFormat="1"/>
    <xf numFmtId="37" fontId="0" fillId="0" borderId="0" xfId="1" applyNumberFormat="1" applyFont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28471</v>
        <stp/>
        <stp>BINANCE</stp>
        <stp>xrpusdt</stp>
        <stp>TRADES</stp>
        <tr r="N9" s="1"/>
      </tp>
      <tp>
        <v>34977</v>
        <stp/>
        <stp>BINANCE</stp>
        <stp>ltcusdt</stp>
        <stp>TRADES</stp>
        <tr r="N8" s="1"/>
      </tp>
      <tp>
        <v>244201</v>
        <stp/>
        <stp>BINANCE</stp>
        <stp>btcusdt</stp>
        <stp>TRADES</stp>
        <tr r="N7" s="1"/>
      </tp>
      <tp>
        <v>147304</v>
        <stp/>
        <stp>BINANCE</stp>
        <stp>ethusdt</stp>
        <stp>TRADES</stp>
        <tr r="N6" s="1"/>
      </tp>
      <tp>
        <v>1.0505214</v>
        <stp/>
        <stp>BINANCE_CANDLE</stp>
        <stp>trxbtc</stp>
        <stp>QUOTE_VOL</stp>
        <stp>5</stp>
        <tr r="I33" s="1"/>
      </tp>
      <tp t="s">
        <v>&lt;?&gt;</v>
        <stp/>
        <stp>BINANCE_CANDLE</stp>
        <stp>trxbtc</stp>
        <stp>QUOTE_VOL</stp>
        <stp>7</stp>
        <tr r="I39" s="1"/>
      </tp>
      <tp>
        <v>0.13</v>
        <stp/>
        <stp>BINANCE</stp>
        <stp>neobtc</stp>
        <stp>BID_SIZE</stp>
        <tr r="G10" s="1"/>
      </tp>
      <tp>
        <v>44526</v>
        <stp/>
        <stp>BINANCE</stp>
        <stp>trxbtc</stp>
        <stp>ASK_SIZE</stp>
        <tr r="K12" s="1"/>
      </tp>
      <tp>
        <v>36.4</v>
        <stp/>
        <stp>BINANCE</stp>
        <stp>xrpusdt</stp>
        <stp>BID_SIZE</stp>
        <tr r="G9" s="1"/>
      </tp>
      <tp>
        <v>43265.833333333336</v>
        <stp/>
        <stp>BINANCE_CANDLE</stp>
        <stp>ethusdt</stp>
        <stp>OPEN_TIME</stp>
        <stp>10</stp>
        <tr r="F43" s="1"/>
      </tp>
      <tp>
        <v>43265.833333333336</v>
        <stp/>
        <stp>BINANCE_CANDLE</stp>
        <stp>btcusdt</stp>
        <stp>OPEN_TIME</stp>
        <stp>10</stp>
        <tr r="F44" s="1"/>
      </tp>
      <tp>
        <v>172135.55</v>
        <stp/>
        <stp>BINANCE</stp>
        <stp>neobtc</stp>
        <stp>VOL</stp>
        <tr r="L10" s="1"/>
      </tp>
      <tp>
        <v>750562607</v>
        <stp/>
        <stp>BINANCE</stp>
        <stp>trxbtc</stp>
        <stp>VOL</stp>
        <tr r="L12" s="1"/>
      </tp>
      <tp>
        <v>23726630</v>
        <stp/>
        <stp>BINANCE</stp>
        <stp>xrpbtc</stp>
        <stp>VOL</stp>
        <tr r="L11" s="1"/>
      </tp>
      <tp>
        <v>6589.39</v>
        <stp/>
        <stp>BINANCE_CANDLE</stp>
        <stp>btcusdt</stp>
        <stp>HIGH</stp>
        <stp>5</stp>
        <tr r="C32" s="1"/>
      </tp>
      <tp>
        <v>6644.98</v>
        <stp/>
        <stp>BINANCE_CANDLE</stp>
        <stp>btcusdt</stp>
        <stp>HIGH</stp>
        <stp>7</stp>
        <tr r="C38" s="1"/>
      </tp>
      <tp>
        <v>513</v>
        <stp/>
        <stp>BINANCE_CANDLE</stp>
        <stp>ethusdt</stp>
        <stp>HIGH</stp>
        <stp>5</stp>
        <tr r="C31" s="1"/>
      </tp>
      <tp>
        <v>521</v>
        <stp/>
        <stp>BINANCE_CANDLE</stp>
        <stp>ethusdt</stp>
        <stp>HIGH</stp>
        <stp>7</stp>
        <tr r="C37" s="1"/>
      </tp>
      <tp>
        <v>512.07000000000005</v>
        <stp/>
        <stp>BINANCE_CANDLE</stp>
        <stp>ethusdt</stp>
        <stp>OPEN</stp>
        <stp>5</stp>
        <tr r="B31" s="1"/>
      </tp>
      <tp>
        <v>519.29999999999995</v>
        <stp/>
        <stp>BINANCE_CANDLE</stp>
        <stp>ethusdt</stp>
        <stp>OPEN</stp>
        <stp>7</stp>
        <tr r="B37" s="1"/>
      </tp>
      <tp>
        <v>6586</v>
        <stp/>
        <stp>BINANCE_CANDLE</stp>
        <stp>btcusdt</stp>
        <stp>OPEN</stp>
        <stp>5</stp>
        <tr r="B32" s="1"/>
      </tp>
      <tp>
        <v>6638.67</v>
        <stp/>
        <stp>BINANCE_CANDLE</stp>
        <stp>btcusdt</stp>
        <stp>OPEN</stp>
        <stp>7</stp>
        <tr r="B38" s="1"/>
      </tp>
      <tp>
        <v>369</v>
        <stp/>
        <stp>BINANCE_CANDLE</stp>
        <stp>btcusdt</stp>
        <stp>TRADES</stp>
        <stp>5</stp>
        <tr r="N32" s="1"/>
      </tp>
      <tp>
        <v>21814</v>
        <stp/>
        <stp>BINANCE_CANDLE</stp>
        <stp>btcusdt</stp>
        <stp>TRADES</stp>
        <stp>7</stp>
        <tr r="N38" s="1"/>
      </tp>
      <tp>
        <v>101</v>
        <stp/>
        <stp>BINANCE_CANDLE</stp>
        <stp>ethusdt</stp>
        <stp>TRADES</stp>
        <stp>5</stp>
        <tr r="N31" s="1"/>
      </tp>
      <tp>
        <v>10497</v>
        <stp/>
        <stp>BINANCE_CANDLE</stp>
        <stp>ethusdt</stp>
        <stp>TRADES</stp>
        <stp>7</stp>
        <tr r="N37" s="1"/>
      </tp>
      <tp>
        <v>1.014E-2</v>
        <stp/>
        <stp>BINANCE</stp>
        <stp>xrpusdt</stp>
        <stp>PRICE%</stp>
        <tr r="O9" s="1"/>
      </tp>
      <tp>
        <v>3.3849999999999998E-2</v>
        <stp/>
        <stp>BINANCE</stp>
        <stp>ltcusdt</stp>
        <stp>PRICE%</stp>
        <tr r="O8" s="1"/>
      </tp>
      <tp>
        <v>4.9739999999999999E-2</v>
        <stp/>
        <stp>BINANCE</stp>
        <stp>ethusdt</stp>
        <stp>PRICE%</stp>
        <tr r="O6" s="1"/>
      </tp>
      <tp>
        <v>1.797E-2</v>
        <stp/>
        <stp>BINANCE</stp>
        <stp>btcusdt</stp>
        <stp>PRICE%</stp>
        <tr r="O7" s="1"/>
      </tp>
      <tp t="s">
        <v>Object reference not set to an instance of an object.</v>
        <stp/>
        <stp>BINANCE</stp>
        <stp>ethusdt</stp>
        <stp>Drift</stp>
        <tr r="D6" s="1"/>
      </tp>
      <tp>
        <v>3.81427</v>
        <stp/>
        <stp>BINANCE</stp>
        <stp>ethusdt</stp>
        <stp>BID_SIZE</stp>
        <tr r="G6" s="1"/>
      </tp>
      <tp>
        <v>13.128310000000001</v>
        <stp/>
        <stp>BINANCE</stp>
        <stp>ltcusdt</stp>
        <stp>BID_SIZE</stp>
        <tr r="G8" s="1"/>
      </tp>
      <tp>
        <v>11.598148999999999</v>
        <stp/>
        <stp>BINANCE</stp>
        <stp>btcusdt</stp>
        <stp>BID_SIZE</stp>
        <tr r="G7" s="1"/>
      </tp>
      <tp>
        <v>1053.7480702299999</v>
        <stp/>
        <stp>BINANCE</stp>
        <stp>neobtc</stp>
        <stp>QUOTE_VOL</stp>
        <tr r="M10" s="1"/>
      </tp>
      <tp>
        <v>513.03</v>
        <stp/>
        <stp>GDAX</stp>
        <stp>ETH-USD</stp>
        <stp>ASK</stp>
        <tr r="C3" s="2"/>
      </tp>
      <tp>
        <v>513.02</v>
        <stp/>
        <stp>GDAX</stp>
        <stp>ETH-USD</stp>
        <stp>BID</stp>
        <tr r="B3" s="2"/>
      </tp>
      <tp t="s">
        <v>Object reference not set to an instance of an object.</v>
        <stp/>
        <stp>BINANCE</stp>
        <stp>ltcusdt</stp>
        <stp>Drift</stp>
        <tr r="D8" s="1"/>
      </tp>
      <tp t="s">
        <v>Object reference not set to an instance of an object.</v>
        <stp/>
        <stp>BINANCE</stp>
        <stp>btcusdt</stp>
        <stp>Drift</stp>
        <tr r="D7" s="1"/>
      </tp>
      <tp>
        <v>7243982.4302129</v>
        <stp/>
        <stp>BINANCE_CANDLE</stp>
        <stp>ethusdt</stp>
        <stp>QUOTE_VOL</stp>
        <stp>10</stp>
        <tr r="I43" s="1"/>
      </tp>
      <tp>
        <v>26598410.67329412</v>
        <stp/>
        <stp>BINANCE_CANDLE</stp>
        <stp>btcusdt</stp>
        <stp>QUOTE_VOL</stp>
        <stp>10</stp>
        <tr r="I44" s="1"/>
      </tp>
      <tp>
        <v>6595.12</v>
        <stp/>
        <stp>GDAX</stp>
        <stp>BTC-USD</stp>
        <stp>BID</stp>
        <tr r="B4" s="2"/>
      </tp>
      <tp>
        <v>3685</v>
        <stp/>
        <stp>BINANCE</stp>
        <stp>xrpbtc</stp>
        <stp>ASK_SIZE</stp>
        <tr r="K11" s="1"/>
      </tp>
      <tp>
        <v>43265.958333333336</v>
        <stp/>
        <stp>BINANCE_CANDLE</stp>
        <stp>trxbtc</stp>
        <stp>OPEN_TIME</stp>
        <stp>5</stp>
        <tr r="F33" s="1"/>
      </tp>
      <tp t="s">
        <v>&lt;?&gt;</v>
        <stp/>
        <stp>BINANCE_CANDLE</stp>
        <stp>trxbtc</stp>
        <stp>OPEN_TIME</stp>
        <stp>7</stp>
        <tr r="F39" s="1"/>
      </tp>
      <tp>
        <v>45445805</v>
        <stp/>
        <stp>BINANCE_CANDLE</stp>
        <stp>trxbtc</stp>
        <stp>TAKE_BUY_VOL</stp>
        <stp>10</stp>
        <tr r="K45" s="1"/>
      </tp>
      <tp>
        <v>6595.13</v>
        <stp/>
        <stp>GDAX</stp>
        <stp>BTC-USD</stp>
        <stp>ASK</stp>
        <tr r="C4" s="2"/>
      </tp>
      <tp>
        <v>6310</v>
        <stp/>
        <stp>GDAX</stp>
        <stp>BTC-USD</stp>
        <stp>low_24h</stp>
        <tr r="G4" s="2"/>
      </tp>
      <tp t="s">
        <v>&lt;?&gt;</v>
        <stp/>
        <stp>BINANCE_CANDLE</stp>
        <stp>trxbtc</stp>
        <stp>LAST_ID</stp>
        <stp>7</stp>
        <tr r="Q39" s="1"/>
      </tp>
      <tp>
        <v>29852661</v>
        <stp/>
        <stp>BINANCE_CANDLE</stp>
        <stp>trxbtc</stp>
        <stp>LAST_ID</stp>
        <stp>5</stp>
        <tr r="Q33" s="1"/>
      </tp>
      <tp>
        <v>6.9299999999999997E-6</v>
        <stp/>
        <stp>BINANCE_CANDLE</stp>
        <stp>trxbtc</stp>
        <stp>HIGH</stp>
        <stp>10</stp>
        <tr r="C45" s="1"/>
      </tp>
      <tp>
        <v>25.1693</v>
        <stp/>
        <stp>BINANCE_CANDLE</stp>
        <stp>ethusdt</stp>
        <stp>TAKE_BUY_VOL</stp>
        <stp>5</stp>
        <tr r="K31" s="1"/>
      </tp>
      <tp>
        <v>7754.3536299999996</v>
        <stp/>
        <stp>BINANCE_CANDLE</stp>
        <stp>ethusdt</stp>
        <stp>TAKE_BUY_VOL</stp>
        <stp>7</stp>
        <tr r="K37" s="1"/>
      </tp>
      <tp>
        <v>9.4355480000000007</v>
        <stp/>
        <stp>BINANCE_CANDLE</stp>
        <stp>btcusdt</stp>
        <stp>TAKE_BUY_VOL</stp>
        <stp>5</stp>
        <tr r="K32" s="1"/>
      </tp>
      <tp>
        <v>2251.8869410000002</v>
        <stp/>
        <stp>BINANCE_CANDLE</stp>
        <stp>btcusdt</stp>
        <stp>TAKE_BUY_VOL</stp>
        <stp>7</stp>
        <tr r="K38" s="1"/>
      </tp>
      <tp>
        <v>14851129.307655489</v>
        <stp/>
        <stp>BINANCE_CANDLE</stp>
        <stp>btcusdt</stp>
        <stp>TAKE_BUY_QUOTE_VOL</stp>
        <stp>10</stp>
        <tr r="L44" s="1"/>
      </tp>
      <tp>
        <v>51286250</v>
        <stp/>
        <stp>BINANCE_CANDLE</stp>
        <stp>btcusdt</stp>
        <stp>LAST_ID</stp>
        <stp>5</stp>
        <tr r="Q32" s="1"/>
      </tp>
      <tp>
        <v>51286250</v>
        <stp/>
        <stp>BINANCE_CANDLE</stp>
        <stp>btcusdt</stp>
        <stp>LAST_ID</stp>
        <stp>7</stp>
        <tr r="Q38" s="1"/>
      </tp>
      <tp>
        <v>311.52596528999999</v>
        <stp/>
        <stp>BINANCE_CANDLE</stp>
        <stp>trxbtc</stp>
        <stp>TAKE_BUY_QUOTE_VOL</stp>
        <stp>10</stp>
        <tr r="L45" s="1"/>
      </tp>
      <tp>
        <v>6.7900000000000002E-6</v>
        <stp/>
        <stp>BINANCE_CANDLE</stp>
        <stp>trxbtc</stp>
        <stp>OPEN</stp>
        <stp>10</stp>
        <tr r="B45" s="1"/>
      </tp>
      <tp>
        <v>8.3350000000000007E-5</v>
        <stp/>
        <stp>BINANCE</stp>
        <stp>xrpbtc</stp>
        <stp>ASK</stp>
        <tr r="J11" s="1"/>
      </tp>
      <tp>
        <v>6.8700000000000003E-6</v>
        <stp/>
        <stp>BINANCE</stp>
        <stp>trxbtc</stp>
        <stp>ASK</stp>
        <tr r="J12" s="1"/>
      </tp>
      <tp>
        <v>6.0530000000000002E-3</v>
        <stp/>
        <stp>BINANCE</stp>
        <stp>neobtc</stp>
        <stp>ASK</stp>
        <tr r="J10" s="1"/>
      </tp>
      <tp>
        <v>6.0520000000000001E-3</v>
        <stp/>
        <stp>BINANCE</stp>
        <stp>neobtc</stp>
        <stp>BID</stp>
        <tr r="H10" s="1"/>
      </tp>
      <tp>
        <v>6.8499999999999996E-6</v>
        <stp/>
        <stp>BINANCE</stp>
        <stp>trxbtc</stp>
        <stp>BID</stp>
        <tr r="H12" s="1"/>
      </tp>
      <tp>
        <v>8.3220000000000006E-5</v>
        <stp/>
        <stp>BINANCE</stp>
        <stp>xrpbtc</stp>
        <stp>BID</stp>
        <tr r="H11" s="1"/>
      </tp>
      <tp>
        <v>43266.33333332176</v>
        <stp/>
        <stp>BINANCE_CANDLE</stp>
        <stp>ethusdt</stp>
        <stp>CLOSE_TIME</stp>
        <stp>10</stp>
        <tr r="G43" s="1"/>
      </tp>
      <tp>
        <v>6756</v>
        <stp/>
        <stp>BINANCE</stp>
        <stp>xrpbtc</stp>
        <stp>BID_SIZE</stp>
        <tr r="G11" s="1"/>
      </tp>
      <tp>
        <v>459.45</v>
        <stp/>
        <stp>GDAX</stp>
        <stp>ETH-USD</stp>
        <stp>low_24h</stp>
        <tr r="G3" s="2"/>
      </tp>
      <tp>
        <v>28269820</v>
        <stp/>
        <stp>BINANCE_CANDLE</stp>
        <stp>ethusdt</stp>
        <stp>LAST_ID</stp>
        <stp>7</stp>
        <tr r="Q37" s="1"/>
      </tp>
      <tp>
        <v>28269826</v>
        <stp/>
        <stp>BINANCE_CANDLE</stp>
        <stp>ethusdt</stp>
        <stp>LAST_ID</stp>
        <stp>5</stp>
        <tr r="Q31" s="1"/>
      </tp>
      <tp>
        <v>5.9239999999999996E-3</v>
        <stp/>
        <stp>BINANCE</stp>
        <stp>neobtc</stp>
        <stp>LOW</stp>
        <tr r="B10" s="1"/>
      </tp>
      <tp>
        <v>6.4400000000000002E-6</v>
        <stp/>
        <stp>BINANCE</stp>
        <stp>trxbtc</stp>
        <stp>LOW</stp>
        <tr r="B12" s="1"/>
      </tp>
      <tp>
        <v>8.2449999999999998E-5</v>
        <stp/>
        <stp>BINANCE</stp>
        <stp>xrpbtc</stp>
        <stp>LOW</stp>
        <tr r="B11" s="1"/>
      </tp>
      <tp>
        <v>3987276.8944206</v>
        <stp/>
        <stp>BINANCE_CANDLE</stp>
        <stp>ethusdt</stp>
        <stp>TAKE_BUY_QUOTE_VOL</stp>
        <stp>10</stp>
        <tr r="L43" s="1"/>
      </tp>
      <tp>
        <v>4</v>
        <stp/>
        <stp>BINANCE</stp>
        <stp>neobtc</stp>
        <stp>ASK_SIZE</stp>
        <tr r="K10" s="1"/>
      </tp>
      <tp>
        <v>406204</v>
        <stp/>
        <stp>BINANCE</stp>
        <stp>trxbtc</stp>
        <stp>BID_SIZE</stp>
        <tr r="G12" s="1"/>
      </tp>
      <tp>
        <v>7127.5</v>
        <stp/>
        <stp>BINANCE</stp>
        <stp>xrpusdt</stp>
        <stp>ASK_SIZE</stp>
        <tr r="K9" s="1"/>
      </tp>
      <tp>
        <v>43266.33333332176</v>
        <stp/>
        <stp>BINANCE_CANDLE</stp>
        <stp>trxbtc</stp>
        <stp>CLOSE_TIME</stp>
        <stp>10</stp>
        <tr r="G45" s="1"/>
      </tp>
      <tp>
        <v>43266.33333332176</v>
        <stp/>
        <stp>BINANCE_CANDLE</stp>
        <stp>btcusdt</stp>
        <stp>CLOSE_TIME</stp>
        <stp>10</stp>
        <tr r="G44" s="1"/>
      </tp>
      <tp>
        <v>1</v>
        <stp/>
        <stp>BINANCE</stp>
        <stp>ltcusdt</stp>
        <stp>ASK_SIZE</stp>
        <tr r="K8" s="1"/>
      </tp>
      <tp>
        <v>6.6790000000000002E-2</v>
        <stp/>
        <stp>BINANCE</stp>
        <stp>btcusdt</stp>
        <stp>ASK_SIZE</stp>
        <tr r="K7" s="1"/>
      </tp>
      <tp>
        <v>1.4400000000000001E-3</v>
        <stp/>
        <stp>BINANCE</stp>
        <stp>ethusdt</stp>
        <stp>ASK_SIZE</stp>
        <tr r="K6" s="1"/>
      </tp>
      <tp>
        <v>1996.0211034700001</v>
        <stp/>
        <stp>BINANCE</stp>
        <stp>xrpbtc</stp>
        <stp>QUOTE_VOL</stp>
        <tr r="M11" s="1"/>
      </tp>
      <tp>
        <v>51286250</v>
        <stp/>
        <stp>BINANCE_CANDLE</stp>
        <stp>btcusdt</stp>
        <stp>LAST_ID</stp>
        <stp>10</stp>
        <tr r="Q44" s="1"/>
      </tp>
      <tp>
        <v>28269820</v>
        <stp/>
        <stp>BINANCE_CANDLE</stp>
        <stp>ethusdt</stp>
        <stp>LAST_ID</stp>
        <stp>10</stp>
        <tr r="Q43" s="1"/>
      </tp>
      <tp>
        <v>5006.0610455200003</v>
        <stp/>
        <stp>BINANCE</stp>
        <stp>trxbtc</stp>
        <stp>QUOTE_VOL</stp>
        <tr r="M12" s="1"/>
      </tp>
      <tp t="s">
        <v>Object reference not set to an instance of an object.</v>
        <stp/>
        <stp>BINANCE</stp>
        <stp>xrpusdt</stp>
        <stp>Drift</stp>
        <tr r="D9" s="1"/>
      </tp>
      <tp>
        <v>1147929</v>
        <stp/>
        <stp>BINANCE_TRADE</stp>
        <stp>xrpusdt</stp>
        <stp>FIRST_ID</stp>
        <tr r="M19" s="1"/>
      </tp>
      <tp t="s">
        <v>&lt;?&gt;</v>
        <stp/>
        <stp>BINANCE_CANDLE</stp>
        <stp>trxbtc</stp>
        <stp>OPEN</stp>
        <stp>7</stp>
        <tr r="B39" s="1"/>
      </tp>
      <tp>
        <v>6.8499999999999996E-6</v>
        <stp/>
        <stp>BINANCE_CANDLE</stp>
        <stp>trxbtc</stp>
        <stp>OPEN</stp>
        <stp>5</stp>
        <tr r="B33" s="1"/>
      </tp>
      <tp>
        <v>9.3000000000000005E-4</v>
        <stp/>
        <stp>BINANCE</stp>
        <stp>xrpusdt</stp>
        <stp>Spread</stp>
        <tr r="I9" s="1"/>
      </tp>
      <tp t="b">
        <v>0</v>
        <stp/>
        <stp>BINANCE_TRADE</stp>
        <stp>trxbtc</stp>
        <stp>BUYER_IS_MAKER</stp>
        <tr r="K22" s="1"/>
      </tp>
      <tp>
        <v>0.12</v>
        <stp/>
        <stp>BINANCE</stp>
        <stp>ltcusdt</stp>
        <stp>Spread</stp>
        <tr r="I8" s="1"/>
      </tp>
      <tp>
        <v>0.35</v>
        <stp/>
        <stp>BINANCE</stp>
        <stp>btcusdt</stp>
        <stp>Spread</stp>
        <tr r="I7" s="1"/>
      </tp>
      <tp>
        <v>0.4</v>
        <stp/>
        <stp>BINANCE</stp>
        <stp>ethusdt</stp>
        <stp>Spread</stp>
        <tr r="I6" s="1"/>
      </tp>
      <tp>
        <v>51264437</v>
        <stp/>
        <stp>BINANCE_CANDLE</stp>
        <stp>btcusdt</stp>
        <stp>FIRST_ID</stp>
        <stp>10</stp>
        <tr r="P44" s="1"/>
      </tp>
      <tp>
        <v>1</v>
        <stp/>
        <stp>BINANCE_TRADE</stp>
        <stp>xrpbtc</stp>
        <stp>QUANTITY</stp>
        <tr r="J21" s="1"/>
      </tp>
      <tp>
        <v>82</v>
        <stp/>
        <stp>BINANCE_CANDLE</stp>
        <stp>trxbtc</stp>
        <stp>TRADES</stp>
        <stp>5</stp>
        <tr r="N33" s="1"/>
      </tp>
      <tp t="s">
        <v>&lt;?&gt;</v>
        <stp/>
        <stp>BINANCE_CANDLE</stp>
        <stp>trxbtc</stp>
        <stp>TRADES</stp>
        <stp>7</stp>
        <tr r="N39" s="1"/>
      </tp>
      <tp>
        <v>28259324</v>
        <stp/>
        <stp>BINANCE_CANDLE</stp>
        <stp>ethusdt</stp>
        <stp>FIRST_ID</stp>
        <stp>10</stp>
        <tr r="P43" s="1"/>
      </tp>
      <tp>
        <v>13856469</v>
        <stp/>
        <stp>BINANCE_TRADE</stp>
        <stp>neobtc</stp>
        <stp>TRADE_ID</stp>
        <tr r="H20" s="1"/>
      </tp>
      <tp>
        <v>43265.833333333336</v>
        <stp/>
        <stp>BINANCE_CANDLE</stp>
        <stp>trxbtc</stp>
        <stp>OPEN_TIME</stp>
        <stp>10</stp>
        <tr r="F45" s="1"/>
      </tp>
      <tp>
        <v>29852662</v>
        <stp/>
        <stp>BINANCE_TRADE</stp>
        <stp>trxbtc</stp>
        <stp>FIRST_ID</stp>
        <tr r="M22" s="1"/>
      </tp>
      <tp>
        <v>51286255</v>
        <stp/>
        <stp>BINANCE_TRADE</stp>
        <stp>btcusdt</stp>
        <stp>FIRST_ID</stp>
        <tr r="M17" s="1"/>
      </tp>
      <tp>
        <v>7919317</v>
        <stp/>
        <stp>BINANCE_TRADE</stp>
        <stp>ltcusdt</stp>
        <stp>FIRST_ID</stp>
        <tr r="M18" s="1"/>
      </tp>
      <tp>
        <v>28269826</v>
        <stp/>
        <stp>BINANCE_TRADE</stp>
        <stp>ethusdt</stp>
        <stp>FIRST_ID</stp>
        <tr r="M16" s="1"/>
      </tp>
      <tp t="s">
        <v>&lt;?&gt;</v>
        <stp/>
        <stp>BINANCE_CANDLE</stp>
        <stp>trxbtc</stp>
        <stp>HIGH</stp>
        <stp>7</stp>
        <tr r="C39" s="1"/>
      </tp>
      <tp>
        <v>6.8700000000000003E-6</v>
        <stp/>
        <stp>BINANCE_CANDLE</stp>
        <stp>trxbtc</stp>
        <stp>HIGH</stp>
        <stp>5</stp>
        <tr r="C33" s="1"/>
      </tp>
      <tp t="b">
        <v>0</v>
        <stp/>
        <stp>BINANCE_TRADE</stp>
        <stp>xrpbtc</stp>
        <stp>BUYER_IS_MAKER</stp>
        <tr r="K21" s="1"/>
      </tp>
      <tp>
        <v>21767271</v>
        <stp/>
        <stp>BINANCE_TRADE</stp>
        <stp>xrpbtc</stp>
        <stp>FIRST_ID</stp>
        <tr r="M21" s="1"/>
      </tp>
      <tp t="s">
        <v>TwelfHour</v>
        <stp/>
        <stp>BINANCE_CANDLE</stp>
        <stp>btcusdt</stp>
        <stp>INTERVAL</stp>
        <stp>10</stp>
        <tr r="M44" s="1"/>
      </tp>
      <tp>
        <v>597.21151677</v>
        <stp/>
        <stp>BINANCE_CANDLE</stp>
        <stp>trxbtc</stp>
        <stp>QUOTE_VOL</stp>
        <stp>10</stp>
        <tr r="I45" s="1"/>
      </tp>
      <tp>
        <v>342.8</v>
        <stp/>
        <stp>BINANCE_TRADE</stp>
        <stp>xrpusdt</stp>
        <stp>QUANTITY</stp>
        <tr r="J19" s="1"/>
      </tp>
      <tp>
        <v>1147929</v>
        <stp/>
        <stp>BINANCE_TRADE</stp>
        <stp>xrpusdt</stp>
        <stp>LAST_ID</stp>
        <tr r="N19" s="1"/>
      </tp>
      <tp t="b">
        <v>1</v>
        <stp/>
        <stp>BINANCE_TRADE</stp>
        <stp>neobtc</stp>
        <stp>IGNORE</stp>
        <tr r="L20" s="1"/>
      </tp>
      <tp>
        <v>0.11273</v>
        <stp/>
        <stp>BINANCE_TRADE</stp>
        <stp>ethusdt</stp>
        <stp>QUANTITY</stp>
        <tr r="J16" s="1"/>
      </tp>
      <tp>
        <v>0.05</v>
        <stp/>
        <stp>BINANCE_TRADE</stp>
        <stp>btcusdt</stp>
        <stp>QUANTITY</stp>
        <tr r="J17" s="1"/>
      </tp>
      <tp>
        <v>0.52</v>
        <stp/>
        <stp>BINANCE_TRADE</stp>
        <stp>ltcusdt</stp>
        <stp>QUANTITY</stp>
        <tr r="J18" s="1"/>
      </tp>
      <tp t="s">
        <v>TwelfHour</v>
        <stp/>
        <stp>BINANCE_CANDLE</stp>
        <stp>ethusdt</stp>
        <stp>INTERVAL</stp>
        <stp>10</stp>
        <tr r="M43" s="1"/>
      </tp>
      <tp>
        <v>1.602266</v>
        <stp/>
        <stp>BINANCE_DEPTH</stp>
        <stp>btcusdt</stp>
        <stp>ASK_DEPTH_SIZE</stp>
        <stp>8</stp>
        <tr r="E24" s="1"/>
      </tp>
      <tp>
        <v>0.204876</v>
        <stp/>
        <stp>BINANCE_DEPTH</stp>
        <stp>btcusdt</stp>
        <stp>ASK_DEPTH_SIZE</stp>
        <stp>9</stp>
        <tr r="E25" s="1"/>
      </tp>
      <tp>
        <v>2.5328E-2</v>
        <stp/>
        <stp>BINANCE_DEPTH</stp>
        <stp>btcusdt</stp>
        <stp>ASK_DEPTH_SIZE</stp>
        <stp>4</stp>
        <tr r="E20" s="1"/>
      </tp>
      <tp>
        <v>2.6268410000000002</v>
        <stp/>
        <stp>BINANCE_DEPTH</stp>
        <stp>btcusdt</stp>
        <stp>ASK_DEPTH_SIZE</stp>
        <stp>5</stp>
        <tr r="E21" s="1"/>
      </tp>
      <tp>
        <v>0.3</v>
        <stp/>
        <stp>BINANCE_DEPTH</stp>
        <stp>btcusdt</stp>
        <stp>ASK_DEPTH_SIZE</stp>
        <stp>6</stp>
        <tr r="E22" s="1"/>
      </tp>
      <tp>
        <v>1.519E-3</v>
        <stp/>
        <stp>BINANCE_DEPTH</stp>
        <stp>btcusdt</stp>
        <stp>ASK_DEPTH_SIZE</stp>
        <stp>7</stp>
        <tr r="E23" s="1"/>
      </tp>
      <tp>
        <v>6.6781999999999994E-2</v>
        <stp/>
        <stp>BINANCE_DEPTH</stp>
        <stp>btcusdt</stp>
        <stp>ASK_DEPTH_SIZE</stp>
        <stp>0</stp>
        <tr r="E16" s="1"/>
      </tp>
      <tp>
        <v>1.6122780000000001</v>
        <stp/>
        <stp>BINANCE_DEPTH</stp>
        <stp>btcusdt</stp>
        <stp>ASK_DEPTH_SIZE</stp>
        <stp>1</stp>
        <tr r="E17" s="1"/>
      </tp>
      <tp>
        <v>0.154223</v>
        <stp/>
        <stp>BINANCE_DEPTH</stp>
        <stp>btcusdt</stp>
        <stp>ASK_DEPTH_SIZE</stp>
        <stp>2</stp>
        <tr r="E18" s="1"/>
      </tp>
      <tp>
        <v>0.208593</v>
        <stp/>
        <stp>BINANCE_DEPTH</stp>
        <stp>btcusdt</stp>
        <stp>ASK_DEPTH_SIZE</stp>
        <stp>3</stp>
        <tr r="E19" s="1"/>
      </tp>
      <tp>
        <v>8049</v>
        <stp/>
        <stp>BINANCE_TRADE</stp>
        <stp>trxbtc</stp>
        <stp>QUANTITY</stp>
        <tr r="J22" s="1"/>
      </tp>
      <tp>
        <v>43265.959720567131</v>
        <stp/>
        <stp>BINANCE_TRADE</stp>
        <stp>xrpusdt</stp>
        <stp>TRADE_TIME</stp>
        <tr r="O19" s="1"/>
      </tp>
      <tp>
        <v>43265.959801759258</v>
        <stp/>
        <stp>BINANCE_TRADE</stp>
        <stp>ltcusdt</stp>
        <stp>TRADE_TIME</stp>
        <tr r="O18" s="1"/>
      </tp>
      <tp>
        <v>43265.959812037036</v>
        <stp/>
        <stp>BINANCE_TRADE</stp>
        <stp>ethusdt</stp>
        <stp>TRADE_TIME</stp>
        <tr r="O16" s="1"/>
      </tp>
      <tp>
        <v>43265.959831458335</v>
        <stp/>
        <stp>BINANCE_TRADE</stp>
        <stp>btcusdt</stp>
        <stp>TRADE_TIME</stp>
        <tr r="O17" s="1"/>
      </tp>
      <tp>
        <v>51286255</v>
        <stp/>
        <stp>BINANCE_TRADE</stp>
        <stp>btcusdt</stp>
        <stp>LAST_ID</stp>
        <tr r="N17" s="1"/>
      </tp>
      <tp>
        <v>15666483</v>
        <stp/>
        <stp>BINANCE_TRADE</stp>
        <stp>neobtc</stp>
        <stp>LAST_ID</stp>
        <tr r="N20" s="1"/>
      </tp>
      <tp>
        <v>21767271</v>
        <stp/>
        <stp>BINANCE_TRADE</stp>
        <stp>xrpbtc</stp>
        <stp>LAST_ID</stp>
        <tr r="N21" s="1"/>
      </tp>
      <tp t="s">
        <v>Server error: {"code":-2015,"msg":"Invalid API-key, IP, or permissions for action."}</v>
        <stp/>
        <stp>BINANCE_HISTORY</stp>
        <stp>ETHUSDT</stp>
        <stp>a,b,c</stp>
        <stp>10</stp>
        <tr r="R5" s="1"/>
      </tp>
      <tp>
        <v>18006194</v>
        <stp/>
        <stp>BINANCE_TRADE</stp>
        <stp>xrpbtc</stp>
        <stp>TRADE_ID</stp>
        <tr r="H21" s="1"/>
      </tp>
      <tp>
        <v>29852662</v>
        <stp/>
        <stp>BINANCE_TRADE</stp>
        <stp>trxbtc</stp>
        <stp>LAST_ID</stp>
        <tr r="N22" s="1"/>
      </tp>
      <tp>
        <v>511.99</v>
        <stp/>
        <stp>BINANCE_CANDLE</stp>
        <stp>ethusdt</stp>
        <stp>CLOSE</stp>
        <stp>5</stp>
        <tr r="E31" s="1"/>
      </tp>
      <tp>
        <v>511.99</v>
        <stp/>
        <stp>BINANCE_CANDLE</stp>
        <stp>ethusdt</stp>
        <stp>CLOSE</stp>
        <stp>7</stp>
        <tr r="E37" s="1"/>
      </tp>
      <tp t="b">
        <v>1</v>
        <stp/>
        <stp>BINANCE_TRADE</stp>
        <stp>xrpbtc</stp>
        <stp>IGNORE</stp>
        <tr r="L21" s="1"/>
      </tp>
      <tp>
        <v>0.49</v>
        <stp/>
        <stp>BINANCE_TRADE</stp>
        <stp>neobtc</stp>
        <stp>QUANTITY</stp>
        <tr r="J20" s="1"/>
      </tp>
      <tp>
        <v>6589.39</v>
        <stp/>
        <stp>BINANCE_CANDLE</stp>
        <stp>btcusdt</stp>
        <stp>CLOSE</stp>
        <stp>7</stp>
        <tr r="E38" s="1"/>
      </tp>
      <tp>
        <v>6589.39</v>
        <stp/>
        <stp>BINANCE_CANDLE</stp>
        <stp>btcusdt</stp>
        <stp>CLOSE</stp>
        <stp>5</stp>
        <tr r="E32" s="1"/>
      </tp>
      <tp t="b">
        <v>0</v>
        <stp/>
        <stp>BINANCE_TRADE</stp>
        <stp>neobtc</stp>
        <stp>BUYER_IS_MAKER</stp>
        <tr r="K20" s="1"/>
      </tp>
      <tp>
        <v>43265.959809502318</v>
        <stp/>
        <stp>CLOCK</stp>
        <tr r="N2" s="1"/>
      </tp>
      <tp>
        <v>28269826</v>
        <stp/>
        <stp>BINANCE_TRADE</stp>
        <stp>ethusdt</stp>
        <stp>LAST_ID</stp>
        <tr r="N16" s="1"/>
      </tp>
      <tp>
        <v>43265.959798946758</v>
        <stp/>
        <stp>BINANCE_CANDLE</stp>
        <stp>trxbtc</stp>
        <stp>Event_Time</stp>
        <stp>10</stp>
        <tr r="O45" s="1"/>
      </tp>
      <tp t="s">
        <v>&lt;?&gt;</v>
        <stp/>
        <stp>BINANCE_CANDLE</stp>
        <stp>trxbtc</stp>
        <stp>TAKE_BUY_VOL</stp>
        <stp>7</stp>
        <tr r="K39" s="1"/>
      </tp>
      <tp>
        <v>106696</v>
        <stp/>
        <stp>BINANCE_CANDLE</stp>
        <stp>trxbtc</stp>
        <stp>TAKE_BUY_VOL</stp>
        <stp>5</stp>
        <tr r="K33" s="1"/>
      </tp>
      <tp>
        <v>1.751844</v>
        <stp/>
        <stp>BINANCE_DEPTH</stp>
        <stp>btcusdt</stp>
        <stp>BID_DEPTH_SIZE</stp>
        <stp>8</stp>
        <tr r="A24" s="1"/>
      </tp>
      <tp>
        <v>6.1</v>
        <stp/>
        <stp>BINANCE_DEPTH</stp>
        <stp>btcusdt</stp>
        <stp>BID_DEPTH_SIZE</stp>
        <stp>9</stp>
        <tr r="A25" s="1"/>
      </tp>
      <tp>
        <v>0.06</v>
        <stp/>
        <stp>BINANCE_DEPTH</stp>
        <stp>btcusdt</stp>
        <stp>BID_DEPTH_SIZE</stp>
        <stp>4</stp>
        <tr r="A20" s="1"/>
      </tp>
      <tp>
        <v>1.6488849999999999</v>
        <stp/>
        <stp>BINANCE_DEPTH</stp>
        <stp>btcusdt</stp>
        <stp>BID_DEPTH_SIZE</stp>
        <stp>5</stp>
        <tr r="A21" s="1"/>
      </tp>
      <tp>
        <v>7.5328000000000006E-2</v>
        <stp/>
        <stp>BINANCE_DEPTH</stp>
        <stp>btcusdt</stp>
        <stp>BID_DEPTH_SIZE</stp>
        <stp>6</stp>
        <tr r="A22" s="1"/>
      </tp>
      <tp>
        <v>0.49431700000000001</v>
        <stp/>
        <stp>BINANCE_DEPTH</stp>
        <stp>btcusdt</stp>
        <stp>BID_DEPTH_SIZE</stp>
        <stp>7</stp>
        <tr r="A23" s="1"/>
      </tp>
      <tp>
        <v>11.548149</v>
        <stp/>
        <stp>BINANCE_DEPTH</stp>
        <stp>btcusdt</stp>
        <stp>BID_DEPTH_SIZE</stp>
        <stp>0</stp>
        <tr r="A16" s="1"/>
      </tp>
      <tp>
        <v>0.31590000000000001</v>
        <stp/>
        <stp>BINANCE_DEPTH</stp>
        <stp>btcusdt</stp>
        <stp>BID_DEPTH_SIZE</stp>
        <stp>1</stp>
        <tr r="A17" s="1"/>
      </tp>
      <tp>
        <v>9.7249999999999993E-3</v>
        <stp/>
        <stp>BINANCE_DEPTH</stp>
        <stp>btcusdt</stp>
        <stp>BID_DEPTH_SIZE</stp>
        <stp>2</stp>
        <tr r="A18" s="1"/>
      </tp>
      <tp>
        <v>6.4430000000000001E-2</v>
        <stp/>
        <stp>BINANCE_DEPTH</stp>
        <stp>btcusdt</stp>
        <stp>BID_DEPTH_SIZE</stp>
        <stp>3</stp>
        <tr r="A19" s="1"/>
      </tp>
      <tp>
        <v>12403.722482499999</v>
        <stp/>
        <stp>GDAX</stp>
        <stp>BTC-USD</stp>
        <stp>volume_24h</stp>
        <tr r="H4" s="2"/>
      </tp>
      <tp>
        <v>197043.02128573001</v>
        <stp/>
        <stp>GDAX</stp>
        <stp>ETH-USD</stp>
        <stp>volume_24h</stp>
        <tr r="H3" s="2"/>
      </tp>
      <tp>
        <v>43265.959810370368</v>
        <stp/>
        <stp>BINANCE_CANDLE</stp>
        <stp>btcusdt</stp>
        <stp>Event_Time</stp>
        <stp>10</stp>
        <tr r="O44" s="1"/>
      </tp>
      <tp t="b">
        <v>0</v>
        <stp/>
        <stp>BINANCE_CANDLE</stp>
        <stp>btcusdt</stp>
        <stp>FINAL</stp>
        <stp>7</stp>
        <tr r="H38" s="1"/>
      </tp>
      <tp t="b">
        <v>0</v>
        <stp/>
        <stp>BINANCE_CANDLE</stp>
        <stp>btcusdt</stp>
        <stp>FINAL</stp>
        <stp>5</stp>
        <tr r="H32" s="1"/>
      </tp>
      <tp>
        <v>1050194</v>
        <stp/>
        <stp>BINANCE_TRADE</stp>
        <stp>xrpusdt</stp>
        <stp>TRADE_ID</stp>
        <tr r="H19" s="1"/>
      </tp>
      <tp>
        <v>29852662</v>
        <stp/>
        <stp>BINANCE_CANDLE</stp>
        <stp>trxbtc</stp>
        <stp>LAST_ID</stp>
        <stp>10</stp>
        <tr r="Q45" s="1"/>
      </tp>
      <tp t="b">
        <v>1</v>
        <stp/>
        <stp>BINANCE_TRADE</stp>
        <stp>trxbtc</stp>
        <stp>IGNORE</stp>
        <tr r="L22" s="1"/>
      </tp>
      <tp>
        <v>45030349</v>
        <stp/>
        <stp>BINANCE_TRADE</stp>
        <stp>btcusdt</stp>
        <stp>TRADE_ID</stp>
        <tr r="H17" s="1"/>
      </tp>
      <tp>
        <v>6987458</v>
        <stp/>
        <stp>BINANCE_TRADE</stp>
        <stp>ltcusdt</stp>
        <stp>TRADE_ID</stp>
        <tr r="H18" s="1"/>
      </tp>
      <tp>
        <v>25138825</v>
        <stp/>
        <stp>BINANCE_TRADE</stp>
        <stp>ethusdt</stp>
        <stp>TRADE_ID</stp>
        <tr r="H16" s="1"/>
      </tp>
      <tp>
        <v>43265.95979630787</v>
        <stp/>
        <stp>BINANCE_CANDLE</stp>
        <stp>ethusdt</stp>
        <stp>Event_Time</stp>
        <stp>10</stp>
        <tr r="O43" s="1"/>
      </tp>
      <tp>
        <v>18552905</v>
        <stp/>
        <stp>BINANCE_TRADE</stp>
        <stp>trxbtc</stp>
        <stp>TRADE_ID</stp>
        <tr r="H22" s="1"/>
      </tp>
      <tp t="b">
        <v>0</v>
        <stp/>
        <stp>BINANCE_CANDLE</stp>
        <stp>ethusdt</stp>
        <stp>FINAL</stp>
        <stp>5</stp>
        <tr r="H31" s="1"/>
      </tp>
      <tp t="b">
        <v>0</v>
        <stp/>
        <stp>BINANCE_CANDLE</stp>
        <stp>ethusdt</stp>
        <stp>FINAL</stp>
        <stp>7</stp>
        <tr r="H37" s="1"/>
      </tp>
      <tp>
        <v>7919317</v>
        <stp/>
        <stp>BINANCE_TRADE</stp>
        <stp>ltcusdt</stp>
        <stp>LAST_ID</stp>
        <tr r="N18" s="1"/>
      </tp>
      <tp>
        <v>15666483</v>
        <stp/>
        <stp>BINANCE_TRADE</stp>
        <stp>neobtc</stp>
        <stp>FIRST_ID</stp>
        <tr r="M20" s="1"/>
      </tp>
      <tp>
        <v>41124</v>
        <stp/>
        <stp>BINANCE</stp>
        <stp>xrpbtc</stp>
        <stp>TRADES</stp>
        <tr r="N11" s="1"/>
      </tp>
      <tp t="s">
        <v>TwelfHour</v>
        <stp/>
        <stp>BINANCE_CANDLE</stp>
        <stp>trxbtc</stp>
        <stp>INTERVAL</stp>
        <stp>10</stp>
        <tr r="M45" s="1"/>
      </tp>
      <tp>
        <v>460</v>
        <stp/>
        <stp>BINANCE</stp>
        <stp>ethusdt</stp>
        <stp>LOW</stp>
        <tr r="B6" s="1"/>
      </tp>
      <tp>
        <v>5.5100000000000001E-3</v>
        <stp/>
        <stp>BINANCE</stp>
        <stp>xrpusdt</stp>
        <stp>PRICE_CHANGE</stp>
        <tr r="P9" s="1"/>
      </tp>
      <tp>
        <v>-1.3300000000000001E-4</v>
        <stp/>
        <stp>BINANCE</stp>
        <stp>neobtc</stp>
        <stp>PRICE_CHANGE</stp>
        <tr r="P10" s="1"/>
      </tp>
      <tp>
        <v>14088.60014</v>
        <stp/>
        <stp>BINANCE_CANDLE</stp>
        <stp>ethusdt</stp>
        <stp>VOL</stp>
        <stp>7</stp>
        <tr r="J37" s="1"/>
      </tp>
      <tp>
        <v>43.066200000000002</v>
        <stp/>
        <stp>BINANCE_CANDLE</stp>
        <stp>ethusdt</stp>
        <stp>VOL</stp>
        <stp>5</stp>
        <tr r="J31" s="1"/>
      </tp>
      <tp>
        <v>24.26</v>
        <stp/>
        <stp>BINANCE</stp>
        <stp>ethusdt</stp>
        <stp>PRICE_CHANGE</stp>
        <tr r="P6" s="1"/>
      </tp>
      <tp>
        <v>3.25</v>
        <stp/>
        <stp>BINANCE</stp>
        <stp>ltcusdt</stp>
        <stp>PRICE_CHANGE</stp>
        <tr r="P8" s="1"/>
      </tp>
      <tp>
        <v>116.3</v>
        <stp/>
        <stp>BINANCE</stp>
        <stp>btcusdt</stp>
        <stp>PRICE_CHANGE</stp>
        <tr r="P7" s="1"/>
      </tp>
      <tp>
        <v>99.39</v>
        <stp/>
        <stp>BINANCE</stp>
        <stp>ltcusdt</stp>
        <stp>ASK</stp>
        <tr r="J8" s="1"/>
      </tp>
      <tp>
        <v>9627</v>
        <stp/>
        <stp>BINANCE_CANDLE</stp>
        <stp>trxbtc</stp>
        <stp>TRADES</stp>
        <stp>10</stp>
        <tr r="N45" s="1"/>
      </tp>
      <tp>
        <v>6275.16</v>
        <stp/>
        <stp>BINANCE</stp>
        <stp>btcusdt</stp>
        <stp>LOW</stp>
        <tr r="B7" s="1"/>
      </tp>
      <tp>
        <v>99.27</v>
        <stp/>
        <stp>BINANCE</stp>
        <stp>ltcusdt</stp>
        <stp>BID</stp>
        <tr r="H8" s="1"/>
      </tp>
      <tp>
        <v>35359713</v>
        <stp/>
        <stp>BINANCE</stp>
        <stp>xrpusdt</stp>
        <stp>VOL</stp>
        <tr r="L9" s="1"/>
      </tp>
      <tp>
        <v>21814</v>
        <stp/>
        <stp>BINANCE_CANDLE</stp>
        <stp>btcusdt</stp>
        <stp>TRADES</stp>
        <stp>10</stp>
        <tr r="N44" s="1"/>
      </tp>
      <tp>
        <v>-7.1500000000000001E-3</v>
        <stp/>
        <stp>BINANCE</stp>
        <stp>xrpbtc</stp>
        <stp>PRICE%</stp>
        <tr r="O11" s="1"/>
      </tp>
      <tp>
        <v>0.54900000000000004</v>
        <stp/>
        <stp>BINANCE_TRADE</stp>
        <stp>xrpusdt</stp>
        <stp>PRICE</stp>
        <tr r="I19" s="1"/>
      </tp>
      <tp>
        <v>29843036</v>
        <stp/>
        <stp>BINANCE_CANDLE</stp>
        <stp>trxbtc</stp>
        <stp>FIRST_ID</stp>
        <stp>10</stp>
        <tr r="P45" s="1"/>
      </tp>
      <tp>
        <v>0.56899999999999995</v>
        <stp/>
        <stp>BINANCE</stp>
        <stp>xrpusdt</stp>
        <stp>HIGH</stp>
        <tr r="C9" s="1"/>
      </tp>
      <tp>
        <v>43265.959810370368</v>
        <stp/>
        <stp>BINANCE_CANDLE</stp>
        <stp>btcusdt</stp>
        <stp>Event_Time</stp>
        <stp>7</stp>
        <tr r="O38" s="1"/>
      </tp>
      <tp>
        <v>43265.959810381944</v>
        <stp/>
        <stp>BINANCE_CANDLE</stp>
        <stp>btcusdt</stp>
        <stp>Event_Time</stp>
        <stp>5</stp>
        <tr r="O32" s="1"/>
      </tp>
      <tp>
        <v>43265.95979630787</v>
        <stp/>
        <stp>BINANCE_CANDLE</stp>
        <stp>ethusdt</stp>
        <stp>Event_Time</stp>
        <stp>7</stp>
        <tr r="O37" s="1"/>
      </tp>
      <tp>
        <v>43265.959812083333</v>
        <stp/>
        <stp>BINANCE_CANDLE</stp>
        <stp>ethusdt</stp>
        <stp>Event_Time</stp>
        <stp>5</stp>
        <tr r="O31" s="1"/>
      </tp>
      <tp>
        <v>70487</v>
        <stp/>
        <stp>BINANCE</stp>
        <stp>trxbtc</stp>
        <stp>TRADES</stp>
        <tr r="N12" s="1"/>
      </tp>
      <tp>
        <v>93.53</v>
        <stp/>
        <stp>BINANCE</stp>
        <stp>ltcusdt</stp>
        <stp>LOW</stp>
        <tr r="B8" s="1"/>
      </tp>
      <tp>
        <v>27.583839999999999</v>
        <stp/>
        <stp>BINANCE_CANDLE</stp>
        <stp>btcusdt</stp>
        <stp>VOL</stp>
        <stp>5</stp>
        <tr r="J32" s="1"/>
      </tp>
      <tp>
        <v>4033.3394960000001</v>
        <stp/>
        <stp>BINANCE_CANDLE</stp>
        <stp>btcusdt</stp>
        <stp>VOL</stp>
        <stp>7</stp>
        <tr r="J38" s="1"/>
      </tp>
      <tp>
        <v>6589.03</v>
        <stp/>
        <stp>BINANCE</stp>
        <stp>btcusdt</stp>
        <stp>BID</stp>
        <tr r="H7" s="1"/>
      </tp>
      <tp>
        <v>6.2459999999999998E-3</v>
        <stp/>
        <stp>BINANCE</stp>
        <stp>neobtc</stp>
        <stp>HIGH</stp>
        <tr r="C10" s="1"/>
      </tp>
      <tp t="s">
        <v>&lt;?&gt;</v>
        <stp/>
        <stp>BINANCE_CANDLE</stp>
        <stp>trxbtc</stp>
        <stp>VOL</stp>
        <stp>7</stp>
        <tr r="J39" s="1"/>
      </tp>
      <tp>
        <v>153115</v>
        <stp/>
        <stp>BINANCE_CANDLE</stp>
        <stp>trxbtc</stp>
        <stp>VOL</stp>
        <stp>5</stp>
        <tr r="J33" s="1"/>
      </tp>
      <tp>
        <v>511.99</v>
        <stp/>
        <stp>BINANCE_CANDLE</stp>
        <stp>ethusdt</stp>
        <stp>CLOSE</stp>
        <stp>10</stp>
        <tr r="E43" s="1"/>
      </tp>
      <tp>
        <v>6589.39</v>
        <stp/>
        <stp>BINANCE_CANDLE</stp>
        <stp>btcusdt</stp>
        <stp>CLOSE</stp>
        <stp>10</stp>
        <tr r="E44" s="1"/>
      </tp>
      <tp>
        <v>6589.38</v>
        <stp/>
        <stp>BINANCE</stp>
        <stp>btcusdt</stp>
        <stp>ASK</stp>
        <tr r="J7" s="1"/>
      </tp>
      <tp>
        <v>10497</v>
        <stp/>
        <stp>BINANCE_CANDLE</stp>
        <stp>ethusdt</stp>
        <stp>TRADES</stp>
        <stp>10</stp>
        <tr r="N43" s="1"/>
      </tp>
      <tp>
        <v>512.39</v>
        <stp/>
        <stp>BINANCE</stp>
        <stp>ethusdt</stp>
        <stp>ASK</stp>
        <tr r="J6" s="1"/>
      </tp>
      <tp>
        <v>6720</v>
        <stp/>
        <stp>BINANCE</stp>
        <stp>btcusdt</stp>
        <stp>HIGH</stp>
        <tr r="C7" s="1"/>
      </tp>
      <tp>
        <v>102.87</v>
        <stp/>
        <stp>BINANCE</stp>
        <stp>ltcusdt</stp>
        <stp>HIGH</stp>
        <tr r="C8" s="1"/>
      </tp>
      <tp>
        <v>529</v>
        <stp/>
        <stp>BINANCE</stp>
        <stp>ethusdt</stp>
        <stp>HIGH</stp>
        <tr r="C6" s="1"/>
      </tp>
      <tp t="s">
        <v>OneHour</v>
        <stp/>
        <stp>BINANCE_CANDLE</stp>
        <stp>btcusdt</stp>
        <stp>INTERVAL</stp>
        <stp>5</stp>
        <tr r="M32" s="1"/>
      </tp>
      <tp t="s">
        <v>FourHour</v>
        <stp/>
        <stp>BINANCE_CANDLE</stp>
        <stp>btcusdt</stp>
        <stp>INTERVAL</stp>
        <stp>7</stp>
        <tr r="M38" s="1"/>
      </tp>
      <tp t="s">
        <v>OneHour</v>
        <stp/>
        <stp>BINANCE_CANDLE</stp>
        <stp>ethusdt</stp>
        <stp>INTERVAL</stp>
        <stp>5</stp>
        <tr r="M31" s="1"/>
      </tp>
      <tp t="s">
        <v>FourHour</v>
        <stp/>
        <stp>BINANCE_CANDLE</stp>
        <stp>ethusdt</stp>
        <stp>INTERVAL</stp>
        <stp>7</stp>
        <tr r="M37" s="1"/>
      </tp>
      <tp>
        <v>5.3760000000000002E-2</v>
        <stp/>
        <stp>BINANCE</stp>
        <stp>trxbtc</stp>
        <stp>PRICE%</stp>
        <tr r="O12" s="1"/>
      </tp>
      <tp>
        <v>510.12</v>
        <stp/>
        <stp>BINANCE_CANDLE</stp>
        <stp>ethusdt</stp>
        <stp>LOW</stp>
        <stp>10</stp>
        <tr r="D43" s="1"/>
      </tp>
      <tp>
        <v>511.99</v>
        <stp/>
        <stp>BINANCE</stp>
        <stp>ethusdt</stp>
        <stp>BID</stp>
        <tr r="H6" s="1"/>
      </tp>
      <tp>
        <v>6551.11</v>
        <stp/>
        <stp>BINANCE_CANDLE</stp>
        <stp>btcusdt</stp>
        <stp>LOW</stp>
        <stp>10</stp>
        <tr r="D44" s="1"/>
      </tp>
      <tp>
        <v>14088.60014</v>
        <stp/>
        <stp>BINANCE_CANDLE</stp>
        <stp>ethusdt</stp>
        <stp>VOL</stp>
        <stp>10</stp>
        <tr r="J43" s="1"/>
      </tp>
      <tp>
        <v>4033.3394960000001</v>
        <stp/>
        <stp>BINANCE_CANDLE</stp>
        <stp>btcusdt</stp>
        <stp>VOL</stp>
        <stp>10</stp>
        <tr r="J44" s="1"/>
      </tp>
      <tp t="b">
        <v>0</v>
        <stp/>
        <stp>BINANCE_CANDLE</stp>
        <stp>ethusdt</stp>
        <stp>FINAL</stp>
        <stp>10</stp>
        <tr r="H43" s="1"/>
      </tp>
      <tp t="b">
        <v>0</v>
        <stp/>
        <stp>BINANCE_CANDLE</stp>
        <stp>btcusdt</stp>
        <stp>FINAL</stp>
        <stp>10</stp>
        <tr r="H44" s="1"/>
      </tp>
      <tp>
        <v>51264437</v>
        <stp/>
        <stp>BINANCE_CANDLE</stp>
        <stp>btcusdt</stp>
        <stp>FIRST_ID</stp>
        <stp>7</stp>
        <tr r="P38" s="1"/>
      </tp>
      <tp>
        <v>51285882</v>
        <stp/>
        <stp>BINANCE_CANDLE</stp>
        <stp>btcusdt</stp>
        <stp>FIRST_ID</stp>
        <stp>5</stp>
        <tr r="P32" s="1"/>
      </tp>
      <tp>
        <v>28259324</v>
        <stp/>
        <stp>BINANCE_CANDLE</stp>
        <stp>ethusdt</stp>
        <stp>FIRST_ID</stp>
        <stp>7</stp>
        <tr r="P37" s="1"/>
      </tp>
      <tp>
        <v>28269726</v>
        <stp/>
        <stp>BINANCE_CANDLE</stp>
        <stp>ethusdt</stp>
        <stp>FIRST_ID</stp>
        <stp>5</stp>
        <tr r="P31" s="1"/>
      </tp>
      <tp>
        <v>0.54898999999999998</v>
        <stp/>
        <stp>BINANCE</stp>
        <stp>xrpusdt</stp>
        <stp>ASK</stp>
        <tr r="J9" s="1"/>
      </tp>
      <tp>
        <v>43265.999999988424</v>
        <stp/>
        <stp>BINANCE_CANDLE</stp>
        <stp>ethusdt</stp>
        <stp>CLOSE_TIME</stp>
        <stp>7</stp>
        <tr r="G37" s="1"/>
      </tp>
      <tp>
        <v>43265.999999988424</v>
        <stp/>
        <stp>BINANCE_CANDLE</stp>
        <stp>ethusdt</stp>
        <stp>CLOSE_TIME</stp>
        <stp>5</stp>
        <tr r="G31" s="1"/>
      </tp>
      <tp>
        <v>43265.999999988424</v>
        <stp/>
        <stp>BINANCE_CANDLE</stp>
        <stp>btcusdt</stp>
        <stp>CLOSE_TIME</stp>
        <stp>7</stp>
        <tr r="G38" s="1"/>
      </tp>
      <tp>
        <v>43265.999999988424</v>
        <stp/>
        <stp>BINANCE_CANDLE</stp>
        <stp>btcusdt</stp>
        <stp>CLOSE_TIME</stp>
        <stp>5</stp>
        <tr r="G32" s="1"/>
      </tp>
      <tp>
        <v>6.9299999999999997E-6</v>
        <stp/>
        <stp>BINANCE</stp>
        <stp>trxbtc</stp>
        <stp>HIGH</stp>
        <tr r="C12" s="1"/>
      </tp>
      <tp>
        <v>168644.77608000001</v>
        <stp/>
        <stp>BINANCE</stp>
        <stp>ltcusdt</stp>
        <stp>VOL</stp>
        <tr r="L8" s="1"/>
      </tp>
      <tp>
        <v>0.54805999999999999</v>
        <stp/>
        <stp>BINANCE</stp>
        <stp>xrpusdt</stp>
        <stp>BID</stp>
        <tr r="H9" s="1"/>
      </tp>
      <tp>
        <v>6.8399999999999997E-6</v>
        <stp/>
        <stp>BINANCE_CANDLE</stp>
        <stp>trxbtc</stp>
        <stp>LOW</stp>
        <stp>5</stp>
        <tr r="D33" s="1"/>
      </tp>
      <tp t="s">
        <v>&lt;?&gt;</v>
        <stp/>
        <stp>BINANCE_CANDLE</stp>
        <stp>trxbtc</stp>
        <stp>LOW</stp>
        <stp>7</stp>
        <tr r="D39" s="1"/>
      </tp>
      <tp t="s">
        <v>&lt;?&gt;</v>
        <stp/>
        <stp>BINANCE_CANDLE</stp>
        <stp>trxbtc</stp>
        <stp>FINAL</stp>
        <stp>7</stp>
        <tr r="H39" s="1"/>
      </tp>
      <tp t="b">
        <v>0</v>
        <stp/>
        <stp>BINANCE_CANDLE</stp>
        <stp>trxbtc</stp>
        <stp>FINAL</stp>
        <stp>5</stp>
        <tr r="H33" s="1"/>
      </tp>
      <tp>
        <v>6551.11</v>
        <stp/>
        <stp>BINANCE_CANDLE</stp>
        <stp>btcusdt</stp>
        <stp>LOW</stp>
        <stp>7</stp>
        <tr r="D38" s="1"/>
      </tp>
      <tp>
        <v>6579.99</v>
        <stp/>
        <stp>BINANCE_CANDLE</stp>
        <stp>btcusdt</stp>
        <stp>LOW</stp>
        <stp>5</stp>
        <tr r="D32" s="1"/>
      </tp>
      <tp>
        <v>-5.9999999999999997E-7</v>
        <stp/>
        <stp>BINANCE</stp>
        <stp>xrpbtc</stp>
        <stp>PRICE_CHANGE</stp>
        <tr r="P11" s="1"/>
      </tp>
      <tp>
        <v>6589.03</v>
        <stp/>
        <stp>BINANCE_TRADE</stp>
        <stp>btcusdt</stp>
        <stp>PRICE</stp>
        <tr r="I17" s="1"/>
      </tp>
      <tp>
        <v>99.27</v>
        <stp/>
        <stp>BINANCE_TRADE</stp>
        <stp>ltcusdt</stp>
        <stp>PRICE</stp>
        <tr r="I18" s="1"/>
      </tp>
      <tp>
        <v>-2.1499999999999998E-2</v>
        <stp/>
        <stp>BINANCE</stp>
        <stp>neobtc</stp>
        <stp>PRICE%</stp>
        <tr r="O10" s="1"/>
      </tp>
      <tp>
        <v>3.4999999999999998E-7</v>
        <stp/>
        <stp>BINANCE</stp>
        <stp>trxbtc</stp>
        <stp>PRICE_CHANGE</stp>
        <tr r="P12" s="1"/>
      </tp>
      <tp>
        <v>511.63</v>
        <stp/>
        <stp>BINANCE_CANDLE</stp>
        <stp>ethusdt</stp>
        <stp>LOW</stp>
        <stp>5</stp>
        <tr r="D31" s="1"/>
      </tp>
      <tp>
        <v>510.12</v>
        <stp/>
        <stp>BINANCE_CANDLE</stp>
        <stp>ethusdt</stp>
        <stp>LOW</stp>
        <stp>7</stp>
        <tr r="D37" s="1"/>
      </tp>
      <tp>
        <v>192347.37048000001</v>
        <stp/>
        <stp>BINANCE</stp>
        <stp>ethusdt</stp>
        <stp>VOL</stp>
        <tr r="L6" s="1"/>
      </tp>
      <tp>
        <v>42582.489839000002</v>
        <stp/>
        <stp>BINANCE</stp>
        <stp>btcusdt</stp>
        <stp>VOL</stp>
        <tr r="L7" s="1"/>
      </tp>
      <tp>
        <v>0.52051000000000003</v>
        <stp/>
        <stp>BINANCE</stp>
        <stp>xrpusdt</stp>
        <stp>LOW</stp>
        <tr r="B9" s="1"/>
      </tp>
      <tp>
        <v>8.5409999999999997E-5</v>
        <stp/>
        <stp>BINANCE</stp>
        <stp>xrpbtc</stp>
        <stp>HIGH</stp>
        <tr r="C11" s="1"/>
      </tp>
      <tp t="s">
        <v>&lt;?&gt;</v>
        <stp/>
        <stp>BINANCE_CANDLE</stp>
        <stp>trxbtc</stp>
        <stp>CLOSE</stp>
        <stp>7</stp>
        <tr r="E39" s="1"/>
      </tp>
      <tp>
        <v>6.8600000000000004E-6</v>
        <stp/>
        <stp>BINANCE_CANDLE</stp>
        <stp>trxbtc</stp>
        <stp>CLOSE</stp>
        <stp>5</stp>
        <tr r="E33" s="1"/>
      </tp>
      <tp>
        <v>62158.624939369998</v>
        <stp/>
        <stp>BINANCE_CANDLE</stp>
        <stp>btcusdt</stp>
        <stp>TAKE_BUY_QUOTE_VOL</stp>
        <stp>5</stp>
        <tr r="L32" s="1"/>
      </tp>
      <tp>
        <v>14851129.307655489</v>
        <stp/>
        <stp>BINANCE_CANDLE</stp>
        <stp>btcusdt</stp>
        <stp>TAKE_BUY_QUOTE_VOL</stp>
        <stp>7</stp>
        <tr r="L38" s="1"/>
      </tp>
      <tp>
        <v>12899.733740600001</v>
        <stp/>
        <stp>BINANCE_CANDLE</stp>
        <stp>ethusdt</stp>
        <stp>TAKE_BUY_QUOTE_VOL</stp>
        <stp>5</stp>
        <tr r="L31" s="1"/>
      </tp>
      <tp>
        <v>3987276.8944206</v>
        <stp/>
        <stp>BINANCE_CANDLE</stp>
        <stp>ethusdt</stp>
        <stp>TAKE_BUY_QUOTE_VOL</stp>
        <stp>7</stp>
        <tr r="L37" s="1"/>
      </tp>
      <tp>
        <v>34040</v>
        <stp/>
        <stp>BINANCE</stp>
        <stp>neobtc</stp>
        <stp>TRADES</stp>
        <tr r="N10" s="1"/>
      </tp>
      <tp>
        <v>511.99</v>
        <stp/>
        <stp>BINANCE_TRADE</stp>
        <stp>ethusdt</stp>
        <stp>PRICE</stp>
        <tr r="I16" s="1"/>
      </tp>
      <tp>
        <v>43265.833333333336</v>
        <stp/>
        <stp>BINANCE_CANDLE</stp>
        <stp>ethusdt</stp>
        <stp>OPEN_TIME</stp>
        <stp>7</stp>
        <tr r="F37" s="1"/>
      </tp>
      <tp>
        <v>43265.958333333336</v>
        <stp/>
        <stp>BINANCE_CANDLE</stp>
        <stp>ethusdt</stp>
        <stp>OPEN_TIME</stp>
        <stp>5</stp>
        <tr r="F31" s="1"/>
      </tp>
      <tp>
        <v>1.3E-7</v>
        <stp/>
        <stp>BINANCE</stp>
        <stp>xrpbtc</stp>
        <stp>Spread</stp>
        <tr r="I11" s="1"/>
      </tp>
      <tp>
        <v>95.94</v>
        <stp/>
        <stp>BINANCE_24H</stp>
        <stp>ltcusdt</stp>
        <stp>CLOSE</stp>
        <tr r="E8" s="1"/>
      </tp>
      <tp>
        <v>6472.14</v>
        <stp/>
        <stp>BINANCE_24H</stp>
        <stp>btcusdt</stp>
        <stp>CLOSE</stp>
        <tr r="E7" s="1"/>
      </tp>
      <tp>
        <v>7754.3536299999996</v>
        <stp/>
        <stp>BINANCE_CANDLE</stp>
        <stp>ethusdt</stp>
        <stp>TAKE_BUY_VOL</stp>
        <stp>10</stp>
        <tr r="K43" s="1"/>
      </tp>
      <tp>
        <v>43265.95969609954</v>
        <stp/>
        <stp>BINANCE_TRADE</stp>
        <stp>neobtc</stp>
        <stp>TRADE_TIME</stp>
        <tr r="O20" s="1"/>
      </tp>
      <tp>
        <v>6.1879999999999999E-3</v>
        <stp/>
        <stp>BINANCE_24H</stp>
        <stp>neobtc</stp>
        <stp>OPEN</stp>
        <tr r="F10" s="1"/>
      </tp>
      <tp>
        <v>487</v>
        <stp/>
        <stp>BINANCE_24H</stp>
        <stp>ethusdt</stp>
        <stp>OPEN</stp>
        <tr r="F6" s="1"/>
      </tp>
      <tp>
        <v>6472.14</v>
        <stp/>
        <stp>BINANCE_24H</stp>
        <stp>btcusdt</stp>
        <stp>OPEN</stp>
        <tr r="F7" s="1"/>
      </tp>
      <tp>
        <v>95.94</v>
        <stp/>
        <stp>BINANCE_24H</stp>
        <stp>ltcusdt</stp>
        <stp>OPEN</stp>
        <tr r="F8" s="1"/>
      </tp>
      <tp t="b">
        <v>1</v>
        <stp/>
        <stp>BINANCE_TRADE</stp>
        <stp>ltcusdt</stp>
        <stp>BUYER_IS_MAKER</stp>
        <tr r="K18" s="1"/>
      </tp>
      <tp t="b">
        <v>1</v>
        <stp/>
        <stp>BINANCE_TRADE</stp>
        <stp>btcusdt</stp>
        <stp>BUYER_IS_MAKER</stp>
        <tr r="K17" s="1"/>
      </tp>
      <tp t="b">
        <v>1</v>
        <stp/>
        <stp>BINANCE_TRADE</stp>
        <stp>ethusdt</stp>
        <stp>BUYER_IS_MAKER</stp>
        <tr r="K16" s="1"/>
      </tp>
      <tp t="b">
        <v>0</v>
        <stp/>
        <stp>BINANCE_TRADE</stp>
        <stp>xrpusdt</stp>
        <stp>BUYER_IS_MAKER</stp>
        <tr r="K19" s="1"/>
      </tp>
      <tp>
        <v>530</v>
        <stp/>
        <stp>GDAX</stp>
        <stp>ETH-USD</stp>
        <stp>high_24h</stp>
        <tr r="F3" s="2"/>
      </tp>
      <tp>
        <v>6750</v>
        <stp/>
        <stp>GDAX</stp>
        <stp>BTC-USD</stp>
        <stp>high_24h</stp>
        <tr r="F4" s="2"/>
      </tp>
      <tp>
        <v>2251.8869410000002</v>
        <stp/>
        <stp>BINANCE_CANDLE</stp>
        <stp>btcusdt</stp>
        <stp>TAKE_BUY_VOL</stp>
        <stp>10</stp>
        <tr r="K44" s="1"/>
      </tp>
      <tp>
        <v>0.54352999999999996</v>
        <stp/>
        <stp>BINANCE_24H</stp>
        <stp>xrpusdt</stp>
        <stp>OPEN</stp>
        <tr r="F9" s="1"/>
      </tp>
      <tp>
        <v>43265.958333333336</v>
        <stp/>
        <stp>BINANCE_CANDLE</stp>
        <stp>btcusdt</stp>
        <stp>OPEN_TIME</stp>
        <stp>5</stp>
        <tr r="F32" s="1"/>
      </tp>
      <tp>
        <v>43265.833333333336</v>
        <stp/>
        <stp>BINANCE_CANDLE</stp>
        <stp>btcusdt</stp>
        <stp>OPEN_TIME</stp>
        <stp>7</stp>
        <tr r="F38" s="1"/>
      </tp>
      <tp>
        <v>487.05</v>
        <stp/>
        <stp>BINANCE_24H</stp>
        <stp>ethusdt</stp>
        <stp>CLOSE</stp>
        <tr r="E6" s="1"/>
      </tp>
      <tp>
        <v>2E-8</v>
        <stp/>
        <stp>BINANCE</stp>
        <stp>trxbtc</stp>
        <stp>Spread</stp>
        <tr r="I12" s="1"/>
      </tp>
      <tp t="b">
        <v>0</v>
        <stp/>
        <stp>BINANCE_CANDLE</stp>
        <stp>trxbtc</stp>
        <stp>FINAL</stp>
        <stp>10</stp>
        <tr r="H45" s="1"/>
      </tp>
      <tp>
        <v>6.1910000000000003E-3</v>
        <stp/>
        <stp>BINANCE_24H</stp>
        <stp>neobtc</stp>
        <stp>CLOSE</stp>
        <tr r="E10" s="1"/>
      </tp>
      <tp>
        <v>6.7800000000000003E-6</v>
        <stp/>
        <stp>BINANCE_CANDLE</stp>
        <stp>trxbtc</stp>
        <stp>LOW</stp>
        <stp>10</stp>
        <tr r="D45" s="1"/>
      </tp>
      <tp>
        <v>87157091</v>
        <stp/>
        <stp>BINANCE_CANDLE</stp>
        <stp>trxbtc</stp>
        <stp>VOL</stp>
        <stp>10</stp>
        <tr r="J45" s="1"/>
      </tp>
      <tp t="s">
        <v>&lt;?&gt;</v>
        <stp/>
        <stp>BINANCE_CANDLE</stp>
        <stp>trxbtc</stp>
        <stp>INTERVAL</stp>
        <stp>7</stp>
        <tr r="M39" s="1"/>
      </tp>
      <tp t="s">
        <v>OneHour</v>
        <stp/>
        <stp>BINANCE_CANDLE</stp>
        <stp>trxbtc</stp>
        <stp>INTERVAL</stp>
        <stp>5</stp>
        <tr r="M33" s="1"/>
      </tp>
      <tp>
        <v>181710.44345999</v>
        <stp/>
        <stp>BINANCE_CANDLE</stp>
        <stp>btcusdt</stp>
        <stp>QUOTE_VOL</stp>
        <stp>5</stp>
        <tr r="I32" s="1"/>
      </tp>
      <tp>
        <v>26598410.67329412</v>
        <stp/>
        <stp>BINANCE_CANDLE</stp>
        <stp>btcusdt</stp>
        <stp>QUOTE_VOL</stp>
        <stp>7</stp>
        <tr r="I38" s="1"/>
      </tp>
      <tp>
        <v>7243982.4302129</v>
        <stp/>
        <stp>BINANCE_CANDLE</stp>
        <stp>ethusdt</stp>
        <stp>QUOTE_VOL</stp>
        <stp>7</stp>
        <tr r="I37" s="1"/>
      </tp>
      <tp>
        <v>22063.107102400001</v>
        <stp/>
        <stp>BINANCE_CANDLE</stp>
        <stp>ethusdt</stp>
        <stp>QUOTE_VOL</stp>
        <stp>5</stp>
        <tr r="I31" s="1"/>
      </tp>
      <tp>
        <v>6.8600000000000004E-6</v>
        <stp/>
        <stp>BINANCE_CANDLE</stp>
        <stp>trxbtc</stp>
        <stp>CLOSE</stp>
        <stp>10</stp>
        <tr r="E45" s="1"/>
      </tp>
      <tp>
        <v>513.03</v>
        <stp/>
        <stp>GDAX</stp>
        <stp>ETH-USD</stp>
        <stp>LAST_PRICE</stp>
        <tr r="D3" s="2"/>
      </tp>
      <tp>
        <v>6595.13</v>
        <stp/>
        <stp>GDAX</stp>
        <stp>BTC-USD</stp>
        <stp>LAST_PRICE</stp>
        <tr r="D4" s="2"/>
      </tp>
      <tp>
        <v>6.0520000000000001E-3</v>
        <stp/>
        <stp>BINANCE_TRADE</stp>
        <stp>neobtc</stp>
        <stp>PRICE</stp>
        <tr r="I20" s="1"/>
      </tp>
      <tp t="s">
        <v>&lt;?&gt;</v>
        <stp/>
        <stp>BINANCE_CANDLE</stp>
        <stp>trxbtc</stp>
        <stp>Event_Time</stp>
        <stp>7</stp>
        <tr r="O39" s="1"/>
      </tp>
      <tp>
        <v>43265.959796365743</v>
        <stp/>
        <stp>BINANCE_CANDLE</stp>
        <stp>trxbtc</stp>
        <stp>Event_Time</stp>
        <stp>5</stp>
        <tr r="O33" s="1"/>
      </tp>
      <tp>
        <v>19428296.365148</v>
        <stp/>
        <stp>BINANCE</stp>
        <stp>xrpusdt</stp>
        <stp>QUOTE_VOL</stp>
        <tr r="M9" s="1"/>
      </tp>
      <tp t="s">
        <v>Object reference not set to an instance of an object.</v>
        <stp/>
        <stp>BINANCE</stp>
        <stp>xrpbtc</stp>
        <stp>Drift</stp>
        <tr r="D11" s="1"/>
      </tp>
      <tp t="s">
        <v>Object reference not set to an instance of an object.</v>
        <stp/>
        <stp>BINANCE</stp>
        <stp>trxbtc</stp>
        <stp>Drift</stp>
        <tr r="D12" s="1"/>
      </tp>
      <tp>
        <v>0.54352999999999996</v>
        <stp/>
        <stp>BINANCE_24H</stp>
        <stp>xrpusdt</stp>
        <stp>CLOSE</stp>
        <tr r="E9" s="1"/>
      </tp>
      <tp t="s">
        <v>&lt;?&gt;</v>
        <stp/>
        <stp>BINANCE_CANDLE</stp>
        <stp>trxbtc</stp>
        <stp>CLOSE_TIME</stp>
        <stp>7</stp>
        <tr r="G39" s="1"/>
      </tp>
      <tp>
        <v>43265.999999988424</v>
        <stp/>
        <stp>BINANCE_CANDLE</stp>
        <stp>trxbtc</stp>
        <stp>CLOSE_TIME</stp>
        <stp>5</stp>
        <tr r="G33" s="1"/>
      </tp>
      <tp>
        <v>29852580</v>
        <stp/>
        <stp>BINANCE_CANDLE</stp>
        <stp>trxbtc</stp>
        <stp>FIRST_ID</stp>
        <stp>5</stp>
        <tr r="P33" s="1"/>
      </tp>
      <tp t="s">
        <v>&lt;?&gt;</v>
        <stp/>
        <stp>BINANCE_CANDLE</stp>
        <stp>trxbtc</stp>
        <stp>FIRST_ID</stp>
        <stp>7</stp>
        <tr r="P39" s="1"/>
      </tp>
      <tp>
        <v>8.3939999999999999E-5</v>
        <stp/>
        <stp>BINANCE_24H</stp>
        <stp>xrpbtc</stp>
        <stp>OPEN</stp>
        <tr r="F11" s="1"/>
      </tp>
      <tp>
        <v>43265.959798912038</v>
        <stp/>
        <stp>BINANCE_TRADE</stp>
        <stp>trxbtc</stp>
        <stp>TRADE_TIME</stp>
        <tr r="O22" s="1"/>
      </tp>
      <tp>
        <v>96220338.799659505</v>
        <stp/>
        <stp>BINANCE</stp>
        <stp>ethusdt</stp>
        <stp>QUOTE_VOL</stp>
        <tr r="M6" s="1"/>
      </tp>
      <tp t="s">
        <v>Object reference not set to an instance of an object.</v>
        <stp/>
        <stp>BINANCE</stp>
        <stp>neobtc</stp>
        <stp>Drift</stp>
        <tr r="D10" s="1"/>
      </tp>
      <tp>
        <v>0.73256805999999997</v>
        <stp/>
        <stp>BINANCE_CANDLE</stp>
        <stp>trxbtc</stp>
        <stp>TAKE_BUY_QUOTE_VOL</stp>
        <stp>5</stp>
        <tr r="L33" s="1"/>
      </tp>
      <tp t="s">
        <v>&lt;?&gt;</v>
        <stp/>
        <stp>BINANCE_CANDLE</stp>
        <stp>trxbtc</stp>
        <stp>TAKE_BUY_QUOTE_VOL</stp>
        <stp>7</stp>
        <tr r="L39" s="1"/>
      </tp>
      <tp>
        <v>6.8600000000000004E-6</v>
        <stp/>
        <stp>BINANCE_TRADE</stp>
        <stp>trxbtc</stp>
        <stp>PRICE</stp>
        <tr r="I22" s="1"/>
      </tp>
      <tp>
        <v>8.3350000000000007E-5</v>
        <stp/>
        <stp>BINANCE_TRADE</stp>
        <stp>xrpbtc</stp>
        <stp>PRICE</stp>
        <tr r="I21" s="1"/>
      </tp>
      <tp>
        <v>519.29999999999995</v>
        <stp/>
        <stp>BINANCE_CANDLE</stp>
        <stp>ethusdt</stp>
        <stp>OPEN</stp>
        <stp>10</stp>
        <tr r="B43" s="1"/>
      </tp>
      <tp>
        <v>6.5200000000000003E-6</v>
        <stp/>
        <stp>BINANCE_24H</stp>
        <stp>trxbtc</stp>
        <stp>OPEN</stp>
        <tr r="F12" s="1"/>
      </tp>
      <tp>
        <v>6644.98</v>
        <stp/>
        <stp>BINANCE_CANDLE</stp>
        <stp>btcusdt</stp>
        <stp>HIGH</stp>
        <stp>10</stp>
        <tr r="C44" s="1"/>
      </tp>
      <tp>
        <v>277886827.72499293</v>
        <stp/>
        <stp>BINANCE</stp>
        <stp>btcusdt</stp>
        <stp>QUOTE_VOL</stp>
        <tr r="M7" s="1"/>
      </tp>
      <tp>
        <v>16533919.6991654</v>
        <stp/>
        <stp>BINANCE</stp>
        <stp>ltcusdt</stp>
        <stp>QUOTE_VOL</stp>
        <tr r="M8" s="1"/>
      </tp>
      <tp>
        <v>6.5200000000000003E-6</v>
        <stp/>
        <stp>BINANCE_24H</stp>
        <stp>trxbtc</stp>
        <stp>CLOSE</stp>
        <tr r="E12" s="1"/>
      </tp>
      <tp>
        <v>8.3939999999999999E-5</v>
        <stp/>
        <stp>BINANCE_24H</stp>
        <stp>xrpbtc</stp>
        <stp>CLOSE</stp>
        <tr r="E11" s="1"/>
      </tp>
      <tp>
        <v>6580.64</v>
        <stp/>
        <stp>BINANCE_DEPTH</stp>
        <stp>btcusdt</stp>
        <stp>BID_DEPTH</stp>
        <stp>4</stp>
        <tr r="B20" s="1"/>
      </tp>
      <tp>
        <v>6580.63</v>
        <stp/>
        <stp>BINANCE_DEPTH</stp>
        <stp>btcusdt</stp>
        <stp>BID_DEPTH</stp>
        <stp>5</stp>
        <tr r="B21" s="1"/>
      </tp>
      <tp>
        <v>6580.21</v>
        <stp/>
        <stp>BINANCE_DEPTH</stp>
        <stp>btcusdt</stp>
        <stp>BID_DEPTH</stp>
        <stp>6</stp>
        <tr r="B22" s="1"/>
      </tp>
      <tp>
        <v>6580</v>
        <stp/>
        <stp>BINANCE_DEPTH</stp>
        <stp>btcusdt</stp>
        <stp>BID_DEPTH</stp>
        <stp>7</stp>
        <tr r="B23" s="1"/>
      </tp>
      <tp>
        <v>6589.03</v>
        <stp/>
        <stp>BINANCE_DEPTH</stp>
        <stp>btcusdt</stp>
        <stp>BID_DEPTH</stp>
        <stp>0</stp>
        <tr r="B16" s="1"/>
      </tp>
      <tp>
        <v>6583.73</v>
        <stp/>
        <stp>BINANCE_DEPTH</stp>
        <stp>btcusdt</stp>
        <stp>BID_DEPTH</stp>
        <stp>1</stp>
        <tr r="B17" s="1"/>
      </tp>
      <tp>
        <v>6581.33</v>
        <stp/>
        <stp>BINANCE_DEPTH</stp>
        <stp>btcusdt</stp>
        <stp>BID_DEPTH</stp>
        <stp>2</stp>
        <tr r="B18" s="1"/>
      </tp>
      <tp>
        <v>6581.32</v>
        <stp/>
        <stp>BINANCE_DEPTH</stp>
        <stp>btcusdt</stp>
        <stp>BID_DEPTH</stp>
        <stp>3</stp>
        <tr r="B19" s="1"/>
      </tp>
      <tp>
        <v>6579.96</v>
        <stp/>
        <stp>BINANCE_DEPTH</stp>
        <stp>btcusdt</stp>
        <stp>BID_DEPTH</stp>
        <stp>8</stp>
        <tr r="B24" s="1"/>
      </tp>
      <tp>
        <v>6579.94</v>
        <stp/>
        <stp>BINANCE_DEPTH</stp>
        <stp>btcusdt</stp>
        <stp>BID_DEPTH</stp>
        <stp>9</stp>
        <tr r="B25" s="1"/>
      </tp>
      <tp>
        <v>487.92</v>
        <stp/>
        <stp>GDAX</stp>
        <stp>ETH-USD</stp>
        <stp>open_24h</stp>
        <tr r="E3" s="2"/>
      </tp>
      <tp>
        <v>6471.7</v>
        <stp/>
        <stp>GDAX</stp>
        <stp>BTC-USD</stp>
        <stp>open_24h</stp>
        <tr r="E4" s="2"/>
      </tp>
      <tp>
        <v>43265.959630173609</v>
        <stp/>
        <stp>BINANCE_TRADE</stp>
        <stp>xrpbtc</stp>
        <stp>TRADE_TIME</stp>
        <tr r="O21" s="1"/>
      </tp>
      <tp t="b">
        <v>1</v>
        <stp/>
        <stp>BINANCE_TRADE</stp>
        <stp>xrpusdt</stp>
        <stp>IGNORE</stp>
        <tr r="L19" s="1"/>
      </tp>
      <tp>
        <v>6592</v>
        <stp/>
        <stp>BINANCE_DEPTH</stp>
        <stp>btcusdt</stp>
        <stp>ASK_DEPTH</stp>
        <stp>9</stp>
        <tr r="D25" s="1"/>
      </tp>
      <tp>
        <v>6591.9</v>
        <stp/>
        <stp>BINANCE_DEPTH</stp>
        <stp>btcusdt</stp>
        <stp>ASK_DEPTH</stp>
        <stp>8</stp>
        <tr r="D24" s="1"/>
      </tp>
      <tp>
        <v>6589.5</v>
        <stp/>
        <stp>BINANCE_DEPTH</stp>
        <stp>btcusdt</stp>
        <stp>ASK_DEPTH</stp>
        <stp>3</stp>
        <tr r="D19" s="1"/>
      </tp>
      <tp>
        <v>6589.4</v>
        <stp/>
        <stp>BINANCE_DEPTH</stp>
        <stp>btcusdt</stp>
        <stp>ASK_DEPTH</stp>
        <stp>2</stp>
        <tr r="D18" s="1"/>
      </tp>
      <tp>
        <v>6589.39</v>
        <stp/>
        <stp>BINANCE_DEPTH</stp>
        <stp>btcusdt</stp>
        <stp>ASK_DEPTH</stp>
        <stp>1</stp>
        <tr r="D17" s="1"/>
      </tp>
      <tp>
        <v>6589.38</v>
        <stp/>
        <stp>BINANCE_DEPTH</stp>
        <stp>btcusdt</stp>
        <stp>ASK_DEPTH</stp>
        <stp>0</stp>
        <tr r="D16" s="1"/>
      </tp>
      <tp>
        <v>6591.81</v>
        <stp/>
        <stp>BINANCE_DEPTH</stp>
        <stp>btcusdt</stp>
        <stp>ASK_DEPTH</stp>
        <stp>7</stp>
        <tr r="D23" s="1"/>
      </tp>
      <tp>
        <v>6591.59</v>
        <stp/>
        <stp>BINANCE_DEPTH</stp>
        <stp>btcusdt</stp>
        <stp>ASK_DEPTH</stp>
        <stp>6</stp>
        <tr r="D22" s="1"/>
      </tp>
      <tp>
        <v>6590.25</v>
        <stp/>
        <stp>BINANCE_DEPTH</stp>
        <stp>btcusdt</stp>
        <stp>ASK_DEPTH</stp>
        <stp>5</stp>
        <tr r="D21" s="1"/>
      </tp>
      <tp>
        <v>6589.99</v>
        <stp/>
        <stp>BINANCE_DEPTH</stp>
        <stp>btcusdt</stp>
        <stp>ASK_DEPTH</stp>
        <stp>4</stp>
        <tr r="D20" s="1"/>
      </tp>
      <tp t="b">
        <v>1</v>
        <stp/>
        <stp>BINANCE_TRADE</stp>
        <stp>ltcusdt</stp>
        <stp>IGNORE</stp>
        <tr r="L18" s="1"/>
      </tp>
      <tp t="b">
        <v>1</v>
        <stp/>
        <stp>BINANCE_TRADE</stp>
        <stp>btcusdt</stp>
        <stp>IGNORE</stp>
        <tr r="L17" s="1"/>
      </tp>
      <tp t="b">
        <v>1</v>
        <stp/>
        <stp>BINANCE_TRADE</stp>
        <stp>ethusdt</stp>
        <stp>IGNORE</stp>
        <tr r="L16" s="1"/>
      </tp>
      <tp>
        <v>6638.67</v>
        <stp/>
        <stp>BINANCE_CANDLE</stp>
        <stp>btcusdt</stp>
        <stp>OPEN</stp>
        <stp>10</stp>
        <tr r="B44" s="1"/>
      </tp>
      <tp>
        <v>9.9999999999999995E-7</v>
        <stp/>
        <stp>BINANCE</stp>
        <stp>neobtc</stp>
        <stp>Spread</stp>
        <tr r="I10" s="1"/>
      </tp>
      <tp>
        <v>521</v>
        <stp/>
        <stp>BINANCE_CANDLE</stp>
        <stp>ethusdt</stp>
        <stp>HIGH</stp>
        <stp>10</stp>
        <tr r="C4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5:P12" totalsRowShown="0" dataDxfId="107" dataCellStyle="Comma">
  <autoFilter ref="A5:P12" xr:uid="{C4F49F7D-8667-4D6B-AD96-B004DDF9E1A6}"/>
  <tableColumns count="16">
    <tableColumn id="1" xr3:uid="{3DCAC593-21E4-456C-93D1-EEDC8340EA91}" name="SYMBOL"/>
    <tableColumn id="2" xr3:uid="{BD1F10D1-4516-437C-A019-01CE2442BC76}" name="LOW" dataDxfId="106" totalsRowDxfId="105" dataCellStyle="Comma">
      <calculatedColumnFormula>RTD(progId,,BINANCE,$A6,B$5)</calculatedColumnFormula>
    </tableColumn>
    <tableColumn id="3" xr3:uid="{91943E91-93A3-432F-90A1-9A812A7495A3}" name="HIGH" dataDxfId="104" totalsRowDxfId="103" dataCellStyle="Comma">
      <calculatedColumnFormula>RTD(progId,,BINANCE,$A6,C$5)</calculatedColumnFormula>
    </tableColumn>
    <tableColumn id="16" xr3:uid="{F455B33F-AB59-49BD-88BE-024FE6A6E7E7}" name="Drift" dataDxfId="102" totalsRowDxfId="101" dataCellStyle="Comma">
      <calculatedColumnFormula>RTD(progId,,BINANCE,$A6,D$5)</calculatedColumnFormula>
    </tableColumn>
    <tableColumn id="4" xr3:uid="{16B5E286-FCD6-42DD-AD70-936F5453E647}" name="CLOSE" dataDxfId="100" totalsRowDxfId="99" dataCellStyle="Comma">
      <calculatedColumnFormula>RTD(progId,,BINANCE,$A6,E$5)</calculatedColumnFormula>
    </tableColumn>
    <tableColumn id="15" xr3:uid="{67B2C544-857B-4123-809A-B920230BEECB}" name="OPEN" dataDxfId="98" dataCellStyle="Comma">
      <calculatedColumnFormula>RTD(progId,,BINANCE,$A6,F$5)</calculatedColumnFormula>
    </tableColumn>
    <tableColumn id="9" xr3:uid="{20BDBC22-B4AF-42A8-AAE5-B7ECB2022FC2}" name="BID_SIZE" dataDxfId="97" totalsRowDxfId="96" dataCellStyle="Comma">
      <calculatedColumnFormula>RTD(progId,,BINANCE,$A6,G$5)</calculatedColumnFormula>
    </tableColumn>
    <tableColumn id="7" xr3:uid="{ECAEA6E2-113E-4E1B-AC1E-0EC5CB822859}" name="BID" dataDxfId="95" totalsRowDxfId="94" dataCellStyle="Comma">
      <calculatedColumnFormula>RTD(progId,,BINANCE,$A6,H$5)</calculatedColumnFormula>
    </tableColumn>
    <tableColumn id="14" xr3:uid="{2B73FE2B-AD25-474E-A435-F857ECE61F97}" name="Spread" dataDxfId="93" totalsRowDxfId="92" dataCellStyle="Comma">
      <calculatedColumnFormula>RTD(progId,,BINANCE,$A6,I$5)</calculatedColumnFormula>
    </tableColumn>
    <tableColumn id="8" xr3:uid="{01343A1D-C841-40C5-A6D2-6BD0755AEFFD}" name="ASK" dataDxfId="91" totalsRowDxfId="90" dataCellStyle="Comma">
      <calculatedColumnFormula>RTD(progId,,BINANCE,$A6,J$5)</calculatedColumnFormula>
    </tableColumn>
    <tableColumn id="6" xr3:uid="{7441CD62-3DE6-428D-A648-DC43FCDEC43E}" name="ASK_SIZE" dataDxfId="89" totalsRowDxfId="88" dataCellStyle="Comma">
      <calculatedColumnFormula>RTD(progId,,BINANCE,$A6,K$5)</calculatedColumnFormula>
    </tableColumn>
    <tableColumn id="5" xr3:uid="{5886EA1E-E3A6-4210-AA96-061D82EA05DB}" name="VOL" dataDxfId="87" totalsRowDxfId="86" dataCellStyle="Comma">
      <calculatedColumnFormula>RTD(progId,,BINANCE,$A6,L$5)</calculatedColumnFormula>
    </tableColumn>
    <tableColumn id="10" xr3:uid="{ED72F41F-7448-4225-8EB2-C6126D47AA45}" name="QUOTE_VOL" dataDxfId="0" totalsRowDxfId="85" dataCellStyle="Comma">
      <calculatedColumnFormula>RTD(progId,,BINANCE,$A6,M$5)</calculatedColumnFormula>
    </tableColumn>
    <tableColumn id="11" xr3:uid="{6F6174C4-E63C-47F0-9019-CB5FC0BB6E18}" name="TRADES" dataDxfId="84" totalsRowDxfId="83" dataCellStyle="Comma">
      <calculatedColumnFormula>RTD(progId,,BINANCE,$A6,N$5)</calculatedColumnFormula>
    </tableColumn>
    <tableColumn id="12" xr3:uid="{D83BB7C6-4C04-4806-AF73-A11C3BF0C421}" name="PRICE%" dataDxfId="82" totalsRowDxfId="81" dataCellStyle="Percent">
      <calculatedColumnFormula>RTD(progId,,BINANCE,$A6,O$5)</calculatedColumnFormula>
    </tableColumn>
    <tableColumn id="13" xr3:uid="{03DEA07C-BDA4-4374-813A-6502C8EC5BD0}" name="PRICE_CHANGE" dataDxfId="80" totalsRowDxfId="79" dataCellStyle="Comma">
      <calculatedColumnFormula>RTD(progId,,BINANCE,$A6,P$5)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5:E25" totalsRowShown="0" dataDxfId="78" dataCellStyle="Comma">
  <autoFilter ref="A15:E25" xr:uid="{9B5750BD-A8BF-49B3-8CCE-E75F6CB95AEF}"/>
  <tableColumns count="5">
    <tableColumn id="1" xr3:uid="{024D3077-4CB4-423F-9919-17E1D03B62EF}" name="BID_DEPTH_SIZE" dataDxfId="77" dataCellStyle="20% - Accent6">
      <calculatedColumnFormula>RTD(progId,,BINANCE_DEPTH,$C$15,A$15,$C16)</calculatedColumnFormula>
    </tableColumn>
    <tableColumn id="2" xr3:uid="{A846FBD5-F5D1-42A6-9B15-E4F95F35D0D8}" name="BID_DEPTH" dataDxfId="76" dataCellStyle="20% - Accent6">
      <calculatedColumnFormula>RTD(progId,,BINANCE_DEPTH,$C$15,B$15,$C16)</calculatedColumnFormula>
    </tableColumn>
    <tableColumn id="3" xr3:uid="{61C19639-7D28-4B92-A8B2-CB2407C53DA3}" name="btcusdt" dataDxfId="75"/>
    <tableColumn id="4" xr3:uid="{26E73E79-2351-4AA2-B059-B8FBF5772528}" name="ASK_DEPTH" dataDxfId="74" dataCellStyle="20% - Accent2">
      <calculatedColumnFormula>RTD(progId,,BINANCE_DEPTH,$C$15,D$15,$C16)</calculatedColumnFormula>
    </tableColumn>
    <tableColumn id="5" xr3:uid="{4F75757B-DFD1-4B07-AFA1-EC3E611607E7}" name="ASK_DEPTH_SIZE" dataDxfId="73" dataCellStyle="20% - Accent2">
      <calculatedColumnFormula>RTD(progId,,BINANCE_DEPTH,$C$15,E$15,$C16)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5:O22" totalsRowShown="0" dataDxfId="72" tableBorderDxfId="71" dataCellStyle="Comma">
  <autoFilter ref="G15:O22" xr:uid="{A420389B-2E6A-4F02-A7C2-6691F84309DB}"/>
  <tableColumns count="9">
    <tableColumn id="1" xr3:uid="{4DF9B9E1-1E83-4EF7-84C1-2078EE821C9B}" name="SYMBOL"/>
    <tableColumn id="2" xr3:uid="{7A9D1BD2-CDED-4716-A77F-64066BF610F2}" name="TRADE_ID" dataDxfId="70" dataCellStyle="Comma">
      <calculatedColumnFormula>RTD(progId,,BINACE_TRADE,$G16,H$15)</calculatedColumnFormula>
    </tableColumn>
    <tableColumn id="3" xr3:uid="{354287B4-D1D8-44B9-86FB-9FB34A18D99C}" name="PRICE" dataDxfId="69" dataCellStyle="Comma">
      <calculatedColumnFormula>RTD(progId,,BINACE_TRADE,$G16,I$15)</calculatedColumnFormula>
    </tableColumn>
    <tableColumn id="4" xr3:uid="{8697802C-B742-4C06-809E-A6FC0FE7CCD5}" name="QUANTITY" dataDxfId="68" dataCellStyle="Comma">
      <calculatedColumnFormula>RTD(progId,,BINACE_TRADE,$G16,J$15)</calculatedColumnFormula>
    </tableColumn>
    <tableColumn id="7" xr3:uid="{4B2C6341-2C08-42AC-B29F-1942A6C5C0B8}" name="BUYER_IS_MAKER" dataDxfId="67" dataCellStyle="Comma">
      <calculatedColumnFormula>RTD(progId,,BINACE_TRADE,$G16,K$15)</calculatedColumnFormula>
    </tableColumn>
    <tableColumn id="8" xr3:uid="{EFB18125-1C0D-4363-B531-114C2E88F054}" name="IGNORE" dataDxfId="66" dataCellStyle="Comma">
      <calculatedColumnFormula>RTD(progId,,BINACE_TRADE,$G16,L$15)</calculatedColumnFormula>
    </tableColumn>
    <tableColumn id="9" xr3:uid="{596DAC26-1FB0-4FA0-9F2B-2F85949317B9}" name="FIRST_ID" dataDxfId="65" dataCellStyle="Comma">
      <calculatedColumnFormula>RTD(progId,,BINACE_TRADE,$G16,M$15)</calculatedColumnFormula>
    </tableColumn>
    <tableColumn id="10" xr3:uid="{625DA386-D82A-4BD8-99A5-41F6984223F9}" name="LAST_ID" dataDxfId="64" dataCellStyle="Comma">
      <calculatedColumnFormula>RTD(progId,,BINACE_TRADE,$G16,N$15)</calculatedColumnFormula>
    </tableColumn>
    <tableColumn id="11" xr3:uid="{B43DE4EC-1073-4EE5-AFA6-29717F6887CA}" name="TRADE_TIME" dataDxfId="63" dataCellStyle="Comma">
      <calculatedColumnFormula>RTD(progId,,BINACE_TRADE,$G16,O$15)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30:Q33" totalsRowShown="0" dataDxfId="62" tableBorderDxfId="61" dataCellStyle="Comma">
  <autoFilter ref="A30:Q33" xr:uid="{BD9601BD-F222-4DBD-B404-C68EB6A96569}"/>
  <tableColumns count="17">
    <tableColumn id="1" xr3:uid="{A75C3BB9-BD50-4A86-92A6-228C26DADEC8}" name="SYMBOL"/>
    <tableColumn id="2" xr3:uid="{271F2E56-459C-4325-9A04-1A9F5B3B7F43}" name="OPEN" dataDxfId="60" dataCellStyle="Comma">
      <calculatedColumnFormula>RTD(progId,,BINANCE_CANDLE,$A31,B$30,$D$29)</calculatedColumnFormula>
    </tableColumn>
    <tableColumn id="3" xr3:uid="{8996362D-BF62-4A19-8C47-D07BB4C877F0}" name="HIGH" dataDxfId="59" dataCellStyle="Comma">
      <calculatedColumnFormula>RTD(progId,,BINANCE_CANDLE,$A31,C$30,$D$29)</calculatedColumnFormula>
    </tableColumn>
    <tableColumn id="4" xr3:uid="{77448F41-FF9F-43E6-9CB3-48B1AFE42AEB}" name="LOW" dataDxfId="58" dataCellStyle="Comma">
      <calculatedColumnFormula>RTD(progId,,BINANCE_CANDLE,$A31,D$30,$D$29)</calculatedColumnFormula>
    </tableColumn>
    <tableColumn id="5" xr3:uid="{1CBFA155-B8FA-4A1A-9482-672E8069C9E1}" name="CLOSE" dataDxfId="57" dataCellStyle="Comma">
      <calculatedColumnFormula>RTD(progId,,BINANCE_CANDLE,$A31,E$30,$D$29)</calculatedColumnFormula>
    </tableColumn>
    <tableColumn id="6" xr3:uid="{E40AE6FA-10C3-45A4-A49A-5936433E60C5}" name="OPEN_TIME" dataDxfId="56" dataCellStyle="Comma">
      <calculatedColumnFormula>RTD(progId,,BINANCE_CANDLE,$A31,F$30,$D$29)</calculatedColumnFormula>
    </tableColumn>
    <tableColumn id="7" xr3:uid="{429829C2-0F7D-49C8-AC77-925D4DCC80B5}" name="CLOSE_TIME" dataDxfId="55" dataCellStyle="Comma">
      <calculatedColumnFormula>RTD(progId,,BINANCE_CANDLE,$A31,G$30,$D$29)</calculatedColumnFormula>
    </tableColumn>
    <tableColumn id="8" xr3:uid="{882827BB-E1D4-4F9A-A943-912E4B196B6E}" name="FINAL" dataDxfId="54" dataCellStyle="Comma">
      <calculatedColumnFormula>RTD(progId,,BINANCE_CANDLE,$A31,H$30,$D$29)</calculatedColumnFormula>
    </tableColumn>
    <tableColumn id="12" xr3:uid="{190D5A98-9240-49A0-8013-C83B0A17B4AA}" name="QUOTE_VOL" dataDxfId="53" dataCellStyle="Comma">
      <calculatedColumnFormula>RTD(progId,,BINANCE_CANDLE,$A31,I$30,$D$29)</calculatedColumnFormula>
    </tableColumn>
    <tableColumn id="13" xr3:uid="{D80CA8FB-9312-4FB1-81DE-39FD7E27F1CE}" name="VOL" dataDxfId="52" dataCellStyle="Comma">
      <calculatedColumnFormula>RTD(progId,,BINANCE_CANDLE,$A31,J$30,$D$29)</calculatedColumnFormula>
    </tableColumn>
    <tableColumn id="14" xr3:uid="{59762A20-FD1E-484A-BB6B-CEA9F72EFC92}" name="TAKE_BUY_VOL" dataDxfId="51" dataCellStyle="Comma">
      <calculatedColumnFormula>RTD(progId,,BINANCE_CANDLE,$A31,K$30,$D$29)</calculatedColumnFormula>
    </tableColumn>
    <tableColumn id="15" xr3:uid="{E8F62B9A-A83F-46A0-8F0A-0CE5786E7912}" name="TAKE_BUY_QUOTE_VOL" dataDxfId="50" dataCellStyle="Comma">
      <calculatedColumnFormula>RTD(progId,,BINANCE_CANDLE,$A31,L$30,$D$29)</calculatedColumnFormula>
    </tableColumn>
    <tableColumn id="9" xr3:uid="{ED113239-E7EA-4F6B-913B-7D90F2B103BB}" name="INTERVAL" dataDxfId="49" dataCellStyle="Comma">
      <calculatedColumnFormula>RTD(progId,,BINANCE_CANDLE,$A31,M$30,$D$29)</calculatedColumnFormula>
    </tableColumn>
    <tableColumn id="16" xr3:uid="{68B5E94B-07AA-4E0D-8DC9-26239ADCE6DC}" name="TRADES" dataDxfId="48" dataCellStyle="Comma">
      <calculatedColumnFormula>RTD(progId,,BINANCE_CANDLE,$A31,N$30,$D$29)</calculatedColumnFormula>
    </tableColumn>
    <tableColumn id="11" xr3:uid="{4B94B3D0-C26F-49E3-A1F8-F4F54AEA1341}" name="Event_Time" dataDxfId="47" dataCellStyle="Comma">
      <calculatedColumnFormula>RTD(progId,,BINANCE_CANDLE,$A31,O$30,$D$29)</calculatedColumnFormula>
    </tableColumn>
    <tableColumn id="17" xr3:uid="{C421FBF6-75FF-4177-B401-9CB15DF618EC}" name="FIRST_ID" dataDxfId="46" dataCellStyle="Comma">
      <calculatedColumnFormula>RTD(progId,,BINANCE_CANDLE,$A31,P$30,$D$29)</calculatedColumnFormula>
    </tableColumn>
    <tableColumn id="18" xr3:uid="{3FA40665-835F-4A52-9593-3016675D91AE}" name="LAST_ID" dataDxfId="45" dataCellStyle="Comma">
      <calculatedColumnFormula>RTD(progId,,BINANCE_CANDLE,$A31,Q$30,$D$29)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6:Q39" totalsRowShown="0" dataDxfId="44" tableBorderDxfId="43" dataCellStyle="Comma">
  <autoFilter ref="A36:Q39" xr:uid="{04787891-A2B4-4F14-ADE0-2BC3B779F519}"/>
  <tableColumns count="17">
    <tableColumn id="1" xr3:uid="{CD2685D4-7653-442A-A4D2-04D1D79D1D51}" name="SYMBOL"/>
    <tableColumn id="2" xr3:uid="{7F137C97-E79A-487B-B508-861F049FEDAC}" name="OPEN" dataDxfId="42" dataCellStyle="Comma">
      <calculatedColumnFormula>RTD(progId,,BINANCE_CANDLE,$A37,B$36,$D$35)</calculatedColumnFormula>
    </tableColumn>
    <tableColumn id="3" xr3:uid="{4354B8F2-F3BC-4A63-9256-CE5D89BD7C2B}" name="HIGH" dataDxfId="41" dataCellStyle="Comma">
      <calculatedColumnFormula>RTD(progId,,BINANCE_CANDLE,$A37,C$36,$D$35)</calculatedColumnFormula>
    </tableColumn>
    <tableColumn id="4" xr3:uid="{D69F9FDB-4C2B-4CCA-8F57-7B2DFB93739C}" name="LOW" dataDxfId="40" dataCellStyle="Comma">
      <calculatedColumnFormula>RTD(progId,,BINANCE_CANDLE,$A37,D$36,$D$35)</calculatedColumnFormula>
    </tableColumn>
    <tableColumn id="5" xr3:uid="{82A6E250-BACF-4151-A155-4791DB06A39C}" name="CLOSE" dataDxfId="39" dataCellStyle="Comma">
      <calculatedColumnFormula>RTD(progId,,BINANCE_CANDLE,$A37,E$36,$D$35)</calculatedColumnFormula>
    </tableColumn>
    <tableColumn id="6" xr3:uid="{D574DD0D-6DFB-4B48-9B1B-B8EE63D45B4B}" name="OPEN_TIME" dataDxfId="38" dataCellStyle="Comma">
      <calculatedColumnFormula>RTD(progId,,BINANCE_CANDLE,$A37,F$36,$D$35)</calculatedColumnFormula>
    </tableColumn>
    <tableColumn id="7" xr3:uid="{10BFDF65-DE5F-4E2B-89F8-F8584D7D2860}" name="CLOSE_TIME" dataDxfId="37" dataCellStyle="Comma">
      <calculatedColumnFormula>RTD(progId,,BINANCE_CANDLE,$A37,G$36,$D$35)</calculatedColumnFormula>
    </tableColumn>
    <tableColumn id="8" xr3:uid="{CB0B768D-7853-490A-9ADF-4CE8C41E4DBB}" name="FINAL" dataDxfId="36" dataCellStyle="Comma">
      <calculatedColumnFormula>RTD(progId,,BINANCE_CANDLE,$A37,H$36,$D$35)</calculatedColumnFormula>
    </tableColumn>
    <tableColumn id="12" xr3:uid="{6A5EC966-BE44-4A64-9534-F53DCC5D84E7}" name="QUOTE_VOL" dataDxfId="35" dataCellStyle="Comma">
      <calculatedColumnFormula>RTD(progId,,BINANCE_CANDLE,$A37,I$36,$D$35)</calculatedColumnFormula>
    </tableColumn>
    <tableColumn id="13" xr3:uid="{1F63118F-B624-4D66-86EC-A2D0140A6209}" name="VOL" dataDxfId="34" dataCellStyle="Comma">
      <calculatedColumnFormula>RTD(progId,,BINANCE_CANDLE,$A37,J$36,$D$35)</calculatedColumnFormula>
    </tableColumn>
    <tableColumn id="14" xr3:uid="{8AA416CC-EC2D-4AC5-B0F5-BF89B4BDC1DF}" name="TAKE_BUY_VOL" dataDxfId="33" dataCellStyle="Comma">
      <calculatedColumnFormula>RTD(progId,,BINANCE_CANDLE,$A37,K$36,$D$35)</calculatedColumnFormula>
    </tableColumn>
    <tableColumn id="15" xr3:uid="{05EB0F9B-698C-48B7-8FD2-F4F6E81B4DAA}" name="TAKE_BUY_QUOTE_VOL" dataDxfId="32" dataCellStyle="Comma">
      <calculatedColumnFormula>RTD(progId,,BINANCE_CANDLE,$A37,L$36,$D$35)</calculatedColumnFormula>
    </tableColumn>
    <tableColumn id="9" xr3:uid="{7A11E2BE-98B4-44A3-A99A-F72BED6FCF64}" name="INTERVAL" dataDxfId="31" dataCellStyle="Comma">
      <calculatedColumnFormula>RTD(progId,,BINANCE_CANDLE,$A37,M$36,$D$35)</calculatedColumnFormula>
    </tableColumn>
    <tableColumn id="16" xr3:uid="{FAC045CA-037C-43CE-8DA6-5B4FA60C5466}" name="TRADES" dataDxfId="30" dataCellStyle="Comma">
      <calculatedColumnFormula>RTD(progId,,BINANCE_CANDLE,$A37,N$36,$D$35)</calculatedColumnFormula>
    </tableColumn>
    <tableColumn id="11" xr3:uid="{C1FF08F6-0AC6-46A7-8E2A-7C66E43876F2}" name="Event_Time" dataDxfId="29" dataCellStyle="Comma">
      <calculatedColumnFormula>RTD(progId,,BINANCE_CANDLE,$A37,O$36,$D$35)</calculatedColumnFormula>
    </tableColumn>
    <tableColumn id="17" xr3:uid="{3FA7F86A-4BF7-405A-A0E0-11A0DE928556}" name="FIRST_ID" dataDxfId="28" dataCellStyle="Comma">
      <calculatedColumnFormula>RTD(progId,,BINANCE_CANDLE,$A37,P$36,$D$35)</calculatedColumnFormula>
    </tableColumn>
    <tableColumn id="18" xr3:uid="{39E54680-13B4-44CA-B586-9595118396B6}" name="LAST_ID" dataDxfId="27" dataCellStyle="Comma">
      <calculatedColumnFormula>RTD(progId,,BINANCE_CANDLE,$A37,Q$36,$D$35)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DCB22F-228E-4018-9771-887F46452D07}" name="Table669" displayName="Table669" ref="A42:Q45" totalsRowShown="0" dataDxfId="26" tableBorderDxfId="25" dataCellStyle="Comma">
  <autoFilter ref="A42:Q45" xr:uid="{6E65CC27-09FC-486D-A67A-E2DB2EC555BE}"/>
  <tableColumns count="17">
    <tableColumn id="1" xr3:uid="{33725082-D785-41DD-9970-D8F27EB50367}" name="SYMBOL"/>
    <tableColumn id="2" xr3:uid="{9037869B-A21A-4005-B553-689CD7A8BDDA}" name="OPEN" dataDxfId="24" dataCellStyle="Comma">
      <calculatedColumnFormula>RTD(progId,,BINANCE_CANDLE,$A43,B$42,$D$41)</calculatedColumnFormula>
    </tableColumn>
    <tableColumn id="3" xr3:uid="{BB00B0EC-FECB-4559-A3DF-77C39BCABC92}" name="HIGH" dataDxfId="23" dataCellStyle="Comma">
      <calculatedColumnFormula>RTD(progId,,BINANCE_CANDLE,$A43,C$42,$D$41)</calculatedColumnFormula>
    </tableColumn>
    <tableColumn id="4" xr3:uid="{89A57596-7A26-41BE-B81B-572851260A3E}" name="LOW" dataDxfId="22" dataCellStyle="Comma">
      <calculatedColumnFormula>RTD(progId,,BINANCE_CANDLE,$A43,D$42,$D$41)</calculatedColumnFormula>
    </tableColumn>
    <tableColumn id="5" xr3:uid="{FFA6405D-895D-4C41-9AF2-59A917105627}" name="CLOSE" dataDxfId="21" dataCellStyle="Comma">
      <calculatedColumnFormula>RTD(progId,,BINANCE_CANDLE,$A43,E$42,$D$41)</calculatedColumnFormula>
    </tableColumn>
    <tableColumn id="6" xr3:uid="{A547D549-D81A-4D01-BEF9-D6ED01C63818}" name="OPEN_TIME" dataDxfId="20" dataCellStyle="Comma">
      <calculatedColumnFormula>RTD(progId,,BINANCE_CANDLE,$A43,F$42,$D$41)</calculatedColumnFormula>
    </tableColumn>
    <tableColumn id="7" xr3:uid="{DF542204-C9DD-4EAD-9898-DC64CAA71FF7}" name="CLOSE_TIME" dataDxfId="19" dataCellStyle="Comma">
      <calculatedColumnFormula>RTD(progId,,BINANCE_CANDLE,$A43,G$42,$D$41)</calculatedColumnFormula>
    </tableColumn>
    <tableColumn id="8" xr3:uid="{81C6BE2C-BE91-4606-AAFE-BA2CC0698965}" name="FINAL" dataDxfId="18" dataCellStyle="Comma">
      <calculatedColumnFormula>RTD(progId,,BINANCE_CANDLE,$A43,H$42,$D$41)</calculatedColumnFormula>
    </tableColumn>
    <tableColumn id="12" xr3:uid="{2CA4669B-413D-4F30-A5AF-4F09B8AAE2A1}" name="QUOTE_VOL" dataDxfId="17" dataCellStyle="Comma">
      <calculatedColumnFormula>RTD(progId,,BINANCE_CANDLE,$A43,I$42,$D$41)</calculatedColumnFormula>
    </tableColumn>
    <tableColumn id="13" xr3:uid="{3A979BCD-3AAE-4B94-B2D4-DF259BFCB0AE}" name="VOL" dataDxfId="16" dataCellStyle="Comma">
      <calculatedColumnFormula>RTD(progId,,BINANCE_CANDLE,$A43,J$42,$D$41)</calculatedColumnFormula>
    </tableColumn>
    <tableColumn id="14" xr3:uid="{4A3421ED-7748-4BC3-A593-3980C40CE28B}" name="TAKE_BUY_VOL" dataDxfId="15" dataCellStyle="Comma">
      <calculatedColumnFormula>RTD(progId,,BINANCE_CANDLE,$A43,K$42,$D$41)</calculatedColumnFormula>
    </tableColumn>
    <tableColumn id="15" xr3:uid="{915D763A-8F4F-4755-94EF-448B1854BC25}" name="TAKE_BUY_QUOTE_VOL" dataDxfId="14" dataCellStyle="Comma">
      <calculatedColumnFormula>RTD(progId,,BINANCE_CANDLE,$A43,L$42,$D$41)</calculatedColumnFormula>
    </tableColumn>
    <tableColumn id="9" xr3:uid="{36EE1B92-C8FB-436E-9872-3BB209CE0A49}" name="INTERVAL" dataDxfId="13" dataCellStyle="Comma">
      <calculatedColumnFormula>RTD(progId,,BINANCE_CANDLE,$A43,M$42,$D$41)</calculatedColumnFormula>
    </tableColumn>
    <tableColumn id="16" xr3:uid="{9B4882A0-F228-48B3-802F-797571F445C4}" name="TRADES" dataDxfId="12" dataCellStyle="Comma">
      <calculatedColumnFormula>RTD(progId,,BINANCE_CANDLE,$A43,N$42,$D$41)</calculatedColumnFormula>
    </tableColumn>
    <tableColumn id="11" xr3:uid="{1DF22CF9-CDB4-4D0A-9288-AE736858CA25}" name="Event_Time" dataDxfId="11" dataCellStyle="Comma">
      <calculatedColumnFormula>RTD(progId,,BINANCE_CANDLE,$A43,O$42,$D$41)</calculatedColumnFormula>
    </tableColumn>
    <tableColumn id="17" xr3:uid="{97A30074-55B1-4AC0-977E-E9F9900222F5}" name="FIRST_ID" dataDxfId="10" dataCellStyle="Comma">
      <calculatedColumnFormula>RTD(progId,,BINANCE_CANDLE,$A43,P$42,$D$41)</calculatedColumnFormula>
    </tableColumn>
    <tableColumn id="18" xr3:uid="{5352F4E3-144C-417A-A84E-6FBECE4F831B}" name="LAST_ID" dataDxfId="9" dataCellStyle="Comma">
      <calculatedColumnFormula>RTD(progId,,BINANCE_CANDLE,$A43,Q$42,$D$41)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8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7" dataCellStyle="Comma">
      <calculatedColumnFormula>RTD(progId,,GDAX,$A3,B$2)</calculatedColumnFormula>
    </tableColumn>
    <tableColumn id="3" xr3:uid="{041CD0D7-D375-4B88-8B1B-CD344CCDEB4E}" name="ASK" dataDxfId="6" dataCellStyle="Comma">
      <calculatedColumnFormula>RTD(progId,,GDAX,$A3,C$2)</calculatedColumnFormula>
    </tableColumn>
    <tableColumn id="4" xr3:uid="{5B81F177-A71A-4810-A2A9-102CFDC4A15D}" name="LAST_PRICE" dataDxfId="5" dataCellStyle="Comma">
      <calculatedColumnFormula>RTD(progId,,GDAX,$A3,D$2)</calculatedColumnFormula>
    </tableColumn>
    <tableColumn id="5" xr3:uid="{88E54DB0-E57D-4C05-B81D-0BDDFCBC50D3}" name="open_24h" dataDxfId="4" dataCellStyle="Comma">
      <calculatedColumnFormula>RTD(progId,,GDAX,$A3,E$2)</calculatedColumnFormula>
    </tableColumn>
    <tableColumn id="6" xr3:uid="{0644C03A-2092-4785-8C82-498398297E87}" name="high_24h" dataDxfId="3" dataCellStyle="Comma">
      <calculatedColumnFormula>RTD(progId,,GDAX,$A3,F$2)</calculatedColumnFormula>
    </tableColumn>
    <tableColumn id="7" xr3:uid="{F7D7129C-1554-4D1C-AC2E-68B137E65B85}" name="low_24h" dataDxfId="2" dataCellStyle="Comma">
      <calculatedColumnFormula>RTD(progId,,GDAX,$A3,G$2)</calculatedColumnFormula>
    </tableColumn>
    <tableColumn id="8" xr3:uid="{4BD2F6D0-F9D4-4F69-8989-8E5F76D88E95}" name="volume_24h" dataDxfId="1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V114"/>
  <sheetViews>
    <sheetView tabSelected="1" zoomScale="85" zoomScaleNormal="85" workbookViewId="0">
      <selection activeCell="M13" sqref="M13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23.85546875" customWidth="1"/>
    <col min="5" max="5" width="13" customWidth="1"/>
    <col min="6" max="6" width="11.570312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2.42578125" customWidth="1"/>
    <col min="19" max="19" width="11.42578125" bestFit="1" customWidth="1"/>
    <col min="20" max="20" width="9.28515625" bestFit="1" customWidth="1"/>
    <col min="21" max="21" width="9.5703125" bestFit="1" customWidth="1"/>
  </cols>
  <sheetData>
    <row r="1" spans="1:22" s="1" customFormat="1" ht="15.75" thickBot="1" x14ac:dyDescent="0.3">
      <c r="A1" s="1" t="s">
        <v>65</v>
      </c>
    </row>
    <row r="2" spans="1:22" ht="15.75" thickBot="1" x14ac:dyDescent="0.3">
      <c r="A2" s="1"/>
      <c r="C2" s="1"/>
      <c r="D2" s="1"/>
      <c r="E2" s="1"/>
      <c r="H2" s="3" t="s">
        <v>57</v>
      </c>
      <c r="J2" s="11" t="s">
        <v>30</v>
      </c>
      <c r="M2" t="s">
        <v>63</v>
      </c>
      <c r="N2" s="38">
        <f>RTD(progId,,"CLOCK")</f>
        <v>43265.959809502318</v>
      </c>
    </row>
    <row r="3" spans="1:22" x14ac:dyDescent="0.25">
      <c r="E3" s="1"/>
    </row>
    <row r="4" spans="1:22" s="1" customFormat="1" x14ac:dyDescent="0.25">
      <c r="A4" s="29" t="s">
        <v>7</v>
      </c>
      <c r="E4" s="29" t="s">
        <v>37</v>
      </c>
      <c r="H4"/>
      <c r="I4"/>
      <c r="J4"/>
      <c r="L4"/>
      <c r="M4"/>
      <c r="N4"/>
      <c r="O4"/>
      <c r="Q4" s="36" t="s">
        <v>56</v>
      </c>
      <c r="R4" s="36"/>
      <c r="S4" s="1" t="s">
        <v>62</v>
      </c>
      <c r="T4" s="1">
        <v>3</v>
      </c>
    </row>
    <row r="5" spans="1:22" x14ac:dyDescent="0.25">
      <c r="A5" s="1" t="s">
        <v>39</v>
      </c>
      <c r="B5" s="1" t="s">
        <v>8</v>
      </c>
      <c r="C5" s="1" t="s">
        <v>9</v>
      </c>
      <c r="D5" s="1" t="s">
        <v>64</v>
      </c>
      <c r="E5" s="1" t="s">
        <v>25</v>
      </c>
      <c r="F5" s="1" t="s">
        <v>10</v>
      </c>
      <c r="G5" s="1" t="s">
        <v>24</v>
      </c>
      <c r="H5" t="s">
        <v>2</v>
      </c>
      <c r="I5" s="1" t="s">
        <v>17</v>
      </c>
      <c r="J5" t="s">
        <v>3</v>
      </c>
      <c r="K5" t="s">
        <v>23</v>
      </c>
      <c r="L5" s="1" t="s">
        <v>18</v>
      </c>
      <c r="M5" t="s">
        <v>31</v>
      </c>
      <c r="N5" t="s">
        <v>14</v>
      </c>
      <c r="O5" t="s">
        <v>13</v>
      </c>
      <c r="P5" t="s">
        <v>15</v>
      </c>
      <c r="R5" s="37" t="str">
        <f>RTD(progId,,BINANCE_HISTORY,S4,"a,b,c",10)</f>
        <v>Server error: {"code":-2015,"msg":"Invalid API-key, IP, or permissions for action."}</v>
      </c>
    </row>
    <row r="6" spans="1:22" x14ac:dyDescent="0.25">
      <c r="A6" s="1" t="s">
        <v>11</v>
      </c>
      <c r="B6" s="2">
        <f>RTD(progId,,BINANCE,$A6,B$5)</f>
        <v>460</v>
      </c>
      <c r="C6" s="2">
        <f>RTD(progId,,BINANCE,$A6,C$5)</f>
        <v>529</v>
      </c>
      <c r="D6" s="2" t="str">
        <f>RTD(progId,,BINANCE,$A6,D$5)</f>
        <v>Object reference not set to an instance of an object.</v>
      </c>
      <c r="E6" s="2">
        <f>RTD(progId,,BINANCE_24H,$A6,E$5)</f>
        <v>487.05</v>
      </c>
      <c r="F6" s="2">
        <f>RTD(progId,,BINANCE_24H,$A6,F$5)</f>
        <v>487</v>
      </c>
      <c r="G6" s="2">
        <f>RTD(progId,,BINANCE,$A6,G$5)</f>
        <v>3.81427</v>
      </c>
      <c r="H6" s="2">
        <f>RTD(progId,,BINANCE,$A6,H$5)</f>
        <v>511.99</v>
      </c>
      <c r="I6" s="2">
        <f>RTD(progId,,BINANCE,$A6,I$5)</f>
        <v>0.4</v>
      </c>
      <c r="J6" s="2">
        <f>RTD(progId,,BINANCE,$A6,J$5)</f>
        <v>512.39</v>
      </c>
      <c r="K6" s="2">
        <f>RTD(progId,,BINANCE,$A6,K$5)</f>
        <v>1.4400000000000001E-3</v>
      </c>
      <c r="L6" s="9">
        <f>RTD(progId,,BINANCE,$A6,L$5)</f>
        <v>192347.37048000001</v>
      </c>
      <c r="M6" s="39">
        <f>RTD(progId,,BINANCE,$A6,M$5)</f>
        <v>96220338.799659505</v>
      </c>
      <c r="N6" s="9">
        <f>RTD(progId,,BINANCE,$A6,N$5)</f>
        <v>147304</v>
      </c>
      <c r="O6" s="10">
        <f>RTD(progId,,BINANCE,$A6,O$5)</f>
        <v>4.9739999999999999E-2</v>
      </c>
      <c r="P6" s="2">
        <f>RTD(progId,,BINANCE,$A6,P$5)</f>
        <v>24.26</v>
      </c>
    </row>
    <row r="7" spans="1:22" x14ac:dyDescent="0.25">
      <c r="A7" s="1" t="s">
        <v>12</v>
      </c>
      <c r="B7" s="2">
        <f>RTD(progId,,BINANCE,$A7,B$5)</f>
        <v>6275.16</v>
      </c>
      <c r="C7" s="2">
        <f>RTD(progId,,BINANCE,$A7,C$5)</f>
        <v>6720</v>
      </c>
      <c r="D7" s="2" t="str">
        <f>RTD(progId,,BINANCE,$A7,D$5)</f>
        <v>Object reference not set to an instance of an object.</v>
      </c>
      <c r="E7" s="2">
        <f>RTD(progId,,BINANCE_24H,$A7,E$5)</f>
        <v>6472.14</v>
      </c>
      <c r="F7" s="2">
        <f>RTD(progId,,BINANCE_24H,$A7,F$5)</f>
        <v>6472.14</v>
      </c>
      <c r="G7" s="2">
        <f>RTD(progId,,BINANCE,$A7,G$5)</f>
        <v>11.598148999999999</v>
      </c>
      <c r="H7" s="2">
        <f>RTD(progId,,BINANCE,$A7,H$5)</f>
        <v>6589.03</v>
      </c>
      <c r="I7" s="2">
        <f>RTD(progId,,BINANCE,$A7,I$5)</f>
        <v>0.35</v>
      </c>
      <c r="J7" s="2">
        <f>RTD(progId,,BINANCE,$A7,J$5)</f>
        <v>6589.38</v>
      </c>
      <c r="K7" s="2">
        <f>RTD(progId,,BINANCE,$A7,K$5)</f>
        <v>6.6790000000000002E-2</v>
      </c>
      <c r="L7" s="9">
        <f>RTD(progId,,BINANCE,$A7,L$5)</f>
        <v>42582.489839000002</v>
      </c>
      <c r="M7" s="39">
        <f>RTD(progId,,BINANCE,$A7,M$5)</f>
        <v>277886827.72499293</v>
      </c>
      <c r="N7" s="9">
        <f>RTD(progId,,BINANCE,$A7,N$5)</f>
        <v>244201</v>
      </c>
      <c r="O7" s="10">
        <f>RTD(progId,,BINANCE,$A7,O$5)</f>
        <v>1.797E-2</v>
      </c>
      <c r="P7" s="2">
        <f>RTD(progId,,BINANCE,$A7,P$5)</f>
        <v>116.3</v>
      </c>
    </row>
    <row r="8" spans="1:22" x14ac:dyDescent="0.25">
      <c r="A8" t="s">
        <v>16</v>
      </c>
      <c r="B8" s="2">
        <f>RTD(progId,,BINANCE,$A8,B$5)</f>
        <v>93.53</v>
      </c>
      <c r="C8" s="2">
        <f>RTD(progId,,BINANCE,$A8,C$5)</f>
        <v>102.87</v>
      </c>
      <c r="D8" s="2" t="str">
        <f>RTD(progId,,BINANCE,$A8,D$5)</f>
        <v>Object reference not set to an instance of an object.</v>
      </c>
      <c r="E8" s="2">
        <f>RTD(progId,,BINANCE_24H,$A8,E$5)</f>
        <v>95.94</v>
      </c>
      <c r="F8" s="2">
        <f>RTD(progId,,BINANCE_24H,$A8,F$5)</f>
        <v>95.94</v>
      </c>
      <c r="G8" s="2">
        <f>RTD(progId,,BINANCE,$A8,G$5)</f>
        <v>13.128310000000001</v>
      </c>
      <c r="H8" s="2">
        <f>RTD(progId,,BINANCE,$A8,H$5)</f>
        <v>99.27</v>
      </c>
      <c r="I8" s="2">
        <f>RTD(progId,,BINANCE,$A8,I$5)</f>
        <v>0.12</v>
      </c>
      <c r="J8" s="2">
        <f>RTD(progId,,BINANCE,$A8,J$5)</f>
        <v>99.39</v>
      </c>
      <c r="K8" s="2">
        <f>RTD(progId,,BINANCE,$A8,K$5)</f>
        <v>1</v>
      </c>
      <c r="L8" s="9">
        <f>RTD(progId,,BINANCE,$A8,L$5)</f>
        <v>168644.77608000001</v>
      </c>
      <c r="M8" s="39">
        <f>RTD(progId,,BINANCE,$A8,M$5)</f>
        <v>16533919.6991654</v>
      </c>
      <c r="N8" s="9">
        <f>RTD(progId,,BINANCE,$A8,N$5)</f>
        <v>34977</v>
      </c>
      <c r="O8" s="10">
        <f>RTD(progId,,BINANCE,$A8,O$5)</f>
        <v>3.3849999999999998E-2</v>
      </c>
      <c r="P8" s="2">
        <f>RTD(progId,,BINANCE,$A8,P$5)</f>
        <v>3.25</v>
      </c>
    </row>
    <row r="9" spans="1:22" x14ac:dyDescent="0.25">
      <c r="A9" t="s">
        <v>26</v>
      </c>
      <c r="B9" s="2">
        <f>RTD(progId,,BINANCE,$A9,B$5)</f>
        <v>0.52051000000000003</v>
      </c>
      <c r="C9" s="2">
        <f>RTD(progId,,BINANCE,$A9,C$5)</f>
        <v>0.56899999999999995</v>
      </c>
      <c r="D9" s="2" t="str">
        <f>RTD(progId,,BINANCE,$A9,D$5)</f>
        <v>Object reference not set to an instance of an object.</v>
      </c>
      <c r="E9" s="2">
        <f>RTD(progId,,BINANCE_24H,$A9,E$5)</f>
        <v>0.54352999999999996</v>
      </c>
      <c r="F9" s="2">
        <f>RTD(progId,,BINANCE_24H,$A9,F$5)</f>
        <v>0.54352999999999996</v>
      </c>
      <c r="G9" s="9">
        <f>RTD(progId,,BINANCE,$A9,G$5)</f>
        <v>36.4</v>
      </c>
      <c r="H9" s="2">
        <f>RTD(progId,,BINANCE,$A9,H$5)</f>
        <v>0.54805999999999999</v>
      </c>
      <c r="I9" s="2">
        <f>RTD(progId,,BINANCE,$A9,I$5)</f>
        <v>9.3000000000000005E-4</v>
      </c>
      <c r="J9" s="2">
        <f>RTD(progId,,BINANCE,$A9,J$5)</f>
        <v>0.54898999999999998</v>
      </c>
      <c r="K9" s="2">
        <f>RTD(progId,,BINANCE,$A9,K$5)</f>
        <v>7127.5</v>
      </c>
      <c r="L9" s="9">
        <f>RTD(progId,,BINANCE,$A9,L$5)</f>
        <v>35359713</v>
      </c>
      <c r="M9" s="39">
        <f>RTD(progId,,BINANCE,$A9,M$5)</f>
        <v>19428296.365148</v>
      </c>
      <c r="N9" s="9">
        <f>RTD(progId,,BINANCE,$A9,N$5)</f>
        <v>28471</v>
      </c>
      <c r="O9" s="10">
        <f>RTD(progId,,BINANCE,$A9,O$5)</f>
        <v>1.014E-2</v>
      </c>
      <c r="P9" s="2">
        <f>RTD(progId,,BINANCE,$A9,P$5)</f>
        <v>5.5100000000000001E-3</v>
      </c>
    </row>
    <row r="10" spans="1:22" x14ac:dyDescent="0.25">
      <c r="A10" s="1" t="s">
        <v>27</v>
      </c>
      <c r="B10" s="2">
        <f>RTD(progId,,BINANCE,$A10,B$5)</f>
        <v>5.9239999999999996E-3</v>
      </c>
      <c r="C10" s="2">
        <f>RTD(progId,,BINANCE,$A10,C$5)</f>
        <v>6.2459999999999998E-3</v>
      </c>
      <c r="D10" s="2" t="str">
        <f>RTD(progId,,BINANCE,$A10,D$5)</f>
        <v>Object reference not set to an instance of an object.</v>
      </c>
      <c r="E10" s="2">
        <f>RTD(progId,,BINANCE_24H,$A10,E$5)</f>
        <v>6.1910000000000003E-3</v>
      </c>
      <c r="F10" s="2">
        <f>RTD(progId,,BINANCE_24H,$A10,F$5)</f>
        <v>6.1879999999999999E-3</v>
      </c>
      <c r="G10" s="9">
        <f>RTD(progId,,BINANCE,$A10,G$5)</f>
        <v>0.13</v>
      </c>
      <c r="H10" s="2">
        <f>RTD(progId,,BINANCE,$A10,H$5)</f>
        <v>6.0520000000000001E-3</v>
      </c>
      <c r="I10" s="2">
        <f>RTD(progId,,BINANCE,$A10,I$5)</f>
        <v>9.9999999999999995E-7</v>
      </c>
      <c r="J10" s="2">
        <f>RTD(progId,,BINANCE,$A10,J$5)</f>
        <v>6.0530000000000002E-3</v>
      </c>
      <c r="K10" s="2">
        <f>RTD(progId,,BINANCE,$A10,K$5)</f>
        <v>4</v>
      </c>
      <c r="L10" s="9">
        <f>RTD(progId,,BINANCE,$A10,L$5)</f>
        <v>172135.55</v>
      </c>
      <c r="M10" s="39">
        <f>RTD(progId,,BINANCE,$A10,M$5)</f>
        <v>1053.7480702299999</v>
      </c>
      <c r="N10" s="9">
        <f>RTD(progId,,BINANCE,$A10,N$5)</f>
        <v>34040</v>
      </c>
      <c r="O10" s="10">
        <f>RTD(progId,,BINANCE,$A10,O$5)</f>
        <v>-2.1499999999999998E-2</v>
      </c>
      <c r="P10" s="2">
        <f>RTD(progId,,BINANCE,$A10,P$5)</f>
        <v>-1.3300000000000001E-4</v>
      </c>
      <c r="R10" s="1"/>
      <c r="S10" s="1"/>
      <c r="T10" s="1"/>
      <c r="U10" s="1"/>
      <c r="V10" s="1"/>
    </row>
    <row r="11" spans="1:22" s="1" customFormat="1" x14ac:dyDescent="0.25">
      <c r="A11" s="1" t="s">
        <v>28</v>
      </c>
      <c r="B11" s="2">
        <f>RTD(progId,,BINANCE,$A11,B$5)</f>
        <v>8.2449999999999998E-5</v>
      </c>
      <c r="C11" s="2">
        <f>RTD(progId,,BINANCE,$A11,C$5)</f>
        <v>8.5409999999999997E-5</v>
      </c>
      <c r="D11" s="2" t="str">
        <f>RTD(progId,,BINANCE,$A11,D$5)</f>
        <v>Object reference not set to an instance of an object.</v>
      </c>
      <c r="E11" s="2">
        <f>RTD(progId,,BINANCE_24H,$A11,E$5)</f>
        <v>8.3939999999999999E-5</v>
      </c>
      <c r="F11" s="2">
        <f>RTD(progId,,BINANCE_24H,$A11,F$5)</f>
        <v>8.3939999999999999E-5</v>
      </c>
      <c r="G11" s="9">
        <f>RTD(progId,,BINANCE,$A11,G$5)</f>
        <v>6756</v>
      </c>
      <c r="H11" s="2">
        <f>RTD(progId,,BINANCE,$A11,H$5)</f>
        <v>8.3220000000000006E-5</v>
      </c>
      <c r="I11" s="2">
        <f>RTD(progId,,BINANCE,$A11,I$5)</f>
        <v>1.3E-7</v>
      </c>
      <c r="J11" s="2">
        <f>RTD(progId,,BINANCE,$A11,J$5)</f>
        <v>8.3350000000000007E-5</v>
      </c>
      <c r="K11" s="2">
        <f>RTD(progId,,BINANCE,$A11,K$5)</f>
        <v>3685</v>
      </c>
      <c r="L11" s="9">
        <f>RTD(progId,,BINANCE,$A11,L$5)</f>
        <v>23726630</v>
      </c>
      <c r="M11" s="39">
        <f>RTD(progId,,BINANCE,$A11,M$5)</f>
        <v>1996.0211034700001</v>
      </c>
      <c r="N11" s="9">
        <f>RTD(progId,,BINANCE,$A11,N$5)</f>
        <v>41124</v>
      </c>
      <c r="O11" s="10">
        <f>RTD(progId,,BINANCE,$A11,O$5)</f>
        <v>-7.1500000000000001E-3</v>
      </c>
      <c r="P11" s="2">
        <f>RTD(progId,,BINANCE,$A11,P$5)</f>
        <v>-5.9999999999999997E-7</v>
      </c>
    </row>
    <row r="12" spans="1:22" s="1" customFormat="1" x14ac:dyDescent="0.25">
      <c r="A12" s="1" t="s">
        <v>29</v>
      </c>
      <c r="B12" s="2">
        <f>RTD(progId,,BINANCE,$A12,B$5)</f>
        <v>6.4400000000000002E-6</v>
      </c>
      <c r="C12" s="2">
        <f>RTD(progId,,BINANCE,$A12,C$5)</f>
        <v>6.9299999999999997E-6</v>
      </c>
      <c r="D12" s="2" t="str">
        <f>RTD(progId,,BINANCE,$A12,D$5)</f>
        <v>Object reference not set to an instance of an object.</v>
      </c>
      <c r="E12" s="2">
        <f>RTD(progId,,BINANCE_24H,$A12,E$5)</f>
        <v>6.5200000000000003E-6</v>
      </c>
      <c r="F12" s="2">
        <f>RTD(progId,,BINANCE_24H,$A12,F$5)</f>
        <v>6.5200000000000003E-6</v>
      </c>
      <c r="G12" s="9">
        <f>RTD(progId,,BINANCE,$A12,G$5)</f>
        <v>406204</v>
      </c>
      <c r="H12" s="2">
        <f>RTD(progId,,BINANCE,$A12,H$5)</f>
        <v>6.8499999999999996E-6</v>
      </c>
      <c r="I12" s="2">
        <f>RTD(progId,,BINANCE,$A12,I$5)</f>
        <v>2E-8</v>
      </c>
      <c r="J12" s="2">
        <f>RTD(progId,,BINANCE,$A12,J$5)</f>
        <v>6.8700000000000003E-6</v>
      </c>
      <c r="K12" s="2">
        <f>RTD(progId,,BINANCE,$A12,K$5)</f>
        <v>44526</v>
      </c>
      <c r="L12" s="9">
        <f>RTD(progId,,BINANCE,$A12,L$5)</f>
        <v>750562607</v>
      </c>
      <c r="M12" s="39">
        <f>RTD(progId,,BINANCE,$A12,M$5)</f>
        <v>5006.0610455200003</v>
      </c>
      <c r="N12" s="9">
        <f>RTD(progId,,BINANCE,$A12,N$5)</f>
        <v>70487</v>
      </c>
      <c r="O12" s="10">
        <f>RTD(progId,,BINANCE,$A12,O$5)</f>
        <v>5.3760000000000002E-2</v>
      </c>
      <c r="P12" s="2">
        <f>RTD(progId,,BINANCE,$A12,P$5)</f>
        <v>3.4999999999999998E-7</v>
      </c>
    </row>
    <row r="13" spans="1:22" s="1" customFormat="1" x14ac:dyDescent="0.25">
      <c r="B13" s="2"/>
      <c r="C13" s="2"/>
      <c r="D13" s="2"/>
      <c r="E13" s="2"/>
      <c r="F13" s="9"/>
      <c r="G13" s="2"/>
      <c r="H13" s="2"/>
      <c r="I13" s="2"/>
      <c r="J13" s="2"/>
      <c r="K13" s="9"/>
      <c r="L13" s="2"/>
      <c r="M13" s="9"/>
      <c r="N13" s="10"/>
      <c r="O13" s="2"/>
    </row>
    <row r="14" spans="1:22" x14ac:dyDescent="0.25">
      <c r="A14" s="29" t="s">
        <v>35</v>
      </c>
      <c r="B14" s="29"/>
      <c r="G14" s="29" t="s">
        <v>36</v>
      </c>
      <c r="H14" s="29"/>
      <c r="Q14" s="1"/>
      <c r="R14" s="1"/>
      <c r="S14" s="1"/>
      <c r="T14" s="1"/>
      <c r="U14" s="1"/>
    </row>
    <row r="15" spans="1:22" x14ac:dyDescent="0.25">
      <c r="A15" t="s">
        <v>21</v>
      </c>
      <c r="B15" t="s">
        <v>19</v>
      </c>
      <c r="C15" s="1" t="s">
        <v>12</v>
      </c>
      <c r="D15" t="s">
        <v>20</v>
      </c>
      <c r="E15" t="s">
        <v>22</v>
      </c>
      <c r="F15" s="1"/>
      <c r="G15" t="s">
        <v>39</v>
      </c>
      <c r="H15" t="s">
        <v>32</v>
      </c>
      <c r="I15" t="s">
        <v>49</v>
      </c>
      <c r="J15" t="s">
        <v>50</v>
      </c>
      <c r="K15" t="s">
        <v>33</v>
      </c>
      <c r="L15" t="s">
        <v>34</v>
      </c>
      <c r="M15" t="s">
        <v>47</v>
      </c>
      <c r="N15" t="s">
        <v>48</v>
      </c>
      <c r="O15" t="s">
        <v>51</v>
      </c>
      <c r="Q15" s="1"/>
      <c r="R15" s="1"/>
      <c r="S15" s="1"/>
      <c r="T15" s="1"/>
      <c r="U15" s="1"/>
    </row>
    <row r="16" spans="1:22" x14ac:dyDescent="0.25">
      <c r="A16" s="17">
        <f>RTD(progId,,BINANCE_DEPTH,$C$15,A$15,$C16)</f>
        <v>11.548149</v>
      </c>
      <c r="B16" s="17">
        <f>RTD(progId,,BINANCE_DEPTH,$C$15,B$15,$C16)</f>
        <v>6589.03</v>
      </c>
      <c r="C16" s="8">
        <v>0</v>
      </c>
      <c r="D16" s="18">
        <f>RTD(progId,,BINANCE_DEPTH,$C$15,D$15,$C16)</f>
        <v>6589.38</v>
      </c>
      <c r="E16" s="18">
        <f>RTD(progId,,BINANCE_DEPTH,$C$15,E$15,$C16)</f>
        <v>6.6781999999999994E-2</v>
      </c>
      <c r="F16" s="1"/>
      <c r="G16" s="1" t="s">
        <v>11</v>
      </c>
      <c r="H16" s="14">
        <f>RTD(progId,,BINACE_TRADE,$G16,H$15)</f>
        <v>25138825</v>
      </c>
      <c r="I16" s="14">
        <f>RTD(progId,,BINACE_TRADE,$G16,I$15)</f>
        <v>511.99</v>
      </c>
      <c r="J16" s="14">
        <f>RTD(progId,,BINACE_TRADE,$G16,J$15)</f>
        <v>0.11273</v>
      </c>
      <c r="K16" s="14" t="b">
        <f>RTD(progId,,BINACE_TRADE,$G16,K$15)</f>
        <v>1</v>
      </c>
      <c r="L16" s="14" t="b">
        <f>RTD(progId,,BINACE_TRADE,$G16,L$15)</f>
        <v>1</v>
      </c>
      <c r="M16" s="14">
        <f>RTD(progId,,BINACE_TRADE,$G16,M$15)</f>
        <v>28269826</v>
      </c>
      <c r="N16" s="14">
        <f>RTD(progId,,BINACE_TRADE,$G16,N$15)</f>
        <v>28269826</v>
      </c>
      <c r="O16" s="30">
        <f>RTD(progId,,BINACE_TRADE,$G16,O$15)</f>
        <v>43265.959812037036</v>
      </c>
      <c r="Q16" s="1"/>
      <c r="R16" s="1"/>
      <c r="S16" s="1"/>
      <c r="T16" s="1"/>
      <c r="U16" s="1"/>
    </row>
    <row r="17" spans="1:21" x14ac:dyDescent="0.25">
      <c r="A17" s="17">
        <f>RTD(progId,,BINANCE_DEPTH,$C$15,A$15,$C17)</f>
        <v>0.31590000000000001</v>
      </c>
      <c r="B17" s="17">
        <f>RTD(progId,,BINANCE_DEPTH,$C$15,B$15,$C17)</f>
        <v>6583.73</v>
      </c>
      <c r="C17" s="8">
        <f>C16+1</f>
        <v>1</v>
      </c>
      <c r="D17" s="18">
        <f>RTD(progId,,BINANCE_DEPTH,$C$15,D$15,$C17)</f>
        <v>6589.39</v>
      </c>
      <c r="E17" s="18">
        <f>RTD(progId,,BINANCE_DEPTH,$C$15,E$15,$C17)</f>
        <v>1.6122780000000001</v>
      </c>
      <c r="F17" s="1"/>
      <c r="G17" s="1" t="s">
        <v>12</v>
      </c>
      <c r="H17" s="14">
        <f>RTD(progId,,BINACE_TRADE,$G17,H$15)</f>
        <v>45030349</v>
      </c>
      <c r="I17" s="14">
        <f>RTD(progId,,BINACE_TRADE,$G17,I$15)</f>
        <v>6589.03</v>
      </c>
      <c r="J17" s="14">
        <f>RTD(progId,,BINACE_TRADE,$G17,J$15)</f>
        <v>0.05</v>
      </c>
      <c r="K17" s="14" t="b">
        <f>RTD(progId,,BINACE_TRADE,$G17,K$15)</f>
        <v>1</v>
      </c>
      <c r="L17" s="14" t="b">
        <f>RTD(progId,,BINACE_TRADE,$G17,L$15)</f>
        <v>1</v>
      </c>
      <c r="M17" s="14">
        <f>RTD(progId,,BINACE_TRADE,$G17,M$15)</f>
        <v>51286255</v>
      </c>
      <c r="N17" s="14">
        <f>RTD(progId,,BINACE_TRADE,$G17,N$15)</f>
        <v>51286255</v>
      </c>
      <c r="O17" s="30">
        <f>RTD(progId,,BINACE_TRADE,$G17,O$15)</f>
        <v>43265.959831458335</v>
      </c>
      <c r="Q17" s="1"/>
      <c r="R17" s="1"/>
      <c r="S17" s="1"/>
      <c r="T17" s="1"/>
      <c r="U17" s="1"/>
    </row>
    <row r="18" spans="1:21" x14ac:dyDescent="0.25">
      <c r="A18" s="17">
        <f>RTD(progId,,BINANCE_DEPTH,$C$15,A$15,$C18)</f>
        <v>9.7249999999999993E-3</v>
      </c>
      <c r="B18" s="17">
        <f>RTD(progId,,BINANCE_DEPTH,$C$15,B$15,$C18)</f>
        <v>6581.33</v>
      </c>
      <c r="C18" s="8">
        <f t="shared" ref="C18:C25" si="0">C17+1</f>
        <v>2</v>
      </c>
      <c r="D18" s="18">
        <f>RTD(progId,,BINANCE_DEPTH,$C$15,D$15,$C18)</f>
        <v>6589.4</v>
      </c>
      <c r="E18" s="18">
        <f>RTD(progId,,BINANCE_DEPTH,$C$15,E$15,$C18)</f>
        <v>0.154223</v>
      </c>
      <c r="F18" s="1"/>
      <c r="G18" s="1" t="s">
        <v>16</v>
      </c>
      <c r="H18" s="14">
        <f>RTD(progId,,BINACE_TRADE,$G18,H$15)</f>
        <v>6987458</v>
      </c>
      <c r="I18" s="14">
        <f>RTD(progId,,BINACE_TRADE,$G18,I$15)</f>
        <v>99.27</v>
      </c>
      <c r="J18" s="14">
        <f>RTD(progId,,BINACE_TRADE,$G18,J$15)</f>
        <v>0.52</v>
      </c>
      <c r="K18" s="14" t="b">
        <f>RTD(progId,,BINACE_TRADE,$G18,K$15)</f>
        <v>1</v>
      </c>
      <c r="L18" s="14" t="b">
        <f>RTD(progId,,BINACE_TRADE,$G18,L$15)</f>
        <v>1</v>
      </c>
      <c r="M18" s="20">
        <f>RTD(progId,,BINACE_TRADE,$G18,M$15)</f>
        <v>7919317</v>
      </c>
      <c r="N18" s="20">
        <f>RTD(progId,,BINACE_TRADE,$G18,N$15)</f>
        <v>7919317</v>
      </c>
      <c r="O18" s="31">
        <f>RTD(progId,,BINACE_TRADE,$G18,O$15)</f>
        <v>43265.959801759258</v>
      </c>
      <c r="Q18" s="1"/>
      <c r="R18" s="1"/>
      <c r="S18" s="1"/>
      <c r="T18" s="1"/>
      <c r="U18" s="1"/>
    </row>
    <row r="19" spans="1:21" x14ac:dyDescent="0.25">
      <c r="A19" s="17">
        <f>RTD(progId,,BINANCE_DEPTH,$C$15,A$15,$C19)</f>
        <v>6.4430000000000001E-2</v>
      </c>
      <c r="B19" s="17">
        <f>RTD(progId,,BINANCE_DEPTH,$C$15,B$15,$C19)</f>
        <v>6581.32</v>
      </c>
      <c r="C19" s="8">
        <f t="shared" si="0"/>
        <v>3</v>
      </c>
      <c r="D19" s="18">
        <f>RTD(progId,,BINANCE_DEPTH,$C$15,D$15,$C19)</f>
        <v>6589.5</v>
      </c>
      <c r="E19" s="18">
        <f>RTD(progId,,BINANCE_DEPTH,$C$15,E$15,$C19)</f>
        <v>0.208593</v>
      </c>
      <c r="F19" s="1"/>
      <c r="G19" s="1" t="s">
        <v>26</v>
      </c>
      <c r="H19" s="14">
        <f>RTD(progId,,BINACE_TRADE,$G19,H$15)</f>
        <v>1050194</v>
      </c>
      <c r="I19" s="14">
        <f>RTD(progId,,BINACE_TRADE,$G19,I$15)</f>
        <v>0.54900000000000004</v>
      </c>
      <c r="J19" s="14">
        <f>RTD(progId,,BINACE_TRADE,$G19,J$15)</f>
        <v>342.8</v>
      </c>
      <c r="K19" s="14" t="b">
        <f>RTD(progId,,BINACE_TRADE,$G19,K$15)</f>
        <v>0</v>
      </c>
      <c r="L19" s="14" t="b">
        <f>RTD(progId,,BINACE_TRADE,$G19,L$15)</f>
        <v>1</v>
      </c>
      <c r="M19" s="20">
        <f>RTD(progId,,BINACE_TRADE,$G19,M$15)</f>
        <v>1147929</v>
      </c>
      <c r="N19" s="20">
        <f>RTD(progId,,BINACE_TRADE,$G19,N$15)</f>
        <v>1147929</v>
      </c>
      <c r="O19" s="31">
        <f>RTD(progId,,BINACE_TRADE,$G19,O$15)</f>
        <v>43265.959720567131</v>
      </c>
    </row>
    <row r="20" spans="1:21" x14ac:dyDescent="0.25">
      <c r="A20" s="17">
        <f>RTD(progId,,BINANCE_DEPTH,$C$15,A$15,$C20)</f>
        <v>0.06</v>
      </c>
      <c r="B20" s="17">
        <f>RTD(progId,,BINANCE_DEPTH,$C$15,B$15,$C20)</f>
        <v>6580.64</v>
      </c>
      <c r="C20" s="8">
        <f t="shared" si="0"/>
        <v>4</v>
      </c>
      <c r="D20" s="18">
        <f>RTD(progId,,BINANCE_DEPTH,$C$15,D$15,$C20)</f>
        <v>6589.99</v>
      </c>
      <c r="E20" s="18">
        <f>RTD(progId,,BINANCE_DEPTH,$C$15,E$15,$C20)</f>
        <v>2.5328E-2</v>
      </c>
      <c r="F20" s="1"/>
      <c r="G20" s="1" t="s">
        <v>27</v>
      </c>
      <c r="H20" s="14">
        <f>RTD(progId,,BINACE_TRADE,$G20,H$15)</f>
        <v>13856469</v>
      </c>
      <c r="I20" s="14">
        <f>RTD(progId,,BINACE_TRADE,$G20,I$15)</f>
        <v>6.0520000000000001E-3</v>
      </c>
      <c r="J20" s="14">
        <f>RTD(progId,,BINACE_TRADE,$G20,J$15)</f>
        <v>0.49</v>
      </c>
      <c r="K20" s="14" t="b">
        <f>RTD(progId,,BINACE_TRADE,$G20,K$15)</f>
        <v>0</v>
      </c>
      <c r="L20" s="14" t="b">
        <f>RTD(progId,,BINACE_TRADE,$G20,L$15)</f>
        <v>1</v>
      </c>
      <c r="M20" s="20">
        <f>RTD(progId,,BINACE_TRADE,$G20,M$15)</f>
        <v>15666483</v>
      </c>
      <c r="N20" s="20">
        <f>RTD(progId,,BINACE_TRADE,$G20,N$15)</f>
        <v>15666483</v>
      </c>
      <c r="O20" s="31">
        <f>RTD(progId,,BINACE_TRADE,$G20,O$15)</f>
        <v>43265.95969609954</v>
      </c>
    </row>
    <row r="21" spans="1:21" x14ac:dyDescent="0.25">
      <c r="A21" s="17">
        <f>RTD(progId,,BINANCE_DEPTH,$C$15,A$15,$C21)</f>
        <v>1.6488849999999999</v>
      </c>
      <c r="B21" s="17">
        <f>RTD(progId,,BINANCE_DEPTH,$C$15,B$15,$C21)</f>
        <v>6580.63</v>
      </c>
      <c r="C21" s="8">
        <f t="shared" si="0"/>
        <v>5</v>
      </c>
      <c r="D21" s="18">
        <f>RTD(progId,,BINANCE_DEPTH,$C$15,D$15,$C21)</f>
        <v>6590.25</v>
      </c>
      <c r="E21" s="18">
        <f>RTD(progId,,BINANCE_DEPTH,$C$15,E$15,$C21)</f>
        <v>2.6268410000000002</v>
      </c>
      <c r="F21" s="1"/>
      <c r="G21" s="1" t="s">
        <v>28</v>
      </c>
      <c r="H21" s="14">
        <f>RTD(progId,,BINACE_TRADE,$G21,H$15)</f>
        <v>18006194</v>
      </c>
      <c r="I21" s="14">
        <f>RTD(progId,,BINACE_TRADE,$G21,I$15)</f>
        <v>8.3350000000000007E-5</v>
      </c>
      <c r="J21" s="14">
        <f>RTD(progId,,BINACE_TRADE,$G21,J$15)</f>
        <v>1</v>
      </c>
      <c r="K21" s="14" t="b">
        <f>RTD(progId,,BINACE_TRADE,$G21,K$15)</f>
        <v>0</v>
      </c>
      <c r="L21" s="14" t="b">
        <f>RTD(progId,,BINACE_TRADE,$G21,L$15)</f>
        <v>1</v>
      </c>
      <c r="M21" s="20">
        <f>RTD(progId,,BINACE_TRADE,$G21,M$15)</f>
        <v>21767271</v>
      </c>
      <c r="N21" s="20">
        <f>RTD(progId,,BINACE_TRADE,$G21,N$15)</f>
        <v>21767271</v>
      </c>
      <c r="O21" s="31">
        <f>RTD(progId,,BINACE_TRADE,$G21,O$15)</f>
        <v>43265.959630173609</v>
      </c>
    </row>
    <row r="22" spans="1:21" x14ac:dyDescent="0.25">
      <c r="A22" s="17">
        <f>RTD(progId,,BINANCE_DEPTH,$C$15,A$15,$C22)</f>
        <v>7.5328000000000006E-2</v>
      </c>
      <c r="B22" s="17">
        <f>RTD(progId,,BINANCE_DEPTH,$C$15,B$15,$C22)</f>
        <v>6580.21</v>
      </c>
      <c r="C22" s="8">
        <f t="shared" si="0"/>
        <v>6</v>
      </c>
      <c r="D22" s="18">
        <f>RTD(progId,,BINANCE_DEPTH,$C$15,D$15,$C22)</f>
        <v>6591.59</v>
      </c>
      <c r="E22" s="18">
        <f>RTD(progId,,BINANCE_DEPTH,$C$15,E$15,$C22)</f>
        <v>0.3</v>
      </c>
      <c r="F22" s="1"/>
      <c r="G22" s="1" t="s">
        <v>29</v>
      </c>
      <c r="H22" s="14">
        <f>RTD(progId,,BINACE_TRADE,$G22,H$15)</f>
        <v>18552905</v>
      </c>
      <c r="I22" s="14">
        <f>RTD(progId,,BINACE_TRADE,$G22,I$15)</f>
        <v>6.8600000000000004E-6</v>
      </c>
      <c r="J22" s="14">
        <f>RTD(progId,,BINACE_TRADE,$G22,J$15)</f>
        <v>8049</v>
      </c>
      <c r="K22" s="14" t="b">
        <f>RTD(progId,,BINACE_TRADE,$G22,K$15)</f>
        <v>0</v>
      </c>
      <c r="L22" s="14" t="b">
        <f>RTD(progId,,BINACE_TRADE,$G22,L$15)</f>
        <v>1</v>
      </c>
      <c r="M22" s="20">
        <f>RTD(progId,,BINACE_TRADE,$G22,M$15)</f>
        <v>29852662</v>
      </c>
      <c r="N22" s="20">
        <f>RTD(progId,,BINACE_TRADE,$G22,N$15)</f>
        <v>29852662</v>
      </c>
      <c r="O22" s="31">
        <f>RTD(progId,,BINACE_TRADE,$G22,O$15)</f>
        <v>43265.959798912038</v>
      </c>
    </row>
    <row r="23" spans="1:21" s="1" customFormat="1" x14ac:dyDescent="0.25">
      <c r="A23" s="17">
        <f>RTD(progId,,BINANCE_DEPTH,$C$15,A$15,$C23)</f>
        <v>0.49431700000000001</v>
      </c>
      <c r="B23" s="17">
        <f>RTD(progId,,BINANCE_DEPTH,$C$15,B$15,$C23)</f>
        <v>6580</v>
      </c>
      <c r="C23" s="8">
        <f t="shared" si="0"/>
        <v>7</v>
      </c>
      <c r="D23" s="18">
        <f>RTD(progId,,BINANCE_DEPTH,$C$15,D$15,$C23)</f>
        <v>6591.81</v>
      </c>
      <c r="E23" s="18">
        <f>RTD(progId,,BINANCE_DEPTH,$C$15,E$15,$C23)</f>
        <v>1.519E-3</v>
      </c>
    </row>
    <row r="24" spans="1:21" s="1" customFormat="1" x14ac:dyDescent="0.25">
      <c r="A24" s="17">
        <f>RTD(progId,,BINANCE_DEPTH,$C$15,A$15,$C24)</f>
        <v>1.751844</v>
      </c>
      <c r="B24" s="17">
        <f>RTD(progId,,BINANCE_DEPTH,$C$15,B$15,$C24)</f>
        <v>6579.96</v>
      </c>
      <c r="C24" s="8">
        <f t="shared" si="0"/>
        <v>8</v>
      </c>
      <c r="D24" s="18">
        <f>RTD(progId,,BINANCE_DEPTH,$C$15,D$15,$C24)</f>
        <v>6591.9</v>
      </c>
      <c r="E24" s="18">
        <f>RTD(progId,,BINANCE_DEPTH,$C$15,E$15,$C24)</f>
        <v>1.602266</v>
      </c>
    </row>
    <row r="25" spans="1:21" s="1" customFormat="1" ht="15.75" thickBot="1" x14ac:dyDescent="0.3">
      <c r="A25" s="33">
        <f>RTD(progId,,BINANCE_DEPTH,$C$15,A$15,$C25)</f>
        <v>6.1</v>
      </c>
      <c r="B25" s="33">
        <f>RTD(progId,,BINANCE_DEPTH,$C$15,B$15,$C25)</f>
        <v>6579.94</v>
      </c>
      <c r="C25" s="34">
        <f t="shared" si="0"/>
        <v>9</v>
      </c>
      <c r="D25" s="35">
        <f>RTD(progId,,BINANCE_DEPTH,$C$15,D$15,$C25)</f>
        <v>6592</v>
      </c>
      <c r="E25" s="35">
        <f>RTD(progId,,BINANCE_DEPTH,$C$15,E$15,$C25)</f>
        <v>0.204876</v>
      </c>
    </row>
    <row r="26" spans="1:21" ht="15.75" thickTop="1" x14ac:dyDescent="0.25">
      <c r="A26" s="12">
        <f>SUM(Table3[BID_DEPTH_SIZE])</f>
        <v>22.068578000000002</v>
      </c>
      <c r="B26" s="15">
        <f>SUMPRODUCT(Table3[BID_DEPTH_SIZE],Table3[BID_DEPTH])</f>
        <v>145317.45625699</v>
      </c>
      <c r="C26" s="16">
        <f>D26-B26</f>
        <v>-100484.25517794999</v>
      </c>
      <c r="D26" s="15">
        <f>SUMPRODUCT(Table3[ASK_DEPTH_SIZE],Table3[ASK_DEPTH])</f>
        <v>44833.201079040002</v>
      </c>
      <c r="E26" s="13">
        <f>SUM(Table3[ASK_DEPTH_SIZE])</f>
        <v>6.8027059999999997</v>
      </c>
      <c r="F26" s="9"/>
      <c r="H26" s="1"/>
      <c r="I26" s="4"/>
      <c r="J26" s="5"/>
      <c r="K26" s="5"/>
    </row>
    <row r="27" spans="1:21" s="1" customFormat="1" x14ac:dyDescent="0.25">
      <c r="B27" s="32">
        <f>B16-B25</f>
        <v>9.0900000000001455</v>
      </c>
      <c r="C27" s="8" t="s">
        <v>58</v>
      </c>
      <c r="D27" s="32">
        <f>D16-D25</f>
        <v>-2.6199999999998909</v>
      </c>
      <c r="F27" s="9"/>
      <c r="I27" s="4"/>
      <c r="J27" s="5"/>
      <c r="K27" s="5"/>
    </row>
    <row r="28" spans="1:21" x14ac:dyDescent="0.25">
      <c r="I28" s="4"/>
      <c r="J28" s="5"/>
      <c r="K28" s="5"/>
    </row>
    <row r="29" spans="1:21" x14ac:dyDescent="0.25">
      <c r="A29" s="29" t="s">
        <v>38</v>
      </c>
      <c r="B29" s="29"/>
      <c r="C29" s="1" t="s">
        <v>59</v>
      </c>
      <c r="D29" s="29">
        <v>5</v>
      </c>
      <c r="F29" s="1"/>
      <c r="G29"/>
      <c r="K29"/>
    </row>
    <row r="30" spans="1:21" x14ac:dyDescent="0.25">
      <c r="A30" s="19" t="s">
        <v>39</v>
      </c>
      <c r="B30" t="s">
        <v>10</v>
      </c>
      <c r="C30" s="1" t="s">
        <v>9</v>
      </c>
      <c r="D30" s="1" t="s">
        <v>8</v>
      </c>
      <c r="E30" s="1" t="s">
        <v>25</v>
      </c>
      <c r="F30" t="s">
        <v>40</v>
      </c>
      <c r="G30" t="s">
        <v>41</v>
      </c>
      <c r="H30" t="s">
        <v>42</v>
      </c>
      <c r="I30" t="s">
        <v>31</v>
      </c>
      <c r="J30" t="s">
        <v>18</v>
      </c>
      <c r="K30" t="s">
        <v>45</v>
      </c>
      <c r="L30" t="s">
        <v>46</v>
      </c>
      <c r="M30" t="s">
        <v>43</v>
      </c>
      <c r="N30" t="s">
        <v>14</v>
      </c>
      <c r="O30" t="s">
        <v>44</v>
      </c>
      <c r="P30" t="s">
        <v>47</v>
      </c>
      <c r="Q30" t="s">
        <v>48</v>
      </c>
    </row>
    <row r="31" spans="1:21" x14ac:dyDescent="0.25">
      <c r="A31" s="21" t="s">
        <v>11</v>
      </c>
      <c r="B31" s="14">
        <f>RTD(progId,,BINANCE_CANDLE,$A31,B$30,$D$29)</f>
        <v>512.07000000000005</v>
      </c>
      <c r="C31" s="14">
        <f>RTD(progId,,BINANCE_CANDLE,$A31,C$30,$D$29)</f>
        <v>513</v>
      </c>
      <c r="D31" s="14">
        <f>RTD(progId,,BINANCE_CANDLE,$A31,D$30,$D$29)</f>
        <v>511.63</v>
      </c>
      <c r="E31" s="14">
        <f>RTD(progId,,BINANCE_CANDLE,$A31,E$30,$D$29)</f>
        <v>511.99</v>
      </c>
      <c r="F31" s="24">
        <f>RTD(progId,,BINANCE_CANDLE,$A31,F$30,$D$29)</f>
        <v>43265.958333333336</v>
      </c>
      <c r="G31" s="24">
        <f>RTD(progId,,BINANCE_CANDLE,$A31,G$30,$D$29)</f>
        <v>43265.999999988424</v>
      </c>
      <c r="H31" s="14" t="b">
        <f>RTD(progId,,BINANCE_CANDLE,$A31,H$30,$D$29)</f>
        <v>0</v>
      </c>
      <c r="I31" s="26">
        <f>RTD(progId,,BINANCE_CANDLE,$A31,I$30,$D$29)</f>
        <v>22063.107102400001</v>
      </c>
      <c r="J31" s="26">
        <f>RTD(progId,,BINANCE_CANDLE,$A31,J$30,$D$29)</f>
        <v>43.066200000000002</v>
      </c>
      <c r="K31" s="26">
        <f>RTD(progId,,BINANCE_CANDLE,$A31,K$30,$D$29)</f>
        <v>25.1693</v>
      </c>
      <c r="L31" s="26">
        <f>RTD(progId,,BINANCE_CANDLE,$A31,L$30,$D$29)</f>
        <v>12899.733740600001</v>
      </c>
      <c r="M31" s="14" t="str">
        <f>RTD(progId,,BINANCE_CANDLE,$A31,M$30,$D$29)</f>
        <v>OneHour</v>
      </c>
      <c r="N31" s="26">
        <f>RTD(progId,,BINANCE_CANDLE,$A31,N$30,$D$29)</f>
        <v>101</v>
      </c>
      <c r="O31" s="25">
        <f>RTD(progId,,BINANCE_CANDLE,$A31,O$30,$D$29)</f>
        <v>43265.959812083333</v>
      </c>
      <c r="P31" s="14">
        <f>RTD(progId,,BINANCE_CANDLE,$A31,P$30,$D$29)</f>
        <v>28269726</v>
      </c>
      <c r="Q31" s="14">
        <f>RTD(progId,,BINANCE_CANDLE,$A31,Q$30,$D$29)</f>
        <v>28269826</v>
      </c>
    </row>
    <row r="32" spans="1:21" x14ac:dyDescent="0.25">
      <c r="A32" s="22" t="s">
        <v>12</v>
      </c>
      <c r="B32" s="14">
        <f>RTD(progId,,BINANCE_CANDLE,$A32,B$30,$D$29)</f>
        <v>6586</v>
      </c>
      <c r="C32" s="14">
        <f>RTD(progId,,BINANCE_CANDLE,$A32,C$30,$D$29)</f>
        <v>6589.39</v>
      </c>
      <c r="D32" s="14">
        <f>RTD(progId,,BINANCE_CANDLE,$A32,D$30,$D$29)</f>
        <v>6579.99</v>
      </c>
      <c r="E32" s="14">
        <f>RTD(progId,,BINANCE_CANDLE,$A32,E$30,$D$29)</f>
        <v>6589.39</v>
      </c>
      <c r="F32" s="24">
        <f>RTD(progId,,BINANCE_CANDLE,$A32,F$30,$D$29)</f>
        <v>43265.958333333336</v>
      </c>
      <c r="G32" s="24">
        <f>RTD(progId,,BINANCE_CANDLE,$A32,G$30,$D$29)</f>
        <v>43265.999999988424</v>
      </c>
      <c r="H32" s="14" t="b">
        <f>RTD(progId,,BINANCE_CANDLE,$A32,H$30,$D$29)</f>
        <v>0</v>
      </c>
      <c r="I32" s="26">
        <f>RTD(progId,,BINANCE_CANDLE,$A32,I$30,$D$29)</f>
        <v>181710.44345999</v>
      </c>
      <c r="J32" s="26">
        <f>RTD(progId,,BINANCE_CANDLE,$A32,J$30,$D$29)</f>
        <v>27.583839999999999</v>
      </c>
      <c r="K32" s="26">
        <f>RTD(progId,,BINANCE_CANDLE,$A32,K$30,$D$29)</f>
        <v>9.4355480000000007</v>
      </c>
      <c r="L32" s="26">
        <f>RTD(progId,,BINANCE_CANDLE,$A32,L$30,$D$29)</f>
        <v>62158.624939369998</v>
      </c>
      <c r="M32" s="14" t="str">
        <f>RTD(progId,,BINANCE_CANDLE,$A32,M$30,$D$29)</f>
        <v>OneHour</v>
      </c>
      <c r="N32" s="26">
        <f>RTD(progId,,BINANCE_CANDLE,$A32,N$30,$D$29)</f>
        <v>369</v>
      </c>
      <c r="O32" s="25">
        <f>RTD(progId,,BINANCE_CANDLE,$A32,O$30,$D$29)</f>
        <v>43265.959810381944</v>
      </c>
      <c r="P32" s="28">
        <f>RTD(progId,,BINANCE_CANDLE,$A32,P$30,$D$29)</f>
        <v>51285882</v>
      </c>
      <c r="Q32" s="28">
        <f>RTD(progId,,BINANCE_CANDLE,$A32,Q$30,$D$29)</f>
        <v>51286250</v>
      </c>
    </row>
    <row r="33" spans="1:18" x14ac:dyDescent="0.25">
      <c r="A33" s="23" t="s">
        <v>29</v>
      </c>
      <c r="B33" s="20">
        <f>RTD(progId,,BINANCE_CANDLE,$A33,B$30,$D$29)</f>
        <v>6.8499999999999996E-6</v>
      </c>
      <c r="C33" s="20">
        <f>RTD(progId,,BINANCE_CANDLE,$A33,C$30,$D$29)</f>
        <v>6.8700000000000003E-6</v>
      </c>
      <c r="D33" s="20">
        <f>RTD(progId,,BINANCE_CANDLE,$A33,D$30,$D$29)</f>
        <v>6.8399999999999997E-6</v>
      </c>
      <c r="E33" s="20">
        <f>RTD(progId,,BINANCE_CANDLE,$A33,E$30,$D$29)</f>
        <v>6.8600000000000004E-6</v>
      </c>
      <c r="F33" s="24">
        <f>RTD(progId,,BINANCE_CANDLE,$A33,F$30,$D$29)</f>
        <v>43265.958333333336</v>
      </c>
      <c r="G33" s="24">
        <f>RTD(progId,,BINANCE_CANDLE,$A33,G$30,$D$29)</f>
        <v>43265.999999988424</v>
      </c>
      <c r="H33" s="20" t="b">
        <f>RTD(progId,,BINANCE_CANDLE,$A33,H$30,$D$29)</f>
        <v>0</v>
      </c>
      <c r="I33" s="26">
        <f>RTD(progId,,BINANCE_CANDLE,$A33,I$30,$D$29)</f>
        <v>1.0505214</v>
      </c>
      <c r="J33" s="26">
        <f>RTD(progId,,BINANCE_CANDLE,$A33,J$30,$D$29)</f>
        <v>153115</v>
      </c>
      <c r="K33" s="26">
        <f>RTD(progId,,BINANCE_CANDLE,$A33,K$30,$D$29)</f>
        <v>106696</v>
      </c>
      <c r="L33" s="26">
        <f>RTD(progId,,BINANCE_CANDLE,$A33,L$30,$D$29)</f>
        <v>0.73256805999999997</v>
      </c>
      <c r="M33" s="20" t="str">
        <f>RTD(progId,,BINANCE_CANDLE,$A33,M$30,$D$29)</f>
        <v>OneHour</v>
      </c>
      <c r="N33" s="27">
        <f>RTD(progId,,BINANCE_CANDLE,$A33,N$30,$D$29)</f>
        <v>82</v>
      </c>
      <c r="O33" s="25">
        <f>RTD(progId,,BINANCE_CANDLE,$A33,O$30,$D$29)</f>
        <v>43265.959796365743</v>
      </c>
      <c r="P33" s="28">
        <f>RTD(progId,,BINANCE_CANDLE,$A33,P$30,$D$29)</f>
        <v>29852580</v>
      </c>
      <c r="Q33" s="28">
        <f>RTD(progId,,BINANCE_CANDLE,$A33,Q$30,$D$29)</f>
        <v>29852661</v>
      </c>
    </row>
    <row r="34" spans="1:18" x14ac:dyDescent="0.25">
      <c r="I34" s="4"/>
      <c r="J34" s="5"/>
      <c r="K34" s="5"/>
    </row>
    <row r="35" spans="1:18" s="1" customFormat="1" x14ac:dyDescent="0.25">
      <c r="A35" s="29" t="s">
        <v>38</v>
      </c>
      <c r="B35" s="29"/>
      <c r="C35" s="1" t="s">
        <v>60</v>
      </c>
      <c r="D35" s="29">
        <v>7</v>
      </c>
    </row>
    <row r="36" spans="1:18" s="1" customFormat="1" x14ac:dyDescent="0.25">
      <c r="A36" s="19" t="s">
        <v>39</v>
      </c>
      <c r="B36" s="1" t="s">
        <v>10</v>
      </c>
      <c r="C36" s="1" t="s">
        <v>9</v>
      </c>
      <c r="D36" s="1" t="s">
        <v>8</v>
      </c>
      <c r="E36" s="1" t="s">
        <v>25</v>
      </c>
      <c r="F36" s="1" t="s">
        <v>40</v>
      </c>
      <c r="G36" s="1" t="s">
        <v>41</v>
      </c>
      <c r="H36" s="1" t="s">
        <v>42</v>
      </c>
      <c r="I36" s="1" t="s">
        <v>31</v>
      </c>
      <c r="J36" s="1" t="s">
        <v>18</v>
      </c>
      <c r="K36" s="1" t="s">
        <v>45</v>
      </c>
      <c r="L36" s="1" t="s">
        <v>46</v>
      </c>
      <c r="M36" s="1" t="s">
        <v>43</v>
      </c>
      <c r="N36" s="1" t="s">
        <v>14</v>
      </c>
      <c r="O36" s="1" t="s">
        <v>44</v>
      </c>
      <c r="P36" s="1" t="s">
        <v>47</v>
      </c>
      <c r="Q36" s="1" t="s">
        <v>48</v>
      </c>
    </row>
    <row r="37" spans="1:18" s="1" customFormat="1" x14ac:dyDescent="0.25">
      <c r="A37" s="21" t="s">
        <v>11</v>
      </c>
      <c r="B37" s="14">
        <f>RTD(progId,,BINANCE_CANDLE,$A37,B$36,$D$35)</f>
        <v>519.29999999999995</v>
      </c>
      <c r="C37" s="14">
        <f>RTD(progId,,BINANCE_CANDLE,$A37,C$36,$D$35)</f>
        <v>521</v>
      </c>
      <c r="D37" s="14">
        <f>RTD(progId,,BINANCE_CANDLE,$A37,D$36,$D$35)</f>
        <v>510.12</v>
      </c>
      <c r="E37" s="14">
        <f>RTD(progId,,BINANCE_CANDLE,$A37,E$36,$D$35)</f>
        <v>511.99</v>
      </c>
      <c r="F37" s="24">
        <f>RTD(progId,,BINANCE_CANDLE,$A37,F$36,$D$35)</f>
        <v>43265.833333333336</v>
      </c>
      <c r="G37" s="24">
        <f>RTD(progId,,BINANCE_CANDLE,$A37,G$36,$D$35)</f>
        <v>43265.999999988424</v>
      </c>
      <c r="H37" s="14" t="b">
        <f>RTD(progId,,BINANCE_CANDLE,$A37,H$36,$D$35)</f>
        <v>0</v>
      </c>
      <c r="I37" s="26">
        <f>RTD(progId,,BINANCE_CANDLE,$A37,I$36,$D$35)</f>
        <v>7243982.4302129</v>
      </c>
      <c r="J37" s="26">
        <f>RTD(progId,,BINANCE_CANDLE,$A37,J$36,$D$35)</f>
        <v>14088.60014</v>
      </c>
      <c r="K37" s="26">
        <f>RTD(progId,,BINANCE_CANDLE,$A37,K$36,$D$35)</f>
        <v>7754.3536299999996</v>
      </c>
      <c r="L37" s="26">
        <f>RTD(progId,,BINANCE_CANDLE,$A37,L$36,$D$35)</f>
        <v>3987276.8944206</v>
      </c>
      <c r="M37" s="14" t="str">
        <f>RTD(progId,,BINANCE_CANDLE,$A37,M$36,$D$35)</f>
        <v>FourHour</v>
      </c>
      <c r="N37" s="26">
        <f>RTD(progId,,BINANCE_CANDLE,$A37,N$36,$D$35)</f>
        <v>10497</v>
      </c>
      <c r="O37" s="25">
        <f>RTD(progId,,BINANCE_CANDLE,$A37,O$36,$D$35)</f>
        <v>43265.95979630787</v>
      </c>
      <c r="P37" s="14">
        <f>RTD(progId,,BINANCE_CANDLE,$A37,P$36,$D$35)</f>
        <v>28259324</v>
      </c>
      <c r="Q37" s="14">
        <f>RTD(progId,,BINANCE_CANDLE,$A37,Q$36,$D$35)</f>
        <v>28269820</v>
      </c>
    </row>
    <row r="38" spans="1:18" s="1" customFormat="1" x14ac:dyDescent="0.25">
      <c r="A38" s="22" t="s">
        <v>12</v>
      </c>
      <c r="B38" s="14">
        <f>RTD(progId,,BINANCE_CANDLE,$A38,B$36,$D$35)</f>
        <v>6638.67</v>
      </c>
      <c r="C38" s="14">
        <f>RTD(progId,,BINANCE_CANDLE,$A38,C$36,$D$35)</f>
        <v>6644.98</v>
      </c>
      <c r="D38" s="14">
        <f>RTD(progId,,BINANCE_CANDLE,$A38,D$36,$D$35)</f>
        <v>6551.11</v>
      </c>
      <c r="E38" s="14">
        <f>RTD(progId,,BINANCE_CANDLE,$A38,E$36,$D$35)</f>
        <v>6589.39</v>
      </c>
      <c r="F38" s="24">
        <f>RTD(progId,,BINANCE_CANDLE,$A38,F$36,$D$35)</f>
        <v>43265.833333333336</v>
      </c>
      <c r="G38" s="24">
        <f>RTD(progId,,BINANCE_CANDLE,$A38,G$36,$D$35)</f>
        <v>43265.999999988424</v>
      </c>
      <c r="H38" s="14" t="b">
        <f>RTD(progId,,BINANCE_CANDLE,$A38,H$36,$D$35)</f>
        <v>0</v>
      </c>
      <c r="I38" s="26">
        <f>RTD(progId,,BINANCE_CANDLE,$A38,I$36,$D$35)</f>
        <v>26598410.67329412</v>
      </c>
      <c r="J38" s="26">
        <f>RTD(progId,,BINANCE_CANDLE,$A38,J$36,$D$35)</f>
        <v>4033.3394960000001</v>
      </c>
      <c r="K38" s="26">
        <f>RTD(progId,,BINANCE_CANDLE,$A38,K$36,$D$35)</f>
        <v>2251.8869410000002</v>
      </c>
      <c r="L38" s="26">
        <f>RTD(progId,,BINANCE_CANDLE,$A38,L$36,$D$35)</f>
        <v>14851129.307655489</v>
      </c>
      <c r="M38" s="14" t="str">
        <f>RTD(progId,,BINANCE_CANDLE,$A38,M$36,$D$35)</f>
        <v>FourHour</v>
      </c>
      <c r="N38" s="26">
        <f>RTD(progId,,BINANCE_CANDLE,$A38,N$36,$D$35)</f>
        <v>21814</v>
      </c>
      <c r="O38" s="25">
        <f>RTD(progId,,BINANCE_CANDLE,$A38,O$36,$D$35)</f>
        <v>43265.959810370368</v>
      </c>
      <c r="P38" s="28">
        <f>RTD(progId,,BINANCE_CANDLE,$A38,P$36,$D$35)</f>
        <v>51264437</v>
      </c>
      <c r="Q38" s="28">
        <f>RTD(progId,,BINANCE_CANDLE,$A38,Q$36,$D$35)</f>
        <v>51286250</v>
      </c>
    </row>
    <row r="39" spans="1:18" s="1" customFormat="1" x14ac:dyDescent="0.25">
      <c r="A39" s="23" t="s">
        <v>29</v>
      </c>
      <c r="B39" s="20" t="str">
        <f>RTD(progId,,BINANCE_CANDLE,$A39,B$36,$D$35)</f>
        <v>&lt;?&gt;</v>
      </c>
      <c r="C39" s="20" t="str">
        <f>RTD(progId,,BINANCE_CANDLE,$A39,C$36,$D$35)</f>
        <v>&lt;?&gt;</v>
      </c>
      <c r="D39" s="20" t="str">
        <f>RTD(progId,,BINANCE_CANDLE,$A39,D$36,$D$35)</f>
        <v>&lt;?&gt;</v>
      </c>
      <c r="E39" s="20" t="str">
        <f>RTD(progId,,BINANCE_CANDLE,$A39,E$36,$D$35)</f>
        <v>&lt;?&gt;</v>
      </c>
      <c r="F39" s="24" t="str">
        <f>RTD(progId,,BINANCE_CANDLE,$A39,F$36,$D$35)</f>
        <v>&lt;?&gt;</v>
      </c>
      <c r="G39" s="24" t="str">
        <f>RTD(progId,,BINANCE_CANDLE,$A39,G$36,$D$35)</f>
        <v>&lt;?&gt;</v>
      </c>
      <c r="H39" s="20" t="str">
        <f>RTD(progId,,BINANCE_CANDLE,$A39,H$36,$D$35)</f>
        <v>&lt;?&gt;</v>
      </c>
      <c r="I39" s="26" t="str">
        <f>RTD(progId,,BINANCE_CANDLE,$A39,I$36,$D$35)</f>
        <v>&lt;?&gt;</v>
      </c>
      <c r="J39" s="26" t="str">
        <f>RTD(progId,,BINANCE_CANDLE,$A39,J$36,$D$35)</f>
        <v>&lt;?&gt;</v>
      </c>
      <c r="K39" s="26" t="str">
        <f>RTD(progId,,BINANCE_CANDLE,$A39,K$36,$D$35)</f>
        <v>&lt;?&gt;</v>
      </c>
      <c r="L39" s="26" t="str">
        <f>RTD(progId,,BINANCE_CANDLE,$A39,L$36,$D$35)</f>
        <v>&lt;?&gt;</v>
      </c>
      <c r="M39" s="20" t="str">
        <f>RTD(progId,,BINANCE_CANDLE,$A39,M$36,$D$35)</f>
        <v>&lt;?&gt;</v>
      </c>
      <c r="N39" s="27" t="str">
        <f>RTD(progId,,BINANCE_CANDLE,$A39,N$36,$D$35)</f>
        <v>&lt;?&gt;</v>
      </c>
      <c r="O39" s="25" t="str">
        <f>RTD(progId,,BINANCE_CANDLE,$A39,O$36,$D$35)</f>
        <v>&lt;?&gt;</v>
      </c>
      <c r="P39" s="28" t="str">
        <f>RTD(progId,,BINANCE_CANDLE,$A39,P$36,$D$35)</f>
        <v>&lt;?&gt;</v>
      </c>
      <c r="Q39" s="28" t="str">
        <f>RTD(progId,,BINANCE_CANDLE,$A39,Q$36,$D$35)</f>
        <v>&lt;?&gt;</v>
      </c>
    </row>
    <row r="40" spans="1:18" x14ac:dyDescent="0.25">
      <c r="I40" s="4"/>
      <c r="J40" s="5"/>
      <c r="K40" s="5"/>
    </row>
    <row r="41" spans="1:18" x14ac:dyDescent="0.25">
      <c r="A41" s="29" t="s">
        <v>38</v>
      </c>
      <c r="B41" s="29"/>
      <c r="C41" s="1" t="s">
        <v>61</v>
      </c>
      <c r="D41" s="29">
        <v>10</v>
      </c>
      <c r="E41" s="1"/>
      <c r="F41" s="1"/>
      <c r="H41" s="1"/>
      <c r="I41" s="1"/>
      <c r="J41" s="1"/>
      <c r="L41" s="1"/>
      <c r="M41" s="1"/>
      <c r="N41" s="1"/>
      <c r="O41" s="1"/>
      <c r="P41" s="1"/>
      <c r="Q41" s="1"/>
      <c r="R41" s="1"/>
    </row>
    <row r="42" spans="1:18" x14ac:dyDescent="0.25">
      <c r="A42" s="19" t="s">
        <v>39</v>
      </c>
      <c r="B42" s="1" t="s">
        <v>10</v>
      </c>
      <c r="C42" s="1" t="s">
        <v>9</v>
      </c>
      <c r="D42" s="1" t="s">
        <v>8</v>
      </c>
      <c r="E42" s="1" t="s">
        <v>25</v>
      </c>
      <c r="F42" s="1" t="s">
        <v>40</v>
      </c>
      <c r="G42" s="1" t="s">
        <v>41</v>
      </c>
      <c r="H42" s="1" t="s">
        <v>42</v>
      </c>
      <c r="I42" s="1" t="s">
        <v>31</v>
      </c>
      <c r="J42" s="1" t="s">
        <v>18</v>
      </c>
      <c r="K42" s="1" t="s">
        <v>45</v>
      </c>
      <c r="L42" s="1" t="s">
        <v>46</v>
      </c>
      <c r="M42" s="1" t="s">
        <v>43</v>
      </c>
      <c r="N42" s="1" t="s">
        <v>14</v>
      </c>
      <c r="O42" s="1" t="s">
        <v>44</v>
      </c>
      <c r="P42" s="1" t="s">
        <v>47</v>
      </c>
      <c r="Q42" s="1" t="s">
        <v>48</v>
      </c>
    </row>
    <row r="43" spans="1:18" x14ac:dyDescent="0.25">
      <c r="A43" s="21" t="s">
        <v>11</v>
      </c>
      <c r="B43" s="14">
        <f>RTD(progId,,BINANCE_CANDLE,$A43,B$42,$D$41)</f>
        <v>519.29999999999995</v>
      </c>
      <c r="C43" s="14">
        <f>RTD(progId,,BINANCE_CANDLE,$A43,C$42,$D$41)</f>
        <v>521</v>
      </c>
      <c r="D43" s="14">
        <f>RTD(progId,,BINANCE_CANDLE,$A43,D$42,$D$41)</f>
        <v>510.12</v>
      </c>
      <c r="E43" s="14">
        <f>RTD(progId,,BINANCE_CANDLE,$A43,E$42,$D$41)</f>
        <v>511.99</v>
      </c>
      <c r="F43" s="24">
        <f>RTD(progId,,BINANCE_CANDLE,$A43,F$42,$D$41)</f>
        <v>43265.833333333336</v>
      </c>
      <c r="G43" s="24">
        <f>RTD(progId,,BINANCE_CANDLE,$A43,G$42,$D$41)</f>
        <v>43266.33333332176</v>
      </c>
      <c r="H43" s="14" t="b">
        <f>RTD(progId,,BINANCE_CANDLE,$A43,H$42,$D$41)</f>
        <v>0</v>
      </c>
      <c r="I43" s="26">
        <f>RTD(progId,,BINANCE_CANDLE,$A43,I$42,$D$41)</f>
        <v>7243982.4302129</v>
      </c>
      <c r="J43" s="26">
        <f>RTD(progId,,BINANCE_CANDLE,$A43,J$42,$D$41)</f>
        <v>14088.60014</v>
      </c>
      <c r="K43" s="26">
        <f>RTD(progId,,BINANCE_CANDLE,$A43,K$42,$D$41)</f>
        <v>7754.3536299999996</v>
      </c>
      <c r="L43" s="26">
        <f>RTD(progId,,BINANCE_CANDLE,$A43,L$42,$D$41)</f>
        <v>3987276.8944206</v>
      </c>
      <c r="M43" s="14" t="str">
        <f>RTD(progId,,BINANCE_CANDLE,$A43,M$42,$D$41)</f>
        <v>TwelfHour</v>
      </c>
      <c r="N43" s="26">
        <f>RTD(progId,,BINANCE_CANDLE,$A43,N$42,$D$41)</f>
        <v>10497</v>
      </c>
      <c r="O43" s="25">
        <f>RTD(progId,,BINANCE_CANDLE,$A43,O$42,$D$41)</f>
        <v>43265.95979630787</v>
      </c>
      <c r="P43" s="14">
        <f>RTD(progId,,BINANCE_CANDLE,$A43,P$42,$D$41)</f>
        <v>28259324</v>
      </c>
      <c r="Q43" s="14">
        <f>RTD(progId,,BINANCE_CANDLE,$A43,Q$42,$D$41)</f>
        <v>28269820</v>
      </c>
    </row>
    <row r="44" spans="1:18" x14ac:dyDescent="0.25">
      <c r="A44" s="22" t="s">
        <v>12</v>
      </c>
      <c r="B44" s="14">
        <f>RTD(progId,,BINANCE_CANDLE,$A44,B$42,$D$41)</f>
        <v>6638.67</v>
      </c>
      <c r="C44" s="14">
        <f>RTD(progId,,BINANCE_CANDLE,$A44,C$42,$D$41)</f>
        <v>6644.98</v>
      </c>
      <c r="D44" s="14">
        <f>RTD(progId,,BINANCE_CANDLE,$A44,D$42,$D$41)</f>
        <v>6551.11</v>
      </c>
      <c r="E44" s="14">
        <f>RTD(progId,,BINANCE_CANDLE,$A44,E$42,$D$41)</f>
        <v>6589.39</v>
      </c>
      <c r="F44" s="24">
        <f>RTD(progId,,BINANCE_CANDLE,$A44,F$42,$D$41)</f>
        <v>43265.833333333336</v>
      </c>
      <c r="G44" s="24">
        <f>RTD(progId,,BINANCE_CANDLE,$A44,G$42,$D$41)</f>
        <v>43266.33333332176</v>
      </c>
      <c r="H44" s="14" t="b">
        <f>RTD(progId,,BINANCE_CANDLE,$A44,H$42,$D$41)</f>
        <v>0</v>
      </c>
      <c r="I44" s="26">
        <f>RTD(progId,,BINANCE_CANDLE,$A44,I$42,$D$41)</f>
        <v>26598410.67329412</v>
      </c>
      <c r="J44" s="26">
        <f>RTD(progId,,BINANCE_CANDLE,$A44,J$42,$D$41)</f>
        <v>4033.3394960000001</v>
      </c>
      <c r="K44" s="26">
        <f>RTD(progId,,BINANCE_CANDLE,$A44,K$42,$D$41)</f>
        <v>2251.8869410000002</v>
      </c>
      <c r="L44" s="26">
        <f>RTD(progId,,BINANCE_CANDLE,$A44,L$42,$D$41)</f>
        <v>14851129.307655489</v>
      </c>
      <c r="M44" s="14" t="str">
        <f>RTD(progId,,BINANCE_CANDLE,$A44,M$42,$D$41)</f>
        <v>TwelfHour</v>
      </c>
      <c r="N44" s="26">
        <f>RTD(progId,,BINANCE_CANDLE,$A44,N$42,$D$41)</f>
        <v>21814</v>
      </c>
      <c r="O44" s="25">
        <f>RTD(progId,,BINANCE_CANDLE,$A44,O$42,$D$41)</f>
        <v>43265.959810370368</v>
      </c>
      <c r="P44" s="28">
        <f>RTD(progId,,BINANCE_CANDLE,$A44,P$42,$D$41)</f>
        <v>51264437</v>
      </c>
      <c r="Q44" s="28">
        <f>RTD(progId,,BINANCE_CANDLE,$A44,Q$42,$D$41)</f>
        <v>51286250</v>
      </c>
    </row>
    <row r="45" spans="1:18" x14ac:dyDescent="0.25">
      <c r="A45" s="23" t="s">
        <v>29</v>
      </c>
      <c r="B45" s="20">
        <f>RTD(progId,,BINANCE_CANDLE,$A45,B$42,$D$41)</f>
        <v>6.7900000000000002E-6</v>
      </c>
      <c r="C45" s="20">
        <f>RTD(progId,,BINANCE_CANDLE,$A45,C$42,$D$41)</f>
        <v>6.9299999999999997E-6</v>
      </c>
      <c r="D45" s="20">
        <f>RTD(progId,,BINANCE_CANDLE,$A45,D$42,$D$41)</f>
        <v>6.7800000000000003E-6</v>
      </c>
      <c r="E45" s="20">
        <f>RTD(progId,,BINANCE_CANDLE,$A45,E$42,$D$41)</f>
        <v>6.8600000000000004E-6</v>
      </c>
      <c r="F45" s="24">
        <f>RTD(progId,,BINANCE_CANDLE,$A45,F$42,$D$41)</f>
        <v>43265.833333333336</v>
      </c>
      <c r="G45" s="24">
        <f>RTD(progId,,BINANCE_CANDLE,$A45,G$42,$D$41)</f>
        <v>43266.33333332176</v>
      </c>
      <c r="H45" s="20" t="b">
        <f>RTD(progId,,BINANCE_CANDLE,$A45,H$42,$D$41)</f>
        <v>0</v>
      </c>
      <c r="I45" s="26">
        <f>RTD(progId,,BINANCE_CANDLE,$A45,I$42,$D$41)</f>
        <v>597.21151677</v>
      </c>
      <c r="J45" s="26">
        <f>RTD(progId,,BINANCE_CANDLE,$A45,J$42,$D$41)</f>
        <v>87157091</v>
      </c>
      <c r="K45" s="26">
        <f>RTD(progId,,BINANCE_CANDLE,$A45,K$42,$D$41)</f>
        <v>45445805</v>
      </c>
      <c r="L45" s="26">
        <f>RTD(progId,,BINANCE_CANDLE,$A45,L$42,$D$41)</f>
        <v>311.52596528999999</v>
      </c>
      <c r="M45" s="20" t="str">
        <f>RTD(progId,,BINANCE_CANDLE,$A45,M$42,$D$41)</f>
        <v>TwelfHour</v>
      </c>
      <c r="N45" s="27">
        <f>RTD(progId,,BINANCE_CANDLE,$A45,N$42,$D$41)</f>
        <v>9627</v>
      </c>
      <c r="O45" s="25">
        <f>RTD(progId,,BINANCE_CANDLE,$A45,O$42,$D$41)</f>
        <v>43265.959798946758</v>
      </c>
      <c r="P45" s="28">
        <f>RTD(progId,,BINANCE_CANDLE,$A45,P$42,$D$41)</f>
        <v>29843036</v>
      </c>
      <c r="Q45" s="28">
        <f>RTD(progId,,BINANCE_CANDLE,$A45,Q$42,$D$41)</f>
        <v>29852662</v>
      </c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8" spans="1:18" x14ac:dyDescent="0.25">
      <c r="I48" s="4"/>
      <c r="J48" s="5"/>
      <c r="K48" s="5"/>
    </row>
    <row r="49" spans="9:11" x14ac:dyDescent="0.25">
      <c r="I49" s="4"/>
      <c r="J49" s="5"/>
      <c r="K49" s="5"/>
    </row>
    <row r="51" spans="9:11" x14ac:dyDescent="0.25">
      <c r="I51" s="4"/>
      <c r="J51" s="5"/>
      <c r="K51" s="5"/>
    </row>
    <row r="52" spans="9:11" x14ac:dyDescent="0.25">
      <c r="I52" s="4"/>
      <c r="J52" s="5"/>
      <c r="K52" s="5"/>
    </row>
    <row r="53" spans="9:11" x14ac:dyDescent="0.25">
      <c r="I53" s="4"/>
      <c r="J53" s="5"/>
      <c r="K53" s="5"/>
    </row>
    <row r="54" spans="9:11" x14ac:dyDescent="0.25">
      <c r="I54" s="5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6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6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5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7"/>
    </row>
    <row r="109" spans="9:11" x14ac:dyDescent="0.25">
      <c r="I109" s="4"/>
      <c r="J109" s="5"/>
      <c r="K109" s="5"/>
    </row>
    <row r="110" spans="9:11" x14ac:dyDescent="0.25">
      <c r="I110" s="4"/>
      <c r="J110" s="5"/>
      <c r="K110" s="5"/>
    </row>
    <row r="111" spans="9:11" x14ac:dyDescent="0.25">
      <c r="I111" s="4"/>
      <c r="J111" s="5"/>
      <c r="K111" s="5"/>
    </row>
    <row r="112" spans="9:11" x14ac:dyDescent="0.25">
      <c r="I112" s="4"/>
      <c r="J112" s="5"/>
      <c r="K112" s="5"/>
    </row>
    <row r="113" spans="9:11" x14ac:dyDescent="0.25">
      <c r="I113" s="4"/>
      <c r="J113" s="5"/>
      <c r="K113" s="5"/>
    </row>
    <row r="114" spans="9:11" x14ac:dyDescent="0.25">
      <c r="I114" s="5"/>
      <c r="J114" s="5"/>
      <c r="K114" s="5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52</v>
      </c>
      <c r="F2" t="s">
        <v>53</v>
      </c>
      <c r="G2" t="s">
        <v>54</v>
      </c>
      <c r="H2" t="s">
        <v>55</v>
      </c>
    </row>
    <row r="3" spans="1:8" x14ac:dyDescent="0.25">
      <c r="A3" s="1" t="s">
        <v>5</v>
      </c>
      <c r="B3" s="2">
        <f>RTD(progId,,GDAX,$A3,B$2)</f>
        <v>513.02</v>
      </c>
      <c r="C3" s="2">
        <f>RTD(progId,,GDAX,$A3,C$2)</f>
        <v>513.03</v>
      </c>
      <c r="D3" s="2">
        <f>RTD(progId,,GDAX,$A3,D$2)</f>
        <v>513.03</v>
      </c>
      <c r="E3" s="2">
        <f>RTD(progId,,GDAX,$A3,E$2)</f>
        <v>487.92</v>
      </c>
      <c r="F3" s="2">
        <f>RTD(progId,,GDAX,$A3,F$2)</f>
        <v>530</v>
      </c>
      <c r="G3" s="2">
        <f>RTD(progId,,GDAX,$A3,G$2)</f>
        <v>459.45</v>
      </c>
      <c r="H3" s="2">
        <f>RTD(progId,,GDAX,$A3,H$2)</f>
        <v>197043.02128573001</v>
      </c>
    </row>
    <row r="4" spans="1:8" x14ac:dyDescent="0.25">
      <c r="A4" s="1" t="s">
        <v>6</v>
      </c>
      <c r="B4" s="2">
        <f>RTD(progId,,GDAX,$A4,B$2)</f>
        <v>6595.12</v>
      </c>
      <c r="C4" s="2">
        <f>RTD(progId,,GDAX,$A4,C$2)</f>
        <v>6595.13</v>
      </c>
      <c r="D4" s="2">
        <f>RTD(progId,,GDAX,$A4,D$2)</f>
        <v>6595.13</v>
      </c>
      <c r="E4" s="2">
        <f>RTD(progId,,GDAX,$A4,E$2)</f>
        <v>6471.7</v>
      </c>
      <c r="F4" s="2">
        <f>RTD(progId,,GDAX,$A4,F$2)</f>
        <v>6750</v>
      </c>
      <c r="G4" s="2">
        <f>RTD(progId,,GDAX,$A4,G$2)</f>
        <v>6310</v>
      </c>
      <c r="H4" s="2">
        <f>RTD(progId,,GDAX,$A4,H$2)</f>
        <v>12403.722482499999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BINANCE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2018-06-15T03:02:07Z</dcterms:modified>
</cp:coreProperties>
</file>