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crypto-rtd\doc\"/>
    </mc:Choice>
  </mc:AlternateContent>
  <xr:revisionPtr revIDLastSave="0" documentId="13_ncr:1_{0E50A666-AF42-40CD-827E-F79160BFD15F}" xr6:coauthVersionLast="32" xr6:coauthVersionMax="32" xr10:uidLastSave="{00000000-0000-0000-0000-000000000000}"/>
  <bookViews>
    <workbookView xWindow="0" yWindow="0" windowWidth="24720" windowHeight="13620" activeTab="1" xr2:uid="{FA204BA2-54FD-4EAD-B49B-FB8867D94DC8}"/>
  </bookViews>
  <sheets>
    <sheet name="GDAX" sheetId="2" r:id="rId1"/>
    <sheet name="BINANCE" sheetId="1" r:id="rId2"/>
  </sheets>
  <definedNames>
    <definedName name="BINACE_TRADE">BINANCE!$G$13</definedName>
    <definedName name="BINANCE">BINANCE!$A$3</definedName>
    <definedName name="BINANCE_24H">BINANCE!$D$3</definedName>
    <definedName name="BINANCE_CANDLE">BINANCE!$A$24</definedName>
    <definedName name="BINANCE_DEPTH">BINANCE!$A$13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H34" i="1"/>
  <c r="Q34" i="1"/>
  <c r="M34" i="1"/>
  <c r="M28" i="1"/>
  <c r="H28" i="1"/>
  <c r="F34" i="1"/>
  <c r="D34" i="1"/>
  <c r="B34" i="1"/>
  <c r="O27" i="1"/>
  <c r="C34" i="1"/>
  <c r="E27" i="1"/>
  <c r="O26" i="1"/>
  <c r="Q32" i="1"/>
  <c r="F32" i="1"/>
  <c r="D33" i="1"/>
  <c r="D32" i="1"/>
  <c r="F33" i="1"/>
  <c r="G32" i="1"/>
  <c r="Q33" i="1"/>
  <c r="E33" i="1"/>
  <c r="G33" i="1"/>
  <c r="M33" i="1"/>
  <c r="H26" i="1"/>
  <c r="H32" i="1"/>
  <c r="H27" i="1"/>
  <c r="M27" i="1"/>
  <c r="B32" i="1"/>
  <c r="B33" i="1"/>
  <c r="M26" i="1"/>
  <c r="O33" i="1"/>
  <c r="H33" i="1"/>
  <c r="M32" i="1"/>
  <c r="O32" i="1"/>
  <c r="E32" i="1"/>
  <c r="D26" i="1"/>
  <c r="I32" i="1"/>
  <c r="L32" i="1"/>
  <c r="C28" i="1"/>
  <c r="E28" i="1"/>
  <c r="G26" i="1"/>
  <c r="K27" i="1"/>
  <c r="B26" i="1"/>
  <c r="O28" i="1"/>
  <c r="R32" i="1"/>
  <c r="N28" i="1"/>
  <c r="D28" i="1"/>
  <c r="N27" i="1"/>
  <c r="P32" i="1"/>
  <c r="C33" i="1"/>
  <c r="N33" i="1"/>
  <c r="E34" i="1"/>
  <c r="N34" i="1"/>
  <c r="K34" i="1"/>
  <c r="P33" i="1"/>
  <c r="K28" i="1"/>
  <c r="F28" i="1"/>
  <c r="Q28" i="1"/>
  <c r="G27" i="1"/>
  <c r="L26" i="1"/>
  <c r="I33" i="1"/>
  <c r="K26" i="1"/>
  <c r="Q27" i="1"/>
  <c r="I26" i="1"/>
  <c r="K33" i="1"/>
  <c r="J33" i="1"/>
  <c r="I28" i="1"/>
  <c r="J32" i="1"/>
  <c r="F27" i="1"/>
  <c r="I34" i="1"/>
  <c r="C26" i="1"/>
  <c r="I27" i="1"/>
  <c r="C32" i="1"/>
  <c r="P26" i="1"/>
  <c r="R28" i="1"/>
  <c r="L34" i="1"/>
  <c r="B27" i="1"/>
  <c r="P27" i="1"/>
  <c r="C4" i="2"/>
  <c r="B28" i="1"/>
  <c r="N26" i="1"/>
  <c r="D27" i="1"/>
  <c r="R26" i="1"/>
  <c r="L33" i="1"/>
  <c r="B3" i="2"/>
  <c r="L28" i="1"/>
  <c r="Q26" i="1"/>
  <c r="R34" i="1"/>
  <c r="P28" i="1"/>
  <c r="J34" i="1"/>
  <c r="B4" i="2"/>
  <c r="C3" i="2"/>
  <c r="D4" i="2"/>
  <c r="O34" i="1"/>
  <c r="J28" i="1"/>
  <c r="C27" i="1"/>
  <c r="K32" i="1"/>
  <c r="P34" i="1"/>
  <c r="J26" i="1"/>
  <c r="G28" i="1"/>
  <c r="D3" i="2"/>
  <c r="E26" i="1"/>
  <c r="R33" i="1"/>
  <c r="R27" i="1"/>
  <c r="F26" i="1"/>
  <c r="J27" i="1"/>
  <c r="L27" i="1"/>
  <c r="N32" i="1"/>
  <c r="C16" i="1" l="1"/>
  <c r="B8" i="1"/>
  <c r="D11" i="1"/>
  <c r="H11" i="1"/>
  <c r="N15" i="1"/>
  <c r="C8" i="1"/>
  <c r="C11" i="1"/>
  <c r="N17" i="1"/>
  <c r="B10" i="1"/>
  <c r="C10" i="1"/>
  <c r="N16" i="1"/>
  <c r="C9" i="1"/>
  <c r="B11" i="1"/>
  <c r="N9" i="1"/>
  <c r="K16" i="1"/>
  <c r="K10" i="1"/>
  <c r="D16" i="1"/>
  <c r="G8" i="1"/>
  <c r="I8" i="1"/>
  <c r="D6" i="1"/>
  <c r="M11" i="1"/>
  <c r="B15" i="1"/>
  <c r="B16" i="1"/>
  <c r="E6" i="1"/>
  <c r="J16" i="1"/>
  <c r="J11" i="1"/>
  <c r="E7" i="1"/>
  <c r="E9" i="1"/>
  <c r="H10" i="1"/>
  <c r="E15" i="1"/>
  <c r="I10" i="1"/>
  <c r="K11" i="1"/>
  <c r="E10" i="1"/>
  <c r="E8" i="1"/>
  <c r="F9" i="1"/>
  <c r="M8" i="1"/>
  <c r="O8" i="1"/>
  <c r="N10" i="1"/>
  <c r="H8" i="1"/>
  <c r="O9" i="1"/>
  <c r="J8" i="1"/>
  <c r="L15" i="1"/>
  <c r="E5" i="1"/>
  <c r="I16" i="1"/>
  <c r="D9" i="1"/>
  <c r="I11" i="1"/>
  <c r="M9" i="1"/>
  <c r="J15" i="1"/>
  <c r="G10" i="1"/>
  <c r="A15" i="1"/>
  <c r="E16" i="1"/>
  <c r="D15" i="1"/>
  <c r="D8" i="1"/>
  <c r="D10" i="1"/>
  <c r="B9" i="1"/>
  <c r="L8" i="1"/>
  <c r="L10" i="1"/>
  <c r="I17" i="1"/>
  <c r="D7" i="1"/>
  <c r="H9" i="1"/>
  <c r="L17" i="1"/>
  <c r="N11" i="1"/>
  <c r="E11" i="1"/>
  <c r="K8" i="1"/>
  <c r="M10" i="1"/>
  <c r="L11" i="1"/>
  <c r="I15" i="1"/>
  <c r="O10" i="1"/>
  <c r="K9" i="1"/>
  <c r="M15" i="1"/>
  <c r="G11" i="1"/>
  <c r="G9" i="1"/>
  <c r="H17" i="1"/>
  <c r="H15" i="1"/>
  <c r="D5" i="1"/>
  <c r="A16" i="1"/>
  <c r="K15" i="1"/>
  <c r="J9" i="1"/>
  <c r="K17" i="1"/>
  <c r="L9" i="1"/>
  <c r="M17" i="1"/>
  <c r="O11" i="1"/>
  <c r="F10" i="1"/>
  <c r="N8" i="1"/>
  <c r="H16" i="1"/>
  <c r="J10" i="1"/>
  <c r="J17" i="1"/>
  <c r="I9" i="1"/>
  <c r="M16" i="1"/>
  <c r="L16" i="1"/>
  <c r="F11" i="1"/>
  <c r="F8" i="1"/>
  <c r="C17" i="1" l="1"/>
  <c r="B7" i="1"/>
  <c r="B6" i="1"/>
  <c r="C7" i="1"/>
  <c r="B5" i="1"/>
  <c r="C6" i="1"/>
  <c r="C5" i="1"/>
  <c r="N5" i="1"/>
  <c r="I6" i="1"/>
  <c r="M6" i="1"/>
  <c r="L7" i="1"/>
  <c r="M7" i="1"/>
  <c r="E17" i="1"/>
  <c r="L6" i="1"/>
  <c r="O6" i="1"/>
  <c r="N7" i="1"/>
  <c r="K7" i="1"/>
  <c r="J7" i="1"/>
  <c r="K5" i="1"/>
  <c r="J6" i="1"/>
  <c r="M5" i="1"/>
  <c r="I7" i="1"/>
  <c r="H7" i="1"/>
  <c r="F6" i="1"/>
  <c r="A17" i="1"/>
  <c r="H6" i="1"/>
  <c r="G7" i="1"/>
  <c r="F7" i="1"/>
  <c r="O7" i="1"/>
  <c r="H5" i="1"/>
  <c r="O5" i="1"/>
  <c r="B17" i="1"/>
  <c r="J5" i="1"/>
  <c r="L5" i="1"/>
  <c r="F5" i="1"/>
  <c r="K6" i="1"/>
  <c r="N6" i="1"/>
  <c r="G6" i="1"/>
  <c r="G5" i="1"/>
  <c r="I5" i="1"/>
  <c r="D17" i="1"/>
  <c r="C18" i="1" l="1"/>
  <c r="D18" i="1"/>
  <c r="B18" i="1"/>
  <c r="A18" i="1"/>
  <c r="E18" i="1"/>
  <c r="C19" i="1" l="1"/>
  <c r="C20" i="1" s="1"/>
  <c r="E19" i="1"/>
  <c r="B19" i="1"/>
  <c r="D20" i="1"/>
  <c r="E20" i="1"/>
  <c r="A19" i="1"/>
  <c r="B20" i="1"/>
  <c r="D19" i="1"/>
  <c r="A20" i="1"/>
  <c r="C21" i="1" l="1"/>
  <c r="E21" i="1"/>
  <c r="B21" i="1"/>
  <c r="A21" i="1"/>
  <c r="D21" i="1"/>
  <c r="D22" i="1" l="1"/>
  <c r="B22" i="1"/>
  <c r="A22" i="1"/>
  <c r="E22" i="1"/>
  <c r="C22" i="1" l="1"/>
</calcChain>
</file>

<file path=xl/sharedStrings.xml><?xml version="1.0" encoding="utf-8"?>
<sst xmlns="http://schemas.openxmlformats.org/spreadsheetml/2006/main" count="101" uniqueCount="61">
  <si>
    <t>crypto-debug</t>
  </si>
  <si>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</si>
  <si>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</si>
  <si>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</si>
  <si>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</si>
  <si>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</si>
  <si>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</si>
  <si>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</si>
  <si>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</si>
  <si>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</si>
  <si>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</si>
  <si>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</si>
  <si>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</si>
  <si>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</si>
  <si>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</si>
  <si>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</si>
  <si>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</si>
  <si>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</si>
  <si>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</si>
  <si>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</si>
  <si>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</si>
  <si>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</si>
  <si>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</si>
  <si>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</si>
  <si>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</si>
  <si>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</si>
  <si>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</si>
  <si>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</si>
  <si>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</si>
  <si>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</si>
  <si>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</si>
  <si>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</si>
  <si>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</si>
  <si>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</si>
  <si>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</si>
  <si>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</si>
  <si>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</si>
  <si>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</si>
  <si>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BUYER_ORDER_ID</t>
  </si>
  <si>
    <t>SELLER_ORDER_ID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</si>
  <si>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</si>
  <si>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</si>
  <si>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</si>
  <si>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</si>
  <si>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</si>
  <si>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</si>
  <si>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</si>
  <si>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</si>
  <si>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</si>
  <si>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</si>
  <si>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</si>
  <si>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</t>
  </si>
  <si>
    <t>Event_Time</t>
  </si>
  <si>
    <t>TAKE_BUY_VOL</t>
  </si>
  <si>
    <t>TAKE_BUY_QUOTE_VOL</t>
  </si>
  <si>
    <t>FIRST_ID</t>
  </si>
  <si>
    <t>LAST_ID</t>
  </si>
  <si>
    <t>OneMinute</t>
  </si>
  <si>
    <t>PRICE</t>
  </si>
  <si>
    <t>QUANTITY</t>
  </si>
  <si>
    <t>15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</si>
</sst>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8" applyNumberFormat="0" applyAlignment="0" applyProtection="0"/>
  </cellStyleXfs>
  <cellXfs count="33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2" xfId="1" applyNumberFormat="1" applyFont="1" applyFill="1" applyBorder="1"/>
    <xf numFmtId="0" fontId="0" fillId="3" borderId="6" xfId="0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7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7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7" xfId="1" applyNumberFormat="1" applyFont="1" applyFill="1" applyBorder="1"/>
    <xf numFmtId="0" fontId="0" fillId="3" borderId="0" xfId="1" applyNumberFormat="1" applyFont="1" applyFill="1"/>
    <xf numFmtId="0" fontId="8" fillId="7" borderId="8" xfId="6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-debug">
      <tp>
        <v>8384</v>
        <stp/>
        <stp>BINANCE_24H</stp>
        <stp>btcusdt</stp>
        <stp>OPEN</stp>
        <tr r="E6" s="1"/>
      </tp>
      <tp>
        <v>134.46</v>
        <stp/>
        <stp>BINANCE_24H</stp>
        <stp>ltcusdt</stp>
        <stp>OPEN</stp>
        <tr r="E7" s="1"/>
      </tp>
      <tp>
        <v>698.12</v>
        <stp/>
        <stp>BINANCE_24H</stp>
        <stp>ethusdt</stp>
        <stp>OPEN</stp>
        <tr r="E5" s="1"/>
      </tp>
      <tp t="s">
        <v>kline</v>
        <stp/>
        <stp>BINANCE_CANDLE</stp>
        <stp>ltcusdt</stp>
        <stp>Event</stp>
        <stp>3</stp>
        <tr r="O34" s="1"/>
      </tp>
      <tp t="s">
        <v>kline</v>
        <stp/>
        <stp>BINANCE_CANDLE</stp>
        <stp>ltcusdt</stp>
        <stp>Event</stp>
        <stp>0</stp>
        <tr r="O28" s="1"/>
      </tp>
      <tp t="b">
        <v>0</v>
        <stp/>
        <stp>BINANCE_TRADE</stp>
        <stp>btcusdt</stp>
        <stp>BUYER_IS_MAKER</stp>
        <tr r="M16" s="1"/>
      </tp>
      <tp t="b">
        <v>1</v>
        <stp/>
        <stp>BINANCE_TRADE</stp>
        <stp>ethusdt</stp>
        <stp>BUYER_IS_MAKER</stp>
        <tr r="M15" s="1"/>
      </tp>
      <tp t="b">
        <v>0</v>
        <stp/>
        <stp>BINANCE_TRADE</stp>
        <stp>ltcusdt</stp>
        <stp>BUYER_IS_MAKER</stp>
        <tr r="M17" s="1"/>
      </tp>
      <tp>
        <v>0.67649999999999999</v>
        <stp/>
        <stp>BINANCE_24H</stp>
        <stp>xrpusdt</stp>
        <stp>OPEN</stp>
        <tr r="E8" s="1"/>
      </tp>
      <tp>
        <v>7.4180000000000001E-3</v>
        <stp/>
        <stp>BINANCE_24H</stp>
        <stp>neobtc</stp>
        <stp>CLOSE</stp>
        <tr r="D9" s="1"/>
      </tp>
      <tp>
        <v>17684</v>
        <stp/>
        <stp>BINANCE</stp>
        <stp>ltcusdt</stp>
        <stp>TRADES</stp>
        <tr r="M7" s="1"/>
      </tp>
      <tp>
        <v>113958</v>
        <stp/>
        <stp>BINANCE</stp>
        <stp>ethusdt</stp>
        <stp>TRADES</stp>
        <tr r="M5" s="1"/>
      </tp>
      <tp>
        <v>194143</v>
        <stp/>
        <stp>BINANCE</stp>
        <stp>btcusdt</stp>
        <stp>TRADES</stp>
        <tr r="M6" s="1"/>
      </tp>
      <tp>
        <v>14919</v>
        <stp/>
        <stp>BINANCE</stp>
        <stp>xrpusdt</stp>
        <stp>TRADES</stp>
        <tr r="M8" s="1"/>
      </tp>
      <tp>
        <v>8019.03</v>
        <stp/>
        <stp>BINANCE_CANDLE</stp>
        <stp>btcusdt</stp>
        <stp>HIGH</stp>
        <stp>3</stp>
        <tr r="C33" s="1"/>
      </tp>
      <tp>
        <v>8014</v>
        <stp/>
        <stp>BINANCE_CANDLE</stp>
        <stp>btcusdt</stp>
        <stp>HIGH</stp>
        <stp>0</stp>
        <tr r="C27" s="1"/>
      </tp>
      <tp>
        <v>648.74</v>
        <stp/>
        <stp>BINANCE_CANDLE</stp>
        <stp>ethusdt</stp>
        <stp>HIGH</stp>
        <stp>3</stp>
        <tr r="C32" s="1"/>
      </tp>
      <tp>
        <v>648.71</v>
        <stp/>
        <stp>BINANCE_CANDLE</stp>
        <stp>ethusdt</stp>
        <stp>HIGH</stp>
        <stp>0</stp>
        <tr r="C26" s="1"/>
      </tp>
      <tp>
        <v>129.13999999999999</v>
        <stp/>
        <stp>BINANCE_CANDLE</stp>
        <stp>ltcusdt</stp>
        <stp>HIGH</stp>
        <stp>3</stp>
        <tr r="C34" s="1"/>
      </tp>
      <tp>
        <v>129.01</v>
        <stp/>
        <stp>BINANCE_CANDLE</stp>
        <stp>ltcusdt</stp>
        <stp>HIGH</stp>
        <stp>0</stp>
        <tr r="C28" s="1"/>
      </tp>
      <tp t="s">
        <v>kline</v>
        <stp/>
        <stp>BINANCE_CANDLE</stp>
        <stp>btcusdt</stp>
        <stp>Event</stp>
        <stp>3</stp>
        <tr r="O33" s="1"/>
      </tp>
      <tp t="s">
        <v>kline</v>
        <stp/>
        <stp>BINANCE_CANDLE</stp>
        <stp>btcusdt</stp>
        <stp>Event</stp>
        <stp>0</stp>
        <tr r="O27" s="1"/>
      </tp>
      <tp>
        <v>1117892376</v>
        <stp/>
        <stp>BINANCE</stp>
        <stp>trxbtc</stp>
        <stp>VOL</stp>
        <tr r="K11" s="1"/>
      </tp>
      <tp>
        <v>26450844</v>
        <stp/>
        <stp>BINANCE</stp>
        <stp>xrpbtc</stp>
        <stp>VOL</stp>
        <tr r="K10" s="1"/>
      </tp>
      <tp>
        <v>291883.59000000003</v>
        <stp/>
        <stp>BINANCE</stp>
        <stp>neobtc</stp>
        <stp>VOL</stp>
        <tr r="K9" s="1"/>
      </tp>
      <tp t="s">
        <v>kline</v>
        <stp/>
        <stp>BINANCE_CANDLE</stp>
        <stp>ethusdt</stp>
        <stp>Event</stp>
        <stp>0</stp>
        <tr r="O26" s="1"/>
      </tp>
      <tp t="s">
        <v>kline</v>
        <stp/>
        <stp>BINANCE_CANDLE</stp>
        <stp>ethusdt</stp>
        <stp>Event</stp>
        <stp>3</stp>
        <tr r="O32" s="1"/>
      </tp>
      <tp>
        <v>-4.0099999999999997E-2</v>
        <stp/>
        <stp>BINANCE</stp>
        <stp>ltcusdt</stp>
        <stp>PRICE%</stp>
        <tr r="N7" s="1"/>
      </tp>
      <tp>
        <v>-4.3799999999999999E-2</v>
        <stp/>
        <stp>BINANCE</stp>
        <stp>btcusdt</stp>
        <stp>PRICE%</stp>
        <tr r="N6" s="1"/>
      </tp>
      <tp>
        <v>-7.2090000000000001E-2</v>
        <stp/>
        <stp>BINANCE</stp>
        <stp>ethusdt</stp>
        <stp>PRICE%</stp>
        <tr r="N5" s="1"/>
      </tp>
      <tp>
        <v>-4.931E-2</v>
        <stp/>
        <stp>BINANCE</stp>
        <stp>xrpusdt</stp>
        <stp>PRICE%</stp>
        <tr r="N8" s="1"/>
      </tp>
      <tp>
        <v>647.54</v>
        <stp/>
        <stp>BINANCE_CANDLE</stp>
        <stp>ethusdt</stp>
        <stp>OPEN</stp>
        <stp>3</stp>
        <tr r="B32" s="1"/>
      </tp>
      <tp>
        <v>648.23</v>
        <stp/>
        <stp>BINANCE_CANDLE</stp>
        <stp>ethusdt</stp>
        <stp>OPEN</stp>
        <stp>0</stp>
        <tr r="B26" s="1"/>
      </tp>
      <tp>
        <v>8019.03</v>
        <stp/>
        <stp>BINANCE_CANDLE</stp>
        <stp>btcusdt</stp>
        <stp>OPEN</stp>
        <stp>3</stp>
        <tr r="B33" s="1"/>
      </tp>
      <tp>
        <v>8010</v>
        <stp/>
        <stp>BINANCE_CANDLE</stp>
        <stp>btcusdt</stp>
        <stp>OPEN</stp>
        <stp>0</stp>
        <tr r="B27" s="1"/>
      </tp>
      <tp>
        <v>129.13</v>
        <stp/>
        <stp>BINANCE_CANDLE</stp>
        <stp>ltcusdt</stp>
        <stp>OPEN</stp>
        <stp>3</stp>
        <tr r="B34" s="1"/>
      </tp>
      <tp>
        <v>129.01</v>
        <stp/>
        <stp>BINANCE_CANDLE</stp>
        <stp>ltcusdt</stp>
        <stp>OPEN</stp>
        <stp>0</stp>
        <tr r="B28" s="1"/>
      </tp>
      <tp>
        <v>9.0399999999999998E-6</v>
        <stp/>
        <stp>BINANCE</stp>
        <stp>trxbtc</stp>
        <stp>LOW</stp>
        <tr r="B11" s="1"/>
      </tp>
      <tp>
        <v>7.9309999999999998E-5</v>
        <stp/>
        <stp>BINANCE</stp>
        <stp>xrpbtc</stp>
        <stp>LOW</stp>
        <tr r="B10" s="1"/>
      </tp>
      <tp>
        <v>7.0959999999999999E-3</v>
        <stp/>
        <stp>BINANCE</stp>
        <stp>neobtc</stp>
        <stp>LOW</stp>
        <tr r="B9" s="1"/>
      </tp>
      <tp>
        <v>72042631</v>
        <stp/>
        <stp>BINANCE_TRADE</stp>
        <stp>ethusdt</stp>
        <stp>BUYER_ORDER_ID</stp>
        <tr r="K15" s="1"/>
      </tp>
      <tp>
        <v>106514502</v>
        <stp/>
        <stp>BINANCE_TRADE</stp>
        <stp>btcusdt</stp>
        <stp>BUYER_ORDER_ID</stp>
        <tr r="K16" s="1"/>
      </tp>
      <tp>
        <v>28937265</v>
        <stp/>
        <stp>BINANCE_TRADE</stp>
        <stp>ltcusdt</stp>
        <stp>BUYER_ORDER_ID</stp>
        <tr r="K17" s="1"/>
      </tp>
      <tp>
        <v>30.489180000000001</v>
        <stp/>
        <stp>BINANCE_CANDLE</stp>
        <stp>ltcusdt</stp>
        <stp>TAKE_BUY_VOL</stp>
        <stp>3</stp>
        <tr r="K34" s="1"/>
      </tp>
      <tp>
        <v>2.0299900000000002</v>
        <stp/>
        <stp>BINANCE_CANDLE</stp>
        <stp>ltcusdt</stp>
        <stp>TAKE_BUY_VOL</stp>
        <stp>0</stp>
        <tr r="K28" s="1"/>
      </tp>
      <tp>
        <v>115.78400000000001</v>
        <stp/>
        <stp>BINANCE_CANDLE</stp>
        <stp>ethusdt</stp>
        <stp>TAKE_BUY_VOL</stp>
        <stp>3</stp>
        <tr r="K32" s="1"/>
      </tp>
      <tp>
        <v>20.171530000000001</v>
        <stp/>
        <stp>BINANCE_CANDLE</stp>
        <stp>ethusdt</stp>
        <stp>TAKE_BUY_VOL</stp>
        <stp>0</stp>
        <tr r="K26" s="1"/>
      </tp>
      <tp>
        <v>5.3585729999999998</v>
        <stp/>
        <stp>BINANCE_CANDLE</stp>
        <stp>btcusdt</stp>
        <stp>TAKE_BUY_VOL</stp>
        <stp>3</stp>
        <tr r="K33" s="1"/>
      </tp>
      <tp>
        <v>1.1292070000000001</v>
        <stp/>
        <stp>BINANCE_CANDLE</stp>
        <stp>btcusdt</stp>
        <stp>TAKE_BUY_VOL</stp>
        <stp>0</stp>
        <tr r="K27" s="1"/>
      </tp>
      <tp t="b">
        <v>1</v>
        <stp/>
        <stp>BINANCE_TRADE</stp>
        <stp>btcusdt</stp>
        <stp>IGNORE</stp>
        <tr r="N16" s="1"/>
      </tp>
      <tp t="b">
        <v>1</v>
        <stp/>
        <stp>BINANCE_TRADE</stp>
        <stp>ethusdt</stp>
        <stp>IGNORE</stp>
        <tr r="N15" s="1"/>
      </tp>
      <tp t="b">
        <v>1</v>
        <stp/>
        <stp>BINANCE_TRADE</stp>
        <stp>ltcusdt</stp>
        <stp>IGNORE</stp>
        <tr r="N17" s="1"/>
      </tp>
      <tp>
        <v>7.175E-3</v>
        <stp/>
        <stp>BINANCE</stp>
        <stp>neobtc</stp>
        <stp>ASK</stp>
        <tr r="I9" s="1"/>
      </tp>
      <tp>
        <v>8.0329999999999998E-5</v>
        <stp/>
        <stp>BINANCE</stp>
        <stp>xrpbtc</stp>
        <stp>ASK</stp>
        <tr r="I10" s="1"/>
      </tp>
      <tp>
        <v>9.3200000000000006E-6</v>
        <stp/>
        <stp>BINANCE</stp>
        <stp>trxbtc</stp>
        <stp>ASK</stp>
        <tr r="I11" s="1"/>
      </tp>
      <tp>
        <v>8.0710000000000005E-5</v>
        <stp/>
        <stp>BINANCE_24H</stp>
        <stp>xrpbtc</stp>
        <stp>CLOSE</stp>
        <tr r="D10" s="1"/>
      </tp>
      <tp>
        <v>9.6500000000000008E-6</v>
        <stp/>
        <stp>BINANCE_24H</stp>
        <stp>trxbtc</stp>
        <stp>CLOSE</stp>
        <tr r="D11" s="1"/>
      </tp>
      <tp>
        <v>9.3100000000000006E-6</v>
        <stp/>
        <stp>BINANCE</stp>
        <stp>trxbtc</stp>
        <stp>BID</stp>
        <tr r="G11" s="1"/>
      </tp>
      <tp>
        <v>8.0270000000000002E-5</v>
        <stp/>
        <stp>BINANCE</stp>
        <stp>xrpbtc</stp>
        <stp>BID</stp>
        <tr r="G10" s="1"/>
      </tp>
      <tp>
        <v>7.1739999999999998E-3</v>
        <stp/>
        <stp>BINANCE</stp>
        <stp>neobtc</stp>
        <stp>BID</stp>
        <tr r="G9" s="1"/>
      </tp>
      <tp>
        <v>-3.3360000000000001E-2</v>
        <stp/>
        <stp>BINANCE</stp>
        <stp>xrpusdt</stp>
        <stp>PRICE_CHANGE</stp>
        <tr r="O8" s="1"/>
      </tp>
      <tp>
        <v>254.19544999999999</v>
        <stp/>
        <stp>BINANCE_CANDLE</stp>
        <stp>ethusdt</stp>
        <stp>VOL</stp>
        <stp>3</stp>
        <tr r="J32" s="1"/>
      </tp>
      <tp>
        <v>55.376710000000003</v>
        <stp/>
        <stp>BINANCE_CANDLE</stp>
        <stp>ethusdt</stp>
        <stp>VOL</stp>
        <stp>0</stp>
        <tr r="J26" s="1"/>
      </tp>
      <tp>
        <v>423</v>
        <stp/>
        <stp>BINANCE</stp>
        <stp>xrpbtc</stp>
        <stp>BID_SIZE</stp>
        <tr r="F10" s="1"/>
      </tp>
      <tp>
        <v>0.37</v>
        <stp/>
        <stp>BINANCE_TRADE</stp>
        <stp>ethusdt</stp>
        <stp>QUANTITY</stp>
        <tr r="J15" s="1"/>
      </tp>
      <tp>
        <v>1.4799899999999999</v>
        <stp/>
        <stp>BINANCE_TRADE</stp>
        <stp>ltcusdt</stp>
        <stp>QUANTITY</stp>
        <tr r="J17" s="1"/>
      </tp>
      <tp>
        <v>1.2481000000000001E-2</v>
        <stp/>
        <stp>BINANCE_TRADE</stp>
        <stp>btcusdt</stp>
        <stp>QUANTITY</stp>
        <tr r="J16" s="1"/>
      </tp>
      <tp>
        <v>17</v>
        <stp/>
        <stp>BINANCE_DEPTH</stp>
        <stp>ethusdt</stp>
        <stp>ASK_DEPTH_SIZE</stp>
        <stp>6</stp>
        <tr r="E21" s="1"/>
      </tp>
      <tp>
        <v>6.1289999999999997E-2</v>
        <stp/>
        <stp>BINANCE_DEPTH</stp>
        <stp>ethusdt</stp>
        <stp>ASK_DEPTH_SIZE</stp>
        <stp>4</stp>
        <tr r="E19" s="1"/>
      </tp>
      <tp>
        <v>57.715760000000003</v>
        <stp/>
        <stp>BINANCE_DEPTH</stp>
        <stp>ethusdt</stp>
        <stp>ASK_DEPTH_SIZE</stp>
        <stp>5</stp>
        <tr r="E20" s="1"/>
      </tp>
      <tp>
        <v>1.21488</v>
        <stp/>
        <stp>BINANCE_DEPTH</stp>
        <stp>ethusdt</stp>
        <stp>ASK_DEPTH_SIZE</stp>
        <stp>2</stp>
        <tr r="E17" s="1"/>
      </tp>
      <tp>
        <v>16</v>
        <stp/>
        <stp>BINANCE_DEPTH</stp>
        <stp>ethusdt</stp>
        <stp>ASK_DEPTH_SIZE</stp>
        <stp>3</stp>
        <tr r="E18" s="1"/>
      </tp>
      <tp>
        <v>0.34499999999999997</v>
        <stp/>
        <stp>BINANCE_DEPTH</stp>
        <stp>ethusdt</stp>
        <stp>ASK_DEPTH_SIZE</stp>
        <stp>0</stp>
        <tr r="E15" s="1"/>
      </tp>
      <tp>
        <v>6.9997999999999996</v>
        <stp/>
        <stp>BINANCE_DEPTH</stp>
        <stp>ethusdt</stp>
        <stp>ASK_DEPTH_SIZE</stp>
        <stp>1</stp>
        <tr r="E16" s="1"/>
      </tp>
      <tp>
        <v>-5.39</v>
        <stp/>
        <stp>BINANCE</stp>
        <stp>ltcusdt</stp>
        <stp>PRICE_CHANGE</stp>
        <tr r="O7" s="1"/>
      </tp>
      <tp>
        <v>-367</v>
        <stp/>
        <stp>BINANCE</stp>
        <stp>btcusdt</stp>
        <stp>PRICE_CHANGE</stp>
        <tr r="O6" s="1"/>
      </tp>
      <tp>
        <v>-50.33</v>
        <stp/>
        <stp>BINANCE</stp>
        <stp>ethusdt</stp>
        <stp>PRICE_CHANGE</stp>
        <tr r="O5" s="1"/>
      </tp>
      <tp>
        <v>0.01</v>
        <stp/>
        <stp>BINANCE</stp>
        <stp>ltcusdt</stp>
        <stp>Spread</stp>
        <tr r="H7" s="1"/>
      </tp>
      <tp>
        <v>0.56000000000000005</v>
        <stp/>
        <stp>BINANCE</stp>
        <stp>ethusdt</stp>
        <stp>Spread</stp>
        <tr r="H5" s="1"/>
      </tp>
      <tp>
        <v>2.57</v>
        <stp/>
        <stp>BINANCE</stp>
        <stp>btcusdt</stp>
        <stp>Spread</stp>
        <tr r="H6" s="1"/>
      </tp>
      <tp>
        <v>9.3999999999999997E-4</v>
        <stp/>
        <stp>BINANCE</stp>
        <stp>xrpusdt</stp>
        <stp>Spread</stp>
        <tr r="H8" s="1"/>
      </tp>
      <tp>
        <v>0.67749000000000004</v>
        <stp/>
        <stp>BINANCE</stp>
        <stp>xrpusdt</stp>
        <stp>HIGH</stp>
        <tr r="C8" s="1"/>
      </tp>
      <tp>
        <v>36.126399999999997</v>
        <stp/>
        <stp>BINANCE_CANDLE</stp>
        <stp>ltcusdt</stp>
        <stp>VOL</stp>
        <stp>3</stp>
        <tr r="J34" s="1"/>
      </tp>
      <tp>
        <v>7.0299899999999997</v>
        <stp/>
        <stp>BINANCE_CANDLE</stp>
        <stp>ltcusdt</stp>
        <stp>VOL</stp>
        <stp>0</stp>
        <tr r="J28" s="1"/>
      </tp>
      <tp>
        <v>1.6486810000000001</v>
        <stp/>
        <stp>BINANCE_CANDLE</stp>
        <stp>btcusdt</stp>
        <stp>VOL</stp>
        <stp>0</stp>
        <tr r="J27" s="1"/>
      </tp>
      <tp>
        <v>14.964282000000001</v>
        <stp/>
        <stp>BINANCE_CANDLE</stp>
        <stp>btcusdt</stp>
        <stp>VOL</stp>
        <stp>3</stp>
        <tr r="J33" s="1"/>
      </tp>
      <tp>
        <v>699.6</v>
        <stp/>
        <stp>BINANCE</stp>
        <stp>ethusdt</stp>
        <stp>HIGH</stp>
        <tr r="C5" s="1"/>
      </tp>
      <tp>
        <v>8394.02</v>
        <stp/>
        <stp>BINANCE</stp>
        <stp>btcusdt</stp>
        <stp>HIGH</stp>
        <tr r="C6" s="1"/>
      </tp>
      <tp>
        <v>136.25</v>
        <stp/>
        <stp>BINANCE</stp>
        <stp>ltcusdt</stp>
        <stp>HIGH</stp>
        <tr r="C7" s="1"/>
      </tp>
      <tp>
        <v>1.24</v>
        <stp/>
        <stp>BINANCE</stp>
        <stp>neobtc</stp>
        <stp>ASK_SIZE</stp>
        <tr r="J9" s="1"/>
      </tp>
      <tp>
        <v>137812</v>
        <stp/>
        <stp>BINANCE</stp>
        <stp>trxbtc</stp>
        <stp>BID_SIZE</stp>
        <tr r="F11" s="1"/>
      </tp>
      <tp t="b">
        <v>0</v>
        <stp/>
        <stp>BINANCE_CANDLE</stp>
        <stp>btcusdt</stp>
        <stp>FINAL</stp>
        <stp>0</stp>
        <tr r="H27" s="1"/>
      </tp>
      <tp t="b">
        <v>0</v>
        <stp/>
        <stp>BINANCE_CANDLE</stp>
        <stp>btcusdt</stp>
        <stp>FINAL</stp>
        <stp>3</stp>
        <tr r="H33" s="1"/>
      </tp>
      <tp>
        <v>8007.06</v>
        <stp/>
        <stp>BINANCE_CANDLE</stp>
        <stp>btcusdt</stp>
        <stp>LOW</stp>
        <stp>3</stp>
        <tr r="D33" s="1"/>
      </tp>
      <tp>
        <v>8008.65</v>
        <stp/>
        <stp>BINANCE_CANDLE</stp>
        <stp>btcusdt</stp>
        <stp>LOW</stp>
        <stp>0</stp>
        <tr r="D27" s="1"/>
      </tp>
      <tp>
        <v>129.01</v>
        <stp/>
        <stp>BINANCE_CANDLE</stp>
        <stp>ltcusdt</stp>
        <stp>LOW</stp>
        <stp>0</stp>
        <tr r="D28" s="1"/>
      </tp>
      <tp>
        <v>129</v>
        <stp/>
        <stp>BINANCE_CANDLE</stp>
        <stp>ltcusdt</stp>
        <stp>LOW</stp>
        <stp>3</stp>
        <tr r="D34" s="1"/>
      </tp>
      <tp>
        <v>106514447</v>
        <stp/>
        <stp>BINANCE_TRADE</stp>
        <stp>btcusdt</stp>
        <stp>SELLER_ORDER_ID</stp>
        <tr r="L16" s="1"/>
      </tp>
      <tp>
        <v>129.01</v>
        <stp/>
        <stp>BINANCE_CANDLE</stp>
        <stp>ltcusdt</stp>
        <stp>CLOSE</stp>
        <stp>0</stp>
        <tr r="E28" s="1"/>
      </tp>
      <tp>
        <v>129.01</v>
        <stp/>
        <stp>BINANCE_CANDLE</stp>
        <stp>ltcusdt</stp>
        <stp>CLOSE</stp>
        <stp>3</stp>
        <tr r="E34" s="1"/>
      </tp>
      <tp>
        <v>17</v>
        <stp/>
        <stp>BINANCE_CANDLE</stp>
        <stp>ltcusdt</stp>
        <stp>TRADES</stp>
        <stp>3</stp>
        <tr r="N34" s="1"/>
      </tp>
      <tp>
        <v>206</v>
        <stp/>
        <stp>BINANCE_CANDLE</stp>
        <stp>btcusdt</stp>
        <stp>TRADES</stp>
        <stp>3</stp>
        <tr r="N33" s="1"/>
      </tp>
      <tp>
        <v>3</v>
        <stp/>
        <stp>BINANCE_CANDLE</stp>
        <stp>ltcusdt</stp>
        <stp>TRADES</stp>
        <stp>0</stp>
        <tr r="N28" s="1"/>
      </tp>
      <tp>
        <v>40</v>
        <stp/>
        <stp>BINANCE_CANDLE</stp>
        <stp>btcusdt</stp>
        <stp>TRADES</stp>
        <stp>0</stp>
        <tr r="N27" s="1"/>
      </tp>
      <tp>
        <v>226</v>
        <stp/>
        <stp>BINANCE_CANDLE</stp>
        <stp>ethusdt</stp>
        <stp>TRADES</stp>
        <stp>3</stp>
        <tr r="N32" s="1"/>
      </tp>
      <tp>
        <v>50</v>
        <stp/>
        <stp>BINANCE_CANDLE</stp>
        <stp>ethusdt</stp>
        <stp>TRADES</stp>
        <stp>0</stp>
        <tr r="N26" s="1"/>
      </tp>
      <tp>
        <v>72042633</v>
        <stp/>
        <stp>BINANCE_TRADE</stp>
        <stp>ethusdt</stp>
        <stp>SELLER_ORDER_ID</stp>
        <tr r="L15" s="1"/>
      </tp>
      <tp>
        <v>7458771</v>
        <stp/>
        <stp>BINANCE_TRADE</stp>
        <stp>ltcusdt</stp>
        <stp>TRADE_ID</stp>
        <tr r="H17" s="1"/>
      </tp>
      <tp>
        <v>45059740</v>
        <stp/>
        <stp>BINANCE_TRADE</stp>
        <stp>btcusdt</stp>
        <stp>TRADE_ID</stp>
        <tr r="H16" s="1"/>
      </tp>
      <tp>
        <v>25849823</v>
        <stp/>
        <stp>BINANCE_TRADE</stp>
        <stp>ethusdt</stp>
        <stp>TRADE_ID</stp>
        <tr r="H15" s="1"/>
      </tp>
      <tp>
        <v>0.69</v>
        <stp/>
        <stp>BINANCE</stp>
        <stp>neobtc</stp>
        <stp>BID_SIZE</stp>
        <tr r="F9" s="1"/>
      </tp>
      <tp>
        <v>97998</v>
        <stp/>
        <stp>BINANCE</stp>
        <stp>trxbtc</stp>
        <stp>ASK_SIZE</stp>
        <tr r="J11" s="1"/>
      </tp>
      <tp t="b">
        <v>0</v>
        <stp/>
        <stp>BINANCE_CANDLE</stp>
        <stp>ethusdt</stp>
        <stp>FINAL</stp>
        <stp>3</stp>
        <tr r="H32" s="1"/>
      </tp>
      <tp t="b">
        <v>0</v>
        <stp/>
        <stp>BINANCE_CANDLE</stp>
        <stp>ethusdt</stp>
        <stp>FINAL</stp>
        <stp>0</stp>
        <tr r="H26" s="1"/>
      </tp>
      <tp>
        <v>647.70000000000005</v>
        <stp/>
        <stp>BINANCE_CANDLE</stp>
        <stp>ethusdt</stp>
        <stp>LOW</stp>
        <stp>0</stp>
        <tr r="D26" s="1"/>
      </tp>
      <tp>
        <v>647.54</v>
        <stp/>
        <stp>BINANCE_CANDLE</stp>
        <stp>ethusdt</stp>
        <stp>LOW</stp>
        <stp>3</stp>
        <tr r="D32" s="1"/>
      </tp>
      <tp>
        <v>100</v>
        <stp/>
        <stp>BINANCE</stp>
        <stp>xrpbtc</stp>
        <stp>ASK_SIZE</stp>
        <tr r="J10" s="1"/>
      </tp>
      <tp>
        <v>647.78</v>
        <stp/>
        <stp>BINANCE_CANDLE</stp>
        <stp>ethusdt</stp>
        <stp>CLOSE</stp>
        <stp>3</stp>
        <tr r="E32" s="1"/>
      </tp>
      <tp>
        <v>647.78</v>
        <stp/>
        <stp>BINANCE_CANDLE</stp>
        <stp>ethusdt</stp>
        <stp>CLOSE</stp>
        <stp>0</stp>
        <tr r="E26" s="1"/>
      </tp>
      <tp>
        <v>28937262</v>
        <stp/>
        <stp>BINANCE_TRADE</stp>
        <stp>ltcusdt</stp>
        <stp>SELLER_ORDER_ID</stp>
        <tr r="L17" s="1"/>
      </tp>
      <tp>
        <v>8010.33</v>
        <stp/>
        <stp>BINANCE_CANDLE</stp>
        <stp>btcusdt</stp>
        <stp>CLOSE</stp>
        <stp>0</stp>
        <tr r="E27" s="1"/>
      </tp>
      <tp>
        <v>8010.33</v>
        <stp/>
        <stp>BINANCE_CANDLE</stp>
        <stp>btcusdt</stp>
        <stp>CLOSE</stp>
        <stp>3</stp>
        <tr r="E33" s="1"/>
      </tp>
      <tp t="b">
        <v>0</v>
        <stp/>
        <stp>BINANCE_CANDLE</stp>
        <stp>ltcusdt</stp>
        <stp>FINAL</stp>
        <stp>0</stp>
        <tr r="H28" s="1"/>
      </tp>
      <tp t="b">
        <v>0</v>
        <stp/>
        <stp>BINANCE_CANDLE</stp>
        <stp>ltcusdt</stp>
        <stp>FINAL</stp>
        <stp>3</stp>
        <tr r="H34" s="1"/>
      </tp>
      <tp>
        <v>0.81662000000000001</v>
        <stp/>
        <stp>BINANCE_DEPTH</stp>
        <stp>ethusdt</stp>
        <stp>BID_DEPTH_SIZE</stp>
        <stp>6</stp>
        <tr r="A21" s="1"/>
      </tp>
      <tp>
        <v>2</v>
        <stp/>
        <stp>BINANCE_DEPTH</stp>
        <stp>ethusdt</stp>
        <stp>BID_DEPTH_SIZE</stp>
        <stp>4</stp>
        <tr r="A19" s="1"/>
      </tp>
      <tp>
        <v>5.7385200000000003</v>
        <stp/>
        <stp>BINANCE_DEPTH</stp>
        <stp>ethusdt</stp>
        <stp>BID_DEPTH_SIZE</stp>
        <stp>5</stp>
        <tr r="A20" s="1"/>
      </tp>
      <tp>
        <v>10</v>
        <stp/>
        <stp>BINANCE_DEPTH</stp>
        <stp>ethusdt</stp>
        <stp>BID_DEPTH_SIZE</stp>
        <stp>2</stp>
        <tr r="A17" s="1"/>
      </tp>
      <tp>
        <v>6.6934100000000001</v>
        <stp/>
        <stp>BINANCE_DEPTH</stp>
        <stp>ethusdt</stp>
        <stp>BID_DEPTH_SIZE</stp>
        <stp>3</stp>
        <tr r="A18" s="1"/>
      </tp>
      <tp>
        <v>3.5554399999999999</v>
        <stp/>
        <stp>BINANCE_DEPTH</stp>
        <stp>ethusdt</stp>
        <stp>BID_DEPTH_SIZE</stp>
        <stp>0</stp>
        <tr r="A15" s="1"/>
      </tp>
      <tp>
        <v>0.49413000000000001</v>
        <stp/>
        <stp>BINANCE_DEPTH</stp>
        <stp>ethusdt</stp>
        <stp>BID_DEPTH_SIZE</stp>
        <stp>1</stp>
        <tr r="A16" s="1"/>
      </tp>
      <tp>
        <v>8.0669999999999998E-5</v>
        <stp/>
        <stp>BINANCE_24H</stp>
        <stp>xrpbtc</stp>
        <stp>OPEN</stp>
        <tr r="E10" s="1"/>
      </tp>
      <tp>
        <v>110939</v>
        <stp/>
        <stp>BINANCE</stp>
        <stp>trxbtc</stp>
        <stp>TRADES</stp>
        <tr r="M11" s="1"/>
      </tp>
      <tp t="s">
        <v>FiveteenMinutes</v>
        <stp/>
        <stp>BINANCE_CANDLE</stp>
        <stp>btcusdt</stp>
        <stp>INTERVAL</stp>
        <stp>3</stp>
        <tr r="M33" s="1"/>
      </tp>
      <tp t="s">
        <v>OneMinute</v>
        <stp/>
        <stp>BINANCE_CANDLE</stp>
        <stp>btcusdt</stp>
        <stp>INTERVAL</stp>
        <stp>0</stp>
        <tr r="M27" s="1"/>
      </tp>
      <tp t="s">
        <v>FiveteenMinutes</v>
        <stp/>
        <stp>BINANCE_CANDLE</stp>
        <stp>ethusdt</stp>
        <stp>INTERVAL</stp>
        <stp>3</stp>
        <tr r="M32" s="1"/>
      </tp>
      <tp t="s">
        <v>OneMinute</v>
        <stp/>
        <stp>BINANCE_CANDLE</stp>
        <stp>ethusdt</stp>
        <stp>INTERVAL</stp>
        <stp>0</stp>
        <tr r="M26" s="1"/>
      </tp>
      <tp t="s">
        <v>FiveteenMinutes</v>
        <stp/>
        <stp>BINANCE_CANDLE</stp>
        <stp>ltcusdt</stp>
        <stp>INTERVAL</stp>
        <stp>3</stp>
        <tr r="M34" s="1"/>
      </tp>
      <tp t="s">
        <v>OneMinute</v>
        <stp/>
        <stp>BINANCE_CANDLE</stp>
        <stp>ltcusdt</stp>
        <stp>INTERVAL</stp>
        <stp>0</stp>
        <tr r="M28" s="1"/>
      </tp>
      <tp>
        <v>-3.5200000000000002E-2</v>
        <stp/>
        <stp>BINANCE</stp>
        <stp>trxbtc</stp>
        <stp>PRICE%</stp>
        <tr r="N11" s="1"/>
      </tp>
      <tp>
        <v>42819</v>
        <stp/>
        <stp>BINANCE</stp>
        <stp>xrpbtc</stp>
        <stp>TRADES</stp>
        <tr r="M10" s="1"/>
      </tp>
      <tp>
        <v>-5.3299999999999997E-3</v>
        <stp/>
        <stp>BINANCE</stp>
        <stp>xrpbtc</stp>
        <stp>PRICE%</stp>
        <tr r="N10" s="1"/>
      </tp>
      <tp>
        <v>9.6500000000000008E-6</v>
        <stp/>
        <stp>BINANCE_24H</stp>
        <stp>trxbtc</stp>
        <stp>OPEN</stp>
        <tr r="E11" s="1"/>
      </tp>
      <tp>
        <v>-3.2890000000000003E-2</v>
        <stp/>
        <stp>BINANCE</stp>
        <stp>neobtc</stp>
        <stp>PRICE%</stp>
        <tr r="N9" s="1"/>
      </tp>
      <tp>
        <v>42551</v>
        <stp/>
        <stp>BINANCE</stp>
        <stp>neobtc</stp>
        <stp>TRADES</stp>
        <tr r="M9" s="1"/>
      </tp>
      <tp>
        <v>7.4260000000000003E-3</v>
        <stp/>
        <stp>BINANCE_24H</stp>
        <stp>neobtc</stp>
        <stp>OPEN</stp>
        <tr r="E9" s="1"/>
      </tp>
      <tp>
        <v>7458769</v>
        <stp/>
        <stp>BINANCE_CANDLE</stp>
        <stp>ltcusdt</stp>
        <stp>FIRST_ID</stp>
        <stp>0</stp>
        <tr r="Q28" s="1"/>
      </tp>
      <tp>
        <v>7458755</v>
        <stp/>
        <stp>BINANCE_CANDLE</stp>
        <stp>ltcusdt</stp>
        <stp>FIRST_ID</stp>
        <stp>3</stp>
        <tr r="Q34" s="1"/>
      </tp>
      <tp>
        <v>45059699</v>
        <stp/>
        <stp>BINANCE_CANDLE</stp>
        <stp>btcusdt</stp>
        <stp>FIRST_ID</stp>
        <stp>0</stp>
        <tr r="Q27" s="1"/>
      </tp>
      <tp>
        <v>45059533</v>
        <stp/>
        <stp>BINANCE_CANDLE</stp>
        <stp>btcusdt</stp>
        <stp>FIRST_ID</stp>
        <stp>3</stp>
        <tr r="Q33" s="1"/>
      </tp>
      <tp>
        <v>25849774</v>
        <stp/>
        <stp>BINANCE_CANDLE</stp>
        <stp>ethusdt</stp>
        <stp>FIRST_ID</stp>
        <stp>0</stp>
        <tr r="Q26" s="1"/>
      </tp>
      <tp>
        <v>25849598</v>
        <stp/>
        <stp>BINANCE_CANDLE</stp>
        <stp>ethusdt</stp>
        <stp>FIRST_ID</stp>
        <stp>3</stp>
        <tr r="Q32" s="1"/>
      </tp>
      <tp>
        <v>646.99</v>
        <stp/>
        <stp>GDAX</stp>
        <stp>ETH-USD</stp>
        <stp>LAST_PRICE</stp>
        <tr r="D3" s="2"/>
      </tp>
      <tp>
        <v>8016.03</v>
        <stp/>
        <stp>GDAX</stp>
        <stp>BTC-USD</stp>
        <stp>LAST_PRICE</stp>
        <tr r="D4" s="2"/>
      </tp>
      <tp>
        <v>43242.854166666664</v>
        <stp/>
        <stp>BINANCE_CANDLE</stp>
        <stp>ltcusdt</stp>
        <stp>OPEN_TIME</stp>
        <stp>3</stp>
        <tr r="F34" s="1"/>
      </tp>
      <tp>
        <v>43242.855555555558</v>
        <stp/>
        <stp>BINANCE_CANDLE</stp>
        <stp>ltcusdt</stp>
        <stp>OPEN_TIME</stp>
        <stp>0</stp>
        <tr r="F28" s="1"/>
      </tp>
      <tp>
        <v>129.01</v>
        <stp/>
        <stp>BINANCE_TRADE</stp>
        <stp>ltcusdt</stp>
        <stp>PRICE</stp>
        <tr r="I17" s="1"/>
      </tp>
      <tp>
        <v>8012</v>
        <stp/>
        <stp>BINANCE_TRADE</stp>
        <stp>btcusdt</stp>
        <stp>PRICE</stp>
        <tr r="I16" s="1"/>
      </tp>
      <tp>
        <v>-4.3000000000000001E-7</v>
        <stp/>
        <stp>BINANCE</stp>
        <stp>xrpbtc</stp>
        <stp>PRICE_CHANGE</stp>
        <tr r="O10" s="1"/>
      </tp>
      <tp>
        <v>119886.51986741</v>
        <stp/>
        <stp>BINANCE_CANDLE</stp>
        <stp>btcusdt</stp>
        <stp>QUOTE_VOL</stp>
        <stp>3</stp>
        <tr r="I33" s="1"/>
      </tp>
      <tp>
        <v>13208.135038259999</v>
        <stp/>
        <stp>BINANCE_CANDLE</stp>
        <stp>btcusdt</stp>
        <stp>QUOTE_VOL</stp>
        <stp>0</stp>
        <tr r="I27" s="1"/>
      </tp>
      <tp>
        <v>697.55</v>
        <stp/>
        <stp>BINANCE_24H</stp>
        <stp>ethusdt</stp>
        <stp>CLOSE</stp>
        <tr r="D5" s="1"/>
      </tp>
      <tp>
        <v>1E-8</v>
        <stp/>
        <stp>BINANCE</stp>
        <stp>trxbtc</stp>
        <stp>Spread</stp>
        <tr r="H11" s="1"/>
      </tp>
      <tp>
        <v>1772.67</v>
        <stp/>
        <stp>BINANCE</stp>
        <stp>xrpusdt</stp>
        <stp>BID_SIZE</stp>
        <tr r="F8" s="1"/>
      </tp>
      <tp>
        <v>9.7999999999999993E-6</v>
        <stp/>
        <stp>BINANCE</stp>
        <stp>trxbtc</stp>
        <stp>HIGH</stp>
        <tr r="C11" s="1"/>
      </tp>
      <tp>
        <v>44620.774720000001</v>
        <stp/>
        <stp>BINANCE</stp>
        <stp>ltcusdt</stp>
        <stp>VOL</stp>
        <tr r="K7" s="1"/>
      </tp>
      <tp>
        <v>0.64227999999999996</v>
        <stp/>
        <stp>BINANCE</stp>
        <stp>xrpusdt</stp>
        <stp>BID</stp>
        <tr r="G8" s="1"/>
      </tp>
      <tp>
        <v>5132388.0993793001</v>
        <stp/>
        <stp>BINANCE</stp>
        <stp>xrpusdt</stp>
        <stp>QUOTE_VOL</stp>
        <tr r="L8" s="1"/>
      </tp>
      <tp>
        <v>43242.856249988428</v>
        <stp/>
        <stp>BINANCE_CANDLE</stp>
        <stp>ethusdt</stp>
        <stp>CLOSE_TIME</stp>
        <stp>0</stp>
        <tr r="G26" s="1"/>
      </tp>
      <tp>
        <v>43242.86458332176</v>
        <stp/>
        <stp>BINANCE_CANDLE</stp>
        <stp>ethusdt</stp>
        <stp>CLOSE_TIME</stp>
        <stp>3</stp>
        <tr r="G32" s="1"/>
      </tp>
      <tp>
        <v>43242.856249988428</v>
        <stp/>
        <stp>BINANCE_CANDLE</stp>
        <stp>btcusdt</stp>
        <stp>CLOSE_TIME</stp>
        <stp>0</stp>
        <tr r="G27" s="1"/>
      </tp>
      <tp>
        <v>43242.856249988428</v>
        <stp/>
        <stp>BINANCE_CANDLE</stp>
        <stp>ltcusdt</stp>
        <stp>CLOSE_TIME</stp>
        <stp>0</stp>
        <tr r="G28" s="1"/>
      </tp>
      <tp>
        <v>43242.86458332176</v>
        <stp/>
        <stp>BINANCE_CANDLE</stp>
        <stp>btcusdt</stp>
        <stp>CLOSE_TIME</stp>
        <stp>3</stp>
        <tr r="G33" s="1"/>
      </tp>
      <tp>
        <v>43242.86458332176</v>
        <stp/>
        <stp>BINANCE_CANDLE</stp>
        <stp>ltcusdt</stp>
        <stp>CLOSE_TIME</stp>
        <stp>3</stp>
        <tr r="G34" s="1"/>
      </tp>
      <tp>
        <v>35897.339890800002</v>
        <stp/>
        <stp>BINANCE_CANDLE</stp>
        <stp>ethusdt</stp>
        <stp>QUOTE_VOL</stp>
        <stp>0</stp>
        <tr r="I26" s="1"/>
      </tp>
      <tp>
        <v>164757.77615779999</v>
        <stp/>
        <stp>BINANCE_CANDLE</stp>
        <stp>ethusdt</stp>
        <stp>QUOTE_VOL</stp>
        <stp>3</stp>
        <tr r="I32" s="1"/>
      </tp>
      <tp>
        <v>9.3306299999999993</v>
        <stp/>
        <stp>BINANCE</stp>
        <stp>ltcusdt</stp>
        <stp>BID_SIZE</stp>
        <tr r="F7" s="1"/>
      </tp>
      <tp>
        <v>2.6501E-2</v>
        <stp/>
        <stp>BINANCE</stp>
        <stp>btcusdt</stp>
        <stp>BID_SIZE</stp>
        <tr r="F6" s="1"/>
      </tp>
      <tp>
        <v>3.5554399999999999</v>
        <stp/>
        <stp>BINANCE</stp>
        <stp>ethusdt</stp>
        <stp>BID_SIZE</stp>
        <tr r="F5" s="1"/>
      </tp>
      <tp>
        <v>0.64322000000000001</v>
        <stp/>
        <stp>BINANCE</stp>
        <stp>xrpusdt</stp>
        <stp>ASK</stp>
        <tr r="I8" s="1"/>
      </tp>
      <tp>
        <v>8.1440000000000006E-5</v>
        <stp/>
        <stp>BINANCE</stp>
        <stp>xrpbtc</stp>
        <stp>HIGH</stp>
        <tr r="C10" s="1"/>
      </tp>
      <tp>
        <v>43242.855555555558</v>
        <stp/>
        <stp>BINANCE_CANDLE</stp>
        <stp>ethusdt</stp>
        <stp>OPEN_TIME</stp>
        <stp>0</stp>
        <tr r="F26" s="1"/>
      </tp>
      <tp>
        <v>43242.854166666664</v>
        <stp/>
        <stp>BINANCE_CANDLE</stp>
        <stp>ethusdt</stp>
        <stp>OPEN_TIME</stp>
        <stp>3</stp>
        <tr r="F32" s="1"/>
      </tp>
      <tp>
        <v>647.78</v>
        <stp/>
        <stp>BINANCE_TRADE</stp>
        <stp>ethusdt</stp>
        <stp>PRICE</stp>
        <tr r="I15" s="1"/>
      </tp>
      <tp>
        <v>134.44</v>
        <stp/>
        <stp>BINANCE_24H</stp>
        <stp>ltcusdt</stp>
        <stp>CLOSE</stp>
        <tr r="D7" s="1"/>
      </tp>
      <tp>
        <v>8383.86</v>
        <stp/>
        <stp>BINANCE_24H</stp>
        <stp>btcusdt</stp>
        <stp>CLOSE</stp>
        <tr r="D6" s="1"/>
      </tp>
      <tp>
        <v>42935.8247538</v>
        <stp/>
        <stp>BINANCE_CANDLE</stp>
        <stp>btcusdt</stp>
        <stp>TAKE_BUY_QUOTE_VOL</stp>
        <stp>3</stp>
        <tr r="L33" s="1"/>
      </tp>
      <tp>
        <v>3936.8511146000001</v>
        <stp/>
        <stp>BINANCE_CANDLE</stp>
        <stp>ltcusdt</stp>
        <stp>TAKE_BUY_QUOTE_VOL</stp>
        <stp>3</stp>
        <tr r="L34" s="1"/>
      </tp>
      <tp>
        <v>9047.6366906399999</v>
        <stp/>
        <stp>BINANCE_CANDLE</stp>
        <stp>btcusdt</stp>
        <stp>TAKE_BUY_QUOTE_VOL</stp>
        <stp>0</stp>
        <tr r="L27" s="1"/>
      </tp>
      <tp>
        <v>261.88900990000002</v>
        <stp/>
        <stp>BINANCE_CANDLE</stp>
        <stp>ltcusdt</stp>
        <stp>TAKE_BUY_QUOTE_VOL</stp>
        <stp>0</stp>
        <tr r="L28" s="1"/>
      </tp>
      <tp>
        <v>75060.987934000004</v>
        <stp/>
        <stp>BINANCE_CANDLE</stp>
        <stp>ethusdt</stp>
        <stp>TAKE_BUY_QUOTE_VOL</stp>
        <stp>3</stp>
        <tr r="L32" s="1"/>
      </tp>
      <tp>
        <v>13083.1018291</v>
        <stp/>
        <stp>BINANCE_CANDLE</stp>
        <stp>ethusdt</stp>
        <stp>TAKE_BUY_QUOTE_VOL</stp>
        <stp>0</stp>
        <tr r="L26" s="1"/>
      </tp>
      <tp>
        <v>646.99</v>
        <stp/>
        <stp>GDAX</stp>
        <stp>ETH-USD</stp>
        <stp>BID</stp>
        <tr r="B3" s="2"/>
      </tp>
      <tp>
        <v>2109.6343906100001</v>
        <stp/>
        <stp>BINANCE</stp>
        <stp>neobtc</stp>
        <stp>QUOTE_VOL</stp>
        <tr r="L9" s="1"/>
      </tp>
      <tp>
        <v>23958.967668000001</v>
        <stp/>
        <stp>BINANCE</stp>
        <stp>btcusdt</stp>
        <stp>VOL</stp>
        <tr r="K6" s="1"/>
      </tp>
      <tp>
        <v>0.63500000000000001</v>
        <stp/>
        <stp>BINANCE</stp>
        <stp>xrpusdt</stp>
        <stp>LOW</stp>
        <tr r="B8" s="1"/>
      </tp>
      <tp>
        <v>647</v>
        <stp/>
        <stp>GDAX</stp>
        <stp>ETH-USD</stp>
        <stp>ASK</stp>
        <tr r="C3" s="2"/>
      </tp>
      <tp>
        <v>5.9999999999999995E-8</v>
        <stp/>
        <stp>BINANCE</stp>
        <stp>xrpbtc</stp>
        <stp>Spread</stp>
        <tr r="H10" s="1"/>
      </tp>
      <tp>
        <v>4664.1792998999999</v>
        <stp/>
        <stp>BINANCE_CANDLE</stp>
        <stp>ltcusdt</stp>
        <stp>QUOTE_VOL</stp>
        <stp>3</stp>
        <tr r="I34" s="1"/>
      </tp>
      <tp>
        <v>906.93900989999997</v>
        <stp/>
        <stp>BINANCE_CANDLE</stp>
        <stp>ltcusdt</stp>
        <stp>QUOTE_VOL</stp>
        <stp>0</stp>
        <tr r="I28" s="1"/>
      </tp>
      <tp>
        <v>110929.15621</v>
        <stp/>
        <stp>BINANCE</stp>
        <stp>ethusdt</stp>
        <stp>VOL</stp>
        <tr r="K5" s="1"/>
      </tp>
      <tp>
        <v>8016.03</v>
        <stp/>
        <stp>GDAX</stp>
        <stp>BTC-USD</stp>
        <stp>ASK</stp>
        <tr r="C4" s="2"/>
      </tp>
      <tp>
        <v>-3.3999999999999997E-7</v>
        <stp/>
        <stp>BINANCE</stp>
        <stp>trxbtc</stp>
        <stp>PRICE_CHANGE</stp>
        <tr r="O11" s="1"/>
      </tp>
      <tp>
        <v>8016.02</v>
        <stp/>
        <stp>GDAX</stp>
        <stp>BTC-USD</stp>
        <stp>BID</stp>
        <tr r="B4" s="2"/>
      </tp>
      <tp>
        <v>43242.854166666664</v>
        <stp/>
        <stp>BINANCE_CANDLE</stp>
        <stp>btcusdt</stp>
        <stp>OPEN_TIME</stp>
        <stp>3</stp>
        <tr r="F33" s="1"/>
      </tp>
      <tp>
        <v>43242.855555555558</v>
        <stp/>
        <stp>BINANCE_CANDLE</stp>
        <stp>btcusdt</stp>
        <stp>OPEN_TIME</stp>
        <stp>0</stp>
        <tr r="F27" s="1"/>
      </tp>
      <tp>
        <v>7935.11</v>
        <stp/>
        <stp>BINANCE</stp>
        <stp>btcusdt</stp>
        <stp>LOW</stp>
        <tr r="B6" s="1"/>
      </tp>
      <tp>
        <v>129</v>
        <stp/>
        <stp>BINANCE</stp>
        <stp>ltcusdt</stp>
        <stp>BID</stp>
        <tr r="G7" s="1"/>
      </tp>
      <tp>
        <v>7805312.1399999997</v>
        <stp/>
        <stp>BINANCE</stp>
        <stp>xrpusdt</stp>
        <stp>VOL</stp>
        <tr r="K8" s="1"/>
      </tp>
      <tp>
        <v>7458771</v>
        <stp/>
        <stp>BINANCE_CANDLE</stp>
        <stp>ltcusdt</stp>
        <stp>LAST_ID</stp>
        <stp>3</stp>
        <tr r="R34" s="1"/>
      </tp>
      <tp>
        <v>7458771</v>
        <stp/>
        <stp>BINANCE_CANDLE</stp>
        <stp>ltcusdt</stp>
        <stp>LAST_ID</stp>
        <stp>0</stp>
        <tr r="R28" s="1"/>
      </tp>
      <tp>
        <v>45059738</v>
        <stp/>
        <stp>BINANCE_CANDLE</stp>
        <stp>btcusdt</stp>
        <stp>LAST_ID</stp>
        <stp>0</stp>
        <tr r="R27" s="1"/>
      </tp>
      <tp>
        <v>45059738</v>
        <stp/>
        <stp>BINANCE_CANDLE</stp>
        <stp>btcusdt</stp>
        <stp>LAST_ID</stp>
        <stp>3</stp>
        <tr r="R33" s="1"/>
      </tp>
      <tp>
        <v>647.77</v>
        <stp/>
        <stp>BINANCE_DEPTH</stp>
        <stp>ethusdt</stp>
        <stp>BID_DEPTH</stp>
        <stp>1</stp>
        <tr r="B16" s="1"/>
      </tp>
      <tp>
        <v>647.78</v>
        <stp/>
        <stp>BINANCE_DEPTH</stp>
        <stp>ethusdt</stp>
        <stp>BID_DEPTH</stp>
        <stp>0</stp>
        <tr r="B15" s="1"/>
      </tp>
      <tp>
        <v>647.70000000000005</v>
        <stp/>
        <stp>BINANCE_DEPTH</stp>
        <stp>ethusdt</stp>
        <stp>BID_DEPTH</stp>
        <stp>3</stp>
        <tr r="B18" s="1"/>
      </tp>
      <tp>
        <v>647.74</v>
        <stp/>
        <stp>BINANCE_DEPTH</stp>
        <stp>ethusdt</stp>
        <stp>BID_DEPTH</stp>
        <stp>2</stp>
        <tr r="B17" s="1"/>
      </tp>
      <tp>
        <v>647.5</v>
        <stp/>
        <stp>BINANCE_DEPTH</stp>
        <stp>ethusdt</stp>
        <stp>BID_DEPTH</stp>
        <stp>5</stp>
        <tr r="B20" s="1"/>
      </tp>
      <tp>
        <v>647.53</v>
        <stp/>
        <stp>BINANCE_DEPTH</stp>
        <stp>ethusdt</stp>
        <stp>BID_DEPTH</stp>
        <stp>4</stp>
        <tr r="B19" s="1"/>
      </tp>
      <tp>
        <v>647.44000000000005</v>
        <stp/>
        <stp>BINANCE_DEPTH</stp>
        <stp>ethusdt</stp>
        <stp>BID_DEPTH</stp>
        <stp>6</stp>
        <tr r="B21" s="1"/>
      </tp>
      <tp>
        <v>649.07000000000005</v>
        <stp/>
        <stp>BINANCE_DEPTH</stp>
        <stp>ethusdt</stp>
        <stp>ASK_DEPTH</stp>
        <stp>6</stp>
        <tr r="D21" s="1"/>
      </tp>
      <tp>
        <v>649</v>
        <stp/>
        <stp>BINANCE_DEPTH</stp>
        <stp>ethusdt</stp>
        <stp>ASK_DEPTH</stp>
        <stp>4</stp>
        <tr r="D19" s="1"/>
      </tp>
      <tp>
        <v>649.04</v>
        <stp/>
        <stp>BINANCE_DEPTH</stp>
        <stp>ethusdt</stp>
        <stp>ASK_DEPTH</stp>
        <stp>5</stp>
        <tr r="D20" s="1"/>
      </tp>
      <tp>
        <v>648.75</v>
        <stp/>
        <stp>BINANCE_DEPTH</stp>
        <stp>ethusdt</stp>
        <stp>ASK_DEPTH</stp>
        <stp>2</stp>
        <tr r="D17" s="1"/>
      </tp>
      <tp>
        <v>648.85</v>
        <stp/>
        <stp>BINANCE_DEPTH</stp>
        <stp>ethusdt</stp>
        <stp>ASK_DEPTH</stp>
        <stp>3</stp>
        <tr r="D18" s="1"/>
      </tp>
      <tp>
        <v>648.34</v>
        <stp/>
        <stp>BINANCE_DEPTH</stp>
        <stp>ethusdt</stp>
        <stp>ASK_DEPTH</stp>
        <stp>0</stp>
        <tr r="D15" s="1"/>
      </tp>
      <tp>
        <v>648.71</v>
        <stp/>
        <stp>BINANCE_DEPTH</stp>
        <stp>ethusdt</stp>
        <stp>ASK_DEPTH</stp>
        <stp>1</stp>
        <tr r="D16" s="1"/>
      </tp>
      <tp>
        <v>129.01</v>
        <stp/>
        <stp>BINANCE</stp>
        <stp>ltcusdt</stp>
        <stp>ASK</stp>
        <tr r="I7" s="1"/>
      </tp>
      <tp>
        <v>-2.4399999999999999E-4</v>
        <stp/>
        <stp>BINANCE</stp>
        <stp>neobtc</stp>
        <stp>PRICE_CHANGE</stp>
        <tr r="O9" s="1"/>
      </tp>
      <tp>
        <v>9.9999999999999995E-7</v>
        <stp/>
        <stp>BINANCE</stp>
        <stp>neobtc</stp>
        <stp>Spread</stp>
        <tr r="H9" s="1"/>
      </tp>
      <tp>
        <v>637.32000000000005</v>
        <stp/>
        <stp>BINANCE</stp>
        <stp>ethusdt</stp>
        <stp>LOW</stp>
        <tr r="B5" s="1"/>
      </tp>
      <tp>
        <v>196229351.96140575</v>
        <stp/>
        <stp>BINANCE</stp>
        <stp>btcusdt</stp>
        <stp>QUOTE_VOL</stp>
        <tr r="L6" s="1"/>
      </tp>
      <tp>
        <v>5856068.5891698003</v>
        <stp/>
        <stp>BINANCE</stp>
        <stp>ltcusdt</stp>
        <stp>QUOTE_VOL</stp>
        <tr r="L7" s="1"/>
      </tp>
      <tp>
        <v>647.78</v>
        <stp/>
        <stp>BINANCE</stp>
        <stp>ethusdt</stp>
        <stp>BID</stp>
        <tr r="G5" s="1"/>
      </tp>
      <tp>
        <v>303.31</v>
        <stp/>
        <stp>BINANCE</stp>
        <stp>xrpusdt</stp>
        <stp>ASK_SIZE</stp>
        <tr r="J8" s="1"/>
      </tp>
      <tp>
        <v>25849823</v>
        <stp/>
        <stp>BINANCE_CANDLE</stp>
        <stp>ethusdt</stp>
        <stp>LAST_ID</stp>
        <stp>3</stp>
        <tr r="R32" s="1"/>
      </tp>
      <tp>
        <v>25849823</v>
        <stp/>
        <stp>BINANCE_CANDLE</stp>
        <stp>ethusdt</stp>
        <stp>LAST_ID</stp>
        <stp>0</stp>
        <tr r="R26" s="1"/>
      </tp>
      <tp>
        <v>648.34</v>
        <stp/>
        <stp>BINANCE</stp>
        <stp>ethusdt</stp>
        <stp>ASK</stp>
        <tr r="I5" s="1"/>
      </tp>
      <tp>
        <v>0.67608999999999997</v>
        <stp/>
        <stp>BINANCE_24H</stp>
        <stp>xrpusdt</stp>
        <stp>CLOSE</stp>
        <tr r="D8" s="1"/>
      </tp>
      <tp>
        <v>74582761.968980193</v>
        <stp/>
        <stp>BINANCE</stp>
        <stp>ethusdt</stp>
        <stp>QUOTE_VOL</stp>
        <tr r="L5" s="1"/>
      </tp>
      <tp>
        <v>10557.52370096</v>
        <stp/>
        <stp>BINANCE</stp>
        <stp>trxbtc</stp>
        <stp>QUOTE_VOL</stp>
        <tr r="L11" s="1"/>
      </tp>
      <tp>
        <v>2135.7226717200001</v>
        <stp/>
        <stp>BINANCE</stp>
        <stp>xrpbtc</stp>
        <stp>QUOTE_VOL</stp>
        <tr r="L10" s="1"/>
      </tp>
      <tp>
        <v>8012</v>
        <stp/>
        <stp>BINANCE</stp>
        <stp>btcusdt</stp>
        <stp>ASK</stp>
        <tr r="I6" s="1"/>
      </tp>
      <tp>
        <v>127.31</v>
        <stp/>
        <stp>BINANCE</stp>
        <stp>ltcusdt</stp>
        <stp>LOW</stp>
        <tr r="B7" s="1"/>
      </tp>
      <tp>
        <v>8009.43</v>
        <stp/>
        <stp>BINANCE</stp>
        <stp>btcusdt</stp>
        <stp>BID</stp>
        <tr r="G6" s="1"/>
      </tp>
      <tp>
        <v>7.4229999999999999E-3</v>
        <stp/>
        <stp>BINANCE</stp>
        <stp>neobtc</stp>
        <stp>HIGH</stp>
        <tr r="C9" s="1"/>
      </tp>
      <tp>
        <v>43242.855850752312</v>
        <stp/>
        <stp>BINANCE_CANDLE</stp>
        <stp>btcusdt</stp>
        <stp>Event_Time</stp>
        <stp>0</stp>
        <tr r="P27" s="1"/>
      </tp>
      <tp>
        <v>43242.855832175926</v>
        <stp/>
        <stp>BINANCE_CANDLE</stp>
        <stp>ltcusdt</stp>
        <stp>Event_Time</stp>
        <stp>0</stp>
        <tr r="P28" s="1"/>
      </tp>
      <tp>
        <v>43242.855850763888</v>
        <stp/>
        <stp>BINANCE_CANDLE</stp>
        <stp>btcusdt</stp>
        <stp>Event_Time</stp>
        <stp>3</stp>
        <tr r="P33" s="1"/>
      </tp>
      <tp>
        <v>43242.855832175926</v>
        <stp/>
        <stp>BINANCE_CANDLE</stp>
        <stp>ltcusdt</stp>
        <stp>Event_Time</stp>
        <stp>3</stp>
        <tr r="P34" s="1"/>
      </tp>
      <tp>
        <v>43242.855868067127</v>
        <stp/>
        <stp>BINANCE_CANDLE</stp>
        <stp>ethusdt</stp>
        <stp>Event_Time</stp>
        <stp>0</stp>
        <tr r="P26" s="1"/>
      </tp>
      <tp>
        <v>43242.855868078703</v>
        <stp/>
        <stp>BINANCE_CANDLE</stp>
        <stp>ethusdt</stp>
        <stp>Event_Time</stp>
        <stp>3</stp>
        <tr r="P32" s="1"/>
      </tp>
      <tp>
        <v>0.34499999999999997</v>
        <stp/>
        <stp>BINANCE</stp>
        <stp>ethusdt</stp>
        <stp>ASK_SIZE</stp>
        <tr r="J5" s="1"/>
      </tp>
      <tp>
        <v>1.6719999999999999E-2</v>
        <stp/>
        <stp>BINANCE</stp>
        <stp>ltcusdt</stp>
        <stp>ASK_SIZE</stp>
        <tr r="J7" s="1"/>
      </tp>
      <tp>
        <v>0.61505600000000005</v>
        <stp/>
        <stp>BINANCE</stp>
        <stp>btcusdt</stp>
        <stp>ASK_SIZE</stp>
        <tr r="J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D4" totalsRowShown="0" dataDxfId="84" dataCellStyle="Comma">
  <autoFilter ref="A2:D4" xr:uid="{580FE727-A11C-4ED9-9482-452D0F24BAD3}"/>
  <tableColumns count="4">
    <tableColumn id="1" xr3:uid="{9C68E037-DF9F-4856-B04D-2DCDFFB4E15E}" name="Ticker"/>
    <tableColumn id="2" xr3:uid="{8FAA28E5-F641-4937-ADD4-FAC56E0C4147}" name="BID" dataDxfId="83" dataCellStyle="Comma">
      <calculatedColumnFormula>RTD(progId,,GDAX,$A3,B$2)</calculatedColumnFormula>
    </tableColumn>
    <tableColumn id="3" xr3:uid="{041CD0D7-D375-4B88-8B1B-CD344CCDEB4E}" name="ASK" dataDxfId="82" dataCellStyle="Comma">
      <calculatedColumnFormula>RTD(progId,,GDAX,$A3,C$2)</calculatedColumnFormula>
    </tableColumn>
    <tableColumn id="4" xr3:uid="{5B81F177-A71A-4810-A2A9-102CFDC4A15D}" name="LAST_PRICE" dataDxfId="81" dataCellStyle="Comma">
      <calculatedColumnFormula>RTD(progId,,GDAX,$A3,D$2)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36" dataCellStyle="Comma">
  <autoFilter ref="A4:O11" xr:uid="{C4F49F7D-8667-4D6B-AD96-B004DDF9E1A6}"/>
  <tableColumns count="15">
    <tableColumn id="1" xr3:uid="{3DCAC593-21E4-456C-93D1-EEDC8340EA91}" name="Ticker"/>
    <tableColumn id="2" xr3:uid="{BD1F10D1-4516-437C-A019-01CE2442BC76}" name="LOW" dataDxfId="34" totalsRowDxfId="35" dataCellStyle="Comma">
      <calculatedColumnFormula>RTD(progId,,BINANCE,$A5,B$4)</calculatedColumnFormula>
    </tableColumn>
    <tableColumn id="3" xr3:uid="{91943E91-93A3-432F-90A1-9A812A7495A3}" name="HIGH" dataDxfId="32" totalsRowDxfId="33" dataCellStyle="Comma">
      <calculatedColumnFormula>RTD(progId,,BINANCE,$A5,C$4)</calculatedColumnFormula>
    </tableColumn>
    <tableColumn id="4" xr3:uid="{16B5E286-FCD6-42DD-AD70-936F5453E647}" name="CLOSE" dataDxfId="30" totalsRowDxfId="31" dataCellStyle="Comma">
      <calculatedColumnFormula>RTD(progId,,BINANCE,$A5,D$4)</calculatedColumnFormula>
    </tableColumn>
    <tableColumn id="15" xr3:uid="{67B2C544-857B-4123-809A-B920230BEECB}" name="OPEN" dataDxfId="29" dataCellStyle="Comma">
      <calculatedColumnFormula>RTD(progId,,BINANCE,$A5,E$4)</calculatedColumnFormula>
    </tableColumn>
    <tableColumn id="9" xr3:uid="{20BDBC22-B4AF-42A8-AAE5-B7ECB2022FC2}" name="BID_SIZE" dataDxfId="27" totalsRowDxfId="28" dataCellStyle="Comma">
      <calculatedColumnFormula>RTD(progId,,BINANCE,$A5,F$4)</calculatedColumnFormula>
    </tableColumn>
    <tableColumn id="7" xr3:uid="{ECAEA6E2-113E-4E1B-AC1E-0EC5CB822859}" name="BID" dataDxfId="25" totalsRowDxfId="26" dataCellStyle="Comma">
      <calculatedColumnFormula>RTD(progId,,BINANCE,$A5,G$4)</calculatedColumnFormula>
    </tableColumn>
    <tableColumn id="14" xr3:uid="{2B73FE2B-AD25-474E-A435-F857ECE61F97}" name="Spread" dataDxfId="23" totalsRowDxfId="24" dataCellStyle="Comma">
      <calculatedColumnFormula>RTD(progId,,BINANCE,$A5,H$4)</calculatedColumnFormula>
    </tableColumn>
    <tableColumn id="8" xr3:uid="{01343A1D-C841-40C5-A6D2-6BD0755AEFFD}" name="ASK" dataDxfId="21" totalsRowDxfId="22" dataCellStyle="Comma">
      <calculatedColumnFormula>RTD(progId,,BINANCE,$A5,I$4)</calculatedColumnFormula>
    </tableColumn>
    <tableColumn id="6" xr3:uid="{7441CD62-3DE6-428D-A648-DC43FCDEC43E}" name="ASK_SIZE" dataDxfId="19" totalsRowDxfId="20" dataCellStyle="Comma">
      <calculatedColumnFormula>RTD(progId,,BINANCE,$A5,J$4)</calculatedColumnFormula>
    </tableColumn>
    <tableColumn id="5" xr3:uid="{5886EA1E-E3A6-4210-AA96-061D82EA05DB}" name="VOL" dataDxfId="17" totalsRowDxfId="18" dataCellStyle="Comma">
      <calculatedColumnFormula>RTD(progId,,BINANCE,$A5,K$4)</calculatedColumnFormula>
    </tableColumn>
    <tableColumn id="10" xr3:uid="{ED72F41F-7448-4225-8EB2-C6126D47AA45}" name="QUOTE_VOL" dataDxfId="15" totalsRowDxfId="16" dataCellStyle="Comma">
      <calculatedColumnFormula>RTD(progId,,BINANCE,$A5,L$4)</calculatedColumnFormula>
    </tableColumn>
    <tableColumn id="11" xr3:uid="{6F6174C4-E63C-47F0-9019-CB5FC0BB6E18}" name="TRADES" dataDxfId="13" totalsRowDxfId="14" dataCellStyle="Comma">
      <calculatedColumnFormula>RTD(progId,,BINANCE,$A5,M$4)</calculatedColumnFormula>
    </tableColumn>
    <tableColumn id="12" xr3:uid="{D83BB7C6-4C04-4806-AF73-A11C3BF0C421}" name="PRICE%" dataDxfId="11" totalsRowDxfId="12" dataCellStyle="Percent">
      <calculatedColumnFormula>RTD(progId,,BINANCE,$A5,N$4)</calculatedColumnFormula>
    </tableColumn>
    <tableColumn id="13" xr3:uid="{03DEA07C-BDA4-4374-813A-6502C8EC5BD0}" name="PRICE_CHANGE" dataDxfId="9" totalsRowDxfId="10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1" totalsRowShown="0" dataDxfId="80" dataCellStyle="Comma">
  <autoFilter ref="A14:E21" xr:uid="{9B5750BD-A8BF-49B3-8CCE-E75F6CB95AEF}"/>
  <tableColumns count="5">
    <tableColumn id="1" xr3:uid="{024D3077-4CB4-423F-9919-17E1D03B62EF}" name="BID_DEPTH_SIZE" dataDxfId="79" dataCellStyle="20% - Accent6">
      <calculatedColumnFormula>RTD(progId,,BINANCE_DEPTH,$C$14,A$14,$C15)</calculatedColumnFormula>
    </tableColumn>
    <tableColumn id="2" xr3:uid="{A846FBD5-F5D1-42A6-9B15-E4F95F35D0D8}" name="BID_DEPTH" dataDxfId="78" dataCellStyle="20% - Accent6">
      <calculatedColumnFormula>RTD(progId,,BINANCE_DEPTH,$C$14,B$14,$C15)</calculatedColumnFormula>
    </tableColumn>
    <tableColumn id="3" xr3:uid="{61C19639-7D28-4B92-A8B2-CB2407C53DA3}" name="ethusdt" dataDxfId="77"/>
    <tableColumn id="4" xr3:uid="{26E73E79-2351-4AA2-B059-B8FBF5772528}" name="ASK_DEPTH" dataDxfId="76" dataCellStyle="20% - Accent2">
      <calculatedColumnFormula>RTD(progId,,BINANCE_DEPTH,$C$14,D$14,$C15)</calculatedColumnFormula>
    </tableColumn>
    <tableColumn id="5" xr3:uid="{4F75757B-DFD1-4B07-AFA1-EC3E611607E7}" name="ASK_DEPTH_SIZE" dataDxfId="75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N17" totalsRowShown="0" dataDxfId="8" tableBorderDxfId="7" dataCellStyle="Comma">
  <autoFilter ref="G14:N17" xr:uid="{A420389B-2E6A-4F02-A7C2-6691F84309DB}"/>
  <tableColumns count="8">
    <tableColumn id="1" xr3:uid="{4DF9B9E1-1E83-4EF7-84C1-2078EE821C9B}" name="SYMBOL"/>
    <tableColumn id="2" xr3:uid="{7A9D1BD2-CDED-4716-A77F-64066BF610F2}" name="TRADE_ID" dataDxfId="6" dataCellStyle="Comma">
      <calculatedColumnFormula>RTD(progId,,BINACE_TRADE,$G15,H$14)</calculatedColumnFormula>
    </tableColumn>
    <tableColumn id="3" xr3:uid="{354287B4-D1D8-44B9-86FB-9FB34A18D99C}" name="PRICE" dataDxfId="5" dataCellStyle="Comma">
      <calculatedColumnFormula>RTD(progId,,BINACE_TRADE,$G15,I$14)</calculatedColumnFormula>
    </tableColumn>
    <tableColumn id="4" xr3:uid="{8697802C-B742-4C06-809E-A6FC0FE7CCD5}" name="QUANTITY" dataDxfId="4" dataCellStyle="Comma">
      <calculatedColumnFormula>RTD(progId,,BINACE_TRADE,$G15,J$14)</calculatedColumnFormula>
    </tableColumn>
    <tableColumn id="5" xr3:uid="{8227CD56-9AE6-4305-AA2B-98B006AB7F2F}" name="BUYER_ORDER_ID" dataDxfId="3" dataCellStyle="Comma">
      <calculatedColumnFormula>RTD(progId,,BINACE_TRADE,$G15,K$14)</calculatedColumnFormula>
    </tableColumn>
    <tableColumn id="6" xr3:uid="{9643A72C-39DD-45DA-9D10-05370B105513}" name="SELLER_ORDER_ID" dataDxfId="2" dataCellStyle="Comma">
      <calculatedColumnFormula>RTD(progId,,BINACE_TRADE,$G15,L$14)</calculatedColumnFormula>
    </tableColumn>
    <tableColumn id="7" xr3:uid="{4B2C6341-2C08-42AC-B29F-1942A6C5C0B8}" name="BUYER_IS_MAKER" dataDxfId="1" dataCellStyle="Comma">
      <calculatedColumnFormula>RTD(progId,,BINACE_TRADE,$G15,M$14)</calculatedColumnFormula>
    </tableColumn>
    <tableColumn id="8" xr3:uid="{EFB18125-1C0D-4363-B531-114C2E88F054}" name="IGNORE" dataDxfId="0" dataCellStyle="Comma">
      <calculatedColumnFormula>RTD(progId,,BINACE_TRADE,$G15,N$14)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5:R28" totalsRowShown="0" dataDxfId="74" tableBorderDxfId="73" dataCellStyle="Comma">
  <autoFilter ref="A25:R28" xr:uid="{BD9601BD-F222-4DBD-B404-C68EB6A96569}"/>
  <tableColumns count="18">
    <tableColumn id="1" xr3:uid="{A75C3BB9-BD50-4A86-92A6-228C26DADEC8}" name="SYMBOL"/>
    <tableColumn id="2" xr3:uid="{271F2E56-459C-4325-9A04-1A9F5B3B7F43}" name="OPEN" dataDxfId="72" dataCellStyle="Comma">
      <calculatedColumnFormula>RTD(progId,,BINANCE_CANDLE,$A26,B$25,$D$24)</calculatedColumnFormula>
    </tableColumn>
    <tableColumn id="3" xr3:uid="{8996362D-BF62-4A19-8C47-D07BB4C877F0}" name="HIGH" dataDxfId="71" dataCellStyle="Comma">
      <calculatedColumnFormula>RTD(progId,,BINANCE_CANDLE,$A26,C$25,$D$24)</calculatedColumnFormula>
    </tableColumn>
    <tableColumn id="4" xr3:uid="{77448F41-FF9F-43E6-9CB3-48B1AFE42AEB}" name="LOW" dataDxfId="70" dataCellStyle="Comma">
      <calculatedColumnFormula>RTD(progId,,BINANCE_CANDLE,$A26,D$25,$D$24)</calculatedColumnFormula>
    </tableColumn>
    <tableColumn id="5" xr3:uid="{1CBFA155-B8FA-4A1A-9482-672E8069C9E1}" name="CLOSE" dataDxfId="69" dataCellStyle="Comma">
      <calculatedColumnFormula>RTD(progId,,BINANCE_CANDLE,$A26,E$25,$D$24)</calculatedColumnFormula>
    </tableColumn>
    <tableColumn id="6" xr3:uid="{E40AE6FA-10C3-45A4-A49A-5936433E60C5}" name="OPEN_TIME" dataDxfId="68" dataCellStyle="Comma">
      <calculatedColumnFormula>RTD(progId,,BINANCE_CANDLE,$A26,F$25,$D$24)</calculatedColumnFormula>
    </tableColumn>
    <tableColumn id="7" xr3:uid="{429829C2-0F7D-49C8-AC77-925D4DCC80B5}" name="CLOSE_TIME" dataDxfId="67" dataCellStyle="Comma">
      <calculatedColumnFormula>RTD(progId,,BINANCE_CANDLE,$A26,G$25,$D$24)</calculatedColumnFormula>
    </tableColumn>
    <tableColumn id="8" xr3:uid="{882827BB-E1D4-4F9A-A943-912E4B196B6E}" name="FINAL" dataDxfId="66" dataCellStyle="Comma">
      <calculatedColumnFormula>RTD(progId,,BINANCE_CANDLE,$A26,H$25,$D$24)</calculatedColumnFormula>
    </tableColumn>
    <tableColumn id="12" xr3:uid="{190D5A98-9240-49A0-8013-C83B0A17B4AA}" name="QUOTE_VOL" dataDxfId="65" dataCellStyle="Comma">
      <calculatedColumnFormula>RTD(progId,,BINANCE_CANDLE,$A26,I$25,$D$24)</calculatedColumnFormula>
    </tableColumn>
    <tableColumn id="13" xr3:uid="{D80CA8FB-9312-4FB1-81DE-39FD7E27F1CE}" name="VOL" dataDxfId="64" dataCellStyle="Comma">
      <calculatedColumnFormula>RTD(progId,,BINANCE_CANDLE,$A26,J$25,$D$24)</calculatedColumnFormula>
    </tableColumn>
    <tableColumn id="14" xr3:uid="{59762A20-FD1E-484A-BB6B-CEA9F72EFC92}" name="TAKE_BUY_VOL" dataDxfId="63" dataCellStyle="Comma">
      <calculatedColumnFormula>RTD(progId,,BINANCE_CANDLE,$A26,K$25,$D$24)</calculatedColumnFormula>
    </tableColumn>
    <tableColumn id="15" xr3:uid="{E8F62B9A-A83F-46A0-8F0A-0CE5786E7912}" name="TAKE_BUY_QUOTE_VOL" dataDxfId="62" dataCellStyle="Comma">
      <calculatedColumnFormula>RTD(progId,,BINANCE_CANDLE,$A26,L$25,$D$24)</calculatedColumnFormula>
    </tableColumn>
    <tableColumn id="9" xr3:uid="{ED113239-E7EA-4F6B-913B-7D90F2B103BB}" name="INTERVAL" dataDxfId="61" dataCellStyle="Comma">
      <calculatedColumnFormula>RTD(progId,,BINANCE_CANDLE,$A26,M$25,$D$24)</calculatedColumnFormula>
    </tableColumn>
    <tableColumn id="16" xr3:uid="{68B5E94B-07AA-4E0D-8DC9-26239ADCE6DC}" name="TRADES" dataDxfId="60" dataCellStyle="Comma">
      <calculatedColumnFormula>RTD(progId,,BINANCE_CANDLE,$A26,N$25,$D$24)</calculatedColumnFormula>
    </tableColumn>
    <tableColumn id="10" xr3:uid="{11BF3445-5968-4B64-972D-05C6CECCD6DE}" name="Event" dataDxfId="59" dataCellStyle="Comma">
      <calculatedColumnFormula>RTD(progId,,BINANCE_CANDLE,$A26,O$25,$D$24)</calculatedColumnFormula>
    </tableColumn>
    <tableColumn id="11" xr3:uid="{4B94B3D0-C26F-49E3-A1F8-F4F54AEA1341}" name="Event_Time" dataDxfId="58" dataCellStyle="Comma">
      <calculatedColumnFormula>RTD(progId,,BINANCE_CANDLE,$A26,P$25,$D$24)</calculatedColumnFormula>
    </tableColumn>
    <tableColumn id="17" xr3:uid="{C421FBF6-75FF-4177-B401-9CB15DF618EC}" name="FIRST_ID" dataDxfId="57" dataCellStyle="Comma">
      <calculatedColumnFormula>RTD(progId,,BINANCE_CANDLE,$A26,Q$25,$D$24)</calculatedColumnFormula>
    </tableColumn>
    <tableColumn id="18" xr3:uid="{3FA40665-835F-4A52-9593-3016675D91AE}" name="LAST_ID" dataDxfId="56" dataCellStyle="Comma">
      <calculatedColumnFormula>RTD(progId,,BINANCE_CANDLE,$A26,R$25,$D$24)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1:R34" totalsRowShown="0" dataDxfId="55" tableBorderDxfId="54" dataCellStyle="Comma">
  <autoFilter ref="A31:R34" xr:uid="{04787891-A2B4-4F14-ADE0-2BC3B779F519}"/>
  <tableColumns count="18">
    <tableColumn id="1" xr3:uid="{CD2685D4-7653-442A-A4D2-04D1D79D1D51}" name="SYMBOL"/>
    <tableColumn id="2" xr3:uid="{7F137C97-E79A-487B-B508-861F049FEDAC}" name="OPEN" dataDxfId="53" dataCellStyle="Comma">
      <calculatedColumnFormula>RTD(progId,,BINANCE_CANDLE,$A32,B$25,$D$30)</calculatedColumnFormula>
    </tableColumn>
    <tableColumn id="3" xr3:uid="{4354B8F2-F3BC-4A63-9256-CE5D89BD7C2B}" name="HIGH" dataDxfId="52" dataCellStyle="Comma">
      <calculatedColumnFormula>RTD(progId,,BINANCE_CANDLE,$A32,C$25,$D$30)</calculatedColumnFormula>
    </tableColumn>
    <tableColumn id="4" xr3:uid="{D69F9FDB-4C2B-4CCA-8F57-7B2DFB93739C}" name="LOW" dataDxfId="51" dataCellStyle="Comma">
      <calculatedColumnFormula>RTD(progId,,BINANCE_CANDLE,$A32,D$25,$D$30)</calculatedColumnFormula>
    </tableColumn>
    <tableColumn id="5" xr3:uid="{82A6E250-BACF-4151-A155-4791DB06A39C}" name="CLOSE" dataDxfId="50" dataCellStyle="Comma">
      <calculatedColumnFormula>RTD(progId,,BINANCE_CANDLE,$A32,E$25,$D$30)</calculatedColumnFormula>
    </tableColumn>
    <tableColumn id="6" xr3:uid="{D574DD0D-6DFB-4B48-9B1B-B8EE63D45B4B}" name="OPEN_TIME" dataDxfId="49" dataCellStyle="Comma">
      <calculatedColumnFormula>RTD(progId,,BINANCE_CANDLE,$A32,F$25,$D$30)</calculatedColumnFormula>
    </tableColumn>
    <tableColumn id="7" xr3:uid="{10BFDF65-DE5F-4E2B-89F8-F8584D7D2860}" name="CLOSE_TIME" dataDxfId="48" dataCellStyle="Comma">
      <calculatedColumnFormula>RTD(progId,,BINANCE_CANDLE,$A32,G$25,$D$30)</calculatedColumnFormula>
    </tableColumn>
    <tableColumn id="8" xr3:uid="{CB0B768D-7853-490A-9ADF-4CE8C41E4DBB}" name="FINAL" dataDxfId="47" dataCellStyle="Comma">
      <calculatedColumnFormula>RTD(progId,,BINANCE_CANDLE,$A32,H$25,$D$30)</calculatedColumnFormula>
    </tableColumn>
    <tableColumn id="12" xr3:uid="{6A5EC966-BE44-4A64-9534-F53DCC5D84E7}" name="QUOTE_VOL" dataDxfId="46" dataCellStyle="Comma">
      <calculatedColumnFormula>RTD(progId,,BINANCE_CANDLE,$A32,I$25,$D$30)</calculatedColumnFormula>
    </tableColumn>
    <tableColumn id="13" xr3:uid="{1F63118F-B624-4D66-86EC-A2D0140A6209}" name="VOL" dataDxfId="45" dataCellStyle="Comma">
      <calculatedColumnFormula>RTD(progId,,BINANCE_CANDLE,$A32,J$25,$D$30)</calculatedColumnFormula>
    </tableColumn>
    <tableColumn id="14" xr3:uid="{8AA416CC-EC2D-4AC5-B0F5-BF89B4BDC1DF}" name="TAKE_BUY_VOL" dataDxfId="44" dataCellStyle="Comma">
      <calculatedColumnFormula>RTD(progId,,BINANCE_CANDLE,$A32,K$25,$D$30)</calculatedColumnFormula>
    </tableColumn>
    <tableColumn id="15" xr3:uid="{05EB0F9B-698C-48B7-8FD2-F4F6E81B4DAA}" name="TAKE_BUY_QUOTE_VOL" dataDxfId="43" dataCellStyle="Comma">
      <calculatedColumnFormula>RTD(progId,,BINANCE_CANDLE,$A32,L$25,$D$30)</calculatedColumnFormula>
    </tableColumn>
    <tableColumn id="9" xr3:uid="{7A11E2BE-98B4-44A3-A99A-F72BED6FCF64}" name="INTERVAL" dataDxfId="42" dataCellStyle="Comma">
      <calculatedColumnFormula>RTD(progId,,BINANCE_CANDLE,$A32,M$25,$D$30)</calculatedColumnFormula>
    </tableColumn>
    <tableColumn id="16" xr3:uid="{FAC045CA-037C-43CE-8DA6-5B4FA60C5466}" name="TRADES" dataDxfId="41" dataCellStyle="Comma">
      <calculatedColumnFormula>RTD(progId,,BINANCE_CANDLE,$A32,N$25,$D$30)</calculatedColumnFormula>
    </tableColumn>
    <tableColumn id="10" xr3:uid="{528B6C8B-64D5-45B1-8F49-30BB75CB0054}" name="Event" dataDxfId="40" dataCellStyle="Comma">
      <calculatedColumnFormula>RTD(progId,,BINANCE_CANDLE,$A32,O$25,$D$30)</calculatedColumnFormula>
    </tableColumn>
    <tableColumn id="11" xr3:uid="{C1FF08F6-0AC6-46A7-8E2A-7C66E43876F2}" name="Event_Time" dataDxfId="39" dataCellStyle="Comma">
      <calculatedColumnFormula>RTD(progId,,BINANCE_CANDLE,$A32,P$25,$D$30)</calculatedColumnFormula>
    </tableColumn>
    <tableColumn id="17" xr3:uid="{3FA7F86A-4BF7-405A-A0E0-11A0DE928556}" name="FIRST_ID" dataDxfId="38" dataCellStyle="Comma">
      <calculatedColumnFormula>RTD(progId,,BINANCE_CANDLE,$A32,Q$25,$D$30)</calculatedColumnFormula>
    </tableColumn>
    <tableColumn id="18" xr3:uid="{39E54680-13B4-44CA-B586-9595118396B6}" name="LAST_ID" dataDxfId="37" dataCellStyle="Comma">
      <calculatedColumnFormula>RTD(progId,,BINANCE_CANDLE,$A32,R$25,$D$30)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D4"/>
  <sheetViews>
    <sheetView workbookViewId="0">
      <selection activeCell="E15" sqref="E15"/>
    </sheetView>
  </sheetViews>
  <sheetFormatPr defaultRowHeight="15" x14ac:dyDescent="0.25"/>
  <cols>
    <col min="2" max="3" width="9.5703125" bestFit="1" customWidth="1"/>
    <col min="4" max="4" width="13.42578125" bestFit="1" customWidth="1"/>
  </cols>
  <sheetData>
    <row r="1" spans="1:4" x14ac:dyDescent="0.25">
      <c r="A1" s="1" t="s">
        <v>1</v>
      </c>
      <c r="B1" s="1"/>
      <c r="C1" s="1"/>
      <c r="D1" s="1"/>
    </row>
    <row r="2" spans="1:4" x14ac:dyDescent="0.25">
      <c r="A2" s="1" t="s">
        <v>2</v>
      </c>
      <c r="B2" s="1" t="s">
        <v>3</v>
      </c>
      <c r="C2" s="1" t="s">
        <v>4</v>
      </c>
      <c r="D2" s="1" t="s">
        <v>5</v>
      </c>
    </row>
    <row r="3" spans="1:4" x14ac:dyDescent="0.25">
      <c r="A3" s="1" t="s">
        <v>6</v>
      </c>
      <c r="B3" s="2">
        <f>RTD(progId,,GDAX,$A3,B$2)</f>
        <v>646.99</v>
      </c>
      <c r="C3" s="2">
        <f>RTD(progId,,GDAX,$A3,C$2)</f>
        <v>647</v>
      </c>
      <c r="D3" s="2">
        <f>RTD(progId,,GDAX,$A3,D$2)</f>
        <v>646.99</v>
      </c>
    </row>
    <row r="4" spans="1:4" x14ac:dyDescent="0.25">
      <c r="A4" s="1" t="s">
        <v>7</v>
      </c>
      <c r="B4" s="2">
        <f>RTD(progId,,GDAX,$A4,B$2)</f>
        <v>8016.02</v>
      </c>
      <c r="C4" s="2">
        <f>RTD(progId,,GDAX,$A4,C$2)</f>
        <v>8016.03</v>
      </c>
      <c r="D4" s="2">
        <f>RTD(progId,,GDAX,$A4,D$2)</f>
        <v>8016.03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R109"/>
  <sheetViews>
    <sheetView tabSelected="1" workbookViewId="0">
      <selection activeCell="P8" sqref="P8"/>
    </sheetView>
  </sheetViews>
  <sheetFormatPr defaultRowHeight="15" x14ac:dyDescent="0.25"/>
  <cols>
    <col min="1" max="1" width="12.85546875" bestFit="1" customWidth="1"/>
    <col min="2" max="2" width="17.42578125" customWidth="1"/>
    <col min="3" max="3" width="12.85546875" customWidth="1"/>
    <col min="4" max="4" width="9.28515625" customWidth="1"/>
    <col min="5" max="5" width="13" customWidth="1"/>
    <col min="6" max="6" width="10.85546875" bestFit="1" customWidth="1"/>
    <col min="7" max="7" width="12.7109375" style="1" customWidth="1"/>
    <col min="8" max="8" width="11.140625" customWidth="1"/>
    <col min="9" max="9" width="14.85546875" customWidth="1"/>
    <col min="10" max="10" width="10.710937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7" bestFit="1" customWidth="1"/>
    <col min="18" max="18" width="11.7109375" bestFit="1" customWidth="1"/>
    <col min="19" max="20" width="9.28515625" bestFit="1" customWidth="1"/>
    <col min="21" max="21" width="9.5703125" bestFit="1" customWidth="1"/>
  </cols>
  <sheetData>
    <row r="1" spans="1:15" ht="15.75" thickBot="1" x14ac:dyDescent="0.3">
      <c r="A1" s="1" t="s">
        <v>31</v>
      </c>
      <c r="B1" t="s">
        <v>33</v>
      </c>
      <c r="C1" s="1" t="s">
        <v>32</v>
      </c>
      <c r="D1" s="1" t="s">
        <v>34</v>
      </c>
      <c r="E1" s="1"/>
      <c r="H1" s="3" t="s">
        <v>0</v>
      </c>
      <c r="J1" s="11" t="s">
        <v>35</v>
      </c>
    </row>
    <row r="2" spans="1:15" x14ac:dyDescent="0.25">
      <c r="E2" s="1"/>
    </row>
    <row r="3" spans="1:15" s="1" customFormat="1" x14ac:dyDescent="0.25">
      <c r="A3" s="32" t="s">
        <v>8</v>
      </c>
      <c r="D3" s="32" t="s">
        <v>44</v>
      </c>
      <c r="H3"/>
      <c r="I3"/>
      <c r="J3"/>
      <c r="L3"/>
      <c r="M3"/>
      <c r="N3"/>
      <c r="O3"/>
    </row>
    <row r="4" spans="1:15" x14ac:dyDescent="0.25">
      <c r="A4" s="1" t="s">
        <v>2</v>
      </c>
      <c r="B4" s="1" t="s">
        <v>9</v>
      </c>
      <c r="C4" s="1" t="s">
        <v>10</v>
      </c>
      <c r="D4" s="1" t="s">
        <v>26</v>
      </c>
      <c r="E4" s="1" t="s">
        <v>11</v>
      </c>
      <c r="F4" s="1" t="s">
        <v>25</v>
      </c>
      <c r="G4" t="s">
        <v>3</v>
      </c>
      <c r="H4" s="1" t="s">
        <v>18</v>
      </c>
      <c r="I4" t="s">
        <v>4</v>
      </c>
      <c r="J4" t="s">
        <v>24</v>
      </c>
      <c r="K4" s="1" t="s">
        <v>19</v>
      </c>
      <c r="L4" t="s">
        <v>36</v>
      </c>
      <c r="M4" t="s">
        <v>15</v>
      </c>
      <c r="N4" t="s">
        <v>14</v>
      </c>
      <c r="O4" t="s">
        <v>16</v>
      </c>
    </row>
    <row r="5" spans="1:15" x14ac:dyDescent="0.25">
      <c r="A5" s="1" t="s">
        <v>12</v>
      </c>
      <c r="B5" s="2">
        <f>RTD(progId,,BINANCE,$A5,B$4)</f>
        <v>637.32000000000005</v>
      </c>
      <c r="C5" s="2">
        <f>RTD(progId,,BINANCE,$A5,C$4)</f>
        <v>699.6</v>
      </c>
      <c r="D5" s="2">
        <f>RTD(progId,,BINANCE_24H,$A5,D$4)</f>
        <v>697.55</v>
      </c>
      <c r="E5" s="2">
        <f>RTD(progId,,BINANCE_24H,$A5,E$4)</f>
        <v>698.12</v>
      </c>
      <c r="F5" s="2">
        <f>RTD(progId,,BINANCE,$A5,F$4)</f>
        <v>3.5554399999999999</v>
      </c>
      <c r="G5" s="2">
        <f>RTD(progId,,BINANCE,$A5,G$4)</f>
        <v>647.78</v>
      </c>
      <c r="H5" s="2">
        <f>RTD(progId,,BINANCE,$A5,H$4)</f>
        <v>0.56000000000000005</v>
      </c>
      <c r="I5" s="2">
        <f>RTD(progId,,BINANCE,$A5,I$4)</f>
        <v>648.34</v>
      </c>
      <c r="J5" s="2">
        <f>RTD(progId,,BINANCE,$A5,J$4)</f>
        <v>0.34499999999999997</v>
      </c>
      <c r="K5" s="9">
        <f>RTD(progId,,BINANCE,$A5,K$4)</f>
        <v>110929.15621</v>
      </c>
      <c r="L5" s="2">
        <f>RTD(progId,,BINANCE,$A5,L$4)</f>
        <v>74582761.968980193</v>
      </c>
      <c r="M5" s="9">
        <f>RTD(progId,,BINANCE,$A5,M$4)</f>
        <v>113958</v>
      </c>
      <c r="N5" s="10">
        <f>RTD(progId,,BINANCE,$A5,N$4)</f>
        <v>-7.2090000000000001E-2</v>
      </c>
      <c r="O5" s="2">
        <f>RTD(progId,,BINANCE,$A5,O$4)</f>
        <v>-50.33</v>
      </c>
    </row>
    <row r="6" spans="1:15" x14ac:dyDescent="0.25">
      <c r="A6" s="1" t="s">
        <v>13</v>
      </c>
      <c r="B6" s="2">
        <f>RTD(progId,,BINANCE,$A6,B$4)</f>
        <v>7935.11</v>
      </c>
      <c r="C6" s="2">
        <f>RTD(progId,,BINANCE,$A6,C$4)</f>
        <v>8394.02</v>
      </c>
      <c r="D6" s="2">
        <f>RTD(progId,,BINANCE_24H,$A6,D$4)</f>
        <v>8383.86</v>
      </c>
      <c r="E6" s="2">
        <f>RTD(progId,,BINANCE_24H,$A6,E$4)</f>
        <v>8384</v>
      </c>
      <c r="F6" s="2">
        <f>RTD(progId,,BINANCE,$A6,F$4)</f>
        <v>2.6501E-2</v>
      </c>
      <c r="G6" s="2">
        <f>RTD(progId,,BINANCE,$A6,G$4)</f>
        <v>8009.43</v>
      </c>
      <c r="H6" s="2">
        <f>RTD(progId,,BINANCE,$A6,H$4)</f>
        <v>2.57</v>
      </c>
      <c r="I6" s="2">
        <f>RTD(progId,,BINANCE,$A6,I$4)</f>
        <v>8012</v>
      </c>
      <c r="J6" s="2">
        <f>RTD(progId,,BINANCE,$A6,J$4)</f>
        <v>0.61505600000000005</v>
      </c>
      <c r="K6" s="9">
        <f>RTD(progId,,BINANCE,$A6,K$4)</f>
        <v>23958.967668000001</v>
      </c>
      <c r="L6" s="2">
        <f>RTD(progId,,BINANCE,$A6,L$4)</f>
        <v>196229351.96140575</v>
      </c>
      <c r="M6" s="9">
        <f>RTD(progId,,BINANCE,$A6,M$4)</f>
        <v>194143</v>
      </c>
      <c r="N6" s="10">
        <f>RTD(progId,,BINANCE,$A6,N$4)</f>
        <v>-4.3799999999999999E-2</v>
      </c>
      <c r="O6" s="2">
        <f>RTD(progId,,BINANCE,$A6,O$4)</f>
        <v>-367</v>
      </c>
    </row>
    <row r="7" spans="1:15" x14ac:dyDescent="0.25">
      <c r="A7" t="s">
        <v>17</v>
      </c>
      <c r="B7" s="2">
        <f>RTD(progId,,BINANCE,$A7,B$4)</f>
        <v>127.31</v>
      </c>
      <c r="C7" s="2">
        <f>RTD(progId,,BINANCE,$A7,C$4)</f>
        <v>136.25</v>
      </c>
      <c r="D7" s="2">
        <f>RTD(progId,,BINANCE_24H,$A7,D$4)</f>
        <v>134.44</v>
      </c>
      <c r="E7" s="2">
        <f>RTD(progId,,BINANCE_24H,$A7,E$4)</f>
        <v>134.46</v>
      </c>
      <c r="F7" s="2">
        <f>RTD(progId,,BINANCE,$A7,F$4)</f>
        <v>9.3306299999999993</v>
      </c>
      <c r="G7" s="2">
        <f>RTD(progId,,BINANCE,$A7,G$4)</f>
        <v>129</v>
      </c>
      <c r="H7" s="2">
        <f>RTD(progId,,BINANCE,$A7,H$4)</f>
        <v>0.01</v>
      </c>
      <c r="I7" s="2">
        <f>RTD(progId,,BINANCE,$A7,I$4)</f>
        <v>129.01</v>
      </c>
      <c r="J7" s="2">
        <f>RTD(progId,,BINANCE,$A7,J$4)</f>
        <v>1.6719999999999999E-2</v>
      </c>
      <c r="K7" s="9">
        <f>RTD(progId,,BINANCE,$A7,K$4)</f>
        <v>44620.774720000001</v>
      </c>
      <c r="L7" s="2">
        <f>RTD(progId,,BINANCE,$A7,L$4)</f>
        <v>5856068.5891698003</v>
      </c>
      <c r="M7" s="9">
        <f>RTD(progId,,BINANCE,$A7,M$4)</f>
        <v>17684</v>
      </c>
      <c r="N7" s="10">
        <f>RTD(progId,,BINANCE,$A7,N$4)</f>
        <v>-4.0099999999999997E-2</v>
      </c>
      <c r="O7" s="2">
        <f>RTD(progId,,BINANCE,$A7,O$4)</f>
        <v>-5.39</v>
      </c>
    </row>
    <row r="8" spans="1:15" x14ac:dyDescent="0.25">
      <c r="A8" t="s">
        <v>27</v>
      </c>
      <c r="B8" s="2">
        <f>RTD(progId,,BINANCE,$A8,B$4)</f>
        <v>0.63500000000000001</v>
      </c>
      <c r="C8" s="2">
        <f>RTD(progId,,BINANCE,$A8,C$4)</f>
        <v>0.67749000000000004</v>
      </c>
      <c r="D8" s="2">
        <f>RTD(progId,,BINANCE_24H,$A8,D$4)</f>
        <v>0.67608999999999997</v>
      </c>
      <c r="E8" s="2">
        <f>RTD(progId,,BINANCE_24H,$A8,E$4)</f>
        <v>0.67649999999999999</v>
      </c>
      <c r="F8" s="9">
        <f>RTD(progId,,BINANCE,$A8,F$4)</f>
        <v>1772.67</v>
      </c>
      <c r="G8" s="2">
        <f>RTD(progId,,BINANCE,$A8,G$4)</f>
        <v>0.64227999999999996</v>
      </c>
      <c r="H8" s="2">
        <f>RTD(progId,,BINANCE,$A8,H$4)</f>
        <v>9.3999999999999997E-4</v>
      </c>
      <c r="I8" s="2">
        <f>RTD(progId,,BINANCE,$A8,I$4)</f>
        <v>0.64322000000000001</v>
      </c>
      <c r="J8" s="2">
        <f>RTD(progId,,BINANCE,$A8,J$4)</f>
        <v>303.31</v>
      </c>
      <c r="K8" s="9">
        <f>RTD(progId,,BINANCE,$A8,K$4)</f>
        <v>7805312.1399999997</v>
      </c>
      <c r="L8" s="2">
        <f>RTD(progId,,BINANCE,$A8,L$4)</f>
        <v>5132388.0993793001</v>
      </c>
      <c r="M8" s="9">
        <f>RTD(progId,,BINANCE,$A8,M$4)</f>
        <v>14919</v>
      </c>
      <c r="N8" s="10">
        <f>RTD(progId,,BINANCE,$A8,N$4)</f>
        <v>-4.931E-2</v>
      </c>
      <c r="O8" s="2">
        <f>RTD(progId,,BINANCE,$A8,O$4)</f>
        <v>-3.3360000000000001E-2</v>
      </c>
    </row>
    <row r="9" spans="1:15" x14ac:dyDescent="0.25">
      <c r="A9" s="1" t="s">
        <v>28</v>
      </c>
      <c r="B9" s="2">
        <f>RTD(progId,,BINANCE,$A9,B$4)</f>
        <v>7.0959999999999999E-3</v>
      </c>
      <c r="C9" s="2">
        <f>RTD(progId,,BINANCE,$A9,C$4)</f>
        <v>7.4229999999999999E-3</v>
      </c>
      <c r="D9" s="2">
        <f>RTD(progId,,BINANCE_24H,$A9,D$4)</f>
        <v>7.4180000000000001E-3</v>
      </c>
      <c r="E9" s="2">
        <f>RTD(progId,,BINANCE_24H,$A9,E$4)</f>
        <v>7.4260000000000003E-3</v>
      </c>
      <c r="F9" s="9">
        <f>RTD(progId,,BINANCE,$A9,F$4)</f>
        <v>0.69</v>
      </c>
      <c r="G9" s="2">
        <f>RTD(progId,,BINANCE,$A9,G$4)</f>
        <v>7.1739999999999998E-3</v>
      </c>
      <c r="H9" s="2">
        <f>RTD(progId,,BINANCE,$A9,H$4)</f>
        <v>9.9999999999999995E-7</v>
      </c>
      <c r="I9" s="2">
        <f>RTD(progId,,BINANCE,$A9,I$4)</f>
        <v>7.175E-3</v>
      </c>
      <c r="J9" s="2">
        <f>RTD(progId,,BINANCE,$A9,J$4)</f>
        <v>1.24</v>
      </c>
      <c r="K9" s="9">
        <f>RTD(progId,,BINANCE,$A9,K$4)</f>
        <v>291883.59000000003</v>
      </c>
      <c r="L9" s="2">
        <f>RTD(progId,,BINANCE,$A9,L$4)</f>
        <v>2109.6343906100001</v>
      </c>
      <c r="M9" s="9">
        <f>RTD(progId,,BINANCE,$A9,M$4)</f>
        <v>42551</v>
      </c>
      <c r="N9" s="10">
        <f>RTD(progId,,BINANCE,$A9,N$4)</f>
        <v>-3.2890000000000003E-2</v>
      </c>
      <c r="O9" s="2">
        <f>RTD(progId,,BINANCE,$A9,O$4)</f>
        <v>-2.4399999999999999E-4</v>
      </c>
    </row>
    <row r="10" spans="1:15" s="1" customFormat="1" x14ac:dyDescent="0.25">
      <c r="A10" s="1" t="s">
        <v>29</v>
      </c>
      <c r="B10" s="2">
        <f>RTD(progId,,BINANCE,$A10,B$4)</f>
        <v>7.9309999999999998E-5</v>
      </c>
      <c r="C10" s="2">
        <f>RTD(progId,,BINANCE,$A10,C$4)</f>
        <v>8.1440000000000006E-5</v>
      </c>
      <c r="D10" s="2">
        <f>RTD(progId,,BINANCE_24H,$A10,D$4)</f>
        <v>8.0710000000000005E-5</v>
      </c>
      <c r="E10" s="2">
        <f>RTD(progId,,BINANCE_24H,$A10,E$4)</f>
        <v>8.0669999999999998E-5</v>
      </c>
      <c r="F10" s="9">
        <f>RTD(progId,,BINANCE,$A10,F$4)</f>
        <v>423</v>
      </c>
      <c r="G10" s="2">
        <f>RTD(progId,,BINANCE,$A10,G$4)</f>
        <v>8.0270000000000002E-5</v>
      </c>
      <c r="H10" s="2">
        <f>RTD(progId,,BINANCE,$A10,H$4)</f>
        <v>5.9999999999999995E-8</v>
      </c>
      <c r="I10" s="2">
        <f>RTD(progId,,BINANCE,$A10,I$4)</f>
        <v>8.0329999999999998E-5</v>
      </c>
      <c r="J10" s="2">
        <f>RTD(progId,,BINANCE,$A10,J$4)</f>
        <v>100</v>
      </c>
      <c r="K10" s="9">
        <f>RTD(progId,,BINANCE,$A10,K$4)</f>
        <v>26450844</v>
      </c>
      <c r="L10" s="2">
        <f>RTD(progId,,BINANCE,$A10,L$4)</f>
        <v>2135.7226717200001</v>
      </c>
      <c r="M10" s="9">
        <f>RTD(progId,,BINANCE,$A10,M$4)</f>
        <v>42819</v>
      </c>
      <c r="N10" s="10">
        <f>RTD(progId,,BINANCE,$A10,N$4)</f>
        <v>-5.3299999999999997E-3</v>
      </c>
      <c r="O10" s="2">
        <f>RTD(progId,,BINANCE,$A10,O$4)</f>
        <v>-4.3000000000000001E-7</v>
      </c>
    </row>
    <row r="11" spans="1:15" s="1" customFormat="1" x14ac:dyDescent="0.25">
      <c r="A11" s="1" t="s">
        <v>30</v>
      </c>
      <c r="B11" s="2">
        <f>RTD(progId,,BINANCE,$A11,B$4)</f>
        <v>9.0399999999999998E-6</v>
      </c>
      <c r="C11" s="2">
        <f>RTD(progId,,BINANCE,$A11,C$4)</f>
        <v>9.7999999999999993E-6</v>
      </c>
      <c r="D11" s="2">
        <f>RTD(progId,,BINANCE_24H,$A11,D$4)</f>
        <v>9.6500000000000008E-6</v>
      </c>
      <c r="E11" s="2">
        <f>RTD(progId,,BINANCE_24H,$A11,E$4)</f>
        <v>9.6500000000000008E-6</v>
      </c>
      <c r="F11" s="9">
        <f>RTD(progId,,BINANCE,$A11,F$4)</f>
        <v>137812</v>
      </c>
      <c r="G11" s="2">
        <f>RTD(progId,,BINANCE,$A11,G$4)</f>
        <v>9.3100000000000006E-6</v>
      </c>
      <c r="H11" s="2">
        <f>RTD(progId,,BINANCE,$A11,H$4)</f>
        <v>1E-8</v>
      </c>
      <c r="I11" s="2">
        <f>RTD(progId,,BINANCE,$A11,I$4)</f>
        <v>9.3200000000000006E-6</v>
      </c>
      <c r="J11" s="2">
        <f>RTD(progId,,BINANCE,$A11,J$4)</f>
        <v>97998</v>
      </c>
      <c r="K11" s="9">
        <f>RTD(progId,,BINANCE,$A11,K$4)</f>
        <v>1117892376</v>
      </c>
      <c r="L11" s="2">
        <f>RTD(progId,,BINANCE,$A11,L$4)</f>
        <v>10557.52370096</v>
      </c>
      <c r="M11" s="9">
        <f>RTD(progId,,BINANCE,$A11,M$4)</f>
        <v>110939</v>
      </c>
      <c r="N11" s="10">
        <f>RTD(progId,,BINANCE,$A11,N$4)</f>
        <v>-3.5200000000000002E-2</v>
      </c>
      <c r="O11" s="2">
        <f>RTD(progId,,BINANCE,$A11,O$4)</f>
        <v>-3.3999999999999997E-7</v>
      </c>
    </row>
    <row r="12" spans="1:15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15" x14ac:dyDescent="0.25">
      <c r="A13" s="32" t="s">
        <v>42</v>
      </c>
      <c r="G13" s="32" t="s">
        <v>43</v>
      </c>
    </row>
    <row r="14" spans="1:15" x14ac:dyDescent="0.25">
      <c r="A14" t="s">
        <v>22</v>
      </c>
      <c r="B14" t="s">
        <v>20</v>
      </c>
      <c r="C14" s="1" t="s">
        <v>12</v>
      </c>
      <c r="D14" t="s">
        <v>21</v>
      </c>
      <c r="E14" t="s">
        <v>23</v>
      </c>
      <c r="G14" t="s">
        <v>46</v>
      </c>
      <c r="H14" t="s">
        <v>37</v>
      </c>
      <c r="I14" t="s">
        <v>58</v>
      </c>
      <c r="J14" t="s">
        <v>59</v>
      </c>
      <c r="K14" t="s">
        <v>38</v>
      </c>
      <c r="L14" t="s">
        <v>39</v>
      </c>
      <c r="M14" t="s">
        <v>40</v>
      </c>
      <c r="N14" t="s">
        <v>41</v>
      </c>
    </row>
    <row r="15" spans="1:15" x14ac:dyDescent="0.25">
      <c r="A15" s="20">
        <f>RTD(progId,,BINANCE_DEPTH,$C$14,A$14,$C15)</f>
        <v>3.5554399999999999</v>
      </c>
      <c r="B15" s="20">
        <f>RTD(progId,,BINANCE_DEPTH,$C$14,B$14,$C15)</f>
        <v>647.78</v>
      </c>
      <c r="C15" s="8">
        <v>0</v>
      </c>
      <c r="D15" s="21">
        <f>RTD(progId,,BINANCE_DEPTH,$C$14,D$14,$C15)</f>
        <v>648.34</v>
      </c>
      <c r="E15" s="21">
        <f>RTD(progId,,BINANCE_DEPTH,$C$14,E$14,$C15)</f>
        <v>0.34499999999999997</v>
      </c>
      <c r="G15" s="14" t="s">
        <v>12</v>
      </c>
      <c r="H15" s="16">
        <f>RTD(progId,,BINACE_TRADE,$G15,H$14)</f>
        <v>25849823</v>
      </c>
      <c r="I15" s="16">
        <f>RTD(progId,,BINACE_TRADE,$G15,I$14)</f>
        <v>647.78</v>
      </c>
      <c r="J15" s="16">
        <f>RTD(progId,,BINACE_TRADE,$G15,J$14)</f>
        <v>0.37</v>
      </c>
      <c r="K15" s="16">
        <f>RTD(progId,,BINACE_TRADE,$G15,K$14)</f>
        <v>72042631</v>
      </c>
      <c r="L15" s="16">
        <f>RTD(progId,,BINACE_TRADE,$G15,L$14)</f>
        <v>72042633</v>
      </c>
      <c r="M15" s="16" t="b">
        <f>RTD(progId,,BINACE_TRADE,$G15,M$14)</f>
        <v>1</v>
      </c>
      <c r="N15" s="16" t="b">
        <f>RTD(progId,,BINACE_TRADE,$G15,N$14)</f>
        <v>1</v>
      </c>
    </row>
    <row r="16" spans="1:15" x14ac:dyDescent="0.25">
      <c r="A16" s="20">
        <f>RTD(progId,,BINANCE_DEPTH,$C$14,A$14,$C16)</f>
        <v>0.49413000000000001</v>
      </c>
      <c r="B16" s="20">
        <f>RTD(progId,,BINANCE_DEPTH,$C$14,B$14,$C16)</f>
        <v>647.77</v>
      </c>
      <c r="C16" s="8">
        <f>C15+1</f>
        <v>1</v>
      </c>
      <c r="D16" s="21">
        <f>RTD(progId,,BINANCE_DEPTH,$C$14,D$14,$C16)</f>
        <v>648.71</v>
      </c>
      <c r="E16" s="21">
        <f>RTD(progId,,BINANCE_DEPTH,$C$14,E$14,$C16)</f>
        <v>6.9997999999999996</v>
      </c>
      <c r="G16" s="15" t="s">
        <v>13</v>
      </c>
      <c r="H16" s="16">
        <f>RTD(progId,,BINACE_TRADE,$G16,H$14)</f>
        <v>45059740</v>
      </c>
      <c r="I16" s="16">
        <f>RTD(progId,,BINACE_TRADE,$G16,I$14)</f>
        <v>8012</v>
      </c>
      <c r="J16" s="16">
        <f>RTD(progId,,BINACE_TRADE,$G16,J$14)</f>
        <v>1.2481000000000001E-2</v>
      </c>
      <c r="K16" s="16">
        <f>RTD(progId,,BINACE_TRADE,$G16,K$14)</f>
        <v>106514502</v>
      </c>
      <c r="L16" s="16">
        <f>RTD(progId,,BINACE_TRADE,$G16,L$14)</f>
        <v>106514447</v>
      </c>
      <c r="M16" s="16" t="b">
        <f>RTD(progId,,BINACE_TRADE,$G16,M$14)</f>
        <v>0</v>
      </c>
      <c r="N16" s="16" t="b">
        <f>RTD(progId,,BINACE_TRADE,$G16,N$14)</f>
        <v>1</v>
      </c>
    </row>
    <row r="17" spans="1:18" x14ac:dyDescent="0.25">
      <c r="A17" s="20">
        <f>RTD(progId,,BINANCE_DEPTH,$C$14,A$14,$C17)</f>
        <v>10</v>
      </c>
      <c r="B17" s="20">
        <f>RTD(progId,,BINANCE_DEPTH,$C$14,B$14,$C17)</f>
        <v>647.74</v>
      </c>
      <c r="C17" s="8">
        <f t="shared" ref="C17:C21" si="0">C16+1</f>
        <v>2</v>
      </c>
      <c r="D17" s="21">
        <f>RTD(progId,,BINANCE_DEPTH,$C$14,D$14,$C17)</f>
        <v>648.75</v>
      </c>
      <c r="E17" s="21">
        <f>RTD(progId,,BINANCE_DEPTH,$C$14,E$14,$C17)</f>
        <v>1.21488</v>
      </c>
      <c r="G17" s="17" t="s">
        <v>17</v>
      </c>
      <c r="H17" s="16">
        <f>RTD(progId,,BINACE_TRADE,$G17,H$14)</f>
        <v>7458771</v>
      </c>
      <c r="I17" s="16">
        <f>RTD(progId,,BINACE_TRADE,$G17,I$14)</f>
        <v>129.01</v>
      </c>
      <c r="J17" s="16">
        <f>RTD(progId,,BINACE_TRADE,$G17,J$14)</f>
        <v>1.4799899999999999</v>
      </c>
      <c r="K17" s="16">
        <f>RTD(progId,,BINACE_TRADE,$G17,K$14)</f>
        <v>28937265</v>
      </c>
      <c r="L17" s="16">
        <f>RTD(progId,,BINACE_TRADE,$G17,L$14)</f>
        <v>28937262</v>
      </c>
      <c r="M17" s="16" t="b">
        <f>RTD(progId,,BINACE_TRADE,$G17,M$14)</f>
        <v>0</v>
      </c>
      <c r="N17" s="16" t="b">
        <f>RTD(progId,,BINACE_TRADE,$G17,N$14)</f>
        <v>1</v>
      </c>
    </row>
    <row r="18" spans="1:18" x14ac:dyDescent="0.25">
      <c r="A18" s="20">
        <f>RTD(progId,,BINANCE_DEPTH,$C$14,A$14,$C18)</f>
        <v>6.6934100000000001</v>
      </c>
      <c r="B18" s="20">
        <f>RTD(progId,,BINANCE_DEPTH,$C$14,B$14,$C18)</f>
        <v>647.70000000000005</v>
      </c>
      <c r="C18" s="8">
        <f t="shared" si="0"/>
        <v>3</v>
      </c>
      <c r="D18" s="21">
        <f>RTD(progId,,BINANCE_DEPTH,$C$14,D$14,$C18)</f>
        <v>648.85</v>
      </c>
      <c r="E18" s="21">
        <f>RTD(progId,,BINANCE_DEPTH,$C$14,E$14,$C18)</f>
        <v>16</v>
      </c>
      <c r="G18"/>
      <c r="K18"/>
    </row>
    <row r="19" spans="1:18" x14ac:dyDescent="0.25">
      <c r="A19" s="20">
        <f>RTD(progId,,BINANCE_DEPTH,$C$14,A$14,$C19)</f>
        <v>2</v>
      </c>
      <c r="B19" s="20">
        <f>RTD(progId,,BINANCE_DEPTH,$C$14,B$14,$C19)</f>
        <v>647.53</v>
      </c>
      <c r="C19" s="8">
        <f t="shared" si="0"/>
        <v>4</v>
      </c>
      <c r="D19" s="21">
        <f>RTD(progId,,BINANCE_DEPTH,$C$14,D$14,$C19)</f>
        <v>649</v>
      </c>
      <c r="E19" s="21">
        <f>RTD(progId,,BINANCE_DEPTH,$C$14,E$14,$C19)</f>
        <v>6.1289999999999997E-2</v>
      </c>
      <c r="G19"/>
      <c r="K19"/>
    </row>
    <row r="20" spans="1:18" x14ac:dyDescent="0.25">
      <c r="A20" s="20">
        <f>RTD(progId,,BINANCE_DEPTH,$C$14,A$14,$C20)</f>
        <v>5.7385200000000003</v>
      </c>
      <c r="B20" s="20">
        <f>RTD(progId,,BINANCE_DEPTH,$C$14,B$14,$C20)</f>
        <v>647.5</v>
      </c>
      <c r="C20" s="8">
        <f t="shared" si="0"/>
        <v>5</v>
      </c>
      <c r="D20" s="21">
        <f>RTD(progId,,BINANCE_DEPTH,$C$14,D$14,$C20)</f>
        <v>649.04</v>
      </c>
      <c r="E20" s="21">
        <f>RTD(progId,,BINANCE_DEPTH,$C$14,E$14,$C20)</f>
        <v>57.715760000000003</v>
      </c>
    </row>
    <row r="21" spans="1:18" ht="15.75" thickBot="1" x14ac:dyDescent="0.3">
      <c r="A21" s="20">
        <f>RTD(progId,,BINANCE_DEPTH,$C$14,A$14,$C21)</f>
        <v>0.81662000000000001</v>
      </c>
      <c r="B21" s="20">
        <f>RTD(progId,,BINANCE_DEPTH,$C$14,B$14,$C21)</f>
        <v>647.44000000000005</v>
      </c>
      <c r="C21" s="8">
        <f t="shared" si="0"/>
        <v>6</v>
      </c>
      <c r="D21" s="21">
        <f>RTD(progId,,BINANCE_DEPTH,$C$14,D$14,$C21)</f>
        <v>649.07000000000005</v>
      </c>
      <c r="E21" s="21">
        <f>RTD(progId,,BINANCE_DEPTH,$C$14,E$14,$C21)</f>
        <v>17</v>
      </c>
    </row>
    <row r="22" spans="1:18" ht="15.75" thickTop="1" x14ac:dyDescent="0.25">
      <c r="A22" s="12">
        <f>SUM(Table3[BID_DEPTH_SIZE])</f>
        <v>29.298120000000001</v>
      </c>
      <c r="B22" s="18">
        <f>SUMPRODUCT(Table3[[BID_DEPTH_SIZE]:[BID_DEPTH]])</f>
        <v>4562.7581199999995</v>
      </c>
      <c r="C22" s="19">
        <f>D22-B22</f>
        <v>78.338610000000699</v>
      </c>
      <c r="D22" s="18">
        <f>SUMPRODUCT(Table3[[ASK_DEPTH]:[ASK_DEPTH_SIZE]])</f>
        <v>4641.0967300000002</v>
      </c>
      <c r="E22" s="13">
        <f>SUM(Table3[ASK_DEPTH_SIZE])</f>
        <v>99.336730000000003</v>
      </c>
      <c r="H22" s="1"/>
      <c r="I22" s="4"/>
      <c r="J22" s="5"/>
      <c r="K22" s="5"/>
    </row>
    <row r="23" spans="1:18" x14ac:dyDescent="0.25">
      <c r="I23" s="4"/>
      <c r="J23" s="5"/>
      <c r="K23" s="5"/>
    </row>
    <row r="24" spans="1:18" x14ac:dyDescent="0.25">
      <c r="A24" s="32" t="s">
        <v>45</v>
      </c>
      <c r="C24" s="1" t="s">
        <v>57</v>
      </c>
      <c r="D24" s="32">
        <v>0</v>
      </c>
      <c r="F24" s="1"/>
      <c r="G24"/>
      <c r="K24"/>
    </row>
    <row r="25" spans="1:18" x14ac:dyDescent="0.25">
      <c r="A25" s="22" t="s">
        <v>46</v>
      </c>
      <c r="B25" t="s">
        <v>11</v>
      </c>
      <c r="C25" s="1" t="s">
        <v>10</v>
      </c>
      <c r="D25" s="1" t="s">
        <v>9</v>
      </c>
      <c r="E25" s="1" t="s">
        <v>26</v>
      </c>
      <c r="F25" t="s">
        <v>47</v>
      </c>
      <c r="G25" t="s">
        <v>48</v>
      </c>
      <c r="H25" t="s">
        <v>49</v>
      </c>
      <c r="I25" t="s">
        <v>36</v>
      </c>
      <c r="J25" t="s">
        <v>19</v>
      </c>
      <c r="K25" t="s">
        <v>53</v>
      </c>
      <c r="L25" t="s">
        <v>54</v>
      </c>
      <c r="M25" t="s">
        <v>50</v>
      </c>
      <c r="N25" t="s">
        <v>15</v>
      </c>
      <c r="O25" t="s">
        <v>51</v>
      </c>
      <c r="P25" t="s">
        <v>52</v>
      </c>
      <c r="Q25" t="s">
        <v>55</v>
      </c>
      <c r="R25" t="s">
        <v>56</v>
      </c>
    </row>
    <row r="26" spans="1:18" x14ac:dyDescent="0.25">
      <c r="A26" s="24" t="s">
        <v>12</v>
      </c>
      <c r="B26" s="16">
        <f>RTD(progId,,BINANCE_CANDLE,$A26,B$25,$D$24)</f>
        <v>648.23</v>
      </c>
      <c r="C26" s="16">
        <f>RTD(progId,,BINANCE_CANDLE,$A26,C$25,$D$24)</f>
        <v>648.71</v>
      </c>
      <c r="D26" s="16">
        <f>RTD(progId,,BINANCE_CANDLE,$A26,D$25,$D$24)</f>
        <v>647.70000000000005</v>
      </c>
      <c r="E26" s="16">
        <f>RTD(progId,,BINANCE_CANDLE,$A26,E$25,$D$24)</f>
        <v>647.78</v>
      </c>
      <c r="F26" s="27">
        <f>RTD(progId,,BINANCE_CANDLE,$A26,F$25,$D$24)</f>
        <v>43242.855555555558</v>
      </c>
      <c r="G26" s="27">
        <f>RTD(progId,,BINANCE_CANDLE,$A26,G$25,$D$24)</f>
        <v>43242.856249988428</v>
      </c>
      <c r="H26" s="16" t="b">
        <f>RTD(progId,,BINANCE_CANDLE,$A26,H$25,$D$24)</f>
        <v>0</v>
      </c>
      <c r="I26" s="29">
        <f>RTD(progId,,BINANCE_CANDLE,$A26,I$25,$D$24)</f>
        <v>35897.339890800002</v>
      </c>
      <c r="J26" s="29">
        <f>RTD(progId,,BINANCE_CANDLE,$A26,J$25,$D$24)</f>
        <v>55.376710000000003</v>
      </c>
      <c r="K26" s="29">
        <f>RTD(progId,,BINANCE_CANDLE,$A26,K$25,$D$24)</f>
        <v>20.171530000000001</v>
      </c>
      <c r="L26" s="29">
        <f>RTD(progId,,BINANCE_CANDLE,$A26,L$25,$D$24)</f>
        <v>13083.1018291</v>
      </c>
      <c r="M26" s="16" t="str">
        <f>RTD(progId,,BINANCE_CANDLE,$A26,M$25,$D$24)</f>
        <v>OneMinute</v>
      </c>
      <c r="N26" s="29">
        <f>RTD(progId,,BINANCE_CANDLE,$A26,N$25,$D$24)</f>
        <v>50</v>
      </c>
      <c r="O26" s="16" t="str">
        <f>RTD(progId,,BINANCE_CANDLE,$A26,O$25,$D$24)</f>
        <v>kline</v>
      </c>
      <c r="P26" s="28">
        <f>RTD(progId,,BINANCE_CANDLE,$A26,P$25,$D$24)</f>
        <v>43242.855868067127</v>
      </c>
      <c r="Q26" s="16">
        <f>RTD(progId,,BINANCE_CANDLE,$A26,Q$25,$D$24)</f>
        <v>25849774</v>
      </c>
      <c r="R26" s="16">
        <f>RTD(progId,,BINANCE_CANDLE,$A26,R$25,$D$24)</f>
        <v>25849823</v>
      </c>
    </row>
    <row r="27" spans="1:18" x14ac:dyDescent="0.25">
      <c r="A27" s="25" t="s">
        <v>13</v>
      </c>
      <c r="B27" s="16">
        <f>RTD(progId,,BINANCE_CANDLE,$A27,B$25,$D$24)</f>
        <v>8010</v>
      </c>
      <c r="C27" s="16">
        <f>RTD(progId,,BINANCE_CANDLE,$A27,C$25,$D$24)</f>
        <v>8014</v>
      </c>
      <c r="D27" s="16">
        <f>RTD(progId,,BINANCE_CANDLE,$A27,D$25,$D$24)</f>
        <v>8008.65</v>
      </c>
      <c r="E27" s="16">
        <f>RTD(progId,,BINANCE_CANDLE,$A27,E$25,$D$24)</f>
        <v>8010.33</v>
      </c>
      <c r="F27" s="27">
        <f>RTD(progId,,BINANCE_CANDLE,$A27,F$25,$D$24)</f>
        <v>43242.855555555558</v>
      </c>
      <c r="G27" s="27">
        <f>RTD(progId,,BINANCE_CANDLE,$A27,G$25,$D$24)</f>
        <v>43242.856249988428</v>
      </c>
      <c r="H27" s="16" t="b">
        <f>RTD(progId,,BINANCE_CANDLE,$A27,H$25,$D$24)</f>
        <v>0</v>
      </c>
      <c r="I27" s="29">
        <f>RTD(progId,,BINANCE_CANDLE,$A27,I$25,$D$24)</f>
        <v>13208.135038259999</v>
      </c>
      <c r="J27" s="29">
        <f>RTD(progId,,BINANCE_CANDLE,$A27,J$25,$D$24)</f>
        <v>1.6486810000000001</v>
      </c>
      <c r="K27" s="29">
        <f>RTD(progId,,BINANCE_CANDLE,$A27,K$25,$D$24)</f>
        <v>1.1292070000000001</v>
      </c>
      <c r="L27" s="29">
        <f>RTD(progId,,BINANCE_CANDLE,$A27,L$25,$D$24)</f>
        <v>9047.6366906399999</v>
      </c>
      <c r="M27" s="16" t="str">
        <f>RTD(progId,,BINANCE_CANDLE,$A27,M$25,$D$24)</f>
        <v>OneMinute</v>
      </c>
      <c r="N27" s="29">
        <f>RTD(progId,,BINANCE_CANDLE,$A27,N$25,$D$24)</f>
        <v>40</v>
      </c>
      <c r="O27" s="16" t="str">
        <f>RTD(progId,,BINANCE_CANDLE,$A27,O$25,$D$24)</f>
        <v>kline</v>
      </c>
      <c r="P27" s="28">
        <f>RTD(progId,,BINANCE_CANDLE,$A27,P$25,$D$24)</f>
        <v>43242.855850752312</v>
      </c>
      <c r="Q27" s="31">
        <f>RTD(progId,,BINANCE_CANDLE,$A27,Q$25,$D$24)</f>
        <v>45059699</v>
      </c>
      <c r="R27" s="31">
        <f>RTD(progId,,BINANCE_CANDLE,$A27,R$25,$D$24)</f>
        <v>45059738</v>
      </c>
    </row>
    <row r="28" spans="1:18" x14ac:dyDescent="0.25">
      <c r="A28" s="26" t="s">
        <v>17</v>
      </c>
      <c r="B28" s="23">
        <f>RTD(progId,,BINANCE_CANDLE,$A28,B$25,$D$24)</f>
        <v>129.01</v>
      </c>
      <c r="C28" s="23">
        <f>RTD(progId,,BINANCE_CANDLE,$A28,C$25,$D$24)</f>
        <v>129.01</v>
      </c>
      <c r="D28" s="23">
        <f>RTD(progId,,BINANCE_CANDLE,$A28,D$25,$D$24)</f>
        <v>129.01</v>
      </c>
      <c r="E28" s="23">
        <f>RTD(progId,,BINANCE_CANDLE,$A28,E$25,$D$24)</f>
        <v>129.01</v>
      </c>
      <c r="F28" s="27">
        <f>RTD(progId,,BINANCE_CANDLE,$A28,F$25,$D$24)</f>
        <v>43242.855555555558</v>
      </c>
      <c r="G28" s="27">
        <f>RTD(progId,,BINANCE_CANDLE,$A28,G$25,$D$24)</f>
        <v>43242.856249988428</v>
      </c>
      <c r="H28" s="23" t="b">
        <f>RTD(progId,,BINANCE_CANDLE,$A28,H$25,$D$24)</f>
        <v>0</v>
      </c>
      <c r="I28" s="29">
        <f>RTD(progId,,BINANCE_CANDLE,$A28,I$25,$D$24)</f>
        <v>906.93900989999997</v>
      </c>
      <c r="J28" s="29">
        <f>RTD(progId,,BINANCE_CANDLE,$A28,J$25,$D$24)</f>
        <v>7.0299899999999997</v>
      </c>
      <c r="K28" s="29">
        <f>RTD(progId,,BINANCE_CANDLE,$A28,K$25,$D$24)</f>
        <v>2.0299900000000002</v>
      </c>
      <c r="L28" s="29">
        <f>RTD(progId,,BINANCE_CANDLE,$A28,L$25,$D$24)</f>
        <v>261.88900990000002</v>
      </c>
      <c r="M28" s="23" t="str">
        <f>RTD(progId,,BINANCE_CANDLE,$A28,M$25,$D$24)</f>
        <v>OneMinute</v>
      </c>
      <c r="N28" s="30">
        <f>RTD(progId,,BINANCE_CANDLE,$A28,N$25,$D$24)</f>
        <v>3</v>
      </c>
      <c r="O28" s="23" t="str">
        <f>RTD(progId,,BINANCE_CANDLE,$A28,O$25,$D$24)</f>
        <v>kline</v>
      </c>
      <c r="P28" s="28">
        <f>RTD(progId,,BINANCE_CANDLE,$A28,P$25,$D$24)</f>
        <v>43242.855832175926</v>
      </c>
      <c r="Q28" s="31">
        <f>RTD(progId,,BINANCE_CANDLE,$A28,Q$25,$D$24)</f>
        <v>7458769</v>
      </c>
      <c r="R28" s="31">
        <f>RTD(progId,,BINANCE_CANDLE,$A28,R$25,$D$24)</f>
        <v>7458771</v>
      </c>
    </row>
    <row r="29" spans="1:18" x14ac:dyDescent="0.25">
      <c r="I29" s="4"/>
      <c r="J29" s="5"/>
      <c r="K29" s="5"/>
    </row>
    <row r="30" spans="1:18" s="1" customFormat="1" x14ac:dyDescent="0.25">
      <c r="A30" s="32" t="s">
        <v>45</v>
      </c>
      <c r="C30" s="1" t="s">
        <v>60</v>
      </c>
      <c r="D30" s="32">
        <v>3</v>
      </c>
    </row>
    <row r="31" spans="1:18" s="1" customFormat="1" x14ac:dyDescent="0.25">
      <c r="A31" s="22" t="s">
        <v>46</v>
      </c>
      <c r="B31" s="1" t="s">
        <v>11</v>
      </c>
      <c r="C31" s="1" t="s">
        <v>10</v>
      </c>
      <c r="D31" s="1" t="s">
        <v>9</v>
      </c>
      <c r="E31" s="1" t="s">
        <v>26</v>
      </c>
      <c r="F31" s="1" t="s">
        <v>47</v>
      </c>
      <c r="G31" s="1" t="s">
        <v>48</v>
      </c>
      <c r="H31" s="1" t="s">
        <v>49</v>
      </c>
      <c r="I31" s="1" t="s">
        <v>36</v>
      </c>
      <c r="J31" s="1" t="s">
        <v>19</v>
      </c>
      <c r="K31" s="1" t="s">
        <v>53</v>
      </c>
      <c r="L31" s="1" t="s">
        <v>54</v>
      </c>
      <c r="M31" s="1" t="s">
        <v>50</v>
      </c>
      <c r="N31" s="1" t="s">
        <v>15</v>
      </c>
      <c r="O31" s="1" t="s">
        <v>51</v>
      </c>
      <c r="P31" s="1" t="s">
        <v>52</v>
      </c>
      <c r="Q31" s="1" t="s">
        <v>55</v>
      </c>
      <c r="R31" s="1" t="s">
        <v>56</v>
      </c>
    </row>
    <row r="32" spans="1:18" s="1" customFormat="1" x14ac:dyDescent="0.25">
      <c r="A32" s="24" t="s">
        <v>12</v>
      </c>
      <c r="B32" s="16">
        <f>RTD(progId,,BINANCE_CANDLE,$A32,B$25,$D$30)</f>
        <v>647.54</v>
      </c>
      <c r="C32" s="16">
        <f>RTD(progId,,BINANCE_CANDLE,$A32,C$25,$D$30)</f>
        <v>648.74</v>
      </c>
      <c r="D32" s="16">
        <f>RTD(progId,,BINANCE_CANDLE,$A32,D$25,$D$30)</f>
        <v>647.54</v>
      </c>
      <c r="E32" s="16">
        <f>RTD(progId,,BINANCE_CANDLE,$A32,E$25,$D$30)</f>
        <v>647.78</v>
      </c>
      <c r="F32" s="27">
        <f>RTD(progId,,BINANCE_CANDLE,$A32,F$25,$D$30)</f>
        <v>43242.854166666664</v>
      </c>
      <c r="G32" s="27">
        <f>RTD(progId,,BINANCE_CANDLE,$A32,G$25,$D$30)</f>
        <v>43242.86458332176</v>
      </c>
      <c r="H32" s="16" t="b">
        <f>RTD(progId,,BINANCE_CANDLE,$A32,H$25,$D$30)</f>
        <v>0</v>
      </c>
      <c r="I32" s="29">
        <f>RTD(progId,,BINANCE_CANDLE,$A32,I$25,$D$30)</f>
        <v>164757.77615779999</v>
      </c>
      <c r="J32" s="29">
        <f>RTD(progId,,BINANCE_CANDLE,$A32,J$25,$D$30)</f>
        <v>254.19544999999999</v>
      </c>
      <c r="K32" s="29">
        <f>RTD(progId,,BINANCE_CANDLE,$A32,K$25,$D$30)</f>
        <v>115.78400000000001</v>
      </c>
      <c r="L32" s="29">
        <f>RTD(progId,,BINANCE_CANDLE,$A32,L$25,$D$30)</f>
        <v>75060.987934000004</v>
      </c>
      <c r="M32" s="16" t="str">
        <f>RTD(progId,,BINANCE_CANDLE,$A32,M$25,$D$30)</f>
        <v>FiveteenMinutes</v>
      </c>
      <c r="N32" s="29">
        <f>RTD(progId,,BINANCE_CANDLE,$A32,N$25,$D$30)</f>
        <v>226</v>
      </c>
      <c r="O32" s="16" t="str">
        <f>RTD(progId,,BINANCE_CANDLE,$A32,O$25,$D$30)</f>
        <v>kline</v>
      </c>
      <c r="P32" s="28">
        <f>RTD(progId,,BINANCE_CANDLE,$A32,P$25,$D$30)</f>
        <v>43242.855868078703</v>
      </c>
      <c r="Q32" s="16">
        <f>RTD(progId,,BINANCE_CANDLE,$A32,Q$25,$D$30)</f>
        <v>25849598</v>
      </c>
      <c r="R32" s="16">
        <f>RTD(progId,,BINANCE_CANDLE,$A32,R$25,$D$30)</f>
        <v>25849823</v>
      </c>
    </row>
    <row r="33" spans="1:18" s="1" customFormat="1" x14ac:dyDescent="0.25">
      <c r="A33" s="25" t="s">
        <v>13</v>
      </c>
      <c r="B33" s="16">
        <f>RTD(progId,,BINANCE_CANDLE,$A33,B$25,$D$30)</f>
        <v>8019.03</v>
      </c>
      <c r="C33" s="16">
        <f>RTD(progId,,BINANCE_CANDLE,$A33,C$25,$D$30)</f>
        <v>8019.03</v>
      </c>
      <c r="D33" s="16">
        <f>RTD(progId,,BINANCE_CANDLE,$A33,D$25,$D$30)</f>
        <v>8007.06</v>
      </c>
      <c r="E33" s="16">
        <f>RTD(progId,,BINANCE_CANDLE,$A33,E$25,$D$30)</f>
        <v>8010.33</v>
      </c>
      <c r="F33" s="27">
        <f>RTD(progId,,BINANCE_CANDLE,$A33,F$25,$D$30)</f>
        <v>43242.854166666664</v>
      </c>
      <c r="G33" s="27">
        <f>RTD(progId,,BINANCE_CANDLE,$A33,G$25,$D$30)</f>
        <v>43242.86458332176</v>
      </c>
      <c r="H33" s="16" t="b">
        <f>RTD(progId,,BINANCE_CANDLE,$A33,H$25,$D$30)</f>
        <v>0</v>
      </c>
      <c r="I33" s="29">
        <f>RTD(progId,,BINANCE_CANDLE,$A33,I$25,$D$30)</f>
        <v>119886.51986741</v>
      </c>
      <c r="J33" s="29">
        <f>RTD(progId,,BINANCE_CANDLE,$A33,J$25,$D$30)</f>
        <v>14.964282000000001</v>
      </c>
      <c r="K33" s="29">
        <f>RTD(progId,,BINANCE_CANDLE,$A33,K$25,$D$30)</f>
        <v>5.3585729999999998</v>
      </c>
      <c r="L33" s="29">
        <f>RTD(progId,,BINANCE_CANDLE,$A33,L$25,$D$30)</f>
        <v>42935.8247538</v>
      </c>
      <c r="M33" s="16" t="str">
        <f>RTD(progId,,BINANCE_CANDLE,$A33,M$25,$D$30)</f>
        <v>FiveteenMinutes</v>
      </c>
      <c r="N33" s="29">
        <f>RTD(progId,,BINANCE_CANDLE,$A33,N$25,$D$30)</f>
        <v>206</v>
      </c>
      <c r="O33" s="16" t="str">
        <f>RTD(progId,,BINANCE_CANDLE,$A33,O$25,$D$30)</f>
        <v>kline</v>
      </c>
      <c r="P33" s="28">
        <f>RTD(progId,,BINANCE_CANDLE,$A33,P$25,$D$30)</f>
        <v>43242.855850763888</v>
      </c>
      <c r="Q33" s="31">
        <f>RTD(progId,,BINANCE_CANDLE,$A33,Q$25,$D$30)</f>
        <v>45059533</v>
      </c>
      <c r="R33" s="31">
        <f>RTD(progId,,BINANCE_CANDLE,$A33,R$25,$D$30)</f>
        <v>45059738</v>
      </c>
    </row>
    <row r="34" spans="1:18" s="1" customFormat="1" x14ac:dyDescent="0.25">
      <c r="A34" s="26" t="s">
        <v>17</v>
      </c>
      <c r="B34" s="23">
        <f>RTD(progId,,BINANCE_CANDLE,$A34,B$25,$D$30)</f>
        <v>129.13</v>
      </c>
      <c r="C34" s="23">
        <f>RTD(progId,,BINANCE_CANDLE,$A34,C$25,$D$30)</f>
        <v>129.13999999999999</v>
      </c>
      <c r="D34" s="23">
        <f>RTD(progId,,BINANCE_CANDLE,$A34,D$25,$D$30)</f>
        <v>129</v>
      </c>
      <c r="E34" s="23">
        <f>RTD(progId,,BINANCE_CANDLE,$A34,E$25,$D$30)</f>
        <v>129.01</v>
      </c>
      <c r="F34" s="27">
        <f>RTD(progId,,BINANCE_CANDLE,$A34,F$25,$D$30)</f>
        <v>43242.854166666664</v>
      </c>
      <c r="G34" s="27">
        <f>RTD(progId,,BINANCE_CANDLE,$A34,G$25,$D$30)</f>
        <v>43242.86458332176</v>
      </c>
      <c r="H34" s="23" t="b">
        <f>RTD(progId,,BINANCE_CANDLE,$A34,H$25,$D$30)</f>
        <v>0</v>
      </c>
      <c r="I34" s="29">
        <f>RTD(progId,,BINANCE_CANDLE,$A34,I$25,$D$30)</f>
        <v>4664.1792998999999</v>
      </c>
      <c r="J34" s="29">
        <f>RTD(progId,,BINANCE_CANDLE,$A34,J$25,$D$30)</f>
        <v>36.126399999999997</v>
      </c>
      <c r="K34" s="29">
        <f>RTD(progId,,BINANCE_CANDLE,$A34,K$25,$D$30)</f>
        <v>30.489180000000001</v>
      </c>
      <c r="L34" s="29">
        <f>RTD(progId,,BINANCE_CANDLE,$A34,L$25,$D$30)</f>
        <v>3936.8511146000001</v>
      </c>
      <c r="M34" s="23" t="str">
        <f>RTD(progId,,BINANCE_CANDLE,$A34,M$25,$D$30)</f>
        <v>FiveteenMinutes</v>
      </c>
      <c r="N34" s="30">
        <f>RTD(progId,,BINANCE_CANDLE,$A34,N$25,$D$30)</f>
        <v>17</v>
      </c>
      <c r="O34" s="23" t="str">
        <f>RTD(progId,,BINANCE_CANDLE,$A34,O$25,$D$30)</f>
        <v>kline</v>
      </c>
      <c r="P34" s="28">
        <f>RTD(progId,,BINANCE_CANDLE,$A34,P$25,$D$30)</f>
        <v>43242.855832175926</v>
      </c>
      <c r="Q34" s="31">
        <f>RTD(progId,,BINANCE_CANDLE,$A34,Q$25,$D$30)</f>
        <v>7458755</v>
      </c>
      <c r="R34" s="31">
        <f>RTD(progId,,BINANCE_CANDLE,$A34,R$25,$D$30)</f>
        <v>7458771</v>
      </c>
    </row>
    <row r="35" spans="1:18" x14ac:dyDescent="0.25">
      <c r="I35" s="4"/>
      <c r="J35" s="5"/>
      <c r="K35" s="5"/>
    </row>
    <row r="36" spans="1:18" x14ac:dyDescent="0.25">
      <c r="I36" s="4"/>
      <c r="J36" s="5"/>
      <c r="K36" s="5"/>
    </row>
    <row r="37" spans="1:18" x14ac:dyDescent="0.25">
      <c r="I37" s="4"/>
      <c r="J37" s="5"/>
      <c r="K37" s="5"/>
    </row>
    <row r="38" spans="1:18" x14ac:dyDescent="0.25">
      <c r="I38" s="4"/>
      <c r="J38" s="5"/>
      <c r="K38" s="5"/>
    </row>
    <row r="39" spans="1:18" x14ac:dyDescent="0.25">
      <c r="I39" s="4"/>
      <c r="J39" s="5"/>
      <c r="K39" s="5"/>
    </row>
    <row r="40" spans="1:18" x14ac:dyDescent="0.25">
      <c r="I40" s="4"/>
      <c r="J40" s="5"/>
      <c r="K40" s="5"/>
    </row>
    <row r="41" spans="1:18" x14ac:dyDescent="0.25">
      <c r="I41" s="4"/>
      <c r="J41" s="5"/>
      <c r="K41" s="5"/>
    </row>
    <row r="42" spans="1:18" x14ac:dyDescent="0.25">
      <c r="I42" s="4"/>
      <c r="J42" s="5"/>
      <c r="K42" s="5"/>
    </row>
    <row r="43" spans="1:18" x14ac:dyDescent="0.25">
      <c r="I43" s="4"/>
      <c r="J43" s="5"/>
      <c r="K43" s="5"/>
    </row>
    <row r="44" spans="1:18" x14ac:dyDescent="0.25">
      <c r="I44" s="4"/>
      <c r="J44" s="5"/>
      <c r="K44" s="5"/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8" spans="1:18" x14ac:dyDescent="0.25">
      <c r="I48" s="4"/>
      <c r="J48" s="5"/>
      <c r="K48" s="5"/>
    </row>
    <row r="49" spans="9:11" x14ac:dyDescent="0.25">
      <c r="I49" s="5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4"/>
      <c r="J53" s="6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6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5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7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5"/>
    </row>
    <row r="109" spans="9:11" x14ac:dyDescent="0.25">
      <c r="I109" s="5"/>
      <c r="J109" s="5"/>
      <c r="K109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GDAX</vt:lpstr>
      <vt:lpstr>BINANCE</vt:lpstr>
      <vt:lpstr>BINACE_TRADE</vt:lpstr>
      <vt:lpstr>BINANCE</vt:lpstr>
      <vt:lpstr>BINANCE_24H</vt:lpstr>
      <vt:lpstr>BINANCE_CANDLE</vt:lpstr>
      <vt:lpstr>BINANCE_DEPTH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2018-05-23T00:32:27Z</dcterms:modified>
</cp:coreProperties>
</file>